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My PHD\PAPERS\24 days osteo\Drafts\PeerJ\"/>
    </mc:Choice>
  </mc:AlternateContent>
  <bookViews>
    <workbookView xWindow="0" yWindow="0" windowWidth="20490" windowHeight="7755" activeTab="4"/>
  </bookViews>
  <sheets>
    <sheet name="ALP" sheetId="6" r:id="rId1"/>
    <sheet name="Osteocalcin" sheetId="1" r:id="rId2"/>
    <sheet name="BMP2" sheetId="7" r:id="rId3"/>
    <sheet name="Col1" sheetId="9" r:id="rId4"/>
    <sheet name="Osteonectin" sheetId="10" r:id="rId5"/>
    <sheet name="Osteopontin" sheetId="11" r:id="rId6"/>
    <sheet name="RUNX2" sheetId="12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2" l="1"/>
  <c r="G25" i="12"/>
  <c r="G24" i="12"/>
  <c r="S21" i="12"/>
  <c r="R21" i="12"/>
  <c r="N21" i="12"/>
  <c r="M21" i="12"/>
  <c r="I21" i="12"/>
  <c r="H21" i="12"/>
  <c r="D21" i="12"/>
  <c r="I26" i="12" s="1"/>
  <c r="C21" i="12"/>
  <c r="C26" i="12" s="1"/>
  <c r="S20" i="12"/>
  <c r="R20" i="12"/>
  <c r="N20" i="12"/>
  <c r="M20" i="12"/>
  <c r="I20" i="12"/>
  <c r="H20" i="12"/>
  <c r="D20" i="12"/>
  <c r="D25" i="12" s="1"/>
  <c r="C20" i="12"/>
  <c r="C25" i="12" s="1"/>
  <c r="S19" i="12"/>
  <c r="R19" i="12"/>
  <c r="N19" i="12"/>
  <c r="M19" i="12"/>
  <c r="I19" i="12"/>
  <c r="H19" i="12"/>
  <c r="D19" i="12"/>
  <c r="D24" i="12" s="1"/>
  <c r="C19" i="12"/>
  <c r="C24" i="12" s="1"/>
  <c r="I16" i="12"/>
  <c r="H16" i="12"/>
  <c r="G16" i="12"/>
  <c r="D16" i="12"/>
  <c r="C16" i="12"/>
  <c r="B16" i="12"/>
  <c r="I15" i="12"/>
  <c r="H15" i="12"/>
  <c r="G15" i="12"/>
  <c r="D15" i="12"/>
  <c r="C15" i="12"/>
  <c r="B15" i="12"/>
  <c r="I14" i="12"/>
  <c r="H14" i="12"/>
  <c r="G14" i="12"/>
  <c r="D14" i="12"/>
  <c r="C14" i="12"/>
  <c r="B14" i="12"/>
  <c r="G25" i="11"/>
  <c r="G24" i="11"/>
  <c r="G23" i="11"/>
  <c r="S20" i="11"/>
  <c r="R20" i="11"/>
  <c r="N20" i="11"/>
  <c r="M20" i="11"/>
  <c r="I20" i="11"/>
  <c r="H20" i="11"/>
  <c r="H25" i="11" s="1"/>
  <c r="D20" i="11"/>
  <c r="D25" i="11" s="1"/>
  <c r="C20" i="11"/>
  <c r="S19" i="11"/>
  <c r="R19" i="11"/>
  <c r="N19" i="11"/>
  <c r="M19" i="11"/>
  <c r="I19" i="11"/>
  <c r="H19" i="11"/>
  <c r="C24" i="11" s="1"/>
  <c r="D19" i="11"/>
  <c r="I24" i="11" s="1"/>
  <c r="C19" i="11"/>
  <c r="S18" i="11"/>
  <c r="R18" i="11"/>
  <c r="N18" i="11"/>
  <c r="M18" i="11"/>
  <c r="I18" i="11"/>
  <c r="H18" i="11"/>
  <c r="D18" i="11"/>
  <c r="D23" i="11" s="1"/>
  <c r="C18" i="11"/>
  <c r="I15" i="11"/>
  <c r="H15" i="11"/>
  <c r="G15" i="11"/>
  <c r="D15" i="11"/>
  <c r="C15" i="11"/>
  <c r="B15" i="11"/>
  <c r="I14" i="11"/>
  <c r="H14" i="11"/>
  <c r="G14" i="11"/>
  <c r="D14" i="11"/>
  <c r="C14" i="11"/>
  <c r="B14" i="11"/>
  <c r="I13" i="11"/>
  <c r="H13" i="11"/>
  <c r="G13" i="11"/>
  <c r="D13" i="11"/>
  <c r="C13" i="11"/>
  <c r="B13" i="11"/>
  <c r="G26" i="10"/>
  <c r="G25" i="10"/>
  <c r="G24" i="10"/>
  <c r="S21" i="10"/>
  <c r="R21" i="10"/>
  <c r="N21" i="10"/>
  <c r="M21" i="10"/>
  <c r="I21" i="10"/>
  <c r="H21" i="10"/>
  <c r="D21" i="10"/>
  <c r="I26" i="10" s="1"/>
  <c r="C21" i="10"/>
  <c r="C26" i="10" s="1"/>
  <c r="S20" i="10"/>
  <c r="R20" i="10"/>
  <c r="N20" i="10"/>
  <c r="M20" i="10"/>
  <c r="I20" i="10"/>
  <c r="H20" i="10"/>
  <c r="D20" i="10"/>
  <c r="D25" i="10" s="1"/>
  <c r="C20" i="10"/>
  <c r="C25" i="10" s="1"/>
  <c r="S19" i="10"/>
  <c r="R19" i="10"/>
  <c r="N19" i="10"/>
  <c r="M19" i="10"/>
  <c r="I19" i="10"/>
  <c r="H19" i="10"/>
  <c r="D19" i="10"/>
  <c r="D24" i="10" s="1"/>
  <c r="C19" i="10"/>
  <c r="C24" i="10" s="1"/>
  <c r="I16" i="10"/>
  <c r="H16" i="10"/>
  <c r="G16" i="10"/>
  <c r="D16" i="10"/>
  <c r="C16" i="10"/>
  <c r="B16" i="10"/>
  <c r="I15" i="10"/>
  <c r="H15" i="10"/>
  <c r="G15" i="10"/>
  <c r="D15" i="10"/>
  <c r="C15" i="10"/>
  <c r="B15" i="10"/>
  <c r="I14" i="10"/>
  <c r="H14" i="10"/>
  <c r="G14" i="10"/>
  <c r="D14" i="10"/>
  <c r="C14" i="10"/>
  <c r="B14" i="10"/>
  <c r="S21" i="9"/>
  <c r="R21" i="9"/>
  <c r="N21" i="9"/>
  <c r="M21" i="9"/>
  <c r="I21" i="9"/>
  <c r="H21" i="9"/>
  <c r="D21" i="9"/>
  <c r="I26" i="9" s="1"/>
  <c r="C21" i="9"/>
  <c r="H26" i="9" s="1"/>
  <c r="S20" i="9"/>
  <c r="R20" i="9"/>
  <c r="N20" i="9"/>
  <c r="M20" i="9"/>
  <c r="I20" i="9"/>
  <c r="H20" i="9"/>
  <c r="D20" i="9"/>
  <c r="I25" i="9" s="1"/>
  <c r="C20" i="9"/>
  <c r="H25" i="9" s="1"/>
  <c r="S19" i="9"/>
  <c r="R19" i="9"/>
  <c r="N19" i="9"/>
  <c r="M19" i="9"/>
  <c r="I19" i="9"/>
  <c r="H19" i="9"/>
  <c r="D19" i="9"/>
  <c r="I24" i="9" s="1"/>
  <c r="C19" i="9"/>
  <c r="H24" i="9" s="1"/>
  <c r="I16" i="9"/>
  <c r="H16" i="9"/>
  <c r="G16" i="9"/>
  <c r="D16" i="9"/>
  <c r="C16" i="9"/>
  <c r="B16" i="9"/>
  <c r="I15" i="9"/>
  <c r="H15" i="9"/>
  <c r="G15" i="9"/>
  <c r="D15" i="9"/>
  <c r="C15" i="9"/>
  <c r="B15" i="9"/>
  <c r="I14" i="9"/>
  <c r="H14" i="9"/>
  <c r="G14" i="9"/>
  <c r="D14" i="9"/>
  <c r="C14" i="9"/>
  <c r="B14" i="9"/>
  <c r="G27" i="7"/>
  <c r="G26" i="7"/>
  <c r="G25" i="7"/>
  <c r="S22" i="7"/>
  <c r="R22" i="7"/>
  <c r="N22" i="7"/>
  <c r="M22" i="7"/>
  <c r="I22" i="7"/>
  <c r="D27" i="7" s="1"/>
  <c r="H22" i="7"/>
  <c r="D22" i="7"/>
  <c r="I27" i="7" s="1"/>
  <c r="C22" i="7"/>
  <c r="C27" i="7" s="1"/>
  <c r="S21" i="7"/>
  <c r="R21" i="7"/>
  <c r="N21" i="7"/>
  <c r="M21" i="7"/>
  <c r="I21" i="7"/>
  <c r="H21" i="7"/>
  <c r="D21" i="7"/>
  <c r="D26" i="7" s="1"/>
  <c r="C21" i="7"/>
  <c r="C26" i="7" s="1"/>
  <c r="S20" i="7"/>
  <c r="R20" i="7"/>
  <c r="N20" i="7"/>
  <c r="M20" i="7"/>
  <c r="I20" i="7"/>
  <c r="H20" i="7"/>
  <c r="D20" i="7"/>
  <c r="D25" i="7" s="1"/>
  <c r="C20" i="7"/>
  <c r="C25" i="7" s="1"/>
  <c r="I17" i="7"/>
  <c r="H17" i="7"/>
  <c r="G17" i="7"/>
  <c r="D17" i="7"/>
  <c r="C17" i="7"/>
  <c r="B17" i="7"/>
  <c r="I16" i="7"/>
  <c r="H16" i="7"/>
  <c r="G16" i="7"/>
  <c r="D16" i="7"/>
  <c r="C16" i="7"/>
  <c r="B16" i="7"/>
  <c r="I15" i="7"/>
  <c r="H15" i="7"/>
  <c r="G15" i="7"/>
  <c r="D15" i="7"/>
  <c r="C15" i="7"/>
  <c r="B15" i="7"/>
  <c r="B16" i="6"/>
  <c r="C16" i="6"/>
  <c r="D16" i="6"/>
  <c r="G16" i="6"/>
  <c r="H16" i="6"/>
  <c r="I16" i="6"/>
  <c r="B17" i="6"/>
  <c r="C17" i="6"/>
  <c r="D17" i="6"/>
  <c r="G17" i="6"/>
  <c r="H17" i="6"/>
  <c r="I17" i="6"/>
  <c r="B18" i="6"/>
  <c r="C18" i="6"/>
  <c r="D18" i="6"/>
  <c r="G18" i="6"/>
  <c r="H18" i="6"/>
  <c r="I18" i="6"/>
  <c r="C21" i="6"/>
  <c r="H26" i="6" s="1"/>
  <c r="D21" i="6"/>
  <c r="H21" i="6"/>
  <c r="I21" i="6"/>
  <c r="M21" i="6"/>
  <c r="N21" i="6"/>
  <c r="R21" i="6"/>
  <c r="S21" i="6"/>
  <c r="C22" i="6"/>
  <c r="C27" i="6" s="1"/>
  <c r="D22" i="6"/>
  <c r="I27" i="6" s="1"/>
  <c r="H22" i="6"/>
  <c r="I22" i="6"/>
  <c r="M22" i="6"/>
  <c r="N22" i="6"/>
  <c r="R22" i="6"/>
  <c r="S22" i="6"/>
  <c r="C23" i="6"/>
  <c r="H28" i="6" s="1"/>
  <c r="D23" i="6"/>
  <c r="I28" i="6" s="1"/>
  <c r="H23" i="6"/>
  <c r="I23" i="6"/>
  <c r="M23" i="6"/>
  <c r="N23" i="6"/>
  <c r="R23" i="6"/>
  <c r="S23" i="6"/>
  <c r="C26" i="6"/>
  <c r="I26" i="6"/>
  <c r="C28" i="6"/>
  <c r="B14" i="1"/>
  <c r="C14" i="1"/>
  <c r="D14" i="1"/>
  <c r="G14" i="1"/>
  <c r="H14" i="1"/>
  <c r="I14" i="1"/>
  <c r="B15" i="1"/>
  <c r="C15" i="1"/>
  <c r="D15" i="1"/>
  <c r="G15" i="1"/>
  <c r="H15" i="1"/>
  <c r="I15" i="1"/>
  <c r="B16" i="1"/>
  <c r="C16" i="1"/>
  <c r="D16" i="1"/>
  <c r="G16" i="1"/>
  <c r="H16" i="1"/>
  <c r="I16" i="1"/>
  <c r="T22" i="1"/>
  <c r="S22" i="1"/>
  <c r="N22" i="1"/>
  <c r="M22" i="1"/>
  <c r="L22" i="1"/>
  <c r="I22" i="1"/>
  <c r="H22" i="1"/>
  <c r="G22" i="1"/>
  <c r="D22" i="1"/>
  <c r="H27" i="1" s="1"/>
  <c r="C22" i="1"/>
  <c r="B22" i="1"/>
  <c r="T21" i="1"/>
  <c r="S21" i="1"/>
  <c r="N21" i="1"/>
  <c r="M21" i="1"/>
  <c r="L21" i="1"/>
  <c r="I21" i="1"/>
  <c r="H21" i="1"/>
  <c r="G21" i="1"/>
  <c r="D21" i="1"/>
  <c r="C21" i="1"/>
  <c r="C26" i="1" s="1"/>
  <c r="B21" i="1"/>
  <c r="T20" i="1"/>
  <c r="S20" i="1"/>
  <c r="N20" i="1"/>
  <c r="M20" i="1"/>
  <c r="L20" i="1"/>
  <c r="I20" i="1"/>
  <c r="H20" i="1"/>
  <c r="G20" i="1"/>
  <c r="D20" i="1"/>
  <c r="C20" i="1"/>
  <c r="B20" i="1"/>
  <c r="B25" i="1" s="1"/>
  <c r="H24" i="12" l="1"/>
  <c r="D26" i="12"/>
  <c r="I24" i="12"/>
  <c r="H25" i="12"/>
  <c r="I25" i="12"/>
  <c r="H26" i="12"/>
  <c r="D24" i="11"/>
  <c r="C23" i="11"/>
  <c r="H24" i="11"/>
  <c r="I25" i="11"/>
  <c r="C25" i="11"/>
  <c r="H23" i="11"/>
  <c r="I23" i="11"/>
  <c r="H24" i="10"/>
  <c r="D26" i="10"/>
  <c r="I24" i="10"/>
  <c r="H25" i="10"/>
  <c r="I25" i="10"/>
  <c r="H26" i="10"/>
  <c r="D24" i="9"/>
  <c r="C24" i="9"/>
  <c r="C25" i="9"/>
  <c r="C26" i="9"/>
  <c r="D26" i="9"/>
  <c r="D25" i="9"/>
  <c r="C25" i="1"/>
  <c r="H26" i="1"/>
  <c r="H25" i="7"/>
  <c r="I25" i="7"/>
  <c r="H26" i="7"/>
  <c r="I26" i="7"/>
  <c r="H27" i="7"/>
  <c r="H27" i="6"/>
  <c r="D28" i="6"/>
  <c r="D27" i="6"/>
  <c r="D26" i="6"/>
  <c r="D25" i="1"/>
  <c r="B27" i="1"/>
  <c r="B26" i="1"/>
  <c r="G27" i="1"/>
  <c r="G25" i="1"/>
  <c r="D26" i="1"/>
  <c r="C27" i="1"/>
  <c r="H25" i="1"/>
  <c r="G26" i="1"/>
  <c r="D27" i="1"/>
</calcChain>
</file>

<file path=xl/sharedStrings.xml><?xml version="1.0" encoding="utf-8"?>
<sst xmlns="http://schemas.openxmlformats.org/spreadsheetml/2006/main" count="630" uniqueCount="18">
  <si>
    <t>FBS</t>
  </si>
  <si>
    <t>PRC</t>
  </si>
  <si>
    <t>OST M</t>
  </si>
  <si>
    <t>8 days</t>
  </si>
  <si>
    <t>16 days</t>
  </si>
  <si>
    <t>24 days</t>
  </si>
  <si>
    <t>OM</t>
  </si>
  <si>
    <t>SD</t>
  </si>
  <si>
    <t>PRP</t>
  </si>
  <si>
    <r>
      <t>2^(-</t>
    </r>
    <r>
      <rPr>
        <sz val="10"/>
        <rFont val="Calibri"/>
        <family val="2"/>
      </rPr>
      <t>ΔΔ</t>
    </r>
    <r>
      <rPr>
        <sz val="10"/>
        <rFont val="Arial"/>
        <family val="2"/>
      </rPr>
      <t>CT)</t>
    </r>
  </si>
  <si>
    <t>2^(-ΔΔCT)</t>
  </si>
  <si>
    <t>PRC- Platelet Rich Concentrate</t>
  </si>
  <si>
    <t>OM - Osteogenic Medium</t>
  </si>
  <si>
    <t>FBS- Fetal Bovine Serum</t>
  </si>
  <si>
    <t>Gene Expression</t>
  </si>
  <si>
    <t>Average</t>
  </si>
  <si>
    <t>AVERAGE</t>
  </si>
  <si>
    <t>AVEARGE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</si>
</sst>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1"/>
    <xf numFmtId="0" fontId="1" fillId="0" borderId="0" xfId="1" applyFont="1"/>
    <xf numFmtId="0" fontId="1" fillId="0" borderId="0" xfId="1" applyFill="1"/>
    <xf numFmtId="0" fontId="1" fillId="2" borderId="0" xfId="1" applyFill="1"/>
    <xf numFmtId="0" fontId="0" fillId="2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MY" sz="1200">
                <a:latin typeface="Times New Roman" pitchFamily="18" charset="0"/>
                <a:cs typeface="Times New Roman" pitchFamily="18" charset="0"/>
              </a:rPr>
              <a:t>ALP</a:t>
            </a:r>
          </a:p>
        </c:rich>
      </c:tx>
      <c:layout>
        <c:manualLayout>
          <c:xMode val="edge"/>
          <c:yMode val="edge"/>
          <c:x val="0.38830715532286214"/>
          <c:y val="4.134366925064599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ALP!$B$25</c:f>
              <c:strCache>
                <c:ptCount val="1"/>
                <c:pt idx="0">
                  <c:v>FBS</c:v>
                </c:pt>
              </c:strCache>
            </c:strRef>
          </c:tx>
          <c:invertIfNegative val="0"/>
          <c:cat>
            <c:strRef>
              <c:f>ALP!$A$26:$A$28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ALP!$B$26:$B$28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ALP!$C$25</c:f>
              <c:strCache>
                <c:ptCount val="1"/>
                <c:pt idx="0">
                  <c:v>PRC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ALP!$H$26:$H$28</c:f>
                <c:numCache>
                  <c:formatCode>General</c:formatCode>
                  <c:ptCount val="3"/>
                  <c:pt idx="0">
                    <c:v>0.82700341630317886</c:v>
                  </c:pt>
                  <c:pt idx="1">
                    <c:v>0.65145962945795732</c:v>
                  </c:pt>
                  <c:pt idx="2">
                    <c:v>0.33521863614484443</c:v>
                  </c:pt>
                </c:numCache>
              </c:numRef>
            </c:plus>
            <c:minus>
              <c:numRef>
                <c:f>ALP!$H$26:$H$28</c:f>
                <c:numCache>
                  <c:formatCode>General</c:formatCode>
                  <c:ptCount val="3"/>
                  <c:pt idx="0">
                    <c:v>0.82700341630317886</c:v>
                  </c:pt>
                  <c:pt idx="1">
                    <c:v>0.65145962945795732</c:v>
                  </c:pt>
                  <c:pt idx="2">
                    <c:v>0.33521863614484443</c:v>
                  </c:pt>
                </c:numCache>
              </c:numRef>
            </c:minus>
          </c:errBars>
          <c:cat>
            <c:strRef>
              <c:f>ALP!$A$26:$A$28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ALP!$C$26:$C$28</c:f>
              <c:numCache>
                <c:formatCode>General</c:formatCode>
                <c:ptCount val="3"/>
                <c:pt idx="0">
                  <c:v>4.0774971622410385</c:v>
                </c:pt>
                <c:pt idx="1">
                  <c:v>5.8201046469738307</c:v>
                </c:pt>
                <c:pt idx="2">
                  <c:v>4.0330410743015577</c:v>
                </c:pt>
              </c:numCache>
            </c:numRef>
          </c:val>
        </c:ser>
        <c:ser>
          <c:idx val="2"/>
          <c:order val="2"/>
          <c:tx>
            <c:strRef>
              <c:f>ALP!$D$25</c:f>
              <c:strCache>
                <c:ptCount val="1"/>
                <c:pt idx="0">
                  <c:v>OM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ALP!$I$26:$I$28</c:f>
                <c:numCache>
                  <c:formatCode>General</c:formatCode>
                  <c:ptCount val="3"/>
                  <c:pt idx="0">
                    <c:v>0.32533453332140366</c:v>
                  </c:pt>
                  <c:pt idx="1">
                    <c:v>0.2435037097658152</c:v>
                  </c:pt>
                  <c:pt idx="2">
                    <c:v>0.35369541620579104</c:v>
                  </c:pt>
                </c:numCache>
              </c:numRef>
            </c:plus>
            <c:minus>
              <c:numRef>
                <c:f>ALP!$I$26:$I$28</c:f>
                <c:numCache>
                  <c:formatCode>General</c:formatCode>
                  <c:ptCount val="3"/>
                  <c:pt idx="0">
                    <c:v>0.32533453332140366</c:v>
                  </c:pt>
                  <c:pt idx="1">
                    <c:v>0.2435037097658152</c:v>
                  </c:pt>
                  <c:pt idx="2">
                    <c:v>0.35369541620579104</c:v>
                  </c:pt>
                </c:numCache>
              </c:numRef>
            </c:minus>
          </c:errBars>
          <c:cat>
            <c:strRef>
              <c:f>ALP!$A$26:$A$28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ALP!$D$26:$D$28</c:f>
              <c:numCache>
                <c:formatCode>General</c:formatCode>
                <c:ptCount val="3"/>
                <c:pt idx="0">
                  <c:v>3.4865833706856901</c:v>
                </c:pt>
                <c:pt idx="1">
                  <c:v>4.3272159952654086</c:v>
                </c:pt>
                <c:pt idx="2">
                  <c:v>3.4858229849221138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20126400"/>
        <c:axId val="-1620130208"/>
      </c:barChart>
      <c:catAx>
        <c:axId val="-16201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-1620130208"/>
        <c:crosses val="autoZero"/>
        <c:auto val="1"/>
        <c:lblAlgn val="ctr"/>
        <c:lblOffset val="100"/>
        <c:noMultiLvlLbl val="0"/>
      </c:catAx>
      <c:valAx>
        <c:axId val="-1620130208"/>
        <c:scaling>
          <c:orientation val="minMax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MY">
                    <a:latin typeface="Times New Roman" pitchFamily="18" charset="0"/>
                    <a:cs typeface="Times New Roman" pitchFamily="18" charset="0"/>
                  </a:rPr>
                  <a:t>Relative Fold Expression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-162012640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1686386060381189"/>
          <c:y val="0.4231764634071904"/>
          <c:w val="0.11681851286913747"/>
          <c:h val="0.1639829904982808"/>
        </c:manualLayout>
      </c:layout>
      <c:overlay val="0"/>
      <c:txPr>
        <a:bodyPr/>
        <a:lstStyle/>
        <a:p>
          <a:pPr>
            <a:defRPr sz="900" b="1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MY" sz="1200">
                <a:latin typeface="Times New Roman" pitchFamily="18" charset="0"/>
                <a:cs typeface="Times New Roman" pitchFamily="18" charset="0"/>
              </a:rPr>
              <a:t>Osteocalcin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Osteocalcin!$B$24</c:f>
              <c:strCache>
                <c:ptCount val="1"/>
                <c:pt idx="0">
                  <c:v>FBS</c:v>
                </c:pt>
              </c:strCache>
            </c:strRef>
          </c:tx>
          <c:invertIfNegative val="0"/>
          <c:cat>
            <c:strRef>
              <c:f>Osteocalcin!$A$25:$A$27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Osteocalcin!$B$25:$B$27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Osteocalcin!$C$24</c:f>
              <c:strCache>
                <c:ptCount val="1"/>
                <c:pt idx="0">
                  <c:v>PRC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Osteocalcin!$G$25:$G$27</c:f>
                <c:numCache>
                  <c:formatCode>General</c:formatCode>
                  <c:ptCount val="3"/>
                  <c:pt idx="0">
                    <c:v>0.1932149354703854</c:v>
                  </c:pt>
                  <c:pt idx="1">
                    <c:v>0.57372610887737252</c:v>
                  </c:pt>
                  <c:pt idx="2">
                    <c:v>0.76576363704228234</c:v>
                  </c:pt>
                </c:numCache>
              </c:numRef>
            </c:plus>
            <c:minus>
              <c:numRef>
                <c:f>Osteocalcin!$G$25:$G$27</c:f>
                <c:numCache>
                  <c:formatCode>General</c:formatCode>
                  <c:ptCount val="3"/>
                  <c:pt idx="0">
                    <c:v>0.1932149354703854</c:v>
                  </c:pt>
                  <c:pt idx="1">
                    <c:v>0.57372610887737252</c:v>
                  </c:pt>
                  <c:pt idx="2">
                    <c:v>0.76576363704228234</c:v>
                  </c:pt>
                </c:numCache>
              </c:numRef>
            </c:minus>
          </c:errBars>
          <c:cat>
            <c:strRef>
              <c:f>Osteocalcin!$A$25:$A$27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Osteocalcin!$C$25:$C$27</c:f>
              <c:numCache>
                <c:formatCode>General</c:formatCode>
                <c:ptCount val="3"/>
                <c:pt idx="0">
                  <c:v>2.7988275851604896</c:v>
                </c:pt>
                <c:pt idx="1">
                  <c:v>5.0302511877451472</c:v>
                </c:pt>
                <c:pt idx="2">
                  <c:v>7.9225512817479604</c:v>
                </c:pt>
              </c:numCache>
            </c:numRef>
          </c:val>
        </c:ser>
        <c:ser>
          <c:idx val="2"/>
          <c:order val="2"/>
          <c:tx>
            <c:strRef>
              <c:f>Osteocalcin!$D$24</c:f>
              <c:strCache>
                <c:ptCount val="1"/>
                <c:pt idx="0">
                  <c:v>OM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Osteocalcin!$H$25:$H$27</c:f>
                <c:numCache>
                  <c:formatCode>General</c:formatCode>
                  <c:ptCount val="3"/>
                  <c:pt idx="0">
                    <c:v>0.45544777072161025</c:v>
                  </c:pt>
                  <c:pt idx="1">
                    <c:v>0.61704407282498186</c:v>
                  </c:pt>
                  <c:pt idx="2">
                    <c:v>0.71166514652875468</c:v>
                  </c:pt>
                </c:numCache>
              </c:numRef>
            </c:plus>
            <c:minus>
              <c:numRef>
                <c:f>Osteocalcin!$H$25:$H$27</c:f>
                <c:numCache>
                  <c:formatCode>General</c:formatCode>
                  <c:ptCount val="3"/>
                  <c:pt idx="0">
                    <c:v>0.45544777072161025</c:v>
                  </c:pt>
                  <c:pt idx="1">
                    <c:v>0.61704407282498186</c:v>
                  </c:pt>
                  <c:pt idx="2">
                    <c:v>0.71166514652875468</c:v>
                  </c:pt>
                </c:numCache>
              </c:numRef>
            </c:minus>
          </c:errBars>
          <c:cat>
            <c:strRef>
              <c:f>Osteocalcin!$A$25:$A$27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Osteocalcin!$D$25:$D$27</c:f>
              <c:numCache>
                <c:formatCode>General</c:formatCode>
                <c:ptCount val="3"/>
                <c:pt idx="0">
                  <c:v>3.6920697248127428</c:v>
                </c:pt>
                <c:pt idx="1">
                  <c:v>4.7561108617811563</c:v>
                </c:pt>
                <c:pt idx="2">
                  <c:v>6.8021939013126458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20126944"/>
        <c:axId val="-1620127488"/>
      </c:barChart>
      <c:catAx>
        <c:axId val="-16201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-1620127488"/>
        <c:crosses val="autoZero"/>
        <c:auto val="1"/>
        <c:lblAlgn val="ctr"/>
        <c:lblOffset val="100"/>
        <c:noMultiLvlLbl val="0"/>
      </c:catAx>
      <c:valAx>
        <c:axId val="-1620127488"/>
        <c:scaling>
          <c:orientation val="minMax"/>
          <c:max val="9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MY">
                    <a:latin typeface="Times New Roman" pitchFamily="18" charset="0"/>
                    <a:cs typeface="Times New Roman" pitchFamily="18" charset="0"/>
                  </a:rPr>
                  <a:t>Relative Fold Expression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-1620126944"/>
        <c:crosses val="autoZero"/>
        <c:crossBetween val="between"/>
        <c:majorUnit val="2"/>
      </c:valAx>
    </c:plotArea>
    <c:legend>
      <c:legendPos val="r"/>
      <c:legendEntry>
        <c:idx val="0"/>
        <c:delete val="1"/>
      </c:legendEntry>
      <c:layout/>
      <c:overlay val="0"/>
      <c:txPr>
        <a:bodyPr/>
        <a:lstStyle/>
        <a:p>
          <a:pPr>
            <a:defRPr sz="900" b="1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MY" sz="1200">
                <a:latin typeface="Times New Roman" pitchFamily="18" charset="0"/>
                <a:cs typeface="Times New Roman" pitchFamily="18" charset="0"/>
              </a:rPr>
              <a:t>BMP2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'BMP2'!$B$24</c:f>
              <c:strCache>
                <c:ptCount val="1"/>
                <c:pt idx="0">
                  <c:v>FBS</c:v>
                </c:pt>
              </c:strCache>
            </c:strRef>
          </c:tx>
          <c:invertIfNegative val="0"/>
          <c:cat>
            <c:strRef>
              <c:f>'BMP2'!$A$25:$A$27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'BMP2'!$B$25:$B$27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'BMP2'!$C$24</c:f>
              <c:strCache>
                <c:ptCount val="1"/>
                <c:pt idx="0">
                  <c:v>PRC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'BMP2'!$H$25:$H$27</c:f>
                <c:numCache>
                  <c:formatCode>General</c:formatCode>
                  <c:ptCount val="3"/>
                  <c:pt idx="0">
                    <c:v>0.70813123576575354</c:v>
                  </c:pt>
                  <c:pt idx="1">
                    <c:v>2.5025933140634931</c:v>
                  </c:pt>
                  <c:pt idx="2">
                    <c:v>2.3084194536989839</c:v>
                  </c:pt>
                </c:numCache>
              </c:numRef>
            </c:plus>
            <c:minus>
              <c:numRef>
                <c:f>'BMP2'!$H$25:$H$27</c:f>
                <c:numCache>
                  <c:formatCode>General</c:formatCode>
                  <c:ptCount val="3"/>
                  <c:pt idx="0">
                    <c:v>0.70813123576575354</c:v>
                  </c:pt>
                  <c:pt idx="1">
                    <c:v>2.5025933140634931</c:v>
                  </c:pt>
                  <c:pt idx="2">
                    <c:v>2.3084194536989839</c:v>
                  </c:pt>
                </c:numCache>
              </c:numRef>
            </c:minus>
          </c:errBars>
          <c:cat>
            <c:strRef>
              <c:f>'BMP2'!$A$25:$A$27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'BMP2'!$C$25:$C$27</c:f>
              <c:numCache>
                <c:formatCode>General</c:formatCode>
                <c:ptCount val="3"/>
                <c:pt idx="0">
                  <c:v>3.5641756239961122</c:v>
                </c:pt>
                <c:pt idx="1">
                  <c:v>11.20406429420337</c:v>
                </c:pt>
                <c:pt idx="2">
                  <c:v>16.273850824458009</c:v>
                </c:pt>
              </c:numCache>
            </c:numRef>
          </c:val>
        </c:ser>
        <c:ser>
          <c:idx val="2"/>
          <c:order val="2"/>
          <c:tx>
            <c:strRef>
              <c:f>'BMP2'!$D$24</c:f>
              <c:strCache>
                <c:ptCount val="1"/>
                <c:pt idx="0">
                  <c:v>OM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'BMP2'!$I$25:$I$27</c:f>
                <c:numCache>
                  <c:formatCode>General</c:formatCode>
                  <c:ptCount val="3"/>
                  <c:pt idx="0">
                    <c:v>0.61294870306872018</c:v>
                  </c:pt>
                  <c:pt idx="1">
                    <c:v>1.8316357096864926</c:v>
                  </c:pt>
                  <c:pt idx="2">
                    <c:v>1.483514024196197</c:v>
                  </c:pt>
                </c:numCache>
              </c:numRef>
            </c:plus>
            <c:minus>
              <c:numRef>
                <c:f>'BMP2'!$I$25:$I$27</c:f>
                <c:numCache>
                  <c:formatCode>General</c:formatCode>
                  <c:ptCount val="3"/>
                  <c:pt idx="0">
                    <c:v>0.61294870306872018</c:v>
                  </c:pt>
                  <c:pt idx="1">
                    <c:v>1.8316357096864926</c:v>
                  </c:pt>
                  <c:pt idx="2">
                    <c:v>1.483514024196197</c:v>
                  </c:pt>
                </c:numCache>
              </c:numRef>
            </c:minus>
          </c:errBars>
          <c:cat>
            <c:strRef>
              <c:f>'BMP2'!$A$25:$A$27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'BMP2'!$D$25:$D$27</c:f>
              <c:numCache>
                <c:formatCode>General</c:formatCode>
                <c:ptCount val="3"/>
                <c:pt idx="0">
                  <c:v>3.0711142107198421</c:v>
                </c:pt>
                <c:pt idx="1">
                  <c:v>9.1830021194450069</c:v>
                </c:pt>
                <c:pt idx="2">
                  <c:v>10.566907656307706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20132384"/>
        <c:axId val="-1701672096"/>
      </c:barChart>
      <c:catAx>
        <c:axId val="-162013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-1701672096"/>
        <c:crosses val="autoZero"/>
        <c:auto val="1"/>
        <c:lblAlgn val="ctr"/>
        <c:lblOffset val="100"/>
        <c:noMultiLvlLbl val="0"/>
      </c:catAx>
      <c:valAx>
        <c:axId val="-1701672096"/>
        <c:scaling>
          <c:orientation val="minMax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MY">
                    <a:latin typeface="Times New Roman" pitchFamily="18" charset="0"/>
                    <a:cs typeface="Times New Roman" pitchFamily="18" charset="0"/>
                  </a:rPr>
                  <a:t>Relative Fold Expression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-1620132384"/>
        <c:crosses val="autoZero"/>
        <c:crossBetween val="between"/>
        <c:majorUnit val="3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3648775554431842"/>
          <c:y val="0.40368293963254592"/>
          <c:w val="0.10235016494497817"/>
          <c:h val="0.15384586017656882"/>
        </c:manualLayout>
      </c:layout>
      <c:overlay val="0"/>
      <c:txPr>
        <a:bodyPr/>
        <a:lstStyle/>
        <a:p>
          <a:pPr>
            <a:defRPr sz="900" b="1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IE"/>
              <a:t>COL I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'Col1'!$B$23</c:f>
              <c:strCache>
                <c:ptCount val="1"/>
                <c:pt idx="0">
                  <c:v>FBS</c:v>
                </c:pt>
              </c:strCache>
            </c:strRef>
          </c:tx>
          <c:invertIfNegative val="0"/>
          <c:cat>
            <c:strRef>
              <c:f>'Col1'!$A$24:$A$26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'Col1'!$B$24:$B$26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'Col1'!$C$23</c:f>
              <c:strCache>
                <c:ptCount val="1"/>
                <c:pt idx="0">
                  <c:v>PRC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'Col1'!$H$24:$H$26</c:f>
                <c:numCache>
                  <c:formatCode>General</c:formatCode>
                  <c:ptCount val="3"/>
                  <c:pt idx="0">
                    <c:v>0.52210592801656652</c:v>
                  </c:pt>
                  <c:pt idx="1">
                    <c:v>0.78088285662306678</c:v>
                  </c:pt>
                  <c:pt idx="2">
                    <c:v>0.36874608443991247</c:v>
                  </c:pt>
                </c:numCache>
              </c:numRef>
            </c:plus>
            <c:minus>
              <c:numRef>
                <c:f>'Col1'!$H$24:$H$26</c:f>
                <c:numCache>
                  <c:formatCode>General</c:formatCode>
                  <c:ptCount val="3"/>
                  <c:pt idx="0">
                    <c:v>0.52210592801656652</c:v>
                  </c:pt>
                  <c:pt idx="1">
                    <c:v>0.78088285662306678</c:v>
                  </c:pt>
                  <c:pt idx="2">
                    <c:v>0.36874608443991247</c:v>
                  </c:pt>
                </c:numCache>
              </c:numRef>
            </c:minus>
          </c:errBars>
          <c:cat>
            <c:strRef>
              <c:f>'Col1'!$A$24:$A$26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'Col1'!$C$24:$C$26</c:f>
              <c:numCache>
                <c:formatCode>General</c:formatCode>
                <c:ptCount val="3"/>
                <c:pt idx="0">
                  <c:v>5.5885699231522343</c:v>
                </c:pt>
                <c:pt idx="1">
                  <c:v>3.5863303495694714</c:v>
                </c:pt>
                <c:pt idx="2">
                  <c:v>2.4649780871871494</c:v>
                </c:pt>
              </c:numCache>
            </c:numRef>
          </c:val>
        </c:ser>
        <c:ser>
          <c:idx val="2"/>
          <c:order val="2"/>
          <c:tx>
            <c:strRef>
              <c:f>'Col1'!$D$23</c:f>
              <c:strCache>
                <c:ptCount val="1"/>
                <c:pt idx="0">
                  <c:v>OM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'Col1'!$I$24:$I$26</c:f>
                <c:numCache>
                  <c:formatCode>General</c:formatCode>
                  <c:ptCount val="3"/>
                  <c:pt idx="0">
                    <c:v>0.60904384494899733</c:v>
                  </c:pt>
                  <c:pt idx="1">
                    <c:v>0.28624074172140568</c:v>
                  </c:pt>
                  <c:pt idx="2">
                    <c:v>0.27338867928676952</c:v>
                  </c:pt>
                </c:numCache>
              </c:numRef>
            </c:plus>
            <c:minus>
              <c:numRef>
                <c:f>'Col1'!$I$24:$I$26</c:f>
                <c:numCache>
                  <c:formatCode>General</c:formatCode>
                  <c:ptCount val="3"/>
                  <c:pt idx="0">
                    <c:v>0.60904384494899733</c:v>
                  </c:pt>
                  <c:pt idx="1">
                    <c:v>0.28624074172140568</c:v>
                  </c:pt>
                  <c:pt idx="2">
                    <c:v>0.27338867928676952</c:v>
                  </c:pt>
                </c:numCache>
              </c:numRef>
            </c:minus>
          </c:errBars>
          <c:cat>
            <c:strRef>
              <c:f>'Col1'!$A$24:$A$26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'Col1'!$D$24:$D$26</c:f>
              <c:numCache>
                <c:formatCode>General</c:formatCode>
                <c:ptCount val="3"/>
                <c:pt idx="0">
                  <c:v>3.6403686186665114</c:v>
                </c:pt>
                <c:pt idx="1">
                  <c:v>3.3507470322516735</c:v>
                </c:pt>
                <c:pt idx="2">
                  <c:v>2.0678906699050934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01668832"/>
        <c:axId val="-1701667200"/>
      </c:barChart>
      <c:catAx>
        <c:axId val="-17016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701667200"/>
        <c:crosses val="autoZero"/>
        <c:auto val="1"/>
        <c:lblAlgn val="ctr"/>
        <c:lblOffset val="100"/>
        <c:noMultiLvlLbl val="0"/>
      </c:catAx>
      <c:valAx>
        <c:axId val="-1701667200"/>
        <c:scaling>
          <c:orientation val="minMax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IE"/>
                  <a:t>Relative Fold Increase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701668832"/>
        <c:crosses val="autoZero"/>
        <c:crossBetween val="between"/>
        <c:majorUnit val="1"/>
      </c:valAx>
    </c:plotArea>
    <c:legend>
      <c:legendPos val="r"/>
      <c:legendEntry>
        <c:idx val="0"/>
        <c:delete val="1"/>
      </c:legendEntry>
      <c:layout/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IE"/>
              <a:t>Osteonectin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Osteonectin!$B$23</c:f>
              <c:strCache>
                <c:ptCount val="1"/>
                <c:pt idx="0">
                  <c:v>FBS</c:v>
                </c:pt>
              </c:strCache>
            </c:strRef>
          </c:tx>
          <c:invertIfNegative val="0"/>
          <c:cat>
            <c:strRef>
              <c:f>Osteonectin!$A$24:$A$26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Osteonectin!$B$24:$B$26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Osteonectin!$C$23</c:f>
              <c:strCache>
                <c:ptCount val="1"/>
                <c:pt idx="0">
                  <c:v>PRC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Osteonectin!$H$24:$H$26</c:f>
                <c:numCache>
                  <c:formatCode>General</c:formatCode>
                  <c:ptCount val="3"/>
                  <c:pt idx="0">
                    <c:v>0.16758403036913735</c:v>
                  </c:pt>
                  <c:pt idx="1">
                    <c:v>0.5385040866618237</c:v>
                  </c:pt>
                  <c:pt idx="2">
                    <c:v>0.75994878718340486</c:v>
                  </c:pt>
                </c:numCache>
              </c:numRef>
            </c:plus>
            <c:minus>
              <c:numRef>
                <c:f>Osteonectin!$H$24:$H$26</c:f>
                <c:numCache>
                  <c:formatCode>General</c:formatCode>
                  <c:ptCount val="3"/>
                  <c:pt idx="0">
                    <c:v>0.16758403036913735</c:v>
                  </c:pt>
                  <c:pt idx="1">
                    <c:v>0.5385040866618237</c:v>
                  </c:pt>
                  <c:pt idx="2">
                    <c:v>0.75994878718340486</c:v>
                  </c:pt>
                </c:numCache>
              </c:numRef>
            </c:minus>
          </c:errBars>
          <c:cat>
            <c:strRef>
              <c:f>Osteonectin!$A$24:$A$26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Osteonectin!$C$24:$C$26</c:f>
              <c:numCache>
                <c:formatCode>General</c:formatCode>
                <c:ptCount val="3"/>
                <c:pt idx="0">
                  <c:v>1.504686233824857</c:v>
                </c:pt>
                <c:pt idx="1">
                  <c:v>2.2802378766150162</c:v>
                </c:pt>
                <c:pt idx="2">
                  <c:v>4.5219133033707859</c:v>
                </c:pt>
              </c:numCache>
            </c:numRef>
          </c:val>
        </c:ser>
        <c:ser>
          <c:idx val="2"/>
          <c:order val="2"/>
          <c:tx>
            <c:strRef>
              <c:f>Osteonectin!$D$23</c:f>
              <c:strCache>
                <c:ptCount val="1"/>
                <c:pt idx="0">
                  <c:v>OM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Osteonectin!$I$24:$I$26</c:f>
                <c:numCache>
                  <c:formatCode>General</c:formatCode>
                  <c:ptCount val="3"/>
                  <c:pt idx="0">
                    <c:v>0.37185081029143896</c:v>
                  </c:pt>
                  <c:pt idx="1">
                    <c:v>0.90946290557284426</c:v>
                  </c:pt>
                  <c:pt idx="2">
                    <c:v>0.47712292142771701</c:v>
                  </c:pt>
                </c:numCache>
              </c:numRef>
            </c:plus>
            <c:minus>
              <c:numRef>
                <c:f>Osteonectin!$I$24:$I$26</c:f>
                <c:numCache>
                  <c:formatCode>General</c:formatCode>
                  <c:ptCount val="3"/>
                  <c:pt idx="0">
                    <c:v>0.37185081029143896</c:v>
                  </c:pt>
                  <c:pt idx="1">
                    <c:v>0.90946290557284426</c:v>
                  </c:pt>
                  <c:pt idx="2">
                    <c:v>0.47712292142771701</c:v>
                  </c:pt>
                </c:numCache>
              </c:numRef>
            </c:minus>
          </c:errBars>
          <c:cat>
            <c:strRef>
              <c:f>Osteonectin!$A$24:$A$26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Osteonectin!$D$24:$D$26</c:f>
              <c:numCache>
                <c:formatCode>General</c:formatCode>
                <c:ptCount val="3"/>
                <c:pt idx="0">
                  <c:v>3.6604815072094965</c:v>
                </c:pt>
                <c:pt idx="1">
                  <c:v>5.1126108929663392</c:v>
                </c:pt>
                <c:pt idx="2">
                  <c:v>7.1195081650897416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01665568"/>
        <c:axId val="-1701663392"/>
      </c:barChart>
      <c:catAx>
        <c:axId val="-17016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701663392"/>
        <c:crosses val="autoZero"/>
        <c:auto val="1"/>
        <c:lblAlgn val="ctr"/>
        <c:lblOffset val="100"/>
        <c:noMultiLvlLbl val="0"/>
      </c:catAx>
      <c:valAx>
        <c:axId val="-1701663392"/>
        <c:scaling>
          <c:orientation val="minMax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IE"/>
                  <a:t>Relative Fold Expression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701665568"/>
        <c:crosses val="autoZero"/>
        <c:crossBetween val="between"/>
        <c:majorUnit val="2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1660436384845836"/>
          <c:y val="0.47498400935177221"/>
          <c:w val="0.11268856544447092"/>
          <c:h val="0.17776307373343037"/>
        </c:manualLayout>
      </c:layout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IE"/>
              <a:t>Osteopontin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Osteopontin!$B$22</c:f>
              <c:strCache>
                <c:ptCount val="1"/>
                <c:pt idx="0">
                  <c:v>FBS</c:v>
                </c:pt>
              </c:strCache>
            </c:strRef>
          </c:tx>
          <c:invertIfNegative val="0"/>
          <c:cat>
            <c:strRef>
              <c:f>Osteopontin!$A$23:$A$25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Osteopontin!$B$23:$B$25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Osteopontin!$C$22</c:f>
              <c:strCache>
                <c:ptCount val="1"/>
                <c:pt idx="0">
                  <c:v>PRC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Osteopontin!$H$23:$H$25</c:f>
                <c:numCache>
                  <c:formatCode>General</c:formatCode>
                  <c:ptCount val="3"/>
                  <c:pt idx="0">
                    <c:v>1.0593679117129426</c:v>
                  </c:pt>
                  <c:pt idx="1">
                    <c:v>3.2608996401370409</c:v>
                  </c:pt>
                  <c:pt idx="2">
                    <c:v>1.3842319441978113</c:v>
                  </c:pt>
                </c:numCache>
              </c:numRef>
            </c:plus>
            <c:minus>
              <c:numRef>
                <c:f>Osteopontin!$H$23:$H$25</c:f>
                <c:numCache>
                  <c:formatCode>General</c:formatCode>
                  <c:ptCount val="3"/>
                  <c:pt idx="0">
                    <c:v>1.0593679117129426</c:v>
                  </c:pt>
                  <c:pt idx="1">
                    <c:v>3.2608996401370409</c:v>
                  </c:pt>
                  <c:pt idx="2">
                    <c:v>1.3842319441978113</c:v>
                  </c:pt>
                </c:numCache>
              </c:numRef>
            </c:minus>
          </c:errBars>
          <c:cat>
            <c:strRef>
              <c:f>Osteopontin!$A$23:$A$25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Osteopontin!$C$23:$C$25</c:f>
              <c:numCache>
                <c:formatCode>General</c:formatCode>
                <c:ptCount val="3"/>
                <c:pt idx="0">
                  <c:v>10.592915171109279</c:v>
                </c:pt>
                <c:pt idx="1">
                  <c:v>17.299145294456466</c:v>
                </c:pt>
                <c:pt idx="2">
                  <c:v>19.323170454194134</c:v>
                </c:pt>
              </c:numCache>
            </c:numRef>
          </c:val>
        </c:ser>
        <c:ser>
          <c:idx val="2"/>
          <c:order val="2"/>
          <c:tx>
            <c:strRef>
              <c:f>Osteopontin!$D$22</c:f>
              <c:strCache>
                <c:ptCount val="1"/>
                <c:pt idx="0">
                  <c:v>OM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Osteopontin!$I$23:$I$25</c:f>
                <c:numCache>
                  <c:formatCode>General</c:formatCode>
                  <c:ptCount val="3"/>
                  <c:pt idx="0">
                    <c:v>1.5125515697166951</c:v>
                  </c:pt>
                  <c:pt idx="1">
                    <c:v>2.2162758636538711</c:v>
                  </c:pt>
                  <c:pt idx="2">
                    <c:v>1.3811350325997318</c:v>
                  </c:pt>
                </c:numCache>
              </c:numRef>
            </c:plus>
            <c:minus>
              <c:numRef>
                <c:f>Osteopontin!$I$23:$I$25</c:f>
                <c:numCache>
                  <c:formatCode>General</c:formatCode>
                  <c:ptCount val="3"/>
                  <c:pt idx="0">
                    <c:v>1.5125515697166951</c:v>
                  </c:pt>
                  <c:pt idx="1">
                    <c:v>2.2162758636538711</c:v>
                  </c:pt>
                  <c:pt idx="2">
                    <c:v>1.3811350325997318</c:v>
                  </c:pt>
                </c:numCache>
              </c:numRef>
            </c:minus>
          </c:errBars>
          <c:cat>
            <c:strRef>
              <c:f>Osteopontin!$A$23:$A$25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Osteopontin!$D$23:$D$25</c:f>
              <c:numCache>
                <c:formatCode>General</c:formatCode>
                <c:ptCount val="3"/>
                <c:pt idx="0">
                  <c:v>8.7557903958999983</c:v>
                </c:pt>
                <c:pt idx="1">
                  <c:v>12.302696258304362</c:v>
                </c:pt>
                <c:pt idx="2">
                  <c:v>15.121088661016017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01659584"/>
        <c:axId val="-1701659040"/>
      </c:barChart>
      <c:catAx>
        <c:axId val="-170165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701659040"/>
        <c:crosses val="autoZero"/>
        <c:auto val="1"/>
        <c:lblAlgn val="ctr"/>
        <c:lblOffset val="100"/>
        <c:noMultiLvlLbl val="0"/>
      </c:catAx>
      <c:valAx>
        <c:axId val="-1701659040"/>
        <c:scaling>
          <c:orientation val="minMax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IE"/>
                  <a:t>Relative Fold Expression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70165958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IE"/>
              <a:t>RUNX2</a:t>
            </a:r>
          </a:p>
        </c:rich>
      </c:tx>
      <c:layout>
        <c:manualLayout>
          <c:xMode val="edge"/>
          <c:yMode val="edge"/>
          <c:x val="0.42300337457817772"/>
          <c:y val="6.2455696687549094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RUNX2!$B$23</c:f>
              <c:strCache>
                <c:ptCount val="1"/>
                <c:pt idx="0">
                  <c:v>FBS</c:v>
                </c:pt>
              </c:strCache>
            </c:strRef>
          </c:tx>
          <c:invertIfNegative val="0"/>
          <c:cat>
            <c:strRef>
              <c:f>RUNX2!$A$24:$A$26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RUNX2!$B$24:$B$26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RUNX2!$C$23</c:f>
              <c:strCache>
                <c:ptCount val="1"/>
                <c:pt idx="0">
                  <c:v>PRC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RUNX2!$H$24:$H$26</c:f>
                <c:numCache>
                  <c:formatCode>General</c:formatCode>
                  <c:ptCount val="3"/>
                  <c:pt idx="0">
                    <c:v>1.4970109375598162</c:v>
                  </c:pt>
                  <c:pt idx="1">
                    <c:v>0.98710142156585334</c:v>
                  </c:pt>
                  <c:pt idx="2">
                    <c:v>1.0324091339839143</c:v>
                  </c:pt>
                </c:numCache>
              </c:numRef>
            </c:plus>
            <c:minus>
              <c:numRef>
                <c:f>RUNX2!$H$24:$H$26</c:f>
                <c:numCache>
                  <c:formatCode>General</c:formatCode>
                  <c:ptCount val="3"/>
                  <c:pt idx="0">
                    <c:v>1.4970109375598162</c:v>
                  </c:pt>
                  <c:pt idx="1">
                    <c:v>0.98710142156585334</c:v>
                  </c:pt>
                  <c:pt idx="2">
                    <c:v>1.0324091339839143</c:v>
                  </c:pt>
                </c:numCache>
              </c:numRef>
            </c:minus>
          </c:errBars>
          <c:cat>
            <c:strRef>
              <c:f>RUNX2!$A$24:$A$26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RUNX2!$C$24:$C$26</c:f>
              <c:numCache>
                <c:formatCode>General</c:formatCode>
                <c:ptCount val="3"/>
                <c:pt idx="0">
                  <c:v>7.0268569185446044</c:v>
                </c:pt>
                <c:pt idx="1">
                  <c:v>5.9701922679018606</c:v>
                </c:pt>
                <c:pt idx="2">
                  <c:v>5.609545876117557</c:v>
                </c:pt>
              </c:numCache>
            </c:numRef>
          </c:val>
        </c:ser>
        <c:ser>
          <c:idx val="2"/>
          <c:order val="2"/>
          <c:tx>
            <c:strRef>
              <c:f>RUNX2!$D$23</c:f>
              <c:strCache>
                <c:ptCount val="1"/>
                <c:pt idx="0">
                  <c:v>OM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RUNX2!$I$24:$I$26</c:f>
                <c:numCache>
                  <c:formatCode>General</c:formatCode>
                  <c:ptCount val="3"/>
                  <c:pt idx="0">
                    <c:v>0.8474427726693744</c:v>
                  </c:pt>
                  <c:pt idx="1">
                    <c:v>0.78850656809796227</c:v>
                  </c:pt>
                  <c:pt idx="2">
                    <c:v>0.82199938192202349</c:v>
                  </c:pt>
                </c:numCache>
              </c:numRef>
            </c:plus>
            <c:minus>
              <c:numRef>
                <c:f>RUNX2!$I$24:$I$26</c:f>
                <c:numCache>
                  <c:formatCode>General</c:formatCode>
                  <c:ptCount val="3"/>
                  <c:pt idx="0">
                    <c:v>0.8474427726693744</c:v>
                  </c:pt>
                  <c:pt idx="1">
                    <c:v>0.78850656809796227</c:v>
                  </c:pt>
                  <c:pt idx="2">
                    <c:v>0.82199938192202349</c:v>
                  </c:pt>
                </c:numCache>
              </c:numRef>
            </c:minus>
          </c:errBars>
          <c:cat>
            <c:strRef>
              <c:f>RUNX2!$A$24:$A$26</c:f>
              <c:strCache>
                <c:ptCount val="3"/>
                <c:pt idx="0">
                  <c:v>8 days</c:v>
                </c:pt>
                <c:pt idx="1">
                  <c:v>16 days</c:v>
                </c:pt>
                <c:pt idx="2">
                  <c:v>24 days</c:v>
                </c:pt>
              </c:strCache>
            </c:strRef>
          </c:cat>
          <c:val>
            <c:numRef>
              <c:f>RUNX2!$D$24:$D$26</c:f>
              <c:numCache>
                <c:formatCode>General</c:formatCode>
                <c:ptCount val="3"/>
                <c:pt idx="0">
                  <c:v>4.1815100981671023</c:v>
                </c:pt>
                <c:pt idx="1">
                  <c:v>4.7448356640086695</c:v>
                </c:pt>
                <c:pt idx="2">
                  <c:v>5.0917549495755772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25495600"/>
        <c:axId val="-1625494512"/>
      </c:barChart>
      <c:catAx>
        <c:axId val="-162549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625494512"/>
        <c:crosses val="autoZero"/>
        <c:auto val="1"/>
        <c:lblAlgn val="ctr"/>
        <c:lblOffset val="100"/>
        <c:noMultiLvlLbl val="0"/>
      </c:catAx>
      <c:valAx>
        <c:axId val="-1625494512"/>
        <c:scaling>
          <c:orientation val="minMax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IE"/>
                  <a:t>Relative Fold Expression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62549560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3514114307140175"/>
          <c:y val="0.48313696189436173"/>
          <c:w val="0.14445069366329211"/>
          <c:h val="0.14954116136942741"/>
        </c:manualLayout>
      </c:layout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24</xdr:row>
      <xdr:rowOff>19050</xdr:rowOff>
    </xdr:from>
    <xdr:to>
      <xdr:col>15</xdr:col>
      <xdr:colOff>161925</xdr:colOff>
      <xdr:row>39</xdr:row>
      <xdr:rowOff>47625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22</xdr:row>
      <xdr:rowOff>142874</xdr:rowOff>
    </xdr:from>
    <xdr:to>
      <xdr:col>14</xdr:col>
      <xdr:colOff>66675</xdr:colOff>
      <xdr:row>35</xdr:row>
      <xdr:rowOff>123824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22</xdr:row>
      <xdr:rowOff>142875</xdr:rowOff>
    </xdr:from>
    <xdr:to>
      <xdr:col>16</xdr:col>
      <xdr:colOff>180975</xdr:colOff>
      <xdr:row>39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21</xdr:row>
      <xdr:rowOff>95250</xdr:rowOff>
    </xdr:from>
    <xdr:to>
      <xdr:col>16</xdr:col>
      <xdr:colOff>495300</xdr:colOff>
      <xdr:row>38</xdr:row>
      <xdr:rowOff>28575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21</xdr:row>
      <xdr:rowOff>66675</xdr:rowOff>
    </xdr:from>
    <xdr:to>
      <xdr:col>18</xdr:col>
      <xdr:colOff>114300</xdr:colOff>
      <xdr:row>35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485775</xdr:colOff>
      <xdr:row>21</xdr:row>
      <xdr:rowOff>95250</xdr:rowOff>
    </xdr:from>
    <xdr:to>
      <xdr:col>17</xdr:col>
      <xdr:colOff>381000</xdr:colOff>
      <xdr:row>37</xdr:row>
      <xdr:rowOff>28575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19</xdr:row>
      <xdr:rowOff>123825</xdr:rowOff>
    </xdr:from>
    <xdr:to>
      <xdr:col>15</xdr:col>
      <xdr:colOff>95250</xdr:colOff>
      <xdr:row>35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zoomScaleNormal="100" workbookViewId="0">
      <selection activeCell="A2" sqref="A2:C6"/>
    </sheetView>
  </sheetViews>
  <sheetFormatPr defaultRowHeight="12.75" x14ac:dyDescent="0.2"/>
  <cols>
    <col min="4" max="4" width="13.5703125" customWidth="1"/>
    <col min="5" max="5" width="8.140625" customWidth="1"/>
    <col min="6" max="6" width="9.42578125" customWidth="1"/>
    <col min="8" max="8" width="12.140625" customWidth="1"/>
    <col min="9" max="9" width="7.7109375" customWidth="1"/>
    <col min="10" max="10" width="7.28515625" customWidth="1"/>
    <col min="11" max="11" width="8.28515625" customWidth="1"/>
    <col min="12" max="12" width="9.7109375" customWidth="1"/>
    <col min="13" max="13" width="10.42578125" customWidth="1"/>
    <col min="14" max="14" width="12.85546875" customWidth="1"/>
    <col min="15" max="15" width="9.42578125" customWidth="1"/>
    <col min="16" max="16" width="10.7109375" customWidth="1"/>
  </cols>
  <sheetData>
    <row r="2" spans="1:19" x14ac:dyDescent="0.2">
      <c r="A2" s="6" t="s">
        <v>13</v>
      </c>
      <c r="B2" s="6"/>
      <c r="C2" s="6"/>
    </row>
    <row r="3" spans="1:19" x14ac:dyDescent="0.2">
      <c r="A3" s="6" t="s">
        <v>11</v>
      </c>
      <c r="B3" s="6"/>
      <c r="C3" s="6"/>
    </row>
    <row r="4" spans="1:19" x14ac:dyDescent="0.2">
      <c r="A4" s="6" t="s">
        <v>12</v>
      </c>
      <c r="B4" s="6"/>
      <c r="C4" s="6"/>
    </row>
    <row r="5" spans="1:19" x14ac:dyDescent="0.2">
      <c r="A5" s="3"/>
      <c r="B5" s="3"/>
      <c r="C5" s="3"/>
    </row>
    <row r="6" spans="1:19" x14ac:dyDescent="0.2">
      <c r="A6" s="6" t="s">
        <v>14</v>
      </c>
      <c r="B6" s="6"/>
      <c r="C6" s="3"/>
    </row>
    <row r="8" spans="1:19" x14ac:dyDescent="0.2">
      <c r="B8" t="s">
        <v>0</v>
      </c>
      <c r="C8" t="s">
        <v>1</v>
      </c>
      <c r="D8" t="s">
        <v>2</v>
      </c>
      <c r="G8" t="s">
        <v>0</v>
      </c>
      <c r="H8" t="s">
        <v>1</v>
      </c>
      <c r="I8" t="s">
        <v>2</v>
      </c>
      <c r="L8" t="s">
        <v>0</v>
      </c>
      <c r="M8" t="s">
        <v>1</v>
      </c>
      <c r="N8" t="s">
        <v>2</v>
      </c>
      <c r="Q8" t="s">
        <v>0</v>
      </c>
      <c r="R8" t="s">
        <v>1</v>
      </c>
      <c r="S8" t="s">
        <v>2</v>
      </c>
    </row>
    <row r="9" spans="1:19" x14ac:dyDescent="0.2">
      <c r="B9" t="s">
        <v>10</v>
      </c>
      <c r="C9" t="s">
        <v>10</v>
      </c>
      <c r="D9" t="s">
        <v>10</v>
      </c>
      <c r="G9" t="s">
        <v>10</v>
      </c>
      <c r="H9" t="s">
        <v>10</v>
      </c>
      <c r="I9" t="s">
        <v>10</v>
      </c>
      <c r="L9" t="s">
        <v>10</v>
      </c>
      <c r="M9" t="s">
        <v>10</v>
      </c>
      <c r="N9" t="s">
        <v>10</v>
      </c>
      <c r="Q9" t="s">
        <v>10</v>
      </c>
      <c r="R9" t="s">
        <v>10</v>
      </c>
      <c r="S9" t="s">
        <v>10</v>
      </c>
    </row>
    <row r="10" spans="1:19" x14ac:dyDescent="0.2">
      <c r="A10" t="s">
        <v>3</v>
      </c>
      <c r="B10">
        <v>4.0034186769062896E-3</v>
      </c>
      <c r="C10">
        <v>1.7168937268165801E-2</v>
      </c>
      <c r="D10">
        <v>1.2333346649128E-2</v>
      </c>
      <c r="F10" t="s">
        <v>3</v>
      </c>
      <c r="G10">
        <v>3.6521100000000001E-3</v>
      </c>
      <c r="H10">
        <v>1.4123180000000001E-2</v>
      </c>
      <c r="I10">
        <v>1.3123910000000001E-2</v>
      </c>
      <c r="K10" t="s">
        <v>3</v>
      </c>
      <c r="L10">
        <v>4.251431E-3</v>
      </c>
      <c r="M10">
        <v>1.312178323E-2</v>
      </c>
      <c r="N10">
        <v>1.4523762000000001E-2</v>
      </c>
      <c r="P10" t="s">
        <v>3</v>
      </c>
      <c r="Q10">
        <v>3.1842289999999998E-3</v>
      </c>
      <c r="R10">
        <v>1.6137200000000001E-2</v>
      </c>
      <c r="S10">
        <v>1.22781E-2</v>
      </c>
    </row>
    <row r="11" spans="1:19" x14ac:dyDescent="0.2">
      <c r="A11" t="s">
        <v>4</v>
      </c>
      <c r="B11">
        <v>1.2377931999999999E-2</v>
      </c>
      <c r="C11">
        <v>6.6803645999999994E-2</v>
      </c>
      <c r="D11">
        <v>5.1607292999999999E-2</v>
      </c>
      <c r="F11" t="s">
        <v>4</v>
      </c>
      <c r="G11">
        <v>1.31214E-2</v>
      </c>
      <c r="H11">
        <v>8.7438000000000002E-2</v>
      </c>
      <c r="I11">
        <v>5.347843E-2</v>
      </c>
      <c r="K11" t="s">
        <v>4</v>
      </c>
      <c r="L11">
        <v>1.2136435459999999E-2</v>
      </c>
      <c r="M11">
        <v>7.2736245623000004E-2</v>
      </c>
      <c r="N11">
        <v>5.4346239999999997E-2</v>
      </c>
      <c r="P11" t="s">
        <v>4</v>
      </c>
      <c r="Q11">
        <v>1.3724800000000001E-2</v>
      </c>
      <c r="R11">
        <v>7.1731829999999996E-2</v>
      </c>
      <c r="S11">
        <v>6.2941380000000005E-2</v>
      </c>
    </row>
    <row r="12" spans="1:19" x14ac:dyDescent="0.2">
      <c r="A12" t="s">
        <v>5</v>
      </c>
      <c r="B12">
        <v>1.3869070000000001E-2</v>
      </c>
      <c r="C12">
        <v>5.1234622E-2</v>
      </c>
      <c r="D12">
        <v>4.4954006999999997E-2</v>
      </c>
      <c r="F12" t="s">
        <v>5</v>
      </c>
      <c r="G12">
        <v>1.21002E-2</v>
      </c>
      <c r="H12">
        <v>4.5972123822999998E-2</v>
      </c>
      <c r="I12">
        <v>4.8231620000000003E-2</v>
      </c>
      <c r="K12" t="s">
        <v>5</v>
      </c>
      <c r="L12">
        <v>9.2183234000000006E-3</v>
      </c>
      <c r="M12">
        <v>4.0212772100000002E-2</v>
      </c>
      <c r="N12">
        <v>3.2132463999999999E-2</v>
      </c>
      <c r="P12" t="s">
        <v>5</v>
      </c>
      <c r="Q12">
        <v>1.337182E-2</v>
      </c>
      <c r="R12">
        <v>5.7183900000000003E-2</v>
      </c>
      <c r="S12">
        <v>4.3194229000000001E-2</v>
      </c>
    </row>
    <row r="14" spans="1:19" x14ac:dyDescent="0.2">
      <c r="F14" t="s">
        <v>7</v>
      </c>
    </row>
    <row r="15" spans="1:19" x14ac:dyDescent="0.2">
      <c r="B15" t="s">
        <v>0</v>
      </c>
      <c r="C15" t="s">
        <v>1</v>
      </c>
      <c r="D15" t="s">
        <v>6</v>
      </c>
      <c r="G15" t="s">
        <v>0</v>
      </c>
      <c r="H15" t="s">
        <v>1</v>
      </c>
      <c r="I15" t="s">
        <v>2</v>
      </c>
    </row>
    <row r="16" spans="1:19" x14ac:dyDescent="0.2">
      <c r="A16" t="s">
        <v>3</v>
      </c>
      <c r="B16">
        <f t="shared" ref="B16:D18" si="0">AVERAGE(B10,G10,L10,Q10)</f>
        <v>3.7727971692265725E-3</v>
      </c>
      <c r="C16">
        <f t="shared" si="0"/>
        <v>1.5137775124541453E-2</v>
      </c>
      <c r="D16">
        <f t="shared" si="0"/>
        <v>1.3064779662282E-2</v>
      </c>
      <c r="F16" t="s">
        <v>3</v>
      </c>
      <c r="G16">
        <f t="shared" ref="G16:I18" si="1">STDEV(B10,G10,L10,Q10)</f>
        <v>4.6305309501465549E-4</v>
      </c>
      <c r="H16">
        <f t="shared" si="1"/>
        <v>1.8455438512787238E-3</v>
      </c>
      <c r="I16">
        <f t="shared" si="1"/>
        <v>1.0465793491802055E-3</v>
      </c>
    </row>
    <row r="17" spans="1:19" x14ac:dyDescent="0.2">
      <c r="A17" t="s">
        <v>4</v>
      </c>
      <c r="B17">
        <f t="shared" si="0"/>
        <v>1.2840141865E-2</v>
      </c>
      <c r="C17">
        <f t="shared" si="0"/>
        <v>7.4677430405750006E-2</v>
      </c>
      <c r="D17">
        <f t="shared" si="0"/>
        <v>5.559333575E-2</v>
      </c>
      <c r="F17" t="s">
        <v>4</v>
      </c>
      <c r="G17">
        <f t="shared" si="1"/>
        <v>7.2354839001196084E-4</v>
      </c>
      <c r="H17">
        <f t="shared" si="1"/>
        <v>8.8933191657006947E-3</v>
      </c>
      <c r="I17">
        <f t="shared" si="1"/>
        <v>5.0302539778768248E-3</v>
      </c>
    </row>
    <row r="18" spans="1:19" x14ac:dyDescent="0.2">
      <c r="A18" t="s">
        <v>5</v>
      </c>
      <c r="B18">
        <f t="shared" si="0"/>
        <v>1.213985335E-2</v>
      </c>
      <c r="C18">
        <f t="shared" si="0"/>
        <v>4.8650854480750003E-2</v>
      </c>
      <c r="D18">
        <f t="shared" si="0"/>
        <v>4.2128079999999998E-2</v>
      </c>
      <c r="F18" t="s">
        <v>5</v>
      </c>
      <c r="G18">
        <f t="shared" si="1"/>
        <v>2.0852531170310129E-3</v>
      </c>
      <c r="H18">
        <f t="shared" si="1"/>
        <v>7.2540920090712899E-3</v>
      </c>
      <c r="I18">
        <f t="shared" si="1"/>
        <v>6.9830288760342925E-3</v>
      </c>
    </row>
    <row r="20" spans="1:19" x14ac:dyDescent="0.2">
      <c r="B20" t="s">
        <v>0</v>
      </c>
      <c r="C20" t="s">
        <v>1</v>
      </c>
      <c r="D20" t="s">
        <v>2</v>
      </c>
      <c r="G20" t="s">
        <v>0</v>
      </c>
      <c r="H20" t="s">
        <v>1</v>
      </c>
      <c r="I20" t="s">
        <v>2</v>
      </c>
      <c r="L20" t="s">
        <v>0</v>
      </c>
      <c r="M20" t="s">
        <v>1</v>
      </c>
      <c r="N20" t="s">
        <v>2</v>
      </c>
      <c r="Q20" t="s">
        <v>0</v>
      </c>
      <c r="R20" t="s">
        <v>1</v>
      </c>
      <c r="S20" t="s">
        <v>2</v>
      </c>
    </row>
    <row r="21" spans="1:19" x14ac:dyDescent="0.2">
      <c r="A21" t="s">
        <v>3</v>
      </c>
      <c r="B21">
        <v>1</v>
      </c>
      <c r="C21">
        <f>C10/B10</f>
        <v>4.2885690090833544</v>
      </c>
      <c r="D21">
        <f>D10/B10</f>
        <v>3.080703679650814</v>
      </c>
      <c r="F21" t="s">
        <v>3</v>
      </c>
      <c r="G21">
        <v>1</v>
      </c>
      <c r="H21">
        <f>H10/G10</f>
        <v>3.867128865231332</v>
      </c>
      <c r="I21">
        <f>I10/G10</f>
        <v>3.5935144341216447</v>
      </c>
      <c r="K21" t="s">
        <v>3</v>
      </c>
      <c r="L21">
        <v>1</v>
      </c>
      <c r="M21">
        <f>M10/L10</f>
        <v>3.0864391848297665</v>
      </c>
      <c r="N21">
        <f>N10/L10</f>
        <v>3.4162055082159397</v>
      </c>
      <c r="P21" t="s">
        <v>3</v>
      </c>
      <c r="Q21">
        <v>1</v>
      </c>
      <c r="R21">
        <f>R10/Q10</f>
        <v>5.0678515898197025</v>
      </c>
      <c r="S21">
        <f>S10/Q10</f>
        <v>3.855909860754362</v>
      </c>
    </row>
    <row r="22" spans="1:19" x14ac:dyDescent="0.2">
      <c r="A22" t="s">
        <v>4</v>
      </c>
      <c r="B22">
        <v>1</v>
      </c>
      <c r="C22">
        <f>C11/B11</f>
        <v>5.3969957178630485</v>
      </c>
      <c r="D22">
        <f>D11/B11</f>
        <v>4.1692984740908257</v>
      </c>
      <c r="F22" t="s">
        <v>4</v>
      </c>
      <c r="G22">
        <v>1</v>
      </c>
      <c r="H22">
        <f>H11/G11</f>
        <v>6.6637706342311036</v>
      </c>
      <c r="I22">
        <f>I11/G11</f>
        <v>4.075664944289481</v>
      </c>
      <c r="K22" t="s">
        <v>4</v>
      </c>
      <c r="L22">
        <v>1</v>
      </c>
      <c r="M22">
        <f>M11/L11</f>
        <v>5.9932132348685521</v>
      </c>
      <c r="N22">
        <f>N11/L11</f>
        <v>4.4779408401352798</v>
      </c>
      <c r="P22" t="s">
        <v>4</v>
      </c>
      <c r="Q22">
        <v>1</v>
      </c>
      <c r="R22">
        <f>R11/Q11</f>
        <v>5.2264390009326176</v>
      </c>
      <c r="S22">
        <f>S11/Q11</f>
        <v>4.5859597225460478</v>
      </c>
    </row>
    <row r="23" spans="1:19" x14ac:dyDescent="0.2">
      <c r="A23" t="s">
        <v>5</v>
      </c>
      <c r="B23">
        <v>1</v>
      </c>
      <c r="C23">
        <f>C12/B12</f>
        <v>3.6941642085590454</v>
      </c>
      <c r="D23">
        <f>D12/B12</f>
        <v>3.2413137290387888</v>
      </c>
      <c r="F23" t="s">
        <v>5</v>
      </c>
      <c r="G23">
        <v>1</v>
      </c>
      <c r="H23">
        <f>H12/G12</f>
        <v>3.7992862781606913</v>
      </c>
      <c r="I23">
        <f>I12/G12</f>
        <v>3.9860184129187948</v>
      </c>
      <c r="K23" t="s">
        <v>5</v>
      </c>
      <c r="L23">
        <v>1</v>
      </c>
      <c r="M23">
        <f>M12/L12</f>
        <v>4.3622652791721324</v>
      </c>
      <c r="N23">
        <f>N12/L12</f>
        <v>3.4857167193765406</v>
      </c>
      <c r="P23" t="s">
        <v>5</v>
      </c>
      <c r="Q23">
        <v>1</v>
      </c>
      <c r="R23">
        <f>R12/Q12</f>
        <v>4.2764485313143616</v>
      </c>
      <c r="S23">
        <f>S12/Q12</f>
        <v>3.2302430783543303</v>
      </c>
    </row>
    <row r="24" spans="1:19" x14ac:dyDescent="0.2">
      <c r="A24" s="7" t="s">
        <v>16</v>
      </c>
      <c r="F24" s="7" t="s">
        <v>7</v>
      </c>
    </row>
    <row r="25" spans="1:19" x14ac:dyDescent="0.2">
      <c r="B25" t="s">
        <v>0</v>
      </c>
      <c r="C25" t="s">
        <v>1</v>
      </c>
      <c r="D25" t="s">
        <v>6</v>
      </c>
      <c r="G25" t="s">
        <v>0</v>
      </c>
      <c r="H25" t="s">
        <v>1</v>
      </c>
      <c r="I25" t="s">
        <v>6</v>
      </c>
    </row>
    <row r="26" spans="1:19" x14ac:dyDescent="0.2">
      <c r="A26" t="s">
        <v>3</v>
      </c>
      <c r="C26">
        <f t="shared" ref="C26:D28" si="2">AVERAGE(C21,H21,M21,R21)</f>
        <v>4.0774971622410385</v>
      </c>
      <c r="D26">
        <f t="shared" si="2"/>
        <v>3.4865833706856901</v>
      </c>
      <c r="F26" t="s">
        <v>3</v>
      </c>
      <c r="H26">
        <f t="shared" ref="H26:I28" si="3">STDEV(C21,H21,M21,R21)</f>
        <v>0.82700341630317886</v>
      </c>
      <c r="I26">
        <f t="shared" si="3"/>
        <v>0.32533453332140366</v>
      </c>
    </row>
    <row r="27" spans="1:19" x14ac:dyDescent="0.2">
      <c r="A27" t="s">
        <v>4</v>
      </c>
      <c r="C27">
        <f t="shared" si="2"/>
        <v>5.8201046469738307</v>
      </c>
      <c r="D27">
        <f t="shared" si="2"/>
        <v>4.3272159952654086</v>
      </c>
      <c r="F27" t="s">
        <v>4</v>
      </c>
      <c r="H27">
        <f t="shared" si="3"/>
        <v>0.65145962945795732</v>
      </c>
      <c r="I27">
        <f t="shared" si="3"/>
        <v>0.2435037097658152</v>
      </c>
    </row>
    <row r="28" spans="1:19" x14ac:dyDescent="0.2">
      <c r="A28" t="s">
        <v>5</v>
      </c>
      <c r="C28">
        <f t="shared" si="2"/>
        <v>4.0330410743015577</v>
      </c>
      <c r="D28">
        <f t="shared" si="2"/>
        <v>3.4858229849221138</v>
      </c>
      <c r="F28" t="s">
        <v>5</v>
      </c>
      <c r="H28">
        <f t="shared" si="3"/>
        <v>0.33521863614484443</v>
      </c>
      <c r="I28">
        <f t="shared" si="3"/>
        <v>0.35369541620579104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workbookViewId="0">
      <selection activeCell="A2" sqref="A2:C6"/>
    </sheetView>
  </sheetViews>
  <sheetFormatPr defaultRowHeight="12.75" x14ac:dyDescent="0.2"/>
  <cols>
    <col min="4" max="4" width="9.85546875" customWidth="1"/>
    <col min="11" max="11" width="11.42578125" customWidth="1"/>
    <col min="12" max="12" width="7.85546875" customWidth="1"/>
    <col min="13" max="13" width="12.42578125" customWidth="1"/>
    <col min="15" max="15" width="8" customWidth="1"/>
    <col min="17" max="17" width="7.5703125" customWidth="1"/>
  </cols>
  <sheetData>
    <row r="2" spans="1:19" x14ac:dyDescent="0.2">
      <c r="A2" s="6" t="s">
        <v>13</v>
      </c>
      <c r="B2" s="6"/>
      <c r="C2" s="6"/>
    </row>
    <row r="3" spans="1:19" x14ac:dyDescent="0.2">
      <c r="A3" s="6" t="s">
        <v>11</v>
      </c>
      <c r="B3" s="6"/>
      <c r="C3" s="6"/>
    </row>
    <row r="4" spans="1:19" x14ac:dyDescent="0.2">
      <c r="A4" s="6" t="s">
        <v>12</v>
      </c>
      <c r="B4" s="6"/>
      <c r="C4" s="6"/>
    </row>
    <row r="5" spans="1:19" x14ac:dyDescent="0.2">
      <c r="A5" s="3"/>
      <c r="B5" s="3"/>
      <c r="C5" s="3"/>
    </row>
    <row r="6" spans="1:19" x14ac:dyDescent="0.2">
      <c r="A6" s="6" t="s">
        <v>14</v>
      </c>
      <c r="B6" s="6"/>
      <c r="C6" s="3"/>
    </row>
    <row r="7" spans="1:19" x14ac:dyDescent="0.2">
      <c r="B7" t="s">
        <v>0</v>
      </c>
      <c r="C7" t="s">
        <v>1</v>
      </c>
      <c r="D7" t="s">
        <v>2</v>
      </c>
      <c r="G7" t="s">
        <v>0</v>
      </c>
      <c r="H7" t="s">
        <v>1</v>
      </c>
      <c r="I7" t="s">
        <v>2</v>
      </c>
      <c r="L7" t="s">
        <v>0</v>
      </c>
      <c r="M7" t="s">
        <v>1</v>
      </c>
      <c r="N7" t="s">
        <v>2</v>
      </c>
      <c r="Q7" t="s">
        <v>0</v>
      </c>
      <c r="R7" t="s">
        <v>1</v>
      </c>
      <c r="S7" t="s">
        <v>2</v>
      </c>
    </row>
    <row r="8" spans="1:19" x14ac:dyDescent="0.2">
      <c r="B8" t="s">
        <v>10</v>
      </c>
      <c r="C8" t="s">
        <v>10</v>
      </c>
      <c r="D8" t="s">
        <v>10</v>
      </c>
      <c r="G8" t="s">
        <v>10</v>
      </c>
      <c r="H8" t="s">
        <v>10</v>
      </c>
      <c r="I8" t="s">
        <v>10</v>
      </c>
      <c r="L8" t="s">
        <v>10</v>
      </c>
      <c r="M8" t="s">
        <v>10</v>
      </c>
      <c r="N8" t="s">
        <v>10</v>
      </c>
      <c r="Q8" t="s">
        <v>10</v>
      </c>
      <c r="R8" t="s">
        <v>10</v>
      </c>
      <c r="S8" t="s">
        <v>10</v>
      </c>
    </row>
    <row r="9" spans="1:19" x14ac:dyDescent="0.2">
      <c r="A9" t="s">
        <v>3</v>
      </c>
      <c r="B9">
        <v>1.5886999999999998E-2</v>
      </c>
      <c r="C9">
        <v>4.5154E-2</v>
      </c>
      <c r="D9">
        <v>5.0214000000000002E-2</v>
      </c>
      <c r="F9" t="s">
        <v>3</v>
      </c>
      <c r="G9">
        <v>1.7263448000000001E-2</v>
      </c>
      <c r="H9">
        <v>5.2313940000000003E-2</v>
      </c>
      <c r="I9">
        <v>7.3427610000000004E-2</v>
      </c>
      <c r="K9" t="s">
        <v>3</v>
      </c>
      <c r="L9">
        <v>1.9213640000000001E-2</v>
      </c>
      <c r="M9">
        <v>4.92749434E-2</v>
      </c>
      <c r="N9">
        <v>6.8526299999999998E-2</v>
      </c>
      <c r="P9" t="s">
        <v>3</v>
      </c>
      <c r="Q9">
        <v>1.782912E-2</v>
      </c>
      <c r="R9">
        <v>4.9176299999999999E-2</v>
      </c>
      <c r="S9">
        <v>6.7530999999999994E-2</v>
      </c>
    </row>
    <row r="10" spans="1:19" x14ac:dyDescent="0.2">
      <c r="A10" t="s">
        <v>4</v>
      </c>
      <c r="B10">
        <v>2.1153999999999999E-2</v>
      </c>
      <c r="C10">
        <v>0.119078</v>
      </c>
      <c r="D10">
        <v>0.11997099999999999</v>
      </c>
      <c r="F10" t="s">
        <v>4</v>
      </c>
      <c r="G10">
        <v>2.1242980000000002E-2</v>
      </c>
      <c r="H10">
        <v>0.1149327</v>
      </c>
      <c r="I10">
        <v>9.1787919999999995E-2</v>
      </c>
      <c r="K10" t="s">
        <v>4</v>
      </c>
      <c r="L10">
        <v>2.5837280000000001E-2</v>
      </c>
      <c r="M10">
        <v>0.118632984</v>
      </c>
      <c r="N10">
        <v>0.11674234</v>
      </c>
      <c r="P10" t="s">
        <v>4</v>
      </c>
      <c r="Q10">
        <v>2.6173700000000001E-2</v>
      </c>
      <c r="R10">
        <v>0.11751928</v>
      </c>
      <c r="S10">
        <v>0.1181455</v>
      </c>
    </row>
    <row r="11" spans="1:19" x14ac:dyDescent="0.2">
      <c r="A11" t="s">
        <v>5</v>
      </c>
      <c r="B11">
        <v>1.7842E-2</v>
      </c>
      <c r="C11">
        <v>0.12734300000000001</v>
      </c>
      <c r="D11">
        <v>0.119003</v>
      </c>
      <c r="F11" t="s">
        <v>5</v>
      </c>
      <c r="G11">
        <v>1.6038199999999999E-2</v>
      </c>
      <c r="H11">
        <v>0.12596829000000001</v>
      </c>
      <c r="I11">
        <v>9.6241900000000005E-2</v>
      </c>
      <c r="K11" t="s">
        <v>5</v>
      </c>
      <c r="L11">
        <v>1.6983229999999998E-2</v>
      </c>
      <c r="M11">
        <v>0.13123673</v>
      </c>
      <c r="N11">
        <v>0.11563583432000001</v>
      </c>
      <c r="P11" t="s">
        <v>5</v>
      </c>
      <c r="Q11">
        <v>1.5291529999999999E-2</v>
      </c>
      <c r="R11">
        <v>0.13718411</v>
      </c>
      <c r="S11">
        <v>0.11819336</v>
      </c>
    </row>
    <row r="13" spans="1:19" x14ac:dyDescent="0.2">
      <c r="B13" t="s">
        <v>0</v>
      </c>
      <c r="C13" t="s">
        <v>1</v>
      </c>
      <c r="D13" t="s">
        <v>6</v>
      </c>
      <c r="G13" t="s">
        <v>0</v>
      </c>
      <c r="H13" t="s">
        <v>1</v>
      </c>
      <c r="I13" t="s">
        <v>2</v>
      </c>
    </row>
    <row r="14" spans="1:19" x14ac:dyDescent="0.2">
      <c r="A14" t="s">
        <v>3</v>
      </c>
      <c r="B14">
        <f>AVERAGE(B9,G9,L9,Q9)</f>
        <v>1.7548302000000002E-2</v>
      </c>
      <c r="C14">
        <f>AVERAGE(C9,H9,M9,Q9)</f>
        <v>4.114300085E-2</v>
      </c>
      <c r="D14">
        <f>AVERAGE(D9,I9,N9,Q9)</f>
        <v>5.24992575E-2</v>
      </c>
      <c r="F14" t="s">
        <v>3</v>
      </c>
      <c r="G14">
        <f>STDEV(B9,G9,L9,Q9)</f>
        <v>1.3775915625815957E-3</v>
      </c>
      <c r="H14">
        <f t="shared" ref="H14:I16" si="0">STDEV(C9,H9,M9,R9)</f>
        <v>2.9370595871889E-3</v>
      </c>
      <c r="I14">
        <f t="shared" si="0"/>
        <v>1.0140159354518286E-2</v>
      </c>
    </row>
    <row r="15" spans="1:19" x14ac:dyDescent="0.2">
      <c r="A15" t="s">
        <v>4</v>
      </c>
      <c r="B15">
        <f>AVERAGE(B10,G10,L10,Q10)</f>
        <v>2.3601990000000003E-2</v>
      </c>
      <c r="C15">
        <f>AVERAGE(C10,H10,M10,Q10)</f>
        <v>9.4704346000000009E-2</v>
      </c>
      <c r="D15">
        <f>AVERAGE(D10,I10,N10,Q10)</f>
        <v>8.866874000000001E-2</v>
      </c>
      <c r="F15" t="s">
        <v>4</v>
      </c>
      <c r="G15">
        <f>STDEV(B10,G10,L10,Q10)</f>
        <v>2.7789564545226924E-3</v>
      </c>
      <c r="H15">
        <f t="shared" si="0"/>
        <v>1.8581799730140968E-3</v>
      </c>
      <c r="I15">
        <f t="shared" si="0"/>
        <v>1.3314956042330633E-2</v>
      </c>
    </row>
    <row r="16" spans="1:19" x14ac:dyDescent="0.2">
      <c r="A16" t="s">
        <v>5</v>
      </c>
      <c r="B16">
        <f>AVERAGE(B11,G11,L11,Q11)</f>
        <v>1.653874E-2</v>
      </c>
      <c r="C16">
        <f>AVERAGE(C11,H11,M11,Q11)</f>
        <v>9.9959887499999997E-2</v>
      </c>
      <c r="D16">
        <f>AVERAGE(D11,I11,N11,Q11)</f>
        <v>8.6543066080000008E-2</v>
      </c>
      <c r="F16" t="s">
        <v>5</v>
      </c>
      <c r="G16">
        <f>STDEV(B11,G11,L11,Q11)</f>
        <v>1.110875190019113E-3</v>
      </c>
      <c r="H16">
        <f t="shared" si="0"/>
        <v>5.0234517855380009E-3</v>
      </c>
      <c r="I16">
        <f t="shared" si="0"/>
        <v>1.0780357202647563E-2</v>
      </c>
    </row>
    <row r="19" spans="1:20" x14ac:dyDescent="0.2">
      <c r="A19" s="2"/>
      <c r="B19" s="2" t="s">
        <v>0</v>
      </c>
      <c r="C19" s="2" t="s">
        <v>1</v>
      </c>
      <c r="D19" s="2" t="s">
        <v>2</v>
      </c>
      <c r="E19" s="2"/>
      <c r="F19" s="2"/>
      <c r="G19" s="2" t="s">
        <v>0</v>
      </c>
      <c r="H19" s="2" t="s">
        <v>1</v>
      </c>
      <c r="I19" s="2" t="s">
        <v>2</v>
      </c>
      <c r="J19" s="2"/>
      <c r="K19" s="2"/>
      <c r="L19" s="2" t="s">
        <v>0</v>
      </c>
      <c r="M19" s="2" t="s">
        <v>1</v>
      </c>
      <c r="N19" s="2" t="s">
        <v>2</v>
      </c>
      <c r="O19" s="2"/>
      <c r="R19" t="s">
        <v>0</v>
      </c>
      <c r="S19" t="s">
        <v>1</v>
      </c>
      <c r="T19" t="s">
        <v>2</v>
      </c>
    </row>
    <row r="20" spans="1:20" x14ac:dyDescent="0.2">
      <c r="A20" s="2" t="s">
        <v>3</v>
      </c>
      <c r="B20" s="2">
        <f>B9/B9</f>
        <v>1</v>
      </c>
      <c r="C20" s="2">
        <f>C9/B9</f>
        <v>2.8421980235412603</v>
      </c>
      <c r="D20" s="2">
        <f>D9/B9</f>
        <v>3.1606974255680749</v>
      </c>
      <c r="E20" s="2"/>
      <c r="F20" s="2" t="s">
        <v>3</v>
      </c>
      <c r="G20" s="2">
        <f>G9/G9</f>
        <v>1</v>
      </c>
      <c r="H20" s="2">
        <f>H9/G9</f>
        <v>3.0303297464098713</v>
      </c>
      <c r="I20" s="2">
        <f>I9/G9</f>
        <v>4.2533571509005617</v>
      </c>
      <c r="J20" s="2"/>
      <c r="K20" s="2" t="s">
        <v>3</v>
      </c>
      <c r="L20" s="2">
        <f>L9/L9</f>
        <v>1</v>
      </c>
      <c r="M20" s="2">
        <f>M9/L9</f>
        <v>2.5645813807274416</v>
      </c>
      <c r="N20" s="2">
        <f>N9/L9</f>
        <v>3.5665443924212172</v>
      </c>
      <c r="O20" s="2"/>
      <c r="Q20" t="s">
        <v>3</v>
      </c>
      <c r="R20">
        <v>1</v>
      </c>
      <c r="S20">
        <f>R9/Q9</f>
        <v>2.7582011899633856</v>
      </c>
      <c r="T20">
        <f>S9/Q9</f>
        <v>3.7876799303611168</v>
      </c>
    </row>
    <row r="21" spans="1:20" x14ac:dyDescent="0.2">
      <c r="A21" s="2" t="s">
        <v>4</v>
      </c>
      <c r="B21" s="2">
        <f>B10/B10</f>
        <v>1</v>
      </c>
      <c r="C21" s="2">
        <f>C10/B10</f>
        <v>5.6291008792663328</v>
      </c>
      <c r="D21" s="2">
        <f>D10/B10</f>
        <v>5.671315117708235</v>
      </c>
      <c r="E21" s="2"/>
      <c r="F21" s="2" t="s">
        <v>4</v>
      </c>
      <c r="G21" s="2">
        <f>G10/G10</f>
        <v>1</v>
      </c>
      <c r="H21" s="2">
        <f>H10/G10</f>
        <v>5.4103849836510696</v>
      </c>
      <c r="I21" s="2">
        <f>I10/G10</f>
        <v>4.3208589378702982</v>
      </c>
      <c r="J21" s="2"/>
      <c r="K21" s="2" t="s">
        <v>4</v>
      </c>
      <c r="L21" s="2">
        <f>L10/L10</f>
        <v>1</v>
      </c>
      <c r="M21" s="2">
        <f>M10/L10</f>
        <v>4.5915430726454174</v>
      </c>
      <c r="N21" s="2">
        <f>N10/L10</f>
        <v>4.5183680325483175</v>
      </c>
      <c r="O21" s="2"/>
      <c r="Q21" t="s">
        <v>4</v>
      </c>
      <c r="R21">
        <v>1</v>
      </c>
      <c r="S21">
        <f>R10/Q10</f>
        <v>4.4899758154177665</v>
      </c>
      <c r="T21">
        <f>S10/Q10</f>
        <v>4.5139013589977726</v>
      </c>
    </row>
    <row r="22" spans="1:20" x14ac:dyDescent="0.2">
      <c r="A22" s="2" t="s">
        <v>5</v>
      </c>
      <c r="B22" s="2">
        <f>B11/B11</f>
        <v>1</v>
      </c>
      <c r="C22" s="2">
        <f>C11/B11</f>
        <v>7.1372603968165009</v>
      </c>
      <c r="D22" s="2">
        <f>D11/B11</f>
        <v>6.6698240107611255</v>
      </c>
      <c r="E22" s="2"/>
      <c r="F22" s="2" t="s">
        <v>5</v>
      </c>
      <c r="G22" s="2">
        <f>G11/G11</f>
        <v>1</v>
      </c>
      <c r="H22" s="2">
        <f>H11/G11</f>
        <v>7.8542660647703615</v>
      </c>
      <c r="I22" s="2">
        <f>I11/G11</f>
        <v>6.0007918594355978</v>
      </c>
      <c r="J22" s="2"/>
      <c r="K22" s="2" t="s">
        <v>5</v>
      </c>
      <c r="L22" s="2">
        <f>L11/L11</f>
        <v>1</v>
      </c>
      <c r="M22" s="2">
        <f>M11/L11</f>
        <v>7.7274305299992996</v>
      </c>
      <c r="N22" s="2">
        <f>N11/L11</f>
        <v>6.8088246063911289</v>
      </c>
      <c r="O22" s="2"/>
      <c r="Q22" t="s">
        <v>5</v>
      </c>
      <c r="R22">
        <v>1</v>
      </c>
      <c r="S22">
        <f>R11/Q11</f>
        <v>8.9712481354056788</v>
      </c>
      <c r="T22">
        <f>S11/Q11</f>
        <v>7.7293351286627301</v>
      </c>
    </row>
    <row r="23" spans="1:20" x14ac:dyDescent="0.2">
      <c r="A23" s="7" t="s">
        <v>17</v>
      </c>
      <c r="B23" s="2"/>
      <c r="C23" s="2"/>
      <c r="D23" s="2"/>
      <c r="E23" s="2"/>
      <c r="F23" s="7" t="s">
        <v>7</v>
      </c>
      <c r="G23" s="2"/>
      <c r="H23" s="2"/>
      <c r="I23" s="2"/>
      <c r="J23" s="2"/>
      <c r="K23" s="2"/>
      <c r="L23" s="2"/>
      <c r="M23" s="2"/>
      <c r="N23" s="2"/>
      <c r="O23" s="2"/>
    </row>
    <row r="24" spans="1:20" x14ac:dyDescent="0.2">
      <c r="A24" s="2"/>
      <c r="B24" s="2" t="s">
        <v>0</v>
      </c>
      <c r="C24" s="2" t="s">
        <v>1</v>
      </c>
      <c r="D24" s="2" t="s">
        <v>6</v>
      </c>
      <c r="E24" s="2"/>
      <c r="F24" s="2"/>
      <c r="G24" s="2" t="s">
        <v>1</v>
      </c>
      <c r="H24" s="2" t="s">
        <v>2</v>
      </c>
      <c r="I24" s="2"/>
      <c r="J24" s="2"/>
      <c r="K24" s="2"/>
      <c r="L24" s="2"/>
      <c r="M24" s="2"/>
      <c r="N24" s="2"/>
      <c r="O24" s="2"/>
    </row>
    <row r="25" spans="1:20" x14ac:dyDescent="0.2">
      <c r="A25" s="2" t="s">
        <v>3</v>
      </c>
      <c r="B25" s="2">
        <f>AVERAGE(B20,G20,L20)</f>
        <v>1</v>
      </c>
      <c r="C25" s="2">
        <f t="shared" ref="C25:D27" si="1">AVERAGE(C20,H20,M20,S20)</f>
        <v>2.7988275851604896</v>
      </c>
      <c r="D25" s="2">
        <f t="shared" si="1"/>
        <v>3.6920697248127428</v>
      </c>
      <c r="E25" s="2"/>
      <c r="F25" s="2" t="s">
        <v>3</v>
      </c>
      <c r="G25" s="2">
        <f t="shared" ref="G25:H27" si="2">STDEV(C20,H20,M20,S20)</f>
        <v>0.1932149354703854</v>
      </c>
      <c r="H25" s="2">
        <f t="shared" si="2"/>
        <v>0.45544777072161025</v>
      </c>
      <c r="I25" s="2"/>
      <c r="J25" s="2"/>
      <c r="K25" s="2"/>
      <c r="L25" s="2"/>
      <c r="M25" s="2"/>
      <c r="N25" s="2"/>
      <c r="O25" s="2"/>
    </row>
    <row r="26" spans="1:20" x14ac:dyDescent="0.2">
      <c r="A26" s="2" t="s">
        <v>4</v>
      </c>
      <c r="B26" s="2">
        <f>AVERAGE(B21,G21,L21)</f>
        <v>1</v>
      </c>
      <c r="C26" s="2">
        <f t="shared" si="1"/>
        <v>5.0302511877451472</v>
      </c>
      <c r="D26" s="2">
        <f t="shared" si="1"/>
        <v>4.7561108617811563</v>
      </c>
      <c r="E26" s="2"/>
      <c r="F26" s="2" t="s">
        <v>4</v>
      </c>
      <c r="G26" s="2">
        <f t="shared" si="2"/>
        <v>0.57372610887737252</v>
      </c>
      <c r="H26" s="2">
        <f t="shared" si="2"/>
        <v>0.61704407282498186</v>
      </c>
      <c r="I26" s="2"/>
      <c r="J26" s="2"/>
      <c r="K26" s="2"/>
      <c r="L26" s="2"/>
      <c r="M26" s="2"/>
      <c r="N26" s="2"/>
      <c r="O26" s="2"/>
    </row>
    <row r="27" spans="1:20" x14ac:dyDescent="0.2">
      <c r="A27" s="2" t="s">
        <v>5</v>
      </c>
      <c r="B27" s="2">
        <f>AVERAGE(B22,G22,L22)</f>
        <v>1</v>
      </c>
      <c r="C27" s="2">
        <f t="shared" si="1"/>
        <v>7.9225512817479604</v>
      </c>
      <c r="D27" s="2">
        <f t="shared" si="1"/>
        <v>6.8021939013126458</v>
      </c>
      <c r="E27" s="2"/>
      <c r="F27" s="2" t="s">
        <v>5</v>
      </c>
      <c r="G27" s="2">
        <f t="shared" si="2"/>
        <v>0.76576363704228234</v>
      </c>
      <c r="H27" s="2">
        <f t="shared" si="2"/>
        <v>0.71166514652875468</v>
      </c>
      <c r="I27" s="2"/>
      <c r="J27" s="2"/>
      <c r="K27" s="2"/>
      <c r="L27" s="2"/>
      <c r="M27" s="2"/>
      <c r="N27" s="2"/>
      <c r="O27" s="2"/>
    </row>
    <row r="28" spans="1:2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2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0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2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2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workbookViewId="0">
      <selection activeCell="H3" sqref="H3"/>
    </sheetView>
  </sheetViews>
  <sheetFormatPr defaultRowHeight="12.75" x14ac:dyDescent="0.2"/>
  <sheetData>
    <row r="2" spans="1:19" x14ac:dyDescent="0.2">
      <c r="A2" s="6" t="s">
        <v>13</v>
      </c>
      <c r="B2" s="6"/>
      <c r="C2" s="6"/>
    </row>
    <row r="3" spans="1:19" x14ac:dyDescent="0.2">
      <c r="A3" s="6" t="s">
        <v>11</v>
      </c>
      <c r="B3" s="6"/>
      <c r="C3" s="6"/>
    </row>
    <row r="4" spans="1:19" x14ac:dyDescent="0.2">
      <c r="A4" s="6" t="s">
        <v>12</v>
      </c>
      <c r="B4" s="6"/>
      <c r="C4" s="6"/>
    </row>
    <row r="5" spans="1:19" x14ac:dyDescent="0.2">
      <c r="A5" s="3"/>
      <c r="B5" s="3"/>
      <c r="C5" s="3"/>
    </row>
    <row r="6" spans="1:19" x14ac:dyDescent="0.2">
      <c r="A6" s="6" t="s">
        <v>14</v>
      </c>
      <c r="B6" s="6"/>
      <c r="C6" s="3"/>
    </row>
    <row r="8" spans="1:19" x14ac:dyDescent="0.2">
      <c r="B8" t="s">
        <v>0</v>
      </c>
      <c r="C8" t="s">
        <v>1</v>
      </c>
      <c r="D8" t="s">
        <v>2</v>
      </c>
      <c r="G8" t="s">
        <v>0</v>
      </c>
      <c r="H8" t="s">
        <v>1</v>
      </c>
      <c r="I8" t="s">
        <v>2</v>
      </c>
      <c r="L8" t="s">
        <v>0</v>
      </c>
      <c r="M8" t="s">
        <v>1</v>
      </c>
      <c r="N8" t="s">
        <v>2</v>
      </c>
      <c r="Q8" t="s">
        <v>0</v>
      </c>
      <c r="R8" t="s">
        <v>1</v>
      </c>
      <c r="S8" t="s">
        <v>2</v>
      </c>
    </row>
    <row r="9" spans="1:19" x14ac:dyDescent="0.2">
      <c r="B9" s="1" t="s">
        <v>9</v>
      </c>
      <c r="C9" s="1" t="s">
        <v>9</v>
      </c>
      <c r="D9" s="1" t="s">
        <v>9</v>
      </c>
      <c r="E9" s="1"/>
      <c r="F9" s="1"/>
      <c r="G9" s="1" t="s">
        <v>9</v>
      </c>
      <c r="H9" s="1" t="s">
        <v>9</v>
      </c>
      <c r="I9" s="1" t="s">
        <v>9</v>
      </c>
      <c r="J9" s="1"/>
      <c r="K9" s="1"/>
      <c r="L9" s="1" t="s">
        <v>9</v>
      </c>
      <c r="M9" s="1" t="s">
        <v>9</v>
      </c>
      <c r="N9" s="1" t="s">
        <v>9</v>
      </c>
      <c r="O9" s="1"/>
      <c r="P9" s="1"/>
      <c r="Q9" s="1" t="s">
        <v>9</v>
      </c>
      <c r="R9" s="1" t="s">
        <v>9</v>
      </c>
      <c r="S9" s="1" t="s">
        <v>9</v>
      </c>
    </row>
    <row r="10" spans="1:19" x14ac:dyDescent="0.2">
      <c r="A10" t="s">
        <v>3</v>
      </c>
      <c r="B10">
        <v>1.7365999999999999E-2</v>
      </c>
      <c r="C10">
        <v>7.3261999999999994E-2</v>
      </c>
      <c r="D10">
        <v>5.9721000000000003E-2</v>
      </c>
      <c r="F10" t="s">
        <v>3</v>
      </c>
      <c r="G10">
        <v>2.1343999999999998E-2</v>
      </c>
      <c r="H10">
        <v>8.8236809999999999E-2</v>
      </c>
      <c r="I10">
        <v>7.8347100000000003E-2</v>
      </c>
      <c r="K10" t="s">
        <v>3</v>
      </c>
      <c r="L10">
        <v>2.9231300000000002E-2</v>
      </c>
      <c r="M10">
        <v>8.7128733999999999E-2</v>
      </c>
      <c r="N10">
        <v>6.7253129999999994E-2</v>
      </c>
      <c r="P10" t="s">
        <v>3</v>
      </c>
      <c r="Q10">
        <v>2.5718810000000002E-2</v>
      </c>
      <c r="R10">
        <v>7.5183799999999995E-2</v>
      </c>
      <c r="S10">
        <v>7.3918109999999995E-2</v>
      </c>
    </row>
    <row r="11" spans="1:19" x14ac:dyDescent="0.2">
      <c r="A11" t="s">
        <v>4</v>
      </c>
      <c r="B11">
        <v>7.5989999999999999E-3</v>
      </c>
      <c r="C11">
        <v>8.3972000000000005E-2</v>
      </c>
      <c r="D11">
        <v>8.2238000000000006E-2</v>
      </c>
      <c r="F11" t="s">
        <v>4</v>
      </c>
      <c r="G11">
        <v>7.4520000000000003E-3</v>
      </c>
      <c r="H11">
        <v>9.2136179999999998E-2</v>
      </c>
      <c r="I11">
        <v>5.3138739999999997E-2</v>
      </c>
      <c r="K11" t="s">
        <v>4</v>
      </c>
      <c r="L11">
        <v>8.7421300000000007E-3</v>
      </c>
      <c r="M11">
        <v>6.8126398000000005E-2</v>
      </c>
      <c r="N11">
        <v>7.1234000000000006E-2</v>
      </c>
      <c r="P11" t="s">
        <v>4</v>
      </c>
      <c r="Q11">
        <v>5.8161999999999997E-3</v>
      </c>
      <c r="R11">
        <v>7.9152778100000001E-2</v>
      </c>
      <c r="S11">
        <v>6.18299E-2</v>
      </c>
    </row>
    <row r="12" spans="1:19" x14ac:dyDescent="0.2">
      <c r="A12" t="s">
        <v>5</v>
      </c>
      <c r="B12">
        <v>6.4530000000000004E-3</v>
      </c>
      <c r="C12">
        <v>0.10277600000000001</v>
      </c>
      <c r="D12">
        <v>6.3232999999999998E-2</v>
      </c>
      <c r="F12" t="s">
        <v>5</v>
      </c>
      <c r="G12">
        <v>8.3739999999999995E-3</v>
      </c>
      <c r="H12">
        <v>0.11081390000000001</v>
      </c>
      <c r="I12">
        <v>7.6865470000000005E-2</v>
      </c>
      <c r="K12" t="s">
        <v>5</v>
      </c>
      <c r="L12">
        <v>5.4612829999999999E-3</v>
      </c>
      <c r="M12">
        <v>0.10175219000000001</v>
      </c>
      <c r="N12">
        <v>6.8723000000000006E-2</v>
      </c>
      <c r="P12" t="s">
        <v>5</v>
      </c>
      <c r="Q12">
        <v>6.7142499999999997E-3</v>
      </c>
      <c r="R12">
        <v>0.11618273</v>
      </c>
      <c r="S12">
        <v>7.1882000000000001E-2</v>
      </c>
    </row>
    <row r="14" spans="1:19" x14ac:dyDescent="0.2">
      <c r="B14" t="s">
        <v>0</v>
      </c>
      <c r="C14" t="s">
        <v>1</v>
      </c>
      <c r="D14" t="s">
        <v>6</v>
      </c>
      <c r="G14" t="s">
        <v>0</v>
      </c>
      <c r="H14" t="s">
        <v>1</v>
      </c>
      <c r="I14" t="s">
        <v>2</v>
      </c>
    </row>
    <row r="15" spans="1:19" x14ac:dyDescent="0.2">
      <c r="A15" t="s">
        <v>3</v>
      </c>
      <c r="B15">
        <f>AVERAGE(B10,G10,L10,Q10)</f>
        <v>2.3415027499999998E-2</v>
      </c>
      <c r="C15">
        <f>AVERAGE(C10,H10,M10,R10)</f>
        <v>8.0952836E-2</v>
      </c>
      <c r="D15">
        <f>AVERAGE(D10,I10,N10,S10)</f>
        <v>6.9809835000000001E-2</v>
      </c>
      <c r="F15" t="s">
        <v>3</v>
      </c>
      <c r="G15">
        <f>STDEV(B10,G10,L10,Q10)</f>
        <v>5.1645047585441471E-3</v>
      </c>
      <c r="H15">
        <f t="shared" ref="H15:I17" si="0">STDEV(C10,H10,M10,R10)</f>
        <v>7.8236549022238141E-3</v>
      </c>
      <c r="I15">
        <f t="shared" si="0"/>
        <v>8.1257645644394593E-3</v>
      </c>
    </row>
    <row r="16" spans="1:19" x14ac:dyDescent="0.2">
      <c r="A16" t="s">
        <v>4</v>
      </c>
      <c r="B16">
        <f t="shared" ref="B16:D17" si="1">AVERAGE(B11,G11,L11,Q11)</f>
        <v>7.4023325000000008E-3</v>
      </c>
      <c r="C16">
        <f t="shared" si="1"/>
        <v>8.0846839025000006E-2</v>
      </c>
      <c r="D16">
        <f t="shared" si="1"/>
        <v>6.7110160000000002E-2</v>
      </c>
      <c r="F16" t="s">
        <v>4</v>
      </c>
      <c r="G16">
        <f>STDEV(B11,G11,L11,Q11)</f>
        <v>1.2044388201807241E-3</v>
      </c>
      <c r="H16">
        <f t="shared" si="0"/>
        <v>1.0031538816113687E-2</v>
      </c>
      <c r="I16">
        <f t="shared" si="0"/>
        <v>1.2502524037105462E-2</v>
      </c>
    </row>
    <row r="17" spans="1:19" x14ac:dyDescent="0.2">
      <c r="A17" t="s">
        <v>5</v>
      </c>
      <c r="B17">
        <f t="shared" si="1"/>
        <v>6.7506332500000005E-3</v>
      </c>
      <c r="C17">
        <f>AVERAGE(C12,H12,M12,R12)</f>
        <v>0.10788120500000001</v>
      </c>
      <c r="D17">
        <f>AVERAGE(D12,I12,N12,S12)</f>
        <v>7.0175867500000003E-2</v>
      </c>
      <c r="F17" t="s">
        <v>5</v>
      </c>
      <c r="G17">
        <f>STDEV(B12,G12,L12,Q12)</f>
        <v>1.2093597430826429E-3</v>
      </c>
      <c r="H17">
        <f t="shared" si="0"/>
        <v>6.8591535010014146E-3</v>
      </c>
      <c r="I17">
        <f t="shared" si="0"/>
        <v>5.7147733349823268E-3</v>
      </c>
    </row>
    <row r="19" spans="1:19" x14ac:dyDescent="0.2">
      <c r="B19" t="s">
        <v>0</v>
      </c>
      <c r="C19" t="s">
        <v>1</v>
      </c>
      <c r="D19" t="s">
        <v>2</v>
      </c>
      <c r="G19" t="s">
        <v>0</v>
      </c>
      <c r="H19" t="s">
        <v>1</v>
      </c>
      <c r="I19" t="s">
        <v>2</v>
      </c>
      <c r="L19" t="s">
        <v>0</v>
      </c>
      <c r="M19" t="s">
        <v>1</v>
      </c>
      <c r="N19" t="s">
        <v>2</v>
      </c>
      <c r="Q19" t="s">
        <v>0</v>
      </c>
      <c r="R19" t="s">
        <v>1</v>
      </c>
      <c r="S19" t="s">
        <v>2</v>
      </c>
    </row>
    <row r="20" spans="1:19" x14ac:dyDescent="0.2">
      <c r="A20" t="s">
        <v>3</v>
      </c>
      <c r="B20">
        <v>1</v>
      </c>
      <c r="C20">
        <f>C10/B10</f>
        <v>4.2187032131751696</v>
      </c>
      <c r="D20">
        <f>D10/B10</f>
        <v>3.4389611885293103</v>
      </c>
      <c r="F20" t="s">
        <v>3</v>
      </c>
      <c r="G20">
        <v>1</v>
      </c>
      <c r="H20">
        <f>H10/G10</f>
        <v>4.1340334520239885</v>
      </c>
      <c r="I20">
        <f>I10/G10</f>
        <v>3.6706849700149928</v>
      </c>
      <c r="K20" t="s">
        <v>3</v>
      </c>
      <c r="L20">
        <v>1</v>
      </c>
      <c r="M20">
        <f>M10/L10</f>
        <v>2.980665724753945</v>
      </c>
      <c r="N20">
        <f>N10/L10</f>
        <v>2.3007231973945732</v>
      </c>
      <c r="P20" t="s">
        <v>3</v>
      </c>
      <c r="Q20">
        <v>1</v>
      </c>
      <c r="R20">
        <f>R10/Q10</f>
        <v>2.9233001060313439</v>
      </c>
      <c r="S20">
        <f>S10/Q10</f>
        <v>2.8740874869404918</v>
      </c>
    </row>
    <row r="21" spans="1:19" x14ac:dyDescent="0.2">
      <c r="A21" t="s">
        <v>4</v>
      </c>
      <c r="B21">
        <v>1</v>
      </c>
      <c r="C21">
        <f>C11/B11</f>
        <v>11.050401368601133</v>
      </c>
      <c r="D21">
        <f>D11/B11</f>
        <v>10.822213449138046</v>
      </c>
      <c r="F21" t="s">
        <v>4</v>
      </c>
      <c r="G21">
        <v>1</v>
      </c>
      <c r="H21">
        <f>H11/G11</f>
        <v>12.363953301127214</v>
      </c>
      <c r="I21">
        <f>I11/G11</f>
        <v>7.1308024691358014</v>
      </c>
      <c r="K21" t="s">
        <v>4</v>
      </c>
      <c r="L21">
        <v>1</v>
      </c>
      <c r="M21">
        <f>M11/L11</f>
        <v>7.7928831989457947</v>
      </c>
      <c r="N21">
        <f>N11/L11</f>
        <v>8.1483574369175482</v>
      </c>
      <c r="P21" t="s">
        <v>4</v>
      </c>
      <c r="Q21">
        <v>1</v>
      </c>
      <c r="R21">
        <f>R11/Q11</f>
        <v>13.609019308139336</v>
      </c>
      <c r="S21">
        <f>S11/Q11</f>
        <v>10.630635122588632</v>
      </c>
    </row>
    <row r="22" spans="1:19" x14ac:dyDescent="0.2">
      <c r="A22" t="s">
        <v>5</v>
      </c>
      <c r="B22">
        <v>1</v>
      </c>
      <c r="C22">
        <f>C12/B12</f>
        <v>15.926855726018905</v>
      </c>
      <c r="D22">
        <f>D12/B12</f>
        <v>9.7990082132341545</v>
      </c>
      <c r="F22" t="s">
        <v>5</v>
      </c>
      <c r="G22">
        <v>1</v>
      </c>
      <c r="H22">
        <f>H12/G12</f>
        <v>13.23309051827084</v>
      </c>
      <c r="I22">
        <f>I12/G12</f>
        <v>9.179062574635779</v>
      </c>
      <c r="K22" t="s">
        <v>5</v>
      </c>
      <c r="L22">
        <v>1</v>
      </c>
      <c r="M22">
        <f>M12/L12</f>
        <v>18.631554160441787</v>
      </c>
      <c r="N22">
        <f>N12/L12</f>
        <v>12.58367310392082</v>
      </c>
      <c r="P22" t="s">
        <v>5</v>
      </c>
      <c r="Q22">
        <v>1</v>
      </c>
      <c r="R22">
        <f>R12/Q12</f>
        <v>17.303902893100496</v>
      </c>
      <c r="S22">
        <f>S12/Q12</f>
        <v>10.705886733440073</v>
      </c>
    </row>
    <row r="23" spans="1:19" x14ac:dyDescent="0.2">
      <c r="A23" s="7" t="s">
        <v>16</v>
      </c>
      <c r="F23" s="7" t="s">
        <v>7</v>
      </c>
    </row>
    <row r="24" spans="1:19" x14ac:dyDescent="0.2">
      <c r="B24" t="s">
        <v>0</v>
      </c>
      <c r="C24" t="s">
        <v>1</v>
      </c>
      <c r="D24" t="s">
        <v>6</v>
      </c>
      <c r="G24" t="s">
        <v>0</v>
      </c>
      <c r="H24" t="s">
        <v>1</v>
      </c>
      <c r="I24" t="s">
        <v>2</v>
      </c>
    </row>
    <row r="25" spans="1:19" x14ac:dyDescent="0.2">
      <c r="A25" t="s">
        <v>3</v>
      </c>
      <c r="C25">
        <f t="shared" ref="C25:D27" si="2">AVERAGE(C20,H20,M20,R20)</f>
        <v>3.5641756239961122</v>
      </c>
      <c r="D25">
        <f t="shared" si="2"/>
        <v>3.0711142107198421</v>
      </c>
      <c r="F25" t="s">
        <v>3</v>
      </c>
      <c r="G25">
        <f>STDEV(B20,G20,L20)</f>
        <v>0</v>
      </c>
      <c r="H25">
        <f t="shared" ref="H25:I27" si="3">STDEV(C20,H20,M20,R20)</f>
        <v>0.70813123576575354</v>
      </c>
      <c r="I25">
        <f t="shared" si="3"/>
        <v>0.61294870306872018</v>
      </c>
    </row>
    <row r="26" spans="1:19" x14ac:dyDescent="0.2">
      <c r="A26" t="s">
        <v>4</v>
      </c>
      <c r="C26">
        <f t="shared" si="2"/>
        <v>11.20406429420337</v>
      </c>
      <c r="D26">
        <f t="shared" si="2"/>
        <v>9.1830021194450069</v>
      </c>
      <c r="F26" t="s">
        <v>4</v>
      </c>
      <c r="G26">
        <f>STDEV(B21,G21,L21)</f>
        <v>0</v>
      </c>
      <c r="H26">
        <f t="shared" si="3"/>
        <v>2.5025933140634931</v>
      </c>
      <c r="I26">
        <f t="shared" si="3"/>
        <v>1.8316357096864926</v>
      </c>
    </row>
    <row r="27" spans="1:19" x14ac:dyDescent="0.2">
      <c r="A27" t="s">
        <v>5</v>
      </c>
      <c r="C27">
        <f t="shared" si="2"/>
        <v>16.273850824458009</v>
      </c>
      <c r="D27">
        <f t="shared" si="2"/>
        <v>10.566907656307706</v>
      </c>
      <c r="F27" t="s">
        <v>5</v>
      </c>
      <c r="G27">
        <f>STDEV(B22,G22,L22)</f>
        <v>0</v>
      </c>
      <c r="H27">
        <f t="shared" si="3"/>
        <v>2.3084194536989839</v>
      </c>
      <c r="I27">
        <f t="shared" si="3"/>
        <v>1.483514024196197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zoomScaleNormal="100" workbookViewId="0">
      <selection activeCell="G3" sqref="G3"/>
    </sheetView>
  </sheetViews>
  <sheetFormatPr defaultRowHeight="12.75" x14ac:dyDescent="0.2"/>
  <cols>
    <col min="1" max="7" width="9.140625" style="3"/>
    <col min="8" max="8" width="13.5703125" style="3" customWidth="1"/>
    <col min="9" max="11" width="9.140625" style="3"/>
    <col min="12" max="12" width="10.42578125" style="3" customWidth="1"/>
    <col min="13" max="13" width="13.140625" style="3" customWidth="1"/>
    <col min="14" max="16384" width="9.140625" style="3"/>
  </cols>
  <sheetData>
    <row r="2" spans="1:19" x14ac:dyDescent="0.2">
      <c r="A2" s="6" t="s">
        <v>13</v>
      </c>
      <c r="B2" s="6"/>
      <c r="C2" s="6"/>
    </row>
    <row r="3" spans="1:19" x14ac:dyDescent="0.2">
      <c r="A3" s="6" t="s">
        <v>11</v>
      </c>
      <c r="B3" s="6"/>
      <c r="C3" s="6"/>
    </row>
    <row r="4" spans="1:19" x14ac:dyDescent="0.2">
      <c r="A4" s="6" t="s">
        <v>12</v>
      </c>
      <c r="B4" s="6"/>
      <c r="C4" s="6"/>
    </row>
    <row r="6" spans="1:19" x14ac:dyDescent="0.2">
      <c r="A6" s="6" t="s">
        <v>14</v>
      </c>
      <c r="B6" s="6"/>
    </row>
    <row r="7" spans="1:19" x14ac:dyDescent="0.2">
      <c r="B7" s="3" t="s">
        <v>0</v>
      </c>
      <c r="C7" s="3" t="s">
        <v>1</v>
      </c>
      <c r="D7" s="3" t="s">
        <v>2</v>
      </c>
      <c r="G7" s="3" t="s">
        <v>0</v>
      </c>
      <c r="H7" s="3" t="s">
        <v>1</v>
      </c>
      <c r="I7" s="3" t="s">
        <v>2</v>
      </c>
      <c r="L7" s="3" t="s">
        <v>0</v>
      </c>
      <c r="M7" s="3" t="s">
        <v>1</v>
      </c>
      <c r="N7" s="3" t="s">
        <v>2</v>
      </c>
      <c r="Q7" s="3" t="s">
        <v>0</v>
      </c>
      <c r="R7" s="3" t="s">
        <v>1</v>
      </c>
      <c r="S7" s="3" t="s">
        <v>2</v>
      </c>
    </row>
    <row r="8" spans="1:19" x14ac:dyDescent="0.2">
      <c r="B8" s="3" t="s">
        <v>10</v>
      </c>
      <c r="C8" s="3" t="s">
        <v>10</v>
      </c>
      <c r="D8" s="3" t="s">
        <v>10</v>
      </c>
      <c r="G8" s="3" t="s">
        <v>10</v>
      </c>
      <c r="H8" s="3" t="s">
        <v>10</v>
      </c>
      <c r="I8" s="3" t="s">
        <v>10</v>
      </c>
      <c r="L8" s="3" t="s">
        <v>10</v>
      </c>
      <c r="M8" s="3" t="s">
        <v>10</v>
      </c>
      <c r="N8" s="3" t="s">
        <v>10</v>
      </c>
      <c r="Q8" s="3" t="s">
        <v>10</v>
      </c>
      <c r="R8" s="3" t="s">
        <v>10</v>
      </c>
      <c r="S8" s="3" t="s">
        <v>10</v>
      </c>
    </row>
    <row r="9" spans="1:19" x14ac:dyDescent="0.2">
      <c r="A9" s="3" t="s">
        <v>3</v>
      </c>
      <c r="B9" s="3">
        <v>2.5193E-2</v>
      </c>
      <c r="C9" s="3">
        <v>0.14105100000000001</v>
      </c>
      <c r="D9" s="3">
        <v>0.11129799999999999</v>
      </c>
      <c r="F9" s="3" t="s">
        <v>3</v>
      </c>
      <c r="G9" s="3">
        <v>2.913874E-2</v>
      </c>
      <c r="H9" s="3">
        <v>0.14832765000000001</v>
      </c>
      <c r="I9" s="3">
        <v>0.10993723399999999</v>
      </c>
      <c r="K9" s="3" t="s">
        <v>3</v>
      </c>
      <c r="L9" s="3">
        <v>2.58245E-2</v>
      </c>
      <c r="M9" s="3">
        <v>0.13836637421</v>
      </c>
      <c r="N9" s="3">
        <v>8.7321539200000006E-2</v>
      </c>
      <c r="P9" s="3" t="s">
        <v>3</v>
      </c>
      <c r="Q9" s="3">
        <v>2.5818299999999999E-2</v>
      </c>
      <c r="R9" s="3">
        <v>0.16283909999999999</v>
      </c>
      <c r="S9" s="3">
        <v>7.7181899999999998E-2</v>
      </c>
    </row>
    <row r="10" spans="1:19" x14ac:dyDescent="0.2">
      <c r="A10" s="3" t="s">
        <v>4</v>
      </c>
      <c r="B10" s="3">
        <v>1.9282000000000001E-2</v>
      </c>
      <c r="C10" s="3">
        <v>5.8672000000000002E-2</v>
      </c>
      <c r="D10" s="3">
        <v>5.7396000000000003E-2</v>
      </c>
      <c r="F10" s="3" t="s">
        <v>4</v>
      </c>
      <c r="G10" s="3">
        <v>2.2625300000000001E-2</v>
      </c>
      <c r="H10" s="3">
        <v>0.10382917332</v>
      </c>
      <c r="I10" s="3">
        <v>7.9383999999999996E-2</v>
      </c>
      <c r="K10" s="3" t="s">
        <v>4</v>
      </c>
      <c r="L10" s="3">
        <v>1.9325490000000001E-2</v>
      </c>
      <c r="M10" s="3">
        <v>5.5982344199999999E-2</v>
      </c>
      <c r="N10" s="3">
        <v>7.0122420000000005E-2</v>
      </c>
      <c r="P10" s="3" t="s">
        <v>4</v>
      </c>
      <c r="Q10" s="3">
        <v>2.4849132999999999E-2</v>
      </c>
      <c r="R10" s="3">
        <v>9.4839099999999996E-2</v>
      </c>
      <c r="S10" s="3">
        <v>8.1733609999999998E-2</v>
      </c>
    </row>
    <row r="11" spans="1:19" x14ac:dyDescent="0.2">
      <c r="A11" s="3" t="s">
        <v>5</v>
      </c>
      <c r="B11" s="3">
        <v>2.6563E-2</v>
      </c>
      <c r="C11" s="3">
        <v>5.5697000000000003E-2</v>
      </c>
      <c r="D11" s="3">
        <v>4.7393999999999999E-2</v>
      </c>
      <c r="F11" s="3" t="s">
        <v>5</v>
      </c>
      <c r="G11" s="3">
        <v>2.5412837000000001E-2</v>
      </c>
      <c r="H11" s="3">
        <v>5.5873234399999999E-2</v>
      </c>
      <c r="I11" s="3">
        <v>4.832674E-2</v>
      </c>
      <c r="K11" s="3" t="s">
        <v>5</v>
      </c>
      <c r="L11" s="3">
        <v>2.4139831E-2</v>
      </c>
      <c r="M11" s="3">
        <v>6.7323811999999997E-2</v>
      </c>
      <c r="N11" s="3">
        <v>5.7433320000000003E-2</v>
      </c>
      <c r="P11" s="3" t="s">
        <v>5</v>
      </c>
      <c r="Q11" s="3">
        <v>2.5918199999999999E-2</v>
      </c>
      <c r="R11" s="3">
        <v>7.1938329999999995E-2</v>
      </c>
      <c r="S11" s="3">
        <v>5.7188299999999997E-2</v>
      </c>
    </row>
    <row r="13" spans="1:19" x14ac:dyDescent="0.2">
      <c r="B13" s="3" t="s">
        <v>0</v>
      </c>
      <c r="C13" s="3" t="s">
        <v>1</v>
      </c>
      <c r="D13" s="3" t="s">
        <v>6</v>
      </c>
      <c r="G13" s="3" t="s">
        <v>0</v>
      </c>
      <c r="H13" s="3" t="s">
        <v>1</v>
      </c>
      <c r="I13" s="3" t="s">
        <v>2</v>
      </c>
    </row>
    <row r="14" spans="1:19" x14ac:dyDescent="0.2">
      <c r="A14" s="3" t="s">
        <v>3</v>
      </c>
      <c r="B14" s="3">
        <f>AVERAGE(B9,G9,L9,Q9)</f>
        <v>2.6493635000000001E-2</v>
      </c>
      <c r="C14" s="3">
        <f t="shared" ref="C14:D16" si="0">AVERAGE(C9,H9,M9,R9)</f>
        <v>0.14764603105250002</v>
      </c>
      <c r="D14" s="3">
        <f t="shared" si="0"/>
        <v>9.6434668299999998E-2</v>
      </c>
      <c r="F14" s="3" t="s">
        <v>3</v>
      </c>
      <c r="G14" s="3">
        <f>STDEV(B9,G9,L9,Q9)</f>
        <v>1.7881136126003476E-3</v>
      </c>
      <c r="H14" s="3">
        <f t="shared" ref="H14:I16" si="1">STDEV(C9,H9,M9,R9)</f>
        <v>1.0968141959497598E-2</v>
      </c>
      <c r="I14" s="3">
        <f t="shared" si="1"/>
        <v>1.690124373050484E-2</v>
      </c>
    </row>
    <row r="15" spans="1:19" x14ac:dyDescent="0.2">
      <c r="A15" s="3" t="s">
        <v>4</v>
      </c>
      <c r="B15" s="3">
        <f>AVERAGE(B10,G10,L10,Q10)</f>
        <v>2.1520480750000001E-2</v>
      </c>
      <c r="C15" s="3">
        <f t="shared" si="0"/>
        <v>7.8330654380000003E-2</v>
      </c>
      <c r="D15" s="3">
        <f t="shared" si="0"/>
        <v>7.2159007500000011E-2</v>
      </c>
      <c r="F15" s="3" t="s">
        <v>4</v>
      </c>
      <c r="G15" s="3">
        <f>STDEV(B10,G10,L10,Q10)</f>
        <v>2.7159609617534845E-3</v>
      </c>
      <c r="H15" s="3">
        <f t="shared" si="1"/>
        <v>2.4553430886238119E-2</v>
      </c>
      <c r="I15" s="3">
        <f t="shared" si="1"/>
        <v>1.1044872245349405E-2</v>
      </c>
    </row>
    <row r="16" spans="1:19" x14ac:dyDescent="0.2">
      <c r="A16" s="3" t="s">
        <v>5</v>
      </c>
      <c r="B16" s="3">
        <f>AVERAGE(B11,G11,L11,Q11)</f>
        <v>2.5508467E-2</v>
      </c>
      <c r="C16" s="3">
        <f t="shared" si="0"/>
        <v>6.27080941E-2</v>
      </c>
      <c r="D16" s="3">
        <f t="shared" si="0"/>
        <v>5.2585590000000001E-2</v>
      </c>
      <c r="F16" s="3" t="s">
        <v>5</v>
      </c>
      <c r="G16" s="3">
        <f>STDEV(B11,G11,L11,Q11)</f>
        <v>1.0266824528181368E-3</v>
      </c>
      <c r="H16" s="3">
        <f t="shared" si="1"/>
        <v>8.2132586732220018E-3</v>
      </c>
      <c r="I16" s="3">
        <f t="shared" si="1"/>
        <v>5.4704002153285521E-3</v>
      </c>
    </row>
    <row r="18" spans="1:19" x14ac:dyDescent="0.2">
      <c r="B18" s="3" t="s">
        <v>0</v>
      </c>
      <c r="C18" s="3" t="s">
        <v>1</v>
      </c>
      <c r="D18" s="3" t="s">
        <v>2</v>
      </c>
      <c r="G18" s="3" t="s">
        <v>0</v>
      </c>
      <c r="H18" s="3" t="s">
        <v>1</v>
      </c>
      <c r="I18" s="3" t="s">
        <v>2</v>
      </c>
      <c r="L18" s="3" t="s">
        <v>0</v>
      </c>
      <c r="M18" s="3" t="s">
        <v>1</v>
      </c>
      <c r="N18" s="3" t="s">
        <v>2</v>
      </c>
      <c r="Q18" s="3" t="s">
        <v>0</v>
      </c>
      <c r="R18" s="3" t="s">
        <v>1</v>
      </c>
      <c r="S18" s="3" t="s">
        <v>2</v>
      </c>
    </row>
    <row r="19" spans="1:19" x14ac:dyDescent="0.2">
      <c r="A19" s="3" t="s">
        <v>3</v>
      </c>
      <c r="B19" s="3">
        <v>1</v>
      </c>
      <c r="C19" s="3">
        <f>C9/B9</f>
        <v>5.5988171317429449</v>
      </c>
      <c r="D19" s="3">
        <f>D9/B9</f>
        <v>4.4178144722740438</v>
      </c>
      <c r="F19" s="3" t="s">
        <v>3</v>
      </c>
      <c r="G19" s="3">
        <v>1</v>
      </c>
      <c r="H19" s="3">
        <f>H9/G9</f>
        <v>5.0903934075392421</v>
      </c>
      <c r="I19" s="3">
        <f>I9/G9</f>
        <v>3.7728890816830103</v>
      </c>
      <c r="K19" s="3" t="s">
        <v>3</v>
      </c>
      <c r="L19" s="3">
        <v>1</v>
      </c>
      <c r="M19" s="3">
        <f>M9/L9</f>
        <v>5.3579497845069604</v>
      </c>
      <c r="N19" s="3">
        <f>N9/L9</f>
        <v>3.3813448159693316</v>
      </c>
      <c r="P19" s="3" t="s">
        <v>3</v>
      </c>
      <c r="Q19" s="3">
        <v>1</v>
      </c>
      <c r="R19" s="3">
        <f>R9/Q9</f>
        <v>6.30711936881979</v>
      </c>
      <c r="S19" s="3">
        <f>S9/Q9</f>
        <v>2.9894261047396613</v>
      </c>
    </row>
    <row r="20" spans="1:19" x14ac:dyDescent="0.2">
      <c r="A20" s="3" t="s">
        <v>4</v>
      </c>
      <c r="B20" s="3">
        <v>1</v>
      </c>
      <c r="C20" s="3">
        <f>C10/B10</f>
        <v>3.0428378798879785</v>
      </c>
      <c r="D20" s="3">
        <f>D10/B10</f>
        <v>2.9766621719738615</v>
      </c>
      <c r="F20" s="3" t="s">
        <v>4</v>
      </c>
      <c r="G20" s="3">
        <v>1</v>
      </c>
      <c r="H20" s="3">
        <f>H10/G10</f>
        <v>4.5890738827772442</v>
      </c>
      <c r="I20" s="3">
        <f>I10/G10</f>
        <v>3.5086385594887135</v>
      </c>
      <c r="K20" s="3" t="s">
        <v>4</v>
      </c>
      <c r="L20" s="3">
        <v>1</v>
      </c>
      <c r="M20" s="3">
        <f>M10/L10</f>
        <v>2.8968137004546843</v>
      </c>
      <c r="N20" s="3">
        <f>N10/L10</f>
        <v>3.6284937665228671</v>
      </c>
      <c r="P20" s="3" t="s">
        <v>4</v>
      </c>
      <c r="Q20" s="3">
        <v>1</v>
      </c>
      <c r="R20" s="3">
        <f>R10/Q10</f>
        <v>3.816595935157979</v>
      </c>
      <c r="S20" s="3">
        <f>S10/Q10</f>
        <v>3.2891936310212513</v>
      </c>
    </row>
    <row r="21" spans="1:19" x14ac:dyDescent="0.2">
      <c r="A21" s="3" t="s">
        <v>5</v>
      </c>
      <c r="B21" s="3">
        <v>1</v>
      </c>
      <c r="C21" s="3">
        <f>C11/B11</f>
        <v>2.0967887663291047</v>
      </c>
      <c r="D21" s="3">
        <f>D11/B11</f>
        <v>1.784211120731845</v>
      </c>
      <c r="F21" s="3" t="s">
        <v>5</v>
      </c>
      <c r="G21" s="3">
        <v>1</v>
      </c>
      <c r="H21" s="3">
        <f>H11/G11</f>
        <v>2.1986224678496145</v>
      </c>
      <c r="I21" s="3">
        <f>I11/G11</f>
        <v>1.9016664688007876</v>
      </c>
      <c r="K21" s="3" t="s">
        <v>5</v>
      </c>
      <c r="L21" s="3">
        <v>1</v>
      </c>
      <c r="M21" s="3">
        <f>M11/L11</f>
        <v>2.7889098312245846</v>
      </c>
      <c r="N21" s="3">
        <f>N11/L11</f>
        <v>2.3791931269112863</v>
      </c>
      <c r="P21" s="3" t="s">
        <v>5</v>
      </c>
      <c r="Q21" s="3">
        <v>1</v>
      </c>
      <c r="R21" s="3">
        <f>R11/Q11</f>
        <v>2.7755912833452938</v>
      </c>
      <c r="S21" s="3">
        <f>S11/Q11</f>
        <v>2.2064919631764552</v>
      </c>
    </row>
    <row r="22" spans="1:19" x14ac:dyDescent="0.2">
      <c r="A22" s="6" t="s">
        <v>16</v>
      </c>
      <c r="F22" s="6" t="s">
        <v>7</v>
      </c>
    </row>
    <row r="23" spans="1:19" x14ac:dyDescent="0.2">
      <c r="B23" s="3" t="s">
        <v>0</v>
      </c>
      <c r="C23" s="3" t="s">
        <v>1</v>
      </c>
      <c r="D23" s="3" t="s">
        <v>6</v>
      </c>
      <c r="G23" s="3" t="s">
        <v>0</v>
      </c>
      <c r="H23" s="3" t="s">
        <v>8</v>
      </c>
      <c r="I23" s="3" t="s">
        <v>2</v>
      </c>
    </row>
    <row r="24" spans="1:19" x14ac:dyDescent="0.2">
      <c r="A24" s="3" t="s">
        <v>3</v>
      </c>
      <c r="C24" s="3">
        <f t="shared" ref="C24:D26" si="2">AVERAGE(C19,H19,M19,R19)</f>
        <v>5.5885699231522343</v>
      </c>
      <c r="D24" s="3">
        <f t="shared" si="2"/>
        <v>3.6403686186665114</v>
      </c>
      <c r="F24" s="3" t="s">
        <v>3</v>
      </c>
      <c r="H24" s="3">
        <f t="shared" ref="H24:I26" si="3">STDEV(C19,H19,M19,R19)</f>
        <v>0.52210592801656652</v>
      </c>
      <c r="I24" s="3">
        <f t="shared" si="3"/>
        <v>0.60904384494899733</v>
      </c>
    </row>
    <row r="25" spans="1:19" x14ac:dyDescent="0.2">
      <c r="A25" s="3" t="s">
        <v>4</v>
      </c>
      <c r="C25" s="3">
        <f t="shared" si="2"/>
        <v>3.5863303495694714</v>
      </c>
      <c r="D25" s="3">
        <f t="shared" si="2"/>
        <v>3.3507470322516735</v>
      </c>
      <c r="F25" s="3" t="s">
        <v>4</v>
      </c>
      <c r="H25" s="3">
        <f t="shared" si="3"/>
        <v>0.78088285662306678</v>
      </c>
      <c r="I25" s="3">
        <f t="shared" si="3"/>
        <v>0.28624074172140568</v>
      </c>
    </row>
    <row r="26" spans="1:19" x14ac:dyDescent="0.2">
      <c r="A26" s="3" t="s">
        <v>5</v>
      </c>
      <c r="C26" s="3">
        <f t="shared" si="2"/>
        <v>2.4649780871871494</v>
      </c>
      <c r="D26" s="3">
        <f t="shared" si="2"/>
        <v>2.0678906699050934</v>
      </c>
      <c r="F26" s="3" t="s">
        <v>5</v>
      </c>
      <c r="H26" s="3">
        <f t="shared" si="3"/>
        <v>0.36874608443991247</v>
      </c>
      <c r="I26" s="3">
        <f t="shared" si="3"/>
        <v>0.27338867928676952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tabSelected="1" workbookViewId="0">
      <selection activeCell="A2" sqref="A2:C6"/>
    </sheetView>
  </sheetViews>
  <sheetFormatPr defaultRowHeight="12.75" x14ac:dyDescent="0.2"/>
  <cols>
    <col min="1" max="16384" width="9.140625" style="3"/>
  </cols>
  <sheetData>
    <row r="2" spans="1:19" x14ac:dyDescent="0.2">
      <c r="A2" s="6" t="s">
        <v>13</v>
      </c>
      <c r="B2" s="6"/>
      <c r="C2" s="6"/>
    </row>
    <row r="3" spans="1:19" x14ac:dyDescent="0.2">
      <c r="A3" s="6" t="s">
        <v>11</v>
      </c>
      <c r="B3" s="6"/>
      <c r="C3" s="6"/>
    </row>
    <row r="4" spans="1:19" x14ac:dyDescent="0.2">
      <c r="A4" s="6" t="s">
        <v>12</v>
      </c>
      <c r="B4" s="6"/>
      <c r="C4" s="6"/>
    </row>
    <row r="6" spans="1:19" x14ac:dyDescent="0.2">
      <c r="A6" s="6" t="s">
        <v>14</v>
      </c>
      <c r="B6" s="6"/>
    </row>
    <row r="7" spans="1:19" x14ac:dyDescent="0.2">
      <c r="B7" s="3" t="s">
        <v>0</v>
      </c>
      <c r="C7" s="3" t="s">
        <v>1</v>
      </c>
      <c r="D7" s="3" t="s">
        <v>2</v>
      </c>
      <c r="G7" s="3" t="s">
        <v>0</v>
      </c>
      <c r="H7" s="3" t="s">
        <v>1</v>
      </c>
      <c r="I7" s="3" t="s">
        <v>2</v>
      </c>
      <c r="L7" s="3" t="s">
        <v>0</v>
      </c>
      <c r="M7" s="3" t="s">
        <v>1</v>
      </c>
      <c r="N7" s="3" t="s">
        <v>2</v>
      </c>
      <c r="Q7" s="3" t="s">
        <v>0</v>
      </c>
      <c r="R7" s="3" t="s">
        <v>1</v>
      </c>
      <c r="S7" s="3" t="s">
        <v>2</v>
      </c>
    </row>
    <row r="8" spans="1:19" x14ac:dyDescent="0.2">
      <c r="B8" s="3" t="s">
        <v>10</v>
      </c>
      <c r="C8" s="3" t="s">
        <v>10</v>
      </c>
      <c r="D8" s="3" t="s">
        <v>10</v>
      </c>
      <c r="G8" s="3" t="s">
        <v>10</v>
      </c>
      <c r="H8" s="3" t="s">
        <v>10</v>
      </c>
      <c r="I8" s="3" t="s">
        <v>10</v>
      </c>
      <c r="L8" s="3" t="s">
        <v>10</v>
      </c>
      <c r="M8" s="3" t="s">
        <v>10</v>
      </c>
      <c r="N8" s="3" t="s">
        <v>10</v>
      </c>
      <c r="Q8" s="3" t="s">
        <v>10</v>
      </c>
      <c r="R8" s="3" t="s">
        <v>10</v>
      </c>
      <c r="S8" s="3" t="s">
        <v>10</v>
      </c>
    </row>
    <row r="9" spans="1:19" x14ac:dyDescent="0.2">
      <c r="A9" s="3" t="s">
        <v>3</v>
      </c>
      <c r="B9" s="3">
        <v>0.126745</v>
      </c>
      <c r="C9" s="3">
        <v>0.188696</v>
      </c>
      <c r="D9" s="3">
        <v>0.45691599999999999</v>
      </c>
      <c r="F9" s="3" t="s">
        <v>3</v>
      </c>
      <c r="G9" s="3">
        <v>0.1425246</v>
      </c>
      <c r="H9" s="3">
        <v>0.19237650000000001</v>
      </c>
      <c r="I9" s="3">
        <v>0.47689431999999998</v>
      </c>
      <c r="K9" s="3" t="s">
        <v>3</v>
      </c>
      <c r="L9" s="3">
        <v>0.11732368</v>
      </c>
      <c r="M9" s="3">
        <v>0.204235</v>
      </c>
      <c r="N9" s="3">
        <v>0.49217854300000002</v>
      </c>
      <c r="P9" s="3" t="s">
        <v>3</v>
      </c>
      <c r="Q9" s="3">
        <v>0.13781930000000001</v>
      </c>
      <c r="R9" s="3">
        <v>0.19837716</v>
      </c>
      <c r="S9" s="3">
        <v>0.48179230000000001</v>
      </c>
    </row>
    <row r="10" spans="1:19" x14ac:dyDescent="0.2">
      <c r="A10" s="3" t="s">
        <v>4</v>
      </c>
      <c r="B10" s="3">
        <v>4.9540000000000001E-2</v>
      </c>
      <c r="C10" s="3">
        <v>8.1995399999999996E-2</v>
      </c>
      <c r="D10" s="3">
        <v>0.19448199999999999</v>
      </c>
      <c r="F10" s="3" t="s">
        <v>4</v>
      </c>
      <c r="G10" s="3">
        <v>4.2347000000000003E-2</v>
      </c>
      <c r="H10" s="3">
        <v>0.109273648</v>
      </c>
      <c r="I10" s="3">
        <v>0.21652979999999999</v>
      </c>
      <c r="K10" s="3" t="s">
        <v>4</v>
      </c>
      <c r="L10" s="3">
        <v>3.2373499999999999E-2</v>
      </c>
      <c r="M10" s="3">
        <v>9.2353699999999997E-2</v>
      </c>
      <c r="N10" s="3">
        <v>0.1986231</v>
      </c>
      <c r="P10" s="3" t="s">
        <v>4</v>
      </c>
      <c r="Q10" s="3">
        <v>4.5137719999999999E-2</v>
      </c>
      <c r="R10" s="3">
        <v>9.1748099999999999E-2</v>
      </c>
      <c r="S10" s="3">
        <v>0.2381511</v>
      </c>
    </row>
    <row r="11" spans="1:19" x14ac:dyDescent="0.2">
      <c r="A11" s="3" t="s">
        <v>5</v>
      </c>
      <c r="B11" s="3">
        <v>2.8028000000000001E-2</v>
      </c>
      <c r="C11" s="3">
        <v>0.14375168999999999</v>
      </c>
      <c r="D11" s="3">
        <v>0.18021100000000001</v>
      </c>
      <c r="F11" s="3" t="s">
        <v>5</v>
      </c>
      <c r="G11" s="3">
        <v>2.8136499999999998E-2</v>
      </c>
      <c r="H11" s="3">
        <v>0.1068732451</v>
      </c>
      <c r="I11" s="3">
        <v>0.20186299999999999</v>
      </c>
      <c r="K11" s="3" t="s">
        <v>5</v>
      </c>
      <c r="L11" s="3">
        <v>2.72541E-2</v>
      </c>
      <c r="M11" s="3">
        <v>0.10723100000000001</v>
      </c>
      <c r="N11" s="3">
        <v>0.2017253</v>
      </c>
      <c r="P11" s="3" t="s">
        <v>5</v>
      </c>
      <c r="Q11" s="3">
        <v>2.6192770000000001E-2</v>
      </c>
      <c r="R11" s="3">
        <v>0.13688127</v>
      </c>
      <c r="S11" s="3">
        <v>0.19571991999999999</v>
      </c>
    </row>
    <row r="13" spans="1:19" x14ac:dyDescent="0.2">
      <c r="B13" s="3" t="s">
        <v>0</v>
      </c>
      <c r="C13" s="3" t="s">
        <v>1</v>
      </c>
      <c r="D13" s="3" t="s">
        <v>6</v>
      </c>
      <c r="G13" s="3" t="s">
        <v>0</v>
      </c>
      <c r="H13" s="3" t="s">
        <v>1</v>
      </c>
      <c r="I13" s="3" t="s">
        <v>2</v>
      </c>
    </row>
    <row r="14" spans="1:19" x14ac:dyDescent="0.2">
      <c r="A14" s="3" t="s">
        <v>3</v>
      </c>
      <c r="B14" s="3">
        <f>AVERAGE(B9,G9,L9,Q9)</f>
        <v>0.131103145</v>
      </c>
      <c r="C14" s="3">
        <f t="shared" ref="C14:D16" si="0">AVERAGE(C9,H9,M9,R9)</f>
        <v>0.19592116500000001</v>
      </c>
      <c r="D14" s="3">
        <f t="shared" si="0"/>
        <v>0.47694529074999997</v>
      </c>
      <c r="F14" s="3" t="s">
        <v>3</v>
      </c>
      <c r="G14" s="3">
        <f>STDEV(B9,G9,L9,Q9)</f>
        <v>1.1319944873662889E-2</v>
      </c>
      <c r="H14" s="3">
        <f t="shared" ref="H14:I16" si="1">STDEV(C9,H9,M9,R9)</f>
        <v>6.8293343523045226E-3</v>
      </c>
      <c r="I14" s="3">
        <f t="shared" si="1"/>
        <v>1.4795501103906641E-2</v>
      </c>
    </row>
    <row r="15" spans="1:19" x14ac:dyDescent="0.2">
      <c r="A15" s="3" t="s">
        <v>4</v>
      </c>
      <c r="B15" s="3">
        <f>AVERAGE(B10,G10,L10,Q10)</f>
        <v>4.2349554999999997E-2</v>
      </c>
      <c r="C15" s="3">
        <f t="shared" si="0"/>
        <v>9.3842711999999995E-2</v>
      </c>
      <c r="D15" s="3">
        <f t="shared" si="0"/>
        <v>0.21194649999999998</v>
      </c>
      <c r="F15" s="3" t="s">
        <v>4</v>
      </c>
      <c r="G15" s="3">
        <f>STDEV(B10,G10,L10,Q10)</f>
        <v>7.2800650925730461E-3</v>
      </c>
      <c r="H15" s="3">
        <f t="shared" si="1"/>
        <v>1.1329565211253369E-2</v>
      </c>
      <c r="I15" s="3">
        <f t="shared" si="1"/>
        <v>1.9918244968370084E-2</v>
      </c>
    </row>
    <row r="16" spans="1:19" x14ac:dyDescent="0.2">
      <c r="A16" s="3" t="s">
        <v>5</v>
      </c>
      <c r="B16" s="3">
        <f>AVERAGE(B11,G11,L11,Q11)</f>
        <v>2.74028425E-2</v>
      </c>
      <c r="C16" s="3">
        <f t="shared" si="0"/>
        <v>0.12368430127500001</v>
      </c>
      <c r="D16" s="3">
        <f t="shared" si="0"/>
        <v>0.19487980500000002</v>
      </c>
      <c r="F16" s="3" t="s">
        <v>5</v>
      </c>
      <c r="G16" s="3">
        <f>STDEV(B11,G11,L11,Q11)</f>
        <v>8.9730615616503246E-4</v>
      </c>
      <c r="H16" s="3">
        <f t="shared" si="1"/>
        <v>1.9409471968893595E-2</v>
      </c>
      <c r="I16" s="3">
        <f t="shared" si="1"/>
        <v>1.018995334540022E-2</v>
      </c>
    </row>
    <row r="18" spans="1:19" x14ac:dyDescent="0.2">
      <c r="B18" s="3" t="s">
        <v>0</v>
      </c>
      <c r="C18" s="3" t="s">
        <v>1</v>
      </c>
      <c r="D18" s="3" t="s">
        <v>2</v>
      </c>
      <c r="G18" s="3" t="s">
        <v>0</v>
      </c>
      <c r="H18" s="3" t="s">
        <v>1</v>
      </c>
      <c r="I18" s="3" t="s">
        <v>2</v>
      </c>
      <c r="L18" s="3" t="s">
        <v>0</v>
      </c>
      <c r="M18" s="3" t="s">
        <v>1</v>
      </c>
      <c r="N18" s="3" t="s">
        <v>2</v>
      </c>
      <c r="Q18" s="3" t="s">
        <v>0</v>
      </c>
      <c r="R18" s="3" t="s">
        <v>1</v>
      </c>
      <c r="S18" s="3" t="s">
        <v>2</v>
      </c>
    </row>
    <row r="19" spans="1:19" x14ac:dyDescent="0.2">
      <c r="A19" s="3" t="s">
        <v>3</v>
      </c>
      <c r="B19" s="3">
        <v>1</v>
      </c>
      <c r="C19" s="3">
        <f>C9/B9</f>
        <v>1.4887845674385578</v>
      </c>
      <c r="D19" s="3">
        <f>D9/B9</f>
        <v>3.6050021697108368</v>
      </c>
      <c r="F19" s="3" t="s">
        <v>3</v>
      </c>
      <c r="G19" s="3">
        <v>1</v>
      </c>
      <c r="H19" s="3">
        <f>H9/G9</f>
        <v>1.3497775120926494</v>
      </c>
      <c r="I19" s="3">
        <f>I9/G9</f>
        <v>3.3460491732655275</v>
      </c>
      <c r="K19" s="3" t="s">
        <v>3</v>
      </c>
      <c r="L19" s="3">
        <v>1</v>
      </c>
      <c r="M19" s="3">
        <f>M9/L9</f>
        <v>1.7407824234630214</v>
      </c>
      <c r="N19" s="3">
        <f>N9/L9</f>
        <v>4.1950486295690697</v>
      </c>
      <c r="P19" s="3" t="s">
        <v>3</v>
      </c>
      <c r="Q19" s="3">
        <v>1</v>
      </c>
      <c r="R19" s="3">
        <f>R9/Q9</f>
        <v>1.4394004323051997</v>
      </c>
      <c r="S19" s="3">
        <f>S9/Q9</f>
        <v>3.4958260562925512</v>
      </c>
    </row>
    <row r="20" spans="1:19" x14ac:dyDescent="0.2">
      <c r="A20" s="3" t="s">
        <v>4</v>
      </c>
      <c r="B20" s="3">
        <v>1</v>
      </c>
      <c r="C20" s="3">
        <f>C10/B10</f>
        <v>1.655135244247073</v>
      </c>
      <c r="D20" s="3">
        <f>D10/B10</f>
        <v>3.9257569640694387</v>
      </c>
      <c r="F20" s="3" t="s">
        <v>4</v>
      </c>
      <c r="G20" s="3">
        <v>1</v>
      </c>
      <c r="H20" s="3">
        <f>H10/G10</f>
        <v>2.5804342220228116</v>
      </c>
      <c r="I20" s="3">
        <f>I10/G10</f>
        <v>5.1132264387087627</v>
      </c>
      <c r="K20" s="3" t="s">
        <v>4</v>
      </c>
      <c r="L20" s="3">
        <v>1</v>
      </c>
      <c r="M20" s="3">
        <f>M10/L10</f>
        <v>2.8527561122523051</v>
      </c>
      <c r="N20" s="3">
        <f>N10/L10</f>
        <v>6.1353607116932061</v>
      </c>
      <c r="P20" s="3" t="s">
        <v>4</v>
      </c>
      <c r="Q20" s="3">
        <v>1</v>
      </c>
      <c r="R20" s="3">
        <f>R10/Q10</f>
        <v>2.0326259279378753</v>
      </c>
      <c r="S20" s="3">
        <f>S10/Q10</f>
        <v>5.2760994573939488</v>
      </c>
    </row>
    <row r="21" spans="1:19" x14ac:dyDescent="0.2">
      <c r="A21" s="3" t="s">
        <v>5</v>
      </c>
      <c r="B21" s="3">
        <v>1</v>
      </c>
      <c r="C21" s="3">
        <f>C11/B11</f>
        <v>5.1288600685029246</v>
      </c>
      <c r="D21" s="3">
        <f>D11/B11</f>
        <v>6.4296774653917517</v>
      </c>
      <c r="F21" s="3" t="s">
        <v>5</v>
      </c>
      <c r="G21" s="3">
        <v>1</v>
      </c>
      <c r="H21" s="3">
        <f>H11/G11</f>
        <v>3.798384486343362</v>
      </c>
      <c r="I21" s="3">
        <f>I11/G11</f>
        <v>7.1744175714818832</v>
      </c>
      <c r="K21" s="3" t="s">
        <v>5</v>
      </c>
      <c r="L21" s="3">
        <v>1</v>
      </c>
      <c r="M21" s="3">
        <f>M11/L11</f>
        <v>3.9344905904065812</v>
      </c>
      <c r="N21" s="3">
        <f>N11/L11</f>
        <v>7.4016496600511479</v>
      </c>
      <c r="P21" s="3" t="s">
        <v>5</v>
      </c>
      <c r="Q21" s="3">
        <v>1</v>
      </c>
      <c r="R21" s="3">
        <f>R11/Q11</f>
        <v>5.2259180682302784</v>
      </c>
      <c r="S21" s="3">
        <f>S11/Q11</f>
        <v>7.4722879634341837</v>
      </c>
    </row>
    <row r="22" spans="1:19" x14ac:dyDescent="0.2">
      <c r="A22" s="6" t="s">
        <v>16</v>
      </c>
      <c r="F22" s="6" t="s">
        <v>7</v>
      </c>
    </row>
    <row r="23" spans="1:19" x14ac:dyDescent="0.2">
      <c r="B23" s="3" t="s">
        <v>0</v>
      </c>
      <c r="C23" s="3" t="s">
        <v>1</v>
      </c>
      <c r="D23" s="3" t="s">
        <v>6</v>
      </c>
      <c r="G23" s="3" t="s">
        <v>0</v>
      </c>
      <c r="H23" s="3" t="s">
        <v>1</v>
      </c>
      <c r="I23" s="3" t="s">
        <v>2</v>
      </c>
    </row>
    <row r="24" spans="1:19" x14ac:dyDescent="0.2">
      <c r="A24" s="3" t="s">
        <v>3</v>
      </c>
      <c r="C24" s="3">
        <f t="shared" ref="C24:D26" si="2">AVERAGE(C19,H19,M19,R19)</f>
        <v>1.504686233824857</v>
      </c>
      <c r="D24" s="3">
        <f t="shared" si="2"/>
        <v>3.6604815072094965</v>
      </c>
      <c r="F24" s="3" t="s">
        <v>3</v>
      </c>
      <c r="G24" s="3">
        <f>STDEV(B19,G19,L19)</f>
        <v>0</v>
      </c>
      <c r="H24" s="3">
        <f t="shared" ref="H24:I26" si="3">STDEV(C19,H19,M19,R19)</f>
        <v>0.16758403036913735</v>
      </c>
      <c r="I24" s="3">
        <f t="shared" si="3"/>
        <v>0.37185081029143896</v>
      </c>
    </row>
    <row r="25" spans="1:19" x14ac:dyDescent="0.2">
      <c r="A25" s="3" t="s">
        <v>4</v>
      </c>
      <c r="C25" s="3">
        <f t="shared" si="2"/>
        <v>2.2802378766150162</v>
      </c>
      <c r="D25" s="3">
        <f t="shared" si="2"/>
        <v>5.1126108929663392</v>
      </c>
      <c r="F25" s="3" t="s">
        <v>4</v>
      </c>
      <c r="G25" s="3">
        <f>STDEV(B20,G20,L20)</f>
        <v>0</v>
      </c>
      <c r="H25" s="3">
        <f t="shared" si="3"/>
        <v>0.5385040866618237</v>
      </c>
      <c r="I25" s="3">
        <f t="shared" si="3"/>
        <v>0.90946290557284426</v>
      </c>
    </row>
    <row r="26" spans="1:19" x14ac:dyDescent="0.2">
      <c r="A26" s="3" t="s">
        <v>5</v>
      </c>
      <c r="C26" s="3">
        <f t="shared" si="2"/>
        <v>4.5219133033707859</v>
      </c>
      <c r="D26" s="3">
        <f t="shared" si="2"/>
        <v>7.1195081650897416</v>
      </c>
      <c r="F26" s="3" t="s">
        <v>5</v>
      </c>
      <c r="G26" s="3">
        <f>STDEV(B21,G21,L21)</f>
        <v>0</v>
      </c>
      <c r="H26" s="3">
        <f t="shared" si="3"/>
        <v>0.75994878718340486</v>
      </c>
      <c r="I26" s="3">
        <f t="shared" si="3"/>
        <v>0.47712292142771701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L13" sqref="L13"/>
    </sheetView>
  </sheetViews>
  <sheetFormatPr defaultRowHeight="12.75" x14ac:dyDescent="0.2"/>
  <cols>
    <col min="1" max="1" width="7.5703125" style="3" customWidth="1"/>
    <col min="2" max="2" width="9.140625" style="3" customWidth="1"/>
    <col min="3" max="4" width="9.140625" style="3"/>
    <col min="5" max="5" width="10.85546875" style="3" customWidth="1"/>
    <col min="6" max="7" width="9.140625" style="3"/>
    <col min="8" max="8" width="10.7109375" style="3" customWidth="1"/>
    <col min="9" max="18" width="9.140625" style="3"/>
    <col min="19" max="19" width="10.5703125" style="3" customWidth="1"/>
    <col min="20" max="16384" width="9.140625" style="3"/>
  </cols>
  <sheetData>
    <row r="1" spans="1:19" x14ac:dyDescent="0.2">
      <c r="A1" s="6" t="s">
        <v>13</v>
      </c>
      <c r="B1" s="6"/>
      <c r="C1" s="6"/>
    </row>
    <row r="2" spans="1:19" x14ac:dyDescent="0.2">
      <c r="A2" s="6" t="s">
        <v>11</v>
      </c>
      <c r="B2" s="6"/>
      <c r="C2" s="6"/>
    </row>
    <row r="3" spans="1:19" x14ac:dyDescent="0.2">
      <c r="A3" s="6" t="s">
        <v>12</v>
      </c>
      <c r="B3" s="6"/>
      <c r="C3" s="6"/>
    </row>
    <row r="4" spans="1:19" x14ac:dyDescent="0.2">
      <c r="A4" s="5"/>
      <c r="B4" s="5"/>
      <c r="C4" s="5"/>
    </row>
    <row r="5" spans="1:19" x14ac:dyDescent="0.2">
      <c r="A5" s="6" t="s">
        <v>14</v>
      </c>
      <c r="B5" s="6"/>
    </row>
    <row r="6" spans="1:19" x14ac:dyDescent="0.2">
      <c r="B6" s="3" t="s">
        <v>0</v>
      </c>
      <c r="C6" s="3" t="s">
        <v>1</v>
      </c>
      <c r="D6" s="3" t="s">
        <v>2</v>
      </c>
      <c r="G6" s="3" t="s">
        <v>0</v>
      </c>
      <c r="H6" s="3" t="s">
        <v>1</v>
      </c>
      <c r="I6" s="3" t="s">
        <v>2</v>
      </c>
      <c r="L6" s="3" t="s">
        <v>0</v>
      </c>
      <c r="M6" s="3" t="s">
        <v>1</v>
      </c>
      <c r="N6" s="3" t="s">
        <v>2</v>
      </c>
      <c r="Q6" s="3" t="s">
        <v>0</v>
      </c>
      <c r="R6" s="3" t="s">
        <v>1</v>
      </c>
      <c r="S6" s="3" t="s">
        <v>2</v>
      </c>
    </row>
    <row r="7" spans="1:19" x14ac:dyDescent="0.2">
      <c r="B7" s="3" t="s">
        <v>10</v>
      </c>
      <c r="C7" s="3" t="s">
        <v>10</v>
      </c>
      <c r="D7" s="3" t="s">
        <v>10</v>
      </c>
      <c r="G7" s="3" t="s">
        <v>10</v>
      </c>
      <c r="H7" s="3" t="s">
        <v>10</v>
      </c>
      <c r="I7" s="3" t="s">
        <v>10</v>
      </c>
      <c r="L7" s="3" t="s">
        <v>10</v>
      </c>
      <c r="M7" s="3" t="s">
        <v>10</v>
      </c>
      <c r="N7" s="3" t="s">
        <v>10</v>
      </c>
      <c r="Q7" s="3" t="s">
        <v>10</v>
      </c>
      <c r="R7" s="3" t="s">
        <v>10</v>
      </c>
      <c r="S7" s="3" t="s">
        <v>10</v>
      </c>
    </row>
    <row r="8" spans="1:19" x14ac:dyDescent="0.2">
      <c r="A8" s="3" t="s">
        <v>3</v>
      </c>
      <c r="B8" s="3">
        <v>0.16660639999999999</v>
      </c>
      <c r="C8" s="3">
        <v>2.0038100000000001</v>
      </c>
      <c r="D8" s="3">
        <v>1.385378</v>
      </c>
      <c r="F8" s="3" t="s">
        <v>3</v>
      </c>
      <c r="G8" s="3">
        <v>0.15321299999999999</v>
      </c>
      <c r="H8" s="3">
        <v>1.587342934</v>
      </c>
      <c r="I8" s="3">
        <v>1.5946473000000001</v>
      </c>
      <c r="K8" s="3" t="s">
        <v>3</v>
      </c>
      <c r="L8" s="3">
        <v>0.17246900000000001</v>
      </c>
      <c r="M8" s="3">
        <v>1.8123863</v>
      </c>
      <c r="N8" s="3">
        <v>1.6239474</v>
      </c>
      <c r="P8" s="3" t="s">
        <v>3</v>
      </c>
      <c r="Q8" s="3">
        <v>0.17182991</v>
      </c>
      <c r="R8" s="3">
        <v>1.628193</v>
      </c>
      <c r="S8" s="3">
        <v>1.1828711000000001</v>
      </c>
    </row>
    <row r="9" spans="1:19" x14ac:dyDescent="0.2">
      <c r="A9" s="3" t="s">
        <v>4</v>
      </c>
      <c r="B9" s="3">
        <v>0.276312</v>
      </c>
      <c r="C9" s="3">
        <v>3.8535050000000002</v>
      </c>
      <c r="D9" s="3">
        <v>3.7816100000000001</v>
      </c>
      <c r="F9" s="3" t="s">
        <v>4</v>
      </c>
      <c r="G9" s="5">
        <v>0.28432380000000002</v>
      </c>
      <c r="H9" s="5">
        <v>5.3213875899999996</v>
      </c>
      <c r="I9" s="5">
        <v>2.8346349000000002</v>
      </c>
      <c r="K9" s="3" t="s">
        <v>4</v>
      </c>
      <c r="L9" s="3">
        <v>0.27137840000000002</v>
      </c>
      <c r="M9" s="3">
        <v>4.1713464900000004</v>
      </c>
      <c r="N9" s="3">
        <v>3.9726438540000002</v>
      </c>
      <c r="P9" s="3" t="s">
        <v>4</v>
      </c>
      <c r="Q9" s="3">
        <v>0.29166718000000003</v>
      </c>
      <c r="R9" s="3">
        <v>6.1726897699999999</v>
      </c>
      <c r="S9" s="3">
        <v>3.1839167000000002</v>
      </c>
    </row>
    <row r="10" spans="1:19" x14ac:dyDescent="0.2">
      <c r="A10" s="3" t="s">
        <v>5</v>
      </c>
      <c r="B10" s="3">
        <v>0.63727999999999996</v>
      </c>
      <c r="C10" s="3">
        <v>11.755739999999999</v>
      </c>
      <c r="D10" s="3">
        <v>9.5058980000000002</v>
      </c>
      <c r="F10" s="3" t="s">
        <v>5</v>
      </c>
      <c r="G10" s="5">
        <v>0.66249499999999995</v>
      </c>
      <c r="H10" s="5">
        <v>12.482347595782</v>
      </c>
      <c r="I10" s="5">
        <v>9.1263835479999997</v>
      </c>
      <c r="K10" s="3" t="s">
        <v>5</v>
      </c>
      <c r="L10" s="3">
        <v>0.52313739999999997</v>
      </c>
      <c r="M10" s="3">
        <v>11.187465233999999</v>
      </c>
      <c r="N10" s="3">
        <v>8.9202383249799997</v>
      </c>
      <c r="P10" s="3" t="s">
        <v>5</v>
      </c>
      <c r="Q10" s="3">
        <v>0.69183415500000001</v>
      </c>
      <c r="R10" s="3">
        <v>12.881391000000001</v>
      </c>
      <c r="S10" s="3">
        <v>10.1981833</v>
      </c>
    </row>
    <row r="12" spans="1:19" x14ac:dyDescent="0.2">
      <c r="B12" s="3" t="s">
        <v>0</v>
      </c>
      <c r="C12" s="3" t="s">
        <v>1</v>
      </c>
      <c r="D12" s="3" t="s">
        <v>6</v>
      </c>
      <c r="G12" s="3" t="s">
        <v>0</v>
      </c>
      <c r="H12" s="3" t="s">
        <v>1</v>
      </c>
      <c r="I12" s="3" t="s">
        <v>2</v>
      </c>
    </row>
    <row r="13" spans="1:19" x14ac:dyDescent="0.2">
      <c r="A13" s="3" t="s">
        <v>3</v>
      </c>
      <c r="B13" s="3">
        <f>AVERAGE(B8,G8,L8,Q8)</f>
        <v>0.1660295775</v>
      </c>
      <c r="C13" s="3">
        <f t="shared" ref="C13:D15" si="0">AVERAGE(C8,H8,M8,R8)</f>
        <v>1.7579330584999999</v>
      </c>
      <c r="D13" s="3">
        <f t="shared" si="0"/>
        <v>1.4467109499999999</v>
      </c>
      <c r="F13" s="3" t="s">
        <v>3</v>
      </c>
      <c r="G13" s="3">
        <f>STDEV(B8,G8,L8,Q8)</f>
        <v>8.9388180101188514E-3</v>
      </c>
      <c r="H13" s="3">
        <f t="shared" ref="H13:I15" si="1">STDEV(C8,H8,M8,R8)</f>
        <v>0.19092240939516128</v>
      </c>
      <c r="I13" s="3">
        <f t="shared" si="1"/>
        <v>0.20548407891582213</v>
      </c>
    </row>
    <row r="14" spans="1:19" x14ac:dyDescent="0.2">
      <c r="A14" s="3" t="s">
        <v>4</v>
      </c>
      <c r="B14" s="3">
        <f>AVERAGE(B9,G9,L9,Q9)</f>
        <v>0.28092034500000002</v>
      </c>
      <c r="C14" s="3">
        <f t="shared" si="0"/>
        <v>4.8797322125000004</v>
      </c>
      <c r="D14" s="3">
        <f t="shared" si="0"/>
        <v>3.4432013635000001</v>
      </c>
      <c r="F14" s="3" t="s">
        <v>4</v>
      </c>
      <c r="G14" s="3">
        <f>STDEV(B9,G9,L9,Q9)</f>
        <v>8.932404052592267E-3</v>
      </c>
      <c r="H14" s="3">
        <f t="shared" si="1"/>
        <v>1.0679811704782649</v>
      </c>
      <c r="I14" s="3">
        <f t="shared" si="1"/>
        <v>0.5267546656106743</v>
      </c>
    </row>
    <row r="15" spans="1:19" x14ac:dyDescent="0.2">
      <c r="A15" s="3" t="s">
        <v>5</v>
      </c>
      <c r="B15" s="3">
        <f>AVERAGE(B10,G10,L10,Q10)</f>
        <v>0.62868663874999997</v>
      </c>
      <c r="C15" s="3">
        <f t="shared" si="0"/>
        <v>12.0767359574455</v>
      </c>
      <c r="D15" s="3">
        <f t="shared" si="0"/>
        <v>9.4376757932449991</v>
      </c>
      <c r="F15" s="3" t="s">
        <v>5</v>
      </c>
      <c r="G15" s="3">
        <f>STDEV(B10,G10,L10,Q10)</f>
        <v>7.3813056110763192E-2</v>
      </c>
      <c r="H15" s="3">
        <f t="shared" si="1"/>
        <v>0.75406263288404263</v>
      </c>
      <c r="I15" s="3">
        <f t="shared" si="1"/>
        <v>0.56204102247653154</v>
      </c>
    </row>
    <row r="17" spans="1:19" x14ac:dyDescent="0.2">
      <c r="B17" s="3" t="s">
        <v>0</v>
      </c>
      <c r="C17" s="3" t="s">
        <v>1</v>
      </c>
      <c r="D17" s="3" t="s">
        <v>2</v>
      </c>
      <c r="G17" s="3" t="s">
        <v>0</v>
      </c>
      <c r="H17" s="3" t="s">
        <v>1</v>
      </c>
      <c r="I17" s="3" t="s">
        <v>2</v>
      </c>
      <c r="L17" s="3" t="s">
        <v>0</v>
      </c>
      <c r="M17" s="3" t="s">
        <v>1</v>
      </c>
      <c r="N17" s="3" t="s">
        <v>2</v>
      </c>
      <c r="Q17" s="3" t="s">
        <v>0</v>
      </c>
      <c r="R17" s="3" t="s">
        <v>1</v>
      </c>
      <c r="S17" s="3" t="s">
        <v>2</v>
      </c>
    </row>
    <row r="18" spans="1:19" x14ac:dyDescent="0.2">
      <c r="A18" s="3" t="s">
        <v>3</v>
      </c>
      <c r="B18" s="3">
        <v>1</v>
      </c>
      <c r="C18" s="3">
        <f>C8/B8</f>
        <v>12.027209038788428</v>
      </c>
      <c r="D18" s="3">
        <f>D8/B8</f>
        <v>8.315274803368899</v>
      </c>
      <c r="F18" s="3" t="s">
        <v>3</v>
      </c>
      <c r="G18" s="3">
        <v>1</v>
      </c>
      <c r="H18" s="3">
        <f>H8/G8</f>
        <v>10.360367162055439</v>
      </c>
      <c r="I18" s="3">
        <f>I8/G8</f>
        <v>10.408041745804862</v>
      </c>
      <c r="K18" s="3" t="s">
        <v>3</v>
      </c>
      <c r="L18" s="3">
        <v>1</v>
      </c>
      <c r="M18" s="3">
        <f>M8/L8</f>
        <v>10.508475726072511</v>
      </c>
      <c r="N18" s="3">
        <f>N8/L8</f>
        <v>9.4158799552383314</v>
      </c>
      <c r="P18" s="3" t="s">
        <v>3</v>
      </c>
      <c r="Q18" s="3">
        <v>1</v>
      </c>
      <c r="R18" s="3">
        <f>R8/Q8</f>
        <v>9.4756087575207371</v>
      </c>
      <c r="S18" s="3">
        <f>S8/Q8</f>
        <v>6.8839650791879015</v>
      </c>
    </row>
    <row r="19" spans="1:19" x14ac:dyDescent="0.2">
      <c r="A19" s="3" t="s">
        <v>4</v>
      </c>
      <c r="B19" s="3">
        <v>1</v>
      </c>
      <c r="C19" s="3">
        <f>C9/B9</f>
        <v>13.946209357537857</v>
      </c>
      <c r="D19" s="3">
        <f>D9/B9</f>
        <v>13.686014360577898</v>
      </c>
      <c r="F19" s="3" t="s">
        <v>4</v>
      </c>
      <c r="G19" s="5">
        <v>1</v>
      </c>
      <c r="H19" s="3">
        <f>H9/G9</f>
        <v>18.715941437192381</v>
      </c>
      <c r="I19" s="3">
        <f>I9/G9</f>
        <v>9.9697418928700312</v>
      </c>
      <c r="K19" s="3" t="s">
        <v>4</v>
      </c>
      <c r="L19" s="3">
        <v>1</v>
      </c>
      <c r="M19" s="3">
        <f>M9/L9</f>
        <v>15.370959847946631</v>
      </c>
      <c r="N19" s="3">
        <f>N9/L9</f>
        <v>14.638762163827334</v>
      </c>
      <c r="P19" s="3" t="s">
        <v>4</v>
      </c>
      <c r="Q19" s="3">
        <v>1</v>
      </c>
      <c r="R19" s="3">
        <f>R9/Q9</f>
        <v>21.163470535148999</v>
      </c>
      <c r="S19" s="3">
        <f>S9/Q9</f>
        <v>10.916266615942185</v>
      </c>
    </row>
    <row r="20" spans="1:19" x14ac:dyDescent="0.2">
      <c r="A20" s="3" t="s">
        <v>5</v>
      </c>
      <c r="B20" s="3">
        <v>1</v>
      </c>
      <c r="C20" s="3">
        <f>C10/B10</f>
        <v>18.446742405222196</v>
      </c>
      <c r="D20" s="3">
        <f>D10/B10</f>
        <v>14.916360155661563</v>
      </c>
      <c r="F20" s="3" t="s">
        <v>5</v>
      </c>
      <c r="G20" s="5">
        <v>1</v>
      </c>
      <c r="H20" s="3">
        <f>H10/G10</f>
        <v>18.841421589267846</v>
      </c>
      <c r="I20" s="3">
        <f>I10/G10</f>
        <v>13.775777248130176</v>
      </c>
      <c r="K20" s="3" t="s">
        <v>5</v>
      </c>
      <c r="L20" s="3">
        <v>1</v>
      </c>
      <c r="M20" s="3">
        <f>M10/L10</f>
        <v>21.385328661265664</v>
      </c>
      <c r="N20" s="3">
        <f>N10/L10</f>
        <v>17.051425352077676</v>
      </c>
      <c r="P20" s="3" t="s">
        <v>5</v>
      </c>
      <c r="Q20" s="3">
        <v>1</v>
      </c>
      <c r="R20" s="3">
        <f>R10/Q10</f>
        <v>18.619189161020824</v>
      </c>
      <c r="S20" s="3">
        <f>S10/Q10</f>
        <v>14.74079188819465</v>
      </c>
    </row>
    <row r="21" spans="1:19" x14ac:dyDescent="0.2">
      <c r="A21" s="6" t="s">
        <v>16</v>
      </c>
      <c r="F21" s="6" t="s">
        <v>7</v>
      </c>
    </row>
    <row r="22" spans="1:19" x14ac:dyDescent="0.2">
      <c r="B22" s="3" t="s">
        <v>0</v>
      </c>
      <c r="C22" s="3" t="s">
        <v>1</v>
      </c>
      <c r="D22" s="3" t="s">
        <v>6</v>
      </c>
      <c r="G22" s="3" t="s">
        <v>0</v>
      </c>
      <c r="H22" s="3" t="s">
        <v>1</v>
      </c>
      <c r="I22" s="3" t="s">
        <v>2</v>
      </c>
    </row>
    <row r="23" spans="1:19" x14ac:dyDescent="0.2">
      <c r="A23" s="3" t="s">
        <v>3</v>
      </c>
      <c r="C23" s="3">
        <f t="shared" ref="C23:D25" si="2">AVERAGE(C18,H18,M18,R18)</f>
        <v>10.592915171109279</v>
      </c>
      <c r="D23" s="3">
        <f t="shared" si="2"/>
        <v>8.7557903958999983</v>
      </c>
      <c r="F23" s="3" t="s">
        <v>3</v>
      </c>
      <c r="G23" s="3">
        <f>STDEV(B18,G18,L18)</f>
        <v>0</v>
      </c>
      <c r="H23" s="3">
        <f t="shared" ref="H23:I25" si="3">STDEV(C18,H18,M18,R18)</f>
        <v>1.0593679117129426</v>
      </c>
      <c r="I23" s="3">
        <f t="shared" si="3"/>
        <v>1.5125515697166951</v>
      </c>
    </row>
    <row r="24" spans="1:19" x14ac:dyDescent="0.2">
      <c r="A24" s="3" t="s">
        <v>4</v>
      </c>
      <c r="C24" s="3">
        <f t="shared" si="2"/>
        <v>17.299145294456466</v>
      </c>
      <c r="D24" s="3">
        <f t="shared" si="2"/>
        <v>12.302696258304362</v>
      </c>
      <c r="F24" s="3" t="s">
        <v>4</v>
      </c>
      <c r="G24" s="3">
        <f>STDEV(B19,G19,L19)</f>
        <v>0</v>
      </c>
      <c r="H24" s="3">
        <f t="shared" si="3"/>
        <v>3.2608996401370409</v>
      </c>
      <c r="I24" s="3">
        <f t="shared" si="3"/>
        <v>2.2162758636538711</v>
      </c>
    </row>
    <row r="25" spans="1:19" x14ac:dyDescent="0.2">
      <c r="A25" s="3" t="s">
        <v>5</v>
      </c>
      <c r="C25" s="3">
        <f t="shared" si="2"/>
        <v>19.323170454194134</v>
      </c>
      <c r="D25" s="3">
        <f t="shared" si="2"/>
        <v>15.121088661016017</v>
      </c>
      <c r="F25" s="3" t="s">
        <v>5</v>
      </c>
      <c r="G25" s="3">
        <f>STDEV(B20,G20,L20)</f>
        <v>0</v>
      </c>
      <c r="H25" s="3">
        <f t="shared" si="3"/>
        <v>1.3842319441978113</v>
      </c>
      <c r="I25" s="3">
        <f t="shared" si="3"/>
        <v>1.3811350325997318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A2" sqref="A2:C6"/>
    </sheetView>
  </sheetViews>
  <sheetFormatPr defaultRowHeight="12.75" x14ac:dyDescent="0.2"/>
  <cols>
    <col min="1" max="1" width="9.140625" style="3"/>
    <col min="2" max="2" width="11" style="3" customWidth="1"/>
    <col min="3" max="3" width="9.140625" style="3"/>
    <col min="4" max="4" width="11.42578125" style="3" customWidth="1"/>
    <col min="5" max="5" width="8.85546875" style="3" customWidth="1"/>
    <col min="6" max="7" width="8.5703125" style="3" customWidth="1"/>
    <col min="8" max="8" width="13.140625" style="3" customWidth="1"/>
    <col min="9" max="9" width="11" style="3" customWidth="1"/>
    <col min="10" max="10" width="8.85546875" style="3" customWidth="1"/>
    <col min="11" max="11" width="9.85546875" style="3" customWidth="1"/>
    <col min="12" max="12" width="12.85546875" style="3" customWidth="1"/>
    <col min="13" max="16384" width="9.140625" style="3"/>
  </cols>
  <sheetData>
    <row r="2" spans="1:19" x14ac:dyDescent="0.2">
      <c r="A2" s="6" t="s">
        <v>13</v>
      </c>
      <c r="B2" s="6"/>
      <c r="C2" s="6"/>
    </row>
    <row r="3" spans="1:19" x14ac:dyDescent="0.2">
      <c r="A3" s="6" t="s">
        <v>11</v>
      </c>
      <c r="B3" s="6"/>
      <c r="C3" s="6"/>
    </row>
    <row r="4" spans="1:19" x14ac:dyDescent="0.2">
      <c r="A4" s="6" t="s">
        <v>12</v>
      </c>
      <c r="B4" s="6"/>
      <c r="C4" s="6"/>
    </row>
    <row r="5" spans="1:19" x14ac:dyDescent="0.2">
      <c r="A5" s="5"/>
      <c r="B5" s="5"/>
      <c r="C5" s="5"/>
    </row>
    <row r="6" spans="1:19" x14ac:dyDescent="0.2">
      <c r="A6" s="6" t="s">
        <v>14</v>
      </c>
      <c r="B6" s="6"/>
    </row>
    <row r="7" spans="1:19" x14ac:dyDescent="0.2">
      <c r="B7" s="3" t="s">
        <v>0</v>
      </c>
      <c r="C7" s="3" t="s">
        <v>1</v>
      </c>
      <c r="D7" s="3" t="s">
        <v>2</v>
      </c>
      <c r="G7" s="3" t="s">
        <v>0</v>
      </c>
      <c r="H7" s="3" t="s">
        <v>1</v>
      </c>
      <c r="I7" s="3" t="s">
        <v>2</v>
      </c>
      <c r="L7" s="3" t="s">
        <v>0</v>
      </c>
      <c r="M7" s="3" t="s">
        <v>1</v>
      </c>
      <c r="N7" s="3" t="s">
        <v>2</v>
      </c>
      <c r="Q7" s="3" t="s">
        <v>0</v>
      </c>
      <c r="R7" s="3" t="s">
        <v>1</v>
      </c>
      <c r="S7" s="3" t="s">
        <v>2</v>
      </c>
    </row>
    <row r="8" spans="1:19" x14ac:dyDescent="0.2">
      <c r="B8" s="3" t="s">
        <v>10</v>
      </c>
      <c r="C8" s="3" t="s">
        <v>10</v>
      </c>
      <c r="D8" s="3" t="s">
        <v>10</v>
      </c>
      <c r="G8" s="3" t="s">
        <v>10</v>
      </c>
      <c r="H8" s="3" t="s">
        <v>10</v>
      </c>
      <c r="I8" s="3" t="s">
        <v>10</v>
      </c>
      <c r="L8" s="3" t="s">
        <v>10</v>
      </c>
      <c r="M8" s="3" t="s">
        <v>10</v>
      </c>
      <c r="N8" s="3" t="s">
        <v>10</v>
      </c>
      <c r="Q8" s="3" t="s">
        <v>10</v>
      </c>
      <c r="R8" s="3" t="s">
        <v>10</v>
      </c>
      <c r="S8" s="3" t="s">
        <v>10</v>
      </c>
    </row>
    <row r="9" spans="1:19" x14ac:dyDescent="0.2">
      <c r="A9" s="3" t="s">
        <v>3</v>
      </c>
      <c r="B9" s="3">
        <v>4.1582000000000001E-2</v>
      </c>
      <c r="C9" s="3">
        <v>0.32157599999999997</v>
      </c>
      <c r="D9" s="3">
        <v>0.18875500000000001</v>
      </c>
      <c r="F9" s="3" t="s">
        <v>3</v>
      </c>
      <c r="G9" s="3">
        <v>5.2374799999999999E-2</v>
      </c>
      <c r="H9" s="3">
        <v>0.31698229999999999</v>
      </c>
      <c r="I9" s="3">
        <v>0.18262376399999999</v>
      </c>
      <c r="K9" s="3" t="s">
        <v>3</v>
      </c>
      <c r="L9" s="3">
        <v>5.3651299999999999E-2</v>
      </c>
      <c r="M9" s="3">
        <v>0.29736449999999998</v>
      </c>
      <c r="N9" s="3">
        <v>0.18711432</v>
      </c>
      <c r="P9" s="3" t="s">
        <v>3</v>
      </c>
      <c r="Q9" s="3">
        <v>2.71542E-2</v>
      </c>
      <c r="R9" s="3">
        <v>0.23839099999999999</v>
      </c>
      <c r="S9" s="3">
        <v>0.14153399999999999</v>
      </c>
    </row>
    <row r="10" spans="1:19" x14ac:dyDescent="0.2">
      <c r="A10" s="3" t="s">
        <v>4</v>
      </c>
      <c r="B10" s="3">
        <v>5.1390000000000003E-3</v>
      </c>
      <c r="C10" s="3">
        <v>2.5756000000000001E-2</v>
      </c>
      <c r="D10" s="3">
        <v>2.4022999999999999E-2</v>
      </c>
      <c r="F10" s="3" t="s">
        <v>4</v>
      </c>
      <c r="G10" s="3">
        <v>5.6712300000000002E-3</v>
      </c>
      <c r="H10" s="3">
        <v>3.1138599999999999E-2</v>
      </c>
      <c r="I10" s="3">
        <v>3.1631100000000002E-2</v>
      </c>
      <c r="K10" s="3" t="s">
        <v>4</v>
      </c>
      <c r="L10" s="3">
        <v>6.1413300000000004E-3</v>
      </c>
      <c r="M10" s="3">
        <v>3.7342100000000003E-2</v>
      </c>
      <c r="N10" s="3">
        <v>2.2733119999999999E-2</v>
      </c>
      <c r="P10" s="3" t="s">
        <v>4</v>
      </c>
      <c r="Q10" s="3">
        <v>3.8130999999999998E-3</v>
      </c>
      <c r="R10" s="3">
        <v>2.7827299999999999E-2</v>
      </c>
      <c r="S10" s="3">
        <v>1.9162999999999999E-2</v>
      </c>
    </row>
    <row r="11" spans="1:19" x14ac:dyDescent="0.2">
      <c r="A11" s="3" t="s">
        <v>5</v>
      </c>
      <c r="B11" s="3">
        <v>5.3400000000000001E-3</v>
      </c>
      <c r="C11" s="3">
        <v>2.5505E-2</v>
      </c>
      <c r="D11" s="3">
        <v>2.7401999999999999E-2</v>
      </c>
      <c r="F11" s="3" t="s">
        <v>5</v>
      </c>
      <c r="G11" s="3">
        <v>6.215E-3</v>
      </c>
      <c r="H11" s="3">
        <v>3.1726339999999999E-2</v>
      </c>
      <c r="I11" s="3">
        <v>2.683321E-2</v>
      </c>
      <c r="K11" s="3" t="s">
        <v>5</v>
      </c>
      <c r="L11" s="3">
        <v>6.7235000000000003E-3</v>
      </c>
      <c r="M11" s="3">
        <v>3.6683623999999998E-2</v>
      </c>
      <c r="N11" s="3">
        <v>3.159174E-2</v>
      </c>
      <c r="P11" s="3" t="s">
        <v>5</v>
      </c>
      <c r="Q11" s="3">
        <v>4.8137099999999997E-3</v>
      </c>
      <c r="R11" s="3">
        <v>3.4182799999999999E-2</v>
      </c>
      <c r="S11" s="3">
        <v>2.993821E-2</v>
      </c>
    </row>
    <row r="13" spans="1:19" x14ac:dyDescent="0.2">
      <c r="B13" s="3" t="s">
        <v>0</v>
      </c>
      <c r="C13" s="3" t="s">
        <v>1</v>
      </c>
      <c r="D13" s="4" t="s">
        <v>6</v>
      </c>
      <c r="G13" s="3" t="s">
        <v>0</v>
      </c>
      <c r="H13" s="3" t="s">
        <v>1</v>
      </c>
      <c r="I13" s="3" t="s">
        <v>2</v>
      </c>
    </row>
    <row r="14" spans="1:19" x14ac:dyDescent="0.2">
      <c r="A14" s="3" t="s">
        <v>3</v>
      </c>
      <c r="B14" s="3">
        <f>AVERAGE(B9,G9,L9,Q9)</f>
        <v>4.3690575000000002E-2</v>
      </c>
      <c r="C14" s="3">
        <f t="shared" ref="C14:D16" si="0">AVERAGE(C9,H9,M9,R9)</f>
        <v>0.29357844999999999</v>
      </c>
      <c r="D14" s="3">
        <f t="shared" si="0"/>
        <v>0.17500677100000001</v>
      </c>
      <c r="F14" s="3" t="s">
        <v>3</v>
      </c>
      <c r="G14" s="3">
        <f>STDEV(B9,G9,L9,Q9)</f>
        <v>1.2281823874429226E-2</v>
      </c>
      <c r="H14" s="3">
        <f t="shared" ref="H14:I16" si="1">STDEV(C9,H9,M9,R9)</f>
        <v>3.8260474874775463E-2</v>
      </c>
      <c r="I14" s="3">
        <f t="shared" si="1"/>
        <v>2.2465169516418977E-2</v>
      </c>
    </row>
    <row r="15" spans="1:19" x14ac:dyDescent="0.2">
      <c r="A15" s="3" t="s">
        <v>4</v>
      </c>
      <c r="B15" s="3">
        <f>AVERAGE(B10,G10,L10,Q10)</f>
        <v>5.1911650000000002E-3</v>
      </c>
      <c r="C15" s="3">
        <f t="shared" si="0"/>
        <v>3.0516000000000001E-2</v>
      </c>
      <c r="D15" s="3">
        <f t="shared" si="0"/>
        <v>2.4387554999999998E-2</v>
      </c>
      <c r="F15" s="3" t="s">
        <v>4</v>
      </c>
      <c r="G15" s="3">
        <f>STDEV(B10,G10,L10,Q10)</f>
        <v>1.0058264036601945E-3</v>
      </c>
      <c r="H15" s="3">
        <f t="shared" si="1"/>
        <v>5.0619488888503546E-3</v>
      </c>
      <c r="I15" s="3">
        <f t="shared" si="1"/>
        <v>5.2483322631194148E-3</v>
      </c>
    </row>
    <row r="16" spans="1:19" x14ac:dyDescent="0.2">
      <c r="A16" s="3" t="s">
        <v>5</v>
      </c>
      <c r="B16" s="3">
        <f>AVERAGE(B11,G11,L11,Q11)</f>
        <v>5.7730524999999996E-3</v>
      </c>
      <c r="C16" s="3">
        <f t="shared" si="0"/>
        <v>3.2024441000000001E-2</v>
      </c>
      <c r="D16" s="3">
        <f t="shared" si="0"/>
        <v>2.8941290000000001E-2</v>
      </c>
      <c r="F16" s="3" t="s">
        <v>5</v>
      </c>
      <c r="G16" s="3">
        <f>STDEV(B11,G11,L11,Q11)</f>
        <v>8.576208453380396E-4</v>
      </c>
      <c r="H16" s="3">
        <f t="shared" si="1"/>
        <v>4.7943882111990055E-3</v>
      </c>
      <c r="I16" s="3">
        <f t="shared" si="1"/>
        <v>2.2235219569712674E-3</v>
      </c>
    </row>
    <row r="18" spans="1:19" x14ac:dyDescent="0.2">
      <c r="B18" s="3" t="s">
        <v>0</v>
      </c>
      <c r="C18" s="3" t="s">
        <v>1</v>
      </c>
      <c r="D18" s="3" t="s">
        <v>2</v>
      </c>
      <c r="G18" s="3" t="s">
        <v>0</v>
      </c>
      <c r="H18" s="3" t="s">
        <v>1</v>
      </c>
      <c r="I18" s="3" t="s">
        <v>2</v>
      </c>
      <c r="L18" s="3" t="s">
        <v>0</v>
      </c>
      <c r="M18" s="3" t="s">
        <v>1</v>
      </c>
      <c r="N18" s="3" t="s">
        <v>2</v>
      </c>
      <c r="Q18" s="3" t="s">
        <v>0</v>
      </c>
      <c r="R18" s="3" t="s">
        <v>1</v>
      </c>
      <c r="S18" s="3" t="s">
        <v>2</v>
      </c>
    </row>
    <row r="19" spans="1:19" x14ac:dyDescent="0.2">
      <c r="A19" s="3" t="s">
        <v>3</v>
      </c>
      <c r="B19" s="3">
        <v>1</v>
      </c>
      <c r="C19" s="3">
        <f>C9/B9</f>
        <v>7.7335385503342788</v>
      </c>
      <c r="D19" s="3">
        <f>D9/B9</f>
        <v>4.5393439469001011</v>
      </c>
      <c r="F19" s="3" t="s">
        <v>3</v>
      </c>
      <c r="G19" s="3">
        <v>1</v>
      </c>
      <c r="H19" s="3">
        <f>H9/G9</f>
        <v>6.0521911300854612</v>
      </c>
      <c r="I19" s="3">
        <f>I9/G9</f>
        <v>3.4868632242987085</v>
      </c>
      <c r="K19" s="3" t="s">
        <v>3</v>
      </c>
      <c r="L19" s="3">
        <v>1</v>
      </c>
      <c r="M19" s="3">
        <f>M9/L9</f>
        <v>5.5425404417041149</v>
      </c>
      <c r="N19" s="3">
        <f>N9/L9</f>
        <v>3.4876008596250232</v>
      </c>
      <c r="P19" s="3" t="s">
        <v>3</v>
      </c>
      <c r="Q19" s="3">
        <v>1</v>
      </c>
      <c r="R19" s="3">
        <f>R9/Q9</f>
        <v>8.7791575520545617</v>
      </c>
      <c r="S19" s="3">
        <f>S9/Q9</f>
        <v>5.2122323618445767</v>
      </c>
    </row>
    <row r="20" spans="1:19" x14ac:dyDescent="0.2">
      <c r="A20" s="3" t="s">
        <v>4</v>
      </c>
      <c r="B20" s="3">
        <v>1</v>
      </c>
      <c r="C20" s="3">
        <f>C10/B10</f>
        <v>5.0118700136213272</v>
      </c>
      <c r="D20" s="3">
        <f>D10/B10</f>
        <v>4.6746448725432961</v>
      </c>
      <c r="F20" s="3" t="s">
        <v>4</v>
      </c>
      <c r="G20" s="3">
        <v>1</v>
      </c>
      <c r="H20" s="3">
        <f>H10/G10</f>
        <v>5.4906254904138958</v>
      </c>
      <c r="I20" s="3">
        <f>I10/G10</f>
        <v>5.5774673219037139</v>
      </c>
      <c r="K20" s="3" t="s">
        <v>4</v>
      </c>
      <c r="L20" s="3">
        <v>1</v>
      </c>
      <c r="M20" s="3">
        <f>M10/L10</f>
        <v>6.0804581418031596</v>
      </c>
      <c r="N20" s="3">
        <f>N10/L10</f>
        <v>3.7016607151871006</v>
      </c>
      <c r="P20" s="3" t="s">
        <v>4</v>
      </c>
      <c r="Q20" s="3">
        <v>1</v>
      </c>
      <c r="R20" s="3">
        <f>R10/Q10</f>
        <v>7.2978154257690591</v>
      </c>
      <c r="S20" s="3">
        <f>S10/Q10</f>
        <v>5.0255697464005662</v>
      </c>
    </row>
    <row r="21" spans="1:19" x14ac:dyDescent="0.2">
      <c r="A21" s="3" t="s">
        <v>5</v>
      </c>
      <c r="B21" s="3">
        <v>1</v>
      </c>
      <c r="C21" s="3">
        <f>C11/B11</f>
        <v>4.7762172284644198</v>
      </c>
      <c r="D21" s="3">
        <f>D11/B11</f>
        <v>5.131460674157303</v>
      </c>
      <c r="F21" s="3" t="s">
        <v>5</v>
      </c>
      <c r="G21" s="3">
        <v>1</v>
      </c>
      <c r="H21" s="3">
        <f>H11/G11</f>
        <v>5.1048012872083666</v>
      </c>
      <c r="I21" s="3">
        <f>I11/G11</f>
        <v>4.3174915526950928</v>
      </c>
      <c r="K21" s="3" t="s">
        <v>5</v>
      </c>
      <c r="L21" s="3">
        <v>1</v>
      </c>
      <c r="M21" s="3">
        <f>M11/L11</f>
        <v>5.4560309362683119</v>
      </c>
      <c r="N21" s="3">
        <f>N11/L11</f>
        <v>4.6987045437644079</v>
      </c>
      <c r="P21" s="3" t="s">
        <v>5</v>
      </c>
      <c r="Q21" s="3">
        <v>1</v>
      </c>
      <c r="R21" s="3">
        <f>R11/Q11</f>
        <v>7.1011340525291304</v>
      </c>
      <c r="S21" s="3">
        <f>S11/Q11</f>
        <v>6.2193630276855068</v>
      </c>
    </row>
    <row r="22" spans="1:19" x14ac:dyDescent="0.2">
      <c r="A22" s="6" t="s">
        <v>15</v>
      </c>
      <c r="F22" s="6" t="s">
        <v>7</v>
      </c>
    </row>
    <row r="23" spans="1:19" x14ac:dyDescent="0.2">
      <c r="B23" s="3" t="s">
        <v>0</v>
      </c>
      <c r="C23" s="3" t="s">
        <v>1</v>
      </c>
      <c r="D23" s="4" t="s">
        <v>6</v>
      </c>
      <c r="G23" s="3" t="s">
        <v>0</v>
      </c>
      <c r="H23" s="3" t="s">
        <v>1</v>
      </c>
      <c r="I23" s="3" t="s">
        <v>2</v>
      </c>
    </row>
    <row r="24" spans="1:19" x14ac:dyDescent="0.2">
      <c r="A24" s="3" t="s">
        <v>3</v>
      </c>
      <c r="C24" s="3">
        <f t="shared" ref="C24:D26" si="2">AVERAGE(C19,H19,M19,R19)</f>
        <v>7.0268569185446044</v>
      </c>
      <c r="D24" s="3">
        <f t="shared" si="2"/>
        <v>4.1815100981671023</v>
      </c>
      <c r="F24" s="3" t="s">
        <v>3</v>
      </c>
      <c r="G24" s="3">
        <f>STDEV(B19,G19,L19)</f>
        <v>0</v>
      </c>
      <c r="H24" s="3">
        <f t="shared" ref="H24:I26" si="3">STDEV(C19,H19,M19,R19)</f>
        <v>1.4970109375598162</v>
      </c>
      <c r="I24" s="3">
        <f t="shared" si="3"/>
        <v>0.8474427726693744</v>
      </c>
    </row>
    <row r="25" spans="1:19" x14ac:dyDescent="0.2">
      <c r="A25" s="3" t="s">
        <v>4</v>
      </c>
      <c r="C25" s="3">
        <f t="shared" si="2"/>
        <v>5.9701922679018606</v>
      </c>
      <c r="D25" s="3">
        <f t="shared" si="2"/>
        <v>4.7448356640086695</v>
      </c>
      <c r="F25" s="3" t="s">
        <v>4</v>
      </c>
      <c r="G25" s="3">
        <f>STDEV(B20,G20,L20)</f>
        <v>0</v>
      </c>
      <c r="H25" s="3">
        <f t="shared" si="3"/>
        <v>0.98710142156585334</v>
      </c>
      <c r="I25" s="3">
        <f t="shared" si="3"/>
        <v>0.78850656809796227</v>
      </c>
    </row>
    <row r="26" spans="1:19" x14ac:dyDescent="0.2">
      <c r="A26" s="3" t="s">
        <v>5</v>
      </c>
      <c r="C26" s="3">
        <f t="shared" si="2"/>
        <v>5.609545876117557</v>
      </c>
      <c r="D26" s="3">
        <f t="shared" si="2"/>
        <v>5.0917549495755772</v>
      </c>
      <c r="F26" s="3" t="s">
        <v>5</v>
      </c>
      <c r="G26" s="3">
        <f>STDEV(B21,G21,L21)</f>
        <v>0</v>
      </c>
      <c r="H26" s="3">
        <f t="shared" si="3"/>
        <v>1.0324091339839143</v>
      </c>
      <c r="I26" s="3">
        <f t="shared" si="3"/>
        <v>0.82199938192202349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ALP</vt:lpstr>
      <vt:lpstr>Osteocalcin</vt:lpstr>
      <vt:lpstr>BMP2</vt:lpstr>
      <vt:lpstr>Col1</vt:lpstr>
      <vt:lpstr>Osteonectin</vt:lpstr>
      <vt:lpstr>Osteopontin</vt:lpstr>
      <vt:lpstr>RUNX2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2016-03-02T00:50:58Z</dcterms:created>
  <dcterms:modified xsi:type="dcterms:W3CDTF">2016-03-02T06:53:43Z</dcterms:modified>
</cp:coreProperties>
</file>