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theme/themeOverride1.xml" ContentType="application/vnd.openxmlformats-officedocument.themeOverride+xml"/>
  <Override PartName="/xl/charts/chart27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my Randell.2013\"/>
    </mc:Choice>
  </mc:AlternateContent>
  <bookViews>
    <workbookView xWindow="0" yWindow="0" windowWidth="19815" windowHeight="7815" activeTab="5"/>
  </bookViews>
  <sheets>
    <sheet name="PDC" sheetId="1" r:id="rId1"/>
    <sheet name="Bradykinin" sheetId="2" r:id="rId2"/>
    <sheet name="L-NAME" sheetId="3" r:id="rId3"/>
    <sheet name="Vasopressin" sheetId="4" r:id="rId4"/>
    <sheet name="Phorbol" sheetId="5" r:id="rId5"/>
    <sheet name="All Vessel Data" sheetId="6" r:id="rId6"/>
    <sheet name="BP" sheetId="7" r:id="rId7"/>
  </sheets>
  <externalReferences>
    <externalReference r:id="rId8"/>
  </externalReferences>
  <calcPr calcId="152511"/>
  <fileRecoveryPr repairLoad="1"/>
</workbook>
</file>

<file path=xl/calcChain.xml><?xml version="1.0" encoding="utf-8"?>
<calcChain xmlns="http://schemas.openxmlformats.org/spreadsheetml/2006/main">
  <c r="R23" i="7" l="1"/>
  <c r="Q23" i="7"/>
  <c r="R22" i="7"/>
  <c r="Q22" i="7"/>
  <c r="R21" i="7"/>
  <c r="Q21" i="7"/>
  <c r="R20" i="7"/>
  <c r="Q20" i="7"/>
  <c r="N17" i="7"/>
  <c r="M17" i="7"/>
  <c r="N16" i="7"/>
  <c r="M16" i="7"/>
  <c r="N15" i="7"/>
  <c r="M15" i="7"/>
  <c r="N14" i="7"/>
  <c r="M14" i="7"/>
  <c r="P11" i="7"/>
  <c r="O11" i="7"/>
  <c r="P10" i="7"/>
  <c r="O10" i="7"/>
  <c r="P9" i="7"/>
  <c r="O9" i="7"/>
  <c r="P8" i="7"/>
  <c r="O8" i="7"/>
  <c r="R5" i="7"/>
  <c r="Q5" i="7"/>
  <c r="R4" i="7"/>
  <c r="Q4" i="7"/>
  <c r="R3" i="7"/>
  <c r="Q3" i="7"/>
  <c r="R2" i="7"/>
  <c r="Q2" i="7"/>
</calcChain>
</file>

<file path=xl/sharedStrings.xml><?xml version="1.0" encoding="utf-8"?>
<sst xmlns="http://schemas.openxmlformats.org/spreadsheetml/2006/main" count="516" uniqueCount="88">
  <si>
    <t>SHR HS CFA</t>
  </si>
  <si>
    <t>SHR HS SAL</t>
  </si>
  <si>
    <t>SHR RD CFA</t>
  </si>
  <si>
    <t>SHR RD SAL</t>
  </si>
  <si>
    <t>SHR HS SAL IL17</t>
  </si>
  <si>
    <t>SHR HS CFA IL17</t>
  </si>
  <si>
    <t>SHR RD SAL IL17</t>
  </si>
  <si>
    <t>SHR RD CFA IL17</t>
  </si>
  <si>
    <t>AVG</t>
  </si>
  <si>
    <t>SD</t>
  </si>
  <si>
    <t>n</t>
  </si>
  <si>
    <t>SEM</t>
  </si>
  <si>
    <t>%PDC</t>
  </si>
  <si>
    <t>%Bradykinin</t>
  </si>
  <si>
    <t>%L-NAME</t>
  </si>
  <si>
    <t>%Vasopressin</t>
  </si>
  <si>
    <t>%Phorbol Dibutyrate</t>
  </si>
  <si>
    <t>HS CFA</t>
  </si>
  <si>
    <t>HS SAL</t>
  </si>
  <si>
    <t>RD CFA</t>
  </si>
  <si>
    <t>RD SAL</t>
  </si>
  <si>
    <t>HS CFA IL-17</t>
  </si>
  <si>
    <t>HS SAL IL-17</t>
  </si>
  <si>
    <t>RD CFA IL17</t>
  </si>
  <si>
    <t>RD SAL IL17</t>
  </si>
  <si>
    <t>ASa</t>
  </si>
  <si>
    <t>BSa</t>
  </si>
  <si>
    <t>CSa</t>
  </si>
  <si>
    <t>DSa</t>
  </si>
  <si>
    <t>ESa</t>
  </si>
  <si>
    <t>FSa</t>
  </si>
  <si>
    <t>GSa</t>
  </si>
  <si>
    <t>HSa</t>
  </si>
  <si>
    <t>ISa</t>
  </si>
  <si>
    <t>JSa</t>
  </si>
  <si>
    <t>KSa</t>
  </si>
  <si>
    <t>Avg</t>
  </si>
  <si>
    <t>SEM (n=10)</t>
  </si>
  <si>
    <t>Day -1</t>
  </si>
  <si>
    <t>Day 6</t>
  </si>
  <si>
    <t>Day 13</t>
  </si>
  <si>
    <t>Day 20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</si>
  <si>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</si>
  <si>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</si>
  <si>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</si>
  <si>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</si>
  <si>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</si>
  <si>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</si>
  <si>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</si>
  <si>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</si>
  <si>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</si>
  <si>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</si>
  <si>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</si>
  <si>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</si>
  <si>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SEM (n=6-10)</t>
  </si>
  <si>
    <t>*n=6</t>
  </si>
  <si>
    <t>*n=8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</si>
  <si>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</si>
  <si>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</si>
  <si>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</si>
  <si>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</si>
  <si>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</si>
  <si>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</si>
  <si>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</si>
  <si>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</si>
  <si>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</si>
  <si>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</si>
  <si>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SEM (n=8-10)</t>
  </si>
  <si>
    <t>HSA</t>
  </si>
  <si>
    <t>HSB</t>
  </si>
  <si>
    <t>HSC</t>
  </si>
  <si>
    <t>HSD</t>
  </si>
  <si>
    <t>HSE</t>
  </si>
  <si>
    <t>HSF</t>
  </si>
  <si>
    <t>HSG</t>
  </si>
  <si>
    <t>HSH</t>
  </si>
  <si>
    <t>HSI</t>
  </si>
  <si>
    <t>HSJ</t>
  </si>
  <si>
    <t>HSK</t>
  </si>
  <si>
    <t>HSL</t>
  </si>
  <si>
    <t>HSM</t>
  </si>
  <si>
    <t>HSN</t>
  </si>
  <si>
    <t>SEM (n=11-14)</t>
  </si>
  <si>
    <t>*n=11</t>
  </si>
  <si>
    <t>*n=12</t>
  </si>
  <si>
    <t>SEM(CFA)</t>
  </si>
  <si>
    <t>SEM(SAL)</t>
  </si>
  <si>
    <t>REVISED DATA!!! - MARCH 10,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</si>
</sst>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0" xfId="0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HS CFA vs HS SAL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HS CFA</c:v>
          </c:tx>
          <c:invertIfNegative val="0"/>
          <c:errBars>
            <c:errBarType val="both"/>
            <c:errValType val="cust"/>
            <c:noEndCap val="0"/>
            <c:plus>
              <c:numRef>
                <c:f>PDC!$E$3</c:f>
                <c:numCache>
                  <c:formatCode>General</c:formatCode>
                  <c:ptCount val="1"/>
                  <c:pt idx="0">
                    <c:v>3.7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PDC!$B$7</c:f>
              <c:numCache>
                <c:formatCode>General</c:formatCode>
                <c:ptCount val="1"/>
                <c:pt idx="0">
                  <c:v>12.702825000000001</c:v>
                </c:pt>
              </c:numCache>
            </c:numRef>
          </c:val>
        </c:ser>
        <c:ser>
          <c:idx val="1"/>
          <c:order val="1"/>
          <c:tx>
            <c:v>HS SAL</c:v>
          </c:tx>
          <c:invertIfNegative val="0"/>
          <c:errBars>
            <c:errBarType val="both"/>
            <c:errValType val="cust"/>
            <c:noEndCap val="0"/>
            <c:plus>
              <c:numRef>
                <c:f>PDC!$J$3</c:f>
                <c:numCache>
                  <c:formatCode>General</c:formatCode>
                  <c:ptCount val="1"/>
                  <c:pt idx="0">
                    <c:v>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PDC!$C$7</c:f>
              <c:numCache>
                <c:formatCode>General</c:formatCode>
                <c:ptCount val="1"/>
                <c:pt idx="0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644016"/>
        <c:axId val="192643456"/>
      </c:barChart>
      <c:catAx>
        <c:axId val="192644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92643456"/>
        <c:crosses val="autoZero"/>
        <c:auto val="1"/>
        <c:lblAlgn val="ctr"/>
        <c:lblOffset val="100"/>
        <c:noMultiLvlLbl val="0"/>
      </c:catAx>
      <c:valAx>
        <c:axId val="192643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644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5a: Bradykinin Response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Bradykinin!$C$27</c:f>
              <c:strCache>
                <c:ptCount val="1"/>
                <c:pt idx="0">
                  <c:v>HS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Bradykinin!$J$3</c:f>
                <c:numCache>
                  <c:formatCode>General</c:formatCode>
                  <c:ptCount val="1"/>
                  <c:pt idx="0">
                    <c:v>10.1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Bradykinin!$C$28</c:f>
              <c:numCache>
                <c:formatCode>General</c:formatCode>
                <c:ptCount val="1"/>
                <c:pt idx="0">
                  <c:v>75.733333333333334</c:v>
                </c:pt>
              </c:numCache>
            </c:numRef>
          </c:val>
        </c:ser>
        <c:ser>
          <c:idx val="1"/>
          <c:order val="1"/>
          <c:tx>
            <c:strRef>
              <c:f>Bradykinin!$D$27</c:f>
              <c:strCache>
                <c:ptCount val="1"/>
                <c:pt idx="0">
                  <c:v>HS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Bradykinin!$E$3</c:f>
                <c:numCache>
                  <c:formatCode>General</c:formatCode>
                  <c:ptCount val="1"/>
                  <c:pt idx="0">
                    <c:v>4.5999999999999996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Bradykinin!$D$28</c:f>
              <c:numCache>
                <c:formatCode>General</c:formatCode>
                <c:ptCount val="1"/>
                <c:pt idx="0">
                  <c:v>7.4545399999999997</c:v>
                </c:pt>
              </c:numCache>
            </c:numRef>
          </c:val>
        </c:ser>
        <c:ser>
          <c:idx val="2"/>
          <c:order val="2"/>
          <c:tx>
            <c:strRef>
              <c:f>Bradykinin!$E$27</c:f>
              <c:strCache>
                <c:ptCount val="1"/>
                <c:pt idx="0">
                  <c:v>RD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Bradykinin!$T$3</c:f>
                <c:numCache>
                  <c:formatCode>General</c:formatCode>
                  <c:ptCount val="1"/>
                  <c:pt idx="0">
                    <c:v>5.8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Bradykinin!$E$28</c:f>
              <c:numCache>
                <c:formatCode>General</c:formatCode>
                <c:ptCount val="1"/>
                <c:pt idx="0">
                  <c:v>88.447590909090891</c:v>
                </c:pt>
              </c:numCache>
            </c:numRef>
          </c:val>
        </c:ser>
        <c:ser>
          <c:idx val="3"/>
          <c:order val="3"/>
          <c:tx>
            <c:strRef>
              <c:f>Bradykinin!$F$27</c:f>
              <c:strCache>
                <c:ptCount val="1"/>
                <c:pt idx="0">
                  <c:v>RD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Bradykinin!$O$3</c:f>
                <c:numCache>
                  <c:formatCode>General</c:formatCode>
                  <c:ptCount val="1"/>
                  <c:pt idx="0">
                    <c:v>10.1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Bradykinin!$F$28</c:f>
              <c:numCache>
                <c:formatCode>General</c:formatCode>
                <c:ptCount val="1"/>
                <c:pt idx="0">
                  <c:v>80.069749999999999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114752"/>
        <c:axId val="137115312"/>
      </c:barChart>
      <c:catAx>
        <c:axId val="137114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7115312"/>
        <c:crosses val="autoZero"/>
        <c:auto val="1"/>
        <c:lblAlgn val="ctr"/>
        <c:lblOffset val="100"/>
        <c:noMultiLvlLbl val="0"/>
      </c:catAx>
      <c:valAx>
        <c:axId val="137115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Dilation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7114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L-NAME response in HS CFA vs SAL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'L-NAME'!$B$7</c:f>
              <c:strCache>
                <c:ptCount val="1"/>
                <c:pt idx="0">
                  <c:v>HS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'L-NAME'!$E$3</c:f>
                <c:numCache>
                  <c:formatCode>General</c:formatCode>
                  <c:ptCount val="1"/>
                  <c:pt idx="0">
                    <c:v>2.7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'L-NAME'!$B$8</c:f>
              <c:numCache>
                <c:formatCode>General</c:formatCode>
                <c:ptCount val="1"/>
                <c:pt idx="0">
                  <c:v>8.7061499999999992</c:v>
                </c:pt>
              </c:numCache>
            </c:numRef>
          </c:val>
        </c:ser>
        <c:ser>
          <c:idx val="1"/>
          <c:order val="1"/>
          <c:tx>
            <c:strRef>
              <c:f>'L-NAME'!$C$7</c:f>
              <c:strCache>
                <c:ptCount val="1"/>
                <c:pt idx="0">
                  <c:v>HS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'L-NAME'!$J$3</c:f>
                <c:numCache>
                  <c:formatCode>General</c:formatCode>
                  <c:ptCount val="1"/>
                  <c:pt idx="0">
                    <c:v>5.7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'L-NAME'!$C$8</c:f>
              <c:numCache>
                <c:formatCode>General</c:formatCode>
                <c:ptCount val="1"/>
                <c:pt idx="0">
                  <c:v>25.287500000000001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118672"/>
        <c:axId val="137119232"/>
      </c:barChart>
      <c:catAx>
        <c:axId val="137118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7119232"/>
        <c:crosses val="autoZero"/>
        <c:auto val="1"/>
        <c:lblAlgn val="ctr"/>
        <c:lblOffset val="100"/>
        <c:noMultiLvlLbl val="0"/>
      </c:catAx>
      <c:valAx>
        <c:axId val="137119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118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L-NAME response in RD CFA vs</a:t>
            </a:r>
            <a:r>
              <a:rPr lang="en-US" baseline="0"/>
              <a:t> SAL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'L-NAME'!$G$7</c:f>
              <c:strCache>
                <c:ptCount val="1"/>
                <c:pt idx="0">
                  <c:v>RD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'L-NAME'!$O$3</c:f>
                <c:numCache>
                  <c:formatCode>General</c:formatCode>
                  <c:ptCount val="1"/>
                  <c:pt idx="0">
                    <c:v>2.9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'L-NAME'!$G$8</c:f>
              <c:numCache>
                <c:formatCode>General</c:formatCode>
                <c:ptCount val="1"/>
                <c:pt idx="0">
                  <c:v>12.1300222222222</c:v>
                </c:pt>
              </c:numCache>
            </c:numRef>
          </c:val>
        </c:ser>
        <c:ser>
          <c:idx val="1"/>
          <c:order val="1"/>
          <c:tx>
            <c:strRef>
              <c:f>'L-NAME'!$H$7</c:f>
              <c:strCache>
                <c:ptCount val="1"/>
                <c:pt idx="0">
                  <c:v>RD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'L-NAME'!$T$3</c:f>
                <c:numCache>
                  <c:formatCode>General</c:formatCode>
                  <c:ptCount val="1"/>
                  <c:pt idx="0">
                    <c:v>3.6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'L-NAME'!$H$8</c:f>
              <c:numCache>
                <c:formatCode>General</c:formatCode>
                <c:ptCount val="1"/>
                <c:pt idx="0">
                  <c:v>18.326627272727301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122592"/>
        <c:axId val="137123152"/>
      </c:barChart>
      <c:catAx>
        <c:axId val="137122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7123152"/>
        <c:crosses val="autoZero"/>
        <c:auto val="1"/>
        <c:lblAlgn val="ctr"/>
        <c:lblOffset val="100"/>
        <c:noMultiLvlLbl val="0"/>
      </c:catAx>
      <c:valAx>
        <c:axId val="137123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122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L-NAME response in </a:t>
            </a:r>
            <a:r>
              <a:rPr lang="en-US">
                <a:solidFill>
                  <a:srgbClr val="FF0000"/>
                </a:solidFill>
              </a:rPr>
              <a:t>HS</a:t>
            </a:r>
            <a:r>
              <a:rPr lang="en-US"/>
              <a:t> CFA vs SAL +/- IL-17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'L-NAME'!$L$7</c:f>
              <c:strCache>
                <c:ptCount val="1"/>
                <c:pt idx="0">
                  <c:v>HS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'L-NAME'!$E$3</c:f>
                <c:numCache>
                  <c:formatCode>General</c:formatCode>
                  <c:ptCount val="1"/>
                  <c:pt idx="0">
                    <c:v>2.7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'L-NAME'!$L$8</c:f>
              <c:numCache>
                <c:formatCode>General</c:formatCode>
                <c:ptCount val="1"/>
                <c:pt idx="0">
                  <c:v>8.7061499999999992</c:v>
                </c:pt>
              </c:numCache>
            </c:numRef>
          </c:val>
        </c:ser>
        <c:ser>
          <c:idx val="1"/>
          <c:order val="1"/>
          <c:tx>
            <c:strRef>
              <c:f>'L-NAME'!$M$7</c:f>
              <c:strCache>
                <c:ptCount val="1"/>
                <c:pt idx="0">
                  <c:v>HS CFA IL-17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'L-NAME'!$AD$3</c:f>
                <c:numCache>
                  <c:formatCode>General</c:formatCode>
                  <c:ptCount val="1"/>
                  <c:pt idx="0">
                    <c:v>2.5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'L-NAME'!$M$8</c:f>
              <c:numCache>
                <c:formatCode>General</c:formatCode>
                <c:ptCount val="1"/>
                <c:pt idx="0">
                  <c:v>7.1</c:v>
                </c:pt>
              </c:numCache>
            </c:numRef>
          </c:val>
        </c:ser>
        <c:ser>
          <c:idx val="2"/>
          <c:order val="2"/>
          <c:tx>
            <c:strRef>
              <c:f>'L-NAME'!$N$7</c:f>
              <c:strCache>
                <c:ptCount val="1"/>
                <c:pt idx="0">
                  <c:v>HS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'L-NAME'!$J$3</c:f>
                <c:numCache>
                  <c:formatCode>General</c:formatCode>
                  <c:ptCount val="1"/>
                  <c:pt idx="0">
                    <c:v>5.7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'L-NAME'!$N$8</c:f>
              <c:numCache>
                <c:formatCode>General</c:formatCode>
                <c:ptCount val="1"/>
                <c:pt idx="0">
                  <c:v>25.287500000000001</c:v>
                </c:pt>
              </c:numCache>
            </c:numRef>
          </c:val>
        </c:ser>
        <c:ser>
          <c:idx val="3"/>
          <c:order val="3"/>
          <c:tx>
            <c:strRef>
              <c:f>'L-NAME'!$O$7</c:f>
              <c:strCache>
                <c:ptCount val="1"/>
                <c:pt idx="0">
                  <c:v>HS SAL IL-17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'L-NAME'!$Y$3</c:f>
                <c:numCache>
                  <c:formatCode>General</c:formatCode>
                  <c:ptCount val="1"/>
                  <c:pt idx="0">
                    <c:v>1.5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'L-NAME'!$O$8</c:f>
              <c:numCache>
                <c:formatCode>General</c:formatCode>
                <c:ptCount val="1"/>
                <c:pt idx="0">
                  <c:v>1.78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01808"/>
        <c:axId val="191502368"/>
      </c:barChart>
      <c:catAx>
        <c:axId val="191501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91502368"/>
        <c:crosses val="autoZero"/>
        <c:auto val="1"/>
        <c:lblAlgn val="ctr"/>
        <c:lblOffset val="100"/>
        <c:noMultiLvlLbl val="0"/>
      </c:catAx>
      <c:valAx>
        <c:axId val="191502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501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L-NAME response in RD CFA vs SAL +/- IL-17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'L-NAME'!$S$7</c:f>
              <c:strCache>
                <c:ptCount val="1"/>
                <c:pt idx="0">
                  <c:v>RD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'L-NAME'!$O$3</c:f>
                <c:numCache>
                  <c:formatCode>General</c:formatCode>
                  <c:ptCount val="1"/>
                  <c:pt idx="0">
                    <c:v>2.9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'L-NAME'!$S$8</c:f>
              <c:numCache>
                <c:formatCode>General</c:formatCode>
                <c:ptCount val="1"/>
                <c:pt idx="0">
                  <c:v>12.1300222222222</c:v>
                </c:pt>
              </c:numCache>
            </c:numRef>
          </c:val>
        </c:ser>
        <c:ser>
          <c:idx val="1"/>
          <c:order val="1"/>
          <c:tx>
            <c:strRef>
              <c:f>'L-NAME'!$T$7</c:f>
              <c:strCache>
                <c:ptCount val="1"/>
                <c:pt idx="0">
                  <c:v>RD CFA IL17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'L-NAME'!$AN$3</c:f>
                <c:numCache>
                  <c:formatCode>General</c:formatCode>
                  <c:ptCount val="1"/>
                  <c:pt idx="0">
                    <c:v>4.5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'L-NAME'!$T$8</c:f>
              <c:numCache>
                <c:formatCode>General</c:formatCode>
                <c:ptCount val="1"/>
                <c:pt idx="0">
                  <c:v>5.7750000000000004</c:v>
                </c:pt>
              </c:numCache>
            </c:numRef>
          </c:val>
        </c:ser>
        <c:ser>
          <c:idx val="2"/>
          <c:order val="2"/>
          <c:tx>
            <c:strRef>
              <c:f>'L-NAME'!$U$7</c:f>
              <c:strCache>
                <c:ptCount val="1"/>
                <c:pt idx="0">
                  <c:v>RD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'L-NAME'!$T$3</c:f>
                <c:numCache>
                  <c:formatCode>General</c:formatCode>
                  <c:ptCount val="1"/>
                  <c:pt idx="0">
                    <c:v>3.6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'L-NAME'!$U$8</c:f>
              <c:numCache>
                <c:formatCode>General</c:formatCode>
                <c:ptCount val="1"/>
                <c:pt idx="0">
                  <c:v>18.326627272727301</c:v>
                </c:pt>
              </c:numCache>
            </c:numRef>
          </c:val>
        </c:ser>
        <c:ser>
          <c:idx val="3"/>
          <c:order val="3"/>
          <c:tx>
            <c:strRef>
              <c:f>'L-NAME'!$V$7</c:f>
              <c:strCache>
                <c:ptCount val="1"/>
                <c:pt idx="0">
                  <c:v>RD SAL IL17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'L-NAME'!$AI$3</c:f>
                <c:numCache>
                  <c:formatCode>General</c:formatCode>
                  <c:ptCount val="1"/>
                  <c:pt idx="0">
                    <c:v>7.1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'L-NAME'!$V$8</c:f>
              <c:numCache>
                <c:formatCode>General</c:formatCode>
                <c:ptCount val="1"/>
                <c:pt idx="0">
                  <c:v>8.8628750000000007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06848"/>
        <c:axId val="191507408"/>
      </c:barChart>
      <c:catAx>
        <c:axId val="191506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91507408"/>
        <c:crosses val="autoZero"/>
        <c:auto val="1"/>
        <c:lblAlgn val="ctr"/>
        <c:lblOffset val="100"/>
        <c:noMultiLvlLbl val="0"/>
      </c:catAx>
      <c:valAx>
        <c:axId val="191507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506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5b: L-Name Response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'L-NAME'!$A$26</c:f>
              <c:strCache>
                <c:ptCount val="1"/>
                <c:pt idx="0">
                  <c:v>HS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'L-NAME'!$J$3</c:f>
                <c:numCache>
                  <c:formatCode>General</c:formatCode>
                  <c:ptCount val="1"/>
                  <c:pt idx="0">
                    <c:v>5.7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'L-NAME'!$A$27</c:f>
              <c:numCache>
                <c:formatCode>General</c:formatCode>
                <c:ptCount val="1"/>
                <c:pt idx="0">
                  <c:v>25.287500000000001</c:v>
                </c:pt>
              </c:numCache>
            </c:numRef>
          </c:val>
        </c:ser>
        <c:ser>
          <c:idx val="1"/>
          <c:order val="1"/>
          <c:tx>
            <c:strRef>
              <c:f>'L-NAME'!$B$26</c:f>
              <c:strCache>
                <c:ptCount val="1"/>
                <c:pt idx="0">
                  <c:v>HS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'L-NAME'!$E$3</c:f>
                <c:numCache>
                  <c:formatCode>General</c:formatCode>
                  <c:ptCount val="1"/>
                  <c:pt idx="0">
                    <c:v>2.7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'L-NAME'!$B$27</c:f>
              <c:numCache>
                <c:formatCode>General</c:formatCode>
                <c:ptCount val="1"/>
                <c:pt idx="0">
                  <c:v>8.7061499999999992</c:v>
                </c:pt>
              </c:numCache>
            </c:numRef>
          </c:val>
        </c:ser>
        <c:ser>
          <c:idx val="2"/>
          <c:order val="2"/>
          <c:tx>
            <c:strRef>
              <c:f>'L-NAME'!$C$26</c:f>
              <c:strCache>
                <c:ptCount val="1"/>
                <c:pt idx="0">
                  <c:v>RD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'L-NAME'!$T$3</c:f>
                <c:numCache>
                  <c:formatCode>General</c:formatCode>
                  <c:ptCount val="1"/>
                  <c:pt idx="0">
                    <c:v>3.6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'L-NAME'!$C$27</c:f>
              <c:numCache>
                <c:formatCode>General</c:formatCode>
                <c:ptCount val="1"/>
                <c:pt idx="0">
                  <c:v>18.326627272727301</c:v>
                </c:pt>
              </c:numCache>
            </c:numRef>
          </c:val>
        </c:ser>
        <c:ser>
          <c:idx val="3"/>
          <c:order val="3"/>
          <c:tx>
            <c:strRef>
              <c:f>'L-NAME'!$D$26</c:f>
              <c:strCache>
                <c:ptCount val="1"/>
                <c:pt idx="0">
                  <c:v>RD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'L-NAME'!$O$3</c:f>
                <c:numCache>
                  <c:formatCode>General</c:formatCode>
                  <c:ptCount val="1"/>
                  <c:pt idx="0">
                    <c:v>2.9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'L-NAME'!$D$27</c:f>
              <c:numCache>
                <c:formatCode>General</c:formatCode>
                <c:ptCount val="1"/>
                <c:pt idx="0">
                  <c:v>12.1300222222222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11888"/>
        <c:axId val="191512448"/>
      </c:barChart>
      <c:catAx>
        <c:axId val="191511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91512448"/>
        <c:crosses val="autoZero"/>
        <c:auto val="1"/>
        <c:lblAlgn val="ctr"/>
        <c:lblOffset val="100"/>
        <c:noMultiLvlLbl val="0"/>
      </c:catAx>
      <c:valAx>
        <c:axId val="191512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Constriction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1511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Vasopressin response in CFA vs SAL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Vasopressin!$B$7</c:f>
              <c:strCache>
                <c:ptCount val="1"/>
                <c:pt idx="0">
                  <c:v>HS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Vasopressin!$E$3</c:f>
                <c:numCache>
                  <c:formatCode>General</c:formatCode>
                  <c:ptCount val="1"/>
                  <c:pt idx="0">
                    <c:v>1.7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Vasopressin!$B$8</c:f>
              <c:numCache>
                <c:formatCode>General</c:formatCode>
                <c:ptCount val="1"/>
                <c:pt idx="0">
                  <c:v>11.8729666666667</c:v>
                </c:pt>
              </c:numCache>
            </c:numRef>
          </c:val>
        </c:ser>
        <c:ser>
          <c:idx val="1"/>
          <c:order val="1"/>
          <c:tx>
            <c:strRef>
              <c:f>Vasopressin!$C$7</c:f>
              <c:strCache>
                <c:ptCount val="1"/>
                <c:pt idx="0">
                  <c:v>HS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Vasopressin!$J$3</c:f>
                <c:numCache>
                  <c:formatCode>General</c:formatCode>
                  <c:ptCount val="1"/>
                  <c:pt idx="0">
                    <c:v>6.6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Vasopressin!$C$8</c:f>
              <c:numCache>
                <c:formatCode>General</c:formatCode>
                <c:ptCount val="1"/>
                <c:pt idx="0">
                  <c:v>23.15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15808"/>
        <c:axId val="196271568"/>
      </c:barChart>
      <c:catAx>
        <c:axId val="19151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96271568"/>
        <c:crosses val="autoZero"/>
        <c:auto val="1"/>
        <c:lblAlgn val="ctr"/>
        <c:lblOffset val="100"/>
        <c:noMultiLvlLbl val="0"/>
      </c:catAx>
      <c:valAx>
        <c:axId val="196271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515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Vasopressin response in CFA vs SAL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Vasopressin!$G$7</c:f>
              <c:strCache>
                <c:ptCount val="1"/>
                <c:pt idx="0">
                  <c:v>RD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Vasopressin!$O$3</c:f>
                <c:numCache>
                  <c:formatCode>General</c:formatCode>
                  <c:ptCount val="1"/>
                  <c:pt idx="0">
                    <c:v>2.9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Vasopressin!$G$8</c:f>
              <c:numCache>
                <c:formatCode>General</c:formatCode>
                <c:ptCount val="1"/>
                <c:pt idx="0">
                  <c:v>16.849499999999999</c:v>
                </c:pt>
              </c:numCache>
            </c:numRef>
          </c:val>
        </c:ser>
        <c:ser>
          <c:idx val="1"/>
          <c:order val="1"/>
          <c:tx>
            <c:strRef>
              <c:f>Vasopressin!$H$7</c:f>
              <c:strCache>
                <c:ptCount val="1"/>
                <c:pt idx="0">
                  <c:v>RD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Vasopressin!$T$3</c:f>
                <c:numCache>
                  <c:formatCode>General</c:formatCode>
                  <c:ptCount val="1"/>
                  <c:pt idx="0">
                    <c:v>4.7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Vasopressin!$H$8</c:f>
              <c:numCache>
                <c:formatCode>General</c:formatCode>
                <c:ptCount val="1"/>
                <c:pt idx="0">
                  <c:v>14.2777888888889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274928"/>
        <c:axId val="196275488"/>
      </c:barChart>
      <c:catAx>
        <c:axId val="196274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96275488"/>
        <c:crosses val="autoZero"/>
        <c:auto val="1"/>
        <c:lblAlgn val="ctr"/>
        <c:lblOffset val="100"/>
        <c:noMultiLvlLbl val="0"/>
      </c:catAx>
      <c:valAx>
        <c:axId val="196275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274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Vasopressin Response in HS CFA vs SAL +/- IL-17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Vasopressin!$L$7</c:f>
              <c:strCache>
                <c:ptCount val="1"/>
                <c:pt idx="0">
                  <c:v>HS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Vasopressin!$E$3</c:f>
                <c:numCache>
                  <c:formatCode>General</c:formatCode>
                  <c:ptCount val="1"/>
                  <c:pt idx="0">
                    <c:v>1.7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Vasopressin!$L$8</c:f>
              <c:numCache>
                <c:formatCode>General</c:formatCode>
                <c:ptCount val="1"/>
                <c:pt idx="0">
                  <c:v>11.8729666666667</c:v>
                </c:pt>
              </c:numCache>
            </c:numRef>
          </c:val>
        </c:ser>
        <c:ser>
          <c:idx val="1"/>
          <c:order val="1"/>
          <c:tx>
            <c:strRef>
              <c:f>Vasopressin!$M$7</c:f>
              <c:strCache>
                <c:ptCount val="1"/>
                <c:pt idx="0">
                  <c:v>HS CFA IL-17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Vasopressin!$AD$3</c:f>
                <c:numCache>
                  <c:formatCode>General</c:formatCode>
                  <c:ptCount val="1"/>
                  <c:pt idx="0">
                    <c:v>2.8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Vasopressin!$M$8</c:f>
              <c:numCache>
                <c:formatCode>General</c:formatCode>
                <c:ptCount val="1"/>
                <c:pt idx="0">
                  <c:v>12.238433333333299</c:v>
                </c:pt>
              </c:numCache>
            </c:numRef>
          </c:val>
        </c:ser>
        <c:ser>
          <c:idx val="2"/>
          <c:order val="2"/>
          <c:tx>
            <c:strRef>
              <c:f>Vasopressin!$N$7</c:f>
              <c:strCache>
                <c:ptCount val="1"/>
                <c:pt idx="0">
                  <c:v>HS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Vasopressin!$J$3</c:f>
                <c:numCache>
                  <c:formatCode>General</c:formatCode>
                  <c:ptCount val="1"/>
                  <c:pt idx="0">
                    <c:v>6.6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Vasopressin!$N$8</c:f>
              <c:numCache>
                <c:formatCode>General</c:formatCode>
                <c:ptCount val="1"/>
                <c:pt idx="0">
                  <c:v>23.15</c:v>
                </c:pt>
              </c:numCache>
            </c:numRef>
          </c:val>
        </c:ser>
        <c:ser>
          <c:idx val="3"/>
          <c:order val="3"/>
          <c:tx>
            <c:strRef>
              <c:f>Vasopressin!$O$7</c:f>
              <c:strCache>
                <c:ptCount val="1"/>
                <c:pt idx="0">
                  <c:v>HS SAL IL-17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Vasopressin!$Y$3</c:f>
                <c:numCache>
                  <c:formatCode>General</c:formatCode>
                  <c:ptCount val="1"/>
                  <c:pt idx="0">
                    <c:v>3.1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Vasopressin!$O$8</c:f>
              <c:numCache>
                <c:formatCode>General</c:formatCode>
                <c:ptCount val="1"/>
                <c:pt idx="0">
                  <c:v>13.26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279968"/>
        <c:axId val="196280528"/>
      </c:barChart>
      <c:catAx>
        <c:axId val="196279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96280528"/>
        <c:crosses val="autoZero"/>
        <c:auto val="1"/>
        <c:lblAlgn val="ctr"/>
        <c:lblOffset val="100"/>
        <c:noMultiLvlLbl val="0"/>
      </c:catAx>
      <c:valAx>
        <c:axId val="196280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279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Vasopressin response in RD CFA vs SAL +/- IL-17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Vasopressin!$S$7</c:f>
              <c:strCache>
                <c:ptCount val="1"/>
                <c:pt idx="0">
                  <c:v>RD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Vasopressin!$O$3</c:f>
                <c:numCache>
                  <c:formatCode>General</c:formatCode>
                  <c:ptCount val="1"/>
                  <c:pt idx="0">
                    <c:v>2.9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Vasopressin!$S$8</c:f>
              <c:numCache>
                <c:formatCode>General</c:formatCode>
                <c:ptCount val="1"/>
                <c:pt idx="0">
                  <c:v>16.849499999999999</c:v>
                </c:pt>
              </c:numCache>
            </c:numRef>
          </c:val>
        </c:ser>
        <c:ser>
          <c:idx val="1"/>
          <c:order val="1"/>
          <c:tx>
            <c:strRef>
              <c:f>Vasopressin!$T$7</c:f>
              <c:strCache>
                <c:ptCount val="1"/>
                <c:pt idx="0">
                  <c:v>RD CFA IL17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Vasopressin!$AN$3</c:f>
                <c:numCache>
                  <c:formatCode>General</c:formatCode>
                  <c:ptCount val="1"/>
                  <c:pt idx="0">
                    <c:v>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Vasopressin!$T$8</c:f>
              <c:numCache>
                <c:formatCode>General</c:formatCode>
                <c:ptCount val="1"/>
                <c:pt idx="0">
                  <c:v>10.55</c:v>
                </c:pt>
              </c:numCache>
            </c:numRef>
          </c:val>
        </c:ser>
        <c:ser>
          <c:idx val="2"/>
          <c:order val="2"/>
          <c:tx>
            <c:strRef>
              <c:f>Vasopressin!$U$7</c:f>
              <c:strCache>
                <c:ptCount val="1"/>
                <c:pt idx="0">
                  <c:v>RD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Vasopressin!$T$3</c:f>
                <c:numCache>
                  <c:formatCode>General</c:formatCode>
                  <c:ptCount val="1"/>
                  <c:pt idx="0">
                    <c:v>4.7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Vasopressin!$U$8</c:f>
              <c:numCache>
                <c:formatCode>General</c:formatCode>
                <c:ptCount val="1"/>
                <c:pt idx="0">
                  <c:v>14.2777888888889</c:v>
                </c:pt>
              </c:numCache>
            </c:numRef>
          </c:val>
        </c:ser>
        <c:ser>
          <c:idx val="3"/>
          <c:order val="3"/>
          <c:tx>
            <c:strRef>
              <c:f>Vasopressin!$V$7</c:f>
              <c:strCache>
                <c:ptCount val="1"/>
                <c:pt idx="0">
                  <c:v>RD SAL IL17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Vasopressin!$AI$3</c:f>
                <c:numCache>
                  <c:formatCode>General</c:formatCode>
                  <c:ptCount val="1"/>
                  <c:pt idx="0">
                    <c:v>2.8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Vasopressin!$V$8</c:f>
              <c:numCache>
                <c:formatCode>General</c:formatCode>
                <c:ptCount val="1"/>
                <c:pt idx="0">
                  <c:v>9.5559750000000001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285008"/>
        <c:axId val="196285568"/>
      </c:barChart>
      <c:catAx>
        <c:axId val="196285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96285568"/>
        <c:crosses val="autoZero"/>
        <c:auto val="1"/>
        <c:lblAlgn val="ctr"/>
        <c:lblOffset val="100"/>
        <c:noMultiLvlLbl val="0"/>
      </c:catAx>
      <c:valAx>
        <c:axId val="19628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285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RD CFA vs RD SAL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PDC!$G$6</c:f>
              <c:strCache>
                <c:ptCount val="1"/>
                <c:pt idx="0">
                  <c:v>RD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PDC!$O$3</c:f>
                <c:numCache>
                  <c:formatCode>General</c:formatCode>
                  <c:ptCount val="1"/>
                  <c:pt idx="0">
                    <c:v>2.5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PDC!$G$7</c:f>
              <c:numCache>
                <c:formatCode>General</c:formatCode>
                <c:ptCount val="1"/>
                <c:pt idx="0">
                  <c:v>9.3509600000000006</c:v>
                </c:pt>
              </c:numCache>
            </c:numRef>
          </c:val>
        </c:ser>
        <c:ser>
          <c:idx val="1"/>
          <c:order val="1"/>
          <c:tx>
            <c:strRef>
              <c:f>PDC!$H$6</c:f>
              <c:strCache>
                <c:ptCount val="1"/>
                <c:pt idx="0">
                  <c:v>RD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PDC!$T$3</c:f>
                <c:numCache>
                  <c:formatCode>General</c:formatCode>
                  <c:ptCount val="1"/>
                  <c:pt idx="0">
                    <c:v>4.5999999999999996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PDC!$H$7</c:f>
              <c:numCache>
                <c:formatCode>General</c:formatCode>
                <c:ptCount val="1"/>
                <c:pt idx="0">
                  <c:v>23.4938090909091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638976"/>
        <c:axId val="192640656"/>
      </c:barChart>
      <c:catAx>
        <c:axId val="192638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92640656"/>
        <c:crosses val="autoZero"/>
        <c:auto val="1"/>
        <c:lblAlgn val="ctr"/>
        <c:lblOffset val="100"/>
        <c:noMultiLvlLbl val="0"/>
      </c:catAx>
      <c:valAx>
        <c:axId val="19264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638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6a: Vasopressin Response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Vasopressin!$B$26</c:f>
              <c:strCache>
                <c:ptCount val="1"/>
                <c:pt idx="0">
                  <c:v>HS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Vasopressin!$J$3</c:f>
                <c:numCache>
                  <c:formatCode>General</c:formatCode>
                  <c:ptCount val="1"/>
                  <c:pt idx="0">
                    <c:v>6.6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Vasopressin!$B$27</c:f>
              <c:numCache>
                <c:formatCode>General</c:formatCode>
                <c:ptCount val="1"/>
                <c:pt idx="0">
                  <c:v>23.15</c:v>
                </c:pt>
              </c:numCache>
            </c:numRef>
          </c:val>
        </c:ser>
        <c:ser>
          <c:idx val="1"/>
          <c:order val="1"/>
          <c:tx>
            <c:strRef>
              <c:f>Vasopressin!$C$26</c:f>
              <c:strCache>
                <c:ptCount val="1"/>
                <c:pt idx="0">
                  <c:v>HS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Vasopressin!$E$3</c:f>
                <c:numCache>
                  <c:formatCode>General</c:formatCode>
                  <c:ptCount val="1"/>
                  <c:pt idx="0">
                    <c:v>1.7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Vasopressin!$C$27</c:f>
              <c:numCache>
                <c:formatCode>General</c:formatCode>
                <c:ptCount val="1"/>
                <c:pt idx="0">
                  <c:v>11.8729666666667</c:v>
                </c:pt>
              </c:numCache>
            </c:numRef>
          </c:val>
        </c:ser>
        <c:ser>
          <c:idx val="2"/>
          <c:order val="2"/>
          <c:tx>
            <c:strRef>
              <c:f>Vasopressin!$D$26</c:f>
              <c:strCache>
                <c:ptCount val="1"/>
                <c:pt idx="0">
                  <c:v>RD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Vasopressin!$T$3</c:f>
                <c:numCache>
                  <c:formatCode>General</c:formatCode>
                  <c:ptCount val="1"/>
                  <c:pt idx="0">
                    <c:v>4.7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Vasopressin!$D$27</c:f>
              <c:numCache>
                <c:formatCode>General</c:formatCode>
                <c:ptCount val="1"/>
                <c:pt idx="0">
                  <c:v>14.2777888888889</c:v>
                </c:pt>
              </c:numCache>
            </c:numRef>
          </c:val>
        </c:ser>
        <c:ser>
          <c:idx val="3"/>
          <c:order val="3"/>
          <c:tx>
            <c:strRef>
              <c:f>Vasopressin!$E$26</c:f>
              <c:strCache>
                <c:ptCount val="1"/>
                <c:pt idx="0">
                  <c:v>RD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Vasopressin!$O$3</c:f>
                <c:numCache>
                  <c:formatCode>General</c:formatCode>
                  <c:ptCount val="1"/>
                  <c:pt idx="0">
                    <c:v>2.9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Vasopressin!$E$27</c:f>
              <c:numCache>
                <c:formatCode>General</c:formatCode>
                <c:ptCount val="1"/>
                <c:pt idx="0">
                  <c:v>16.849499999999999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65056"/>
        <c:axId val="190165616"/>
      </c:barChart>
      <c:catAx>
        <c:axId val="190165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90165616"/>
        <c:crosses val="autoZero"/>
        <c:auto val="1"/>
        <c:lblAlgn val="ctr"/>
        <c:lblOffset val="100"/>
        <c:noMultiLvlLbl val="0"/>
      </c:catAx>
      <c:valAx>
        <c:axId val="190165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Constriction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0165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Phorbol response in CFA vs SAL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Phorbol!$B$7</c:f>
              <c:strCache>
                <c:ptCount val="1"/>
                <c:pt idx="0">
                  <c:v>HS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Phorbol!$E$3</c:f>
                <c:numCache>
                  <c:formatCode>General</c:formatCode>
                  <c:ptCount val="1"/>
                  <c:pt idx="0">
                    <c:v>5.5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Phorbol!$B$8</c:f>
              <c:numCache>
                <c:formatCode>General</c:formatCode>
                <c:ptCount val="1"/>
                <c:pt idx="0">
                  <c:v>28.992225000000001</c:v>
                </c:pt>
              </c:numCache>
            </c:numRef>
          </c:val>
        </c:ser>
        <c:ser>
          <c:idx val="1"/>
          <c:order val="1"/>
          <c:tx>
            <c:strRef>
              <c:f>Phorbol!$C$7</c:f>
              <c:strCache>
                <c:ptCount val="1"/>
                <c:pt idx="0">
                  <c:v>HS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Phorbol!$J$3</c:f>
                <c:numCache>
                  <c:formatCode>General</c:formatCode>
                  <c:ptCount val="1"/>
                  <c:pt idx="0">
                    <c:v>4.9000000000000004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Phorbol!$C$8</c:f>
              <c:numCache>
                <c:formatCode>General</c:formatCode>
                <c:ptCount val="1"/>
                <c:pt idx="0">
                  <c:v>50.674999999999997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68976"/>
        <c:axId val="190169536"/>
      </c:barChart>
      <c:catAx>
        <c:axId val="190168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90169536"/>
        <c:crosses val="autoZero"/>
        <c:auto val="1"/>
        <c:lblAlgn val="ctr"/>
        <c:lblOffset val="100"/>
        <c:noMultiLvlLbl val="0"/>
      </c:catAx>
      <c:valAx>
        <c:axId val="19016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168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Phorbol response in CFA vs SAL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Phorbol!$G$7</c:f>
              <c:strCache>
                <c:ptCount val="1"/>
                <c:pt idx="0">
                  <c:v>RD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Phorbol!$O$3</c:f>
                <c:numCache>
                  <c:formatCode>General</c:formatCode>
                  <c:ptCount val="1"/>
                  <c:pt idx="0">
                    <c:v>7.3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Phorbol!$G$8</c:f>
              <c:numCache>
                <c:formatCode>General</c:formatCode>
                <c:ptCount val="1"/>
                <c:pt idx="0">
                  <c:v>33.272689999999997</c:v>
                </c:pt>
              </c:numCache>
            </c:numRef>
          </c:val>
        </c:ser>
        <c:ser>
          <c:idx val="1"/>
          <c:order val="1"/>
          <c:tx>
            <c:strRef>
              <c:f>Phorbol!$H$7</c:f>
              <c:strCache>
                <c:ptCount val="1"/>
                <c:pt idx="0">
                  <c:v>RD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Phorbol!$T$3</c:f>
                <c:numCache>
                  <c:formatCode>General</c:formatCode>
                  <c:ptCount val="1"/>
                  <c:pt idx="0">
                    <c:v>6.5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Phorbol!$H$8</c:f>
              <c:numCache>
                <c:formatCode>General</c:formatCode>
                <c:ptCount val="1"/>
                <c:pt idx="0">
                  <c:v>52.9473727272727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925744"/>
        <c:axId val="189926304"/>
      </c:barChart>
      <c:catAx>
        <c:axId val="189925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89926304"/>
        <c:crosses val="autoZero"/>
        <c:auto val="1"/>
        <c:lblAlgn val="ctr"/>
        <c:lblOffset val="100"/>
        <c:noMultiLvlLbl val="0"/>
      </c:catAx>
      <c:valAx>
        <c:axId val="189926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925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Phorbol response in HS CFA vs SAL +/- IL-17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Phorbol!$L$7</c:f>
              <c:strCache>
                <c:ptCount val="1"/>
                <c:pt idx="0">
                  <c:v>HS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Phorbol!$E$3</c:f>
                <c:numCache>
                  <c:formatCode>General</c:formatCode>
                  <c:ptCount val="1"/>
                  <c:pt idx="0">
                    <c:v>5.5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Phorbol!$L$8</c:f>
              <c:numCache>
                <c:formatCode>General</c:formatCode>
                <c:ptCount val="1"/>
                <c:pt idx="0">
                  <c:v>28.992225000000001</c:v>
                </c:pt>
              </c:numCache>
            </c:numRef>
          </c:val>
        </c:ser>
        <c:ser>
          <c:idx val="1"/>
          <c:order val="1"/>
          <c:tx>
            <c:strRef>
              <c:f>Phorbol!$M$7</c:f>
              <c:strCache>
                <c:ptCount val="1"/>
                <c:pt idx="0">
                  <c:v>HS CFA IL-17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Phorbol!$AD$3</c:f>
                <c:numCache>
                  <c:formatCode>General</c:formatCode>
                  <c:ptCount val="1"/>
                  <c:pt idx="0">
                    <c:v>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Phorbol!$M$8</c:f>
              <c:numCache>
                <c:formatCode>General</c:formatCode>
                <c:ptCount val="1"/>
                <c:pt idx="0">
                  <c:v>31.211011111111102</c:v>
                </c:pt>
              </c:numCache>
            </c:numRef>
          </c:val>
        </c:ser>
        <c:ser>
          <c:idx val="2"/>
          <c:order val="2"/>
          <c:tx>
            <c:strRef>
              <c:f>Phorbol!$N$7</c:f>
              <c:strCache>
                <c:ptCount val="1"/>
                <c:pt idx="0">
                  <c:v>HS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Phorbol!$J$3</c:f>
                <c:numCache>
                  <c:formatCode>General</c:formatCode>
                  <c:ptCount val="1"/>
                  <c:pt idx="0">
                    <c:v>4.9000000000000004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Phorbol!$N$8</c:f>
              <c:numCache>
                <c:formatCode>General</c:formatCode>
                <c:ptCount val="1"/>
                <c:pt idx="0">
                  <c:v>50.674999999999997</c:v>
                </c:pt>
              </c:numCache>
            </c:numRef>
          </c:val>
        </c:ser>
        <c:ser>
          <c:idx val="3"/>
          <c:order val="3"/>
          <c:tx>
            <c:strRef>
              <c:f>Phorbol!$O$7</c:f>
              <c:strCache>
                <c:ptCount val="1"/>
                <c:pt idx="0">
                  <c:v>HS SAL IL-17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Phorbol!$Y$3</c:f>
                <c:numCache>
                  <c:formatCode>General</c:formatCode>
                  <c:ptCount val="1"/>
                  <c:pt idx="0">
                    <c:v>3.6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Phorbol!$O$8</c:f>
              <c:numCache>
                <c:formatCode>General</c:formatCode>
                <c:ptCount val="1"/>
                <c:pt idx="0">
                  <c:v>47.68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930784"/>
        <c:axId val="189931344"/>
      </c:barChart>
      <c:catAx>
        <c:axId val="189930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89931344"/>
        <c:crosses val="autoZero"/>
        <c:auto val="1"/>
        <c:lblAlgn val="ctr"/>
        <c:lblOffset val="100"/>
        <c:noMultiLvlLbl val="0"/>
      </c:catAx>
      <c:valAx>
        <c:axId val="189931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930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Phorbol response in RD CFA vs SAL +/- IL-17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Phorbol!$S$7</c:f>
              <c:strCache>
                <c:ptCount val="1"/>
                <c:pt idx="0">
                  <c:v>RD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Phorbol!$O$3</c:f>
                <c:numCache>
                  <c:formatCode>General</c:formatCode>
                  <c:ptCount val="1"/>
                  <c:pt idx="0">
                    <c:v>7.3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Phorbol!$S$8</c:f>
              <c:numCache>
                <c:formatCode>General</c:formatCode>
                <c:ptCount val="1"/>
                <c:pt idx="0">
                  <c:v>33.272689999999997</c:v>
                </c:pt>
              </c:numCache>
            </c:numRef>
          </c:val>
        </c:ser>
        <c:ser>
          <c:idx val="1"/>
          <c:order val="1"/>
          <c:tx>
            <c:strRef>
              <c:f>Phorbol!$T$7</c:f>
              <c:strCache>
                <c:ptCount val="1"/>
                <c:pt idx="0">
                  <c:v>RD CFA IL17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Phorbol!$AN$3</c:f>
                <c:numCache>
                  <c:formatCode>General</c:formatCode>
                  <c:ptCount val="1"/>
                  <c:pt idx="0">
                    <c:v>10.6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Phorbol!$T$8</c:f>
              <c:numCache>
                <c:formatCode>General</c:formatCode>
                <c:ptCount val="1"/>
                <c:pt idx="0">
                  <c:v>30.274999999999999</c:v>
                </c:pt>
              </c:numCache>
            </c:numRef>
          </c:val>
        </c:ser>
        <c:ser>
          <c:idx val="2"/>
          <c:order val="2"/>
          <c:tx>
            <c:strRef>
              <c:f>Phorbol!$U$7</c:f>
              <c:strCache>
                <c:ptCount val="1"/>
                <c:pt idx="0">
                  <c:v>RD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Phorbol!$T$3</c:f>
                <c:numCache>
                  <c:formatCode>General</c:formatCode>
                  <c:ptCount val="1"/>
                  <c:pt idx="0">
                    <c:v>6.5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Phorbol!$U$8</c:f>
              <c:numCache>
                <c:formatCode>General</c:formatCode>
                <c:ptCount val="1"/>
                <c:pt idx="0">
                  <c:v>52.9473727272727</c:v>
                </c:pt>
              </c:numCache>
            </c:numRef>
          </c:val>
        </c:ser>
        <c:ser>
          <c:idx val="3"/>
          <c:order val="3"/>
          <c:tx>
            <c:strRef>
              <c:f>Phorbol!$V$7</c:f>
              <c:strCache>
                <c:ptCount val="1"/>
                <c:pt idx="0">
                  <c:v>RD SAL IL17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Phorbol!$AI$3</c:f>
                <c:numCache>
                  <c:formatCode>General</c:formatCode>
                  <c:ptCount val="1"/>
                  <c:pt idx="0">
                    <c:v>11.7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Phorbol!$V$8</c:f>
              <c:numCache>
                <c:formatCode>General</c:formatCode>
                <c:ptCount val="1"/>
                <c:pt idx="0">
                  <c:v>37.142225000000003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935824"/>
        <c:axId val="189936384"/>
      </c:barChart>
      <c:catAx>
        <c:axId val="189935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89936384"/>
        <c:crosses val="autoZero"/>
        <c:auto val="1"/>
        <c:lblAlgn val="ctr"/>
        <c:lblOffset val="100"/>
        <c:noMultiLvlLbl val="0"/>
      </c:catAx>
      <c:valAx>
        <c:axId val="189936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935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6b: Phorbol Dibutyrate Response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Phorbol!$C$24</c:f>
              <c:strCache>
                <c:ptCount val="1"/>
                <c:pt idx="0">
                  <c:v>HS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Phorbol!$J$3</c:f>
                <c:numCache>
                  <c:formatCode>General</c:formatCode>
                  <c:ptCount val="1"/>
                  <c:pt idx="0">
                    <c:v>4.9000000000000004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Phorbol!$C$25</c:f>
              <c:numCache>
                <c:formatCode>General</c:formatCode>
                <c:ptCount val="1"/>
                <c:pt idx="0">
                  <c:v>50.674999999999997</c:v>
                </c:pt>
              </c:numCache>
            </c:numRef>
          </c:val>
        </c:ser>
        <c:ser>
          <c:idx val="1"/>
          <c:order val="1"/>
          <c:tx>
            <c:strRef>
              <c:f>Phorbol!$D$24</c:f>
              <c:strCache>
                <c:ptCount val="1"/>
                <c:pt idx="0">
                  <c:v>HS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Phorbol!$E$3</c:f>
                <c:numCache>
                  <c:formatCode>General</c:formatCode>
                  <c:ptCount val="1"/>
                  <c:pt idx="0">
                    <c:v>5.5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Phorbol!$D$25</c:f>
              <c:numCache>
                <c:formatCode>General</c:formatCode>
                <c:ptCount val="1"/>
                <c:pt idx="0">
                  <c:v>28.992225000000001</c:v>
                </c:pt>
              </c:numCache>
            </c:numRef>
          </c:val>
        </c:ser>
        <c:ser>
          <c:idx val="2"/>
          <c:order val="2"/>
          <c:tx>
            <c:strRef>
              <c:f>Phorbol!$E$24</c:f>
              <c:strCache>
                <c:ptCount val="1"/>
                <c:pt idx="0">
                  <c:v>RD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Phorbol!$T$3</c:f>
                <c:numCache>
                  <c:formatCode>General</c:formatCode>
                  <c:ptCount val="1"/>
                  <c:pt idx="0">
                    <c:v>6.5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Phorbol!$E$25</c:f>
              <c:numCache>
                <c:formatCode>General</c:formatCode>
                <c:ptCount val="1"/>
                <c:pt idx="0">
                  <c:v>52.9473727272727</c:v>
                </c:pt>
              </c:numCache>
            </c:numRef>
          </c:val>
        </c:ser>
        <c:ser>
          <c:idx val="3"/>
          <c:order val="3"/>
          <c:tx>
            <c:strRef>
              <c:f>Phorbol!$F$24</c:f>
              <c:strCache>
                <c:ptCount val="1"/>
                <c:pt idx="0">
                  <c:v>RD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Phorbol!$O$3</c:f>
                <c:numCache>
                  <c:formatCode>General</c:formatCode>
                  <c:ptCount val="1"/>
                  <c:pt idx="0">
                    <c:v>7.3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Phorbol!$F$25</c:f>
              <c:numCache>
                <c:formatCode>General</c:formatCode>
                <c:ptCount val="1"/>
                <c:pt idx="0">
                  <c:v>33.272689999999997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59008"/>
        <c:axId val="139159568"/>
      </c:barChart>
      <c:catAx>
        <c:axId val="139159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9159568"/>
        <c:crosses val="autoZero"/>
        <c:auto val="1"/>
        <c:lblAlgn val="ctr"/>
        <c:lblOffset val="100"/>
        <c:noMultiLvlLbl val="0"/>
      </c:catAx>
      <c:valAx>
        <c:axId val="139159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Constriction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9159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Weekly Systolic Blood Pressure in HS SAL vs CFA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'[1]BP Data'!$B$25</c:f>
              <c:strCache>
                <c:ptCount val="1"/>
                <c:pt idx="0">
                  <c:v>HS CFA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'[1]BP Data'!$E$26:$E$29</c:f>
                <c:numCache>
                  <c:formatCode>General</c:formatCode>
                  <c:ptCount val="4"/>
                  <c:pt idx="0">
                    <c:v>7.94</c:v>
                  </c:pt>
                  <c:pt idx="1">
                    <c:v>8.42</c:v>
                  </c:pt>
                  <c:pt idx="2">
                    <c:v>10.8</c:v>
                  </c:pt>
                  <c:pt idx="3">
                    <c:v>9.23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'[1]BP Data'!$A$26:$A$29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cat>
          <c:val>
            <c:numRef>
              <c:f>'[1]BP Data'!$B$26:$B$29</c:f>
              <c:numCache>
                <c:formatCode>General</c:formatCode>
                <c:ptCount val="4"/>
                <c:pt idx="0">
                  <c:v>223.83214285714286</c:v>
                </c:pt>
                <c:pt idx="1">
                  <c:v>198.15545454545455</c:v>
                </c:pt>
                <c:pt idx="2">
                  <c:v>219.54090909090908</c:v>
                </c:pt>
                <c:pt idx="3">
                  <c:v>219.70416666666668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'[1]BP Data'!$C$25</c:f>
              <c:strCache>
                <c:ptCount val="1"/>
                <c:pt idx="0">
                  <c:v>HS SAL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'[1]BP Data'!$D$26:$D$29</c:f>
                <c:numCache>
                  <c:formatCode>General</c:formatCode>
                  <c:ptCount val="4"/>
                  <c:pt idx="0">
                    <c:v>8.48</c:v>
                  </c:pt>
                  <c:pt idx="1">
                    <c:v>8.0399999999999991</c:v>
                  </c:pt>
                  <c:pt idx="2">
                    <c:v>15.98</c:v>
                  </c:pt>
                  <c:pt idx="3">
                    <c:v>9.75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'[1]BP Data'!$A$26:$A$29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cat>
          <c:val>
            <c:numRef>
              <c:f>'[1]BP Data'!$C$26:$C$29</c:f>
              <c:numCache>
                <c:formatCode>General</c:formatCode>
                <c:ptCount val="4"/>
                <c:pt idx="0">
                  <c:v>241.86100000000002</c:v>
                </c:pt>
                <c:pt idx="1">
                  <c:v>216.39500000000004</c:v>
                </c:pt>
                <c:pt idx="2">
                  <c:v>222.10374999999999</c:v>
                </c:pt>
                <c:pt idx="3">
                  <c:v>201.16125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62928"/>
        <c:axId val="139163488"/>
      </c:lineChart>
      <c:catAx>
        <c:axId val="139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163488"/>
        <c:crosses val="autoZero"/>
        <c:auto val="1"/>
        <c:lblAlgn val="ctr"/>
        <c:lblOffset val="100"/>
        <c:noMultiLvlLbl val="0"/>
      </c:catAx>
      <c:valAx>
        <c:axId val="139163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162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Weekly Systolic Blood Pressure in RD SAL vs CFA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'[1]BP Data'!$J$25</c:f>
              <c:strCache>
                <c:ptCount val="1"/>
                <c:pt idx="0">
                  <c:v>RD CFA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'[1]BP Data'!$L$26:$L$29</c:f>
                <c:numCache>
                  <c:formatCode>General</c:formatCode>
                  <c:ptCount val="4"/>
                  <c:pt idx="0">
                    <c:v>10.57</c:v>
                  </c:pt>
                  <c:pt idx="1">
                    <c:v>6.21</c:v>
                  </c:pt>
                  <c:pt idx="2">
                    <c:v>12.92</c:v>
                  </c:pt>
                  <c:pt idx="3">
                    <c:v>11.11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'[1]BP Data'!$I$26:$I$29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cat>
          <c:val>
            <c:numRef>
              <c:f>'[1]BP Data'!$J$26:$J$29</c:f>
              <c:numCache>
                <c:formatCode>General</c:formatCode>
                <c:ptCount val="4"/>
                <c:pt idx="0">
                  <c:v>211.44800000000001</c:v>
                </c:pt>
                <c:pt idx="1">
                  <c:v>210.62666666666667</c:v>
                </c:pt>
                <c:pt idx="2">
                  <c:v>178.06125</c:v>
                </c:pt>
                <c:pt idx="3">
                  <c:v>231.881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'[1]BP Data'!$K$25</c:f>
              <c:strCache>
                <c:ptCount val="1"/>
                <c:pt idx="0">
                  <c:v>RD SAL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'[1]BP Data'!$M$26:$M$29</c:f>
                <c:numCache>
                  <c:formatCode>General</c:formatCode>
                  <c:ptCount val="4"/>
                  <c:pt idx="0">
                    <c:v>4.99</c:v>
                  </c:pt>
                  <c:pt idx="1">
                    <c:v>8.09</c:v>
                  </c:pt>
                  <c:pt idx="2">
                    <c:v>3.63</c:v>
                  </c:pt>
                  <c:pt idx="3">
                    <c:v>6.01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'[1]BP Data'!$I$26:$I$29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cat>
          <c:val>
            <c:numRef>
              <c:f>'[1]BP Data'!$K$26:$K$29</c:f>
              <c:numCache>
                <c:formatCode>General</c:formatCode>
                <c:ptCount val="4"/>
                <c:pt idx="0">
                  <c:v>225.37599999999998</c:v>
                </c:pt>
                <c:pt idx="1">
                  <c:v>189.07000000000002</c:v>
                </c:pt>
                <c:pt idx="2">
                  <c:v>175.02500000000003</c:v>
                </c:pt>
                <c:pt idx="3">
                  <c:v>189.58499999999998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84464"/>
        <c:axId val="198285024"/>
      </c:lineChart>
      <c:catAx>
        <c:axId val="19828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285024"/>
        <c:crosses val="autoZero"/>
        <c:auto val="1"/>
        <c:lblAlgn val="ctr"/>
        <c:lblOffset val="100"/>
        <c:noMultiLvlLbl val="0"/>
      </c:catAx>
      <c:valAx>
        <c:axId val="198285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284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PDC in </a:t>
            </a:r>
            <a:r>
              <a:rPr lang="en-US">
                <a:solidFill>
                  <a:srgbClr val="FF0000"/>
                </a:solidFill>
              </a:rPr>
              <a:t>HS</a:t>
            </a:r>
            <a:r>
              <a:rPr lang="en-US"/>
              <a:t> CFA vs SAL +/- IL17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PDC!$L$6</c:f>
              <c:strCache>
                <c:ptCount val="1"/>
                <c:pt idx="0">
                  <c:v>HS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PDC!$E$3</c:f>
                <c:numCache>
                  <c:formatCode>General</c:formatCode>
                  <c:ptCount val="1"/>
                  <c:pt idx="0">
                    <c:v>3.7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PDC!$L$7</c:f>
              <c:numCache>
                <c:formatCode>General</c:formatCode>
                <c:ptCount val="1"/>
                <c:pt idx="0">
                  <c:v>12.702825000000001</c:v>
                </c:pt>
              </c:numCache>
            </c:numRef>
          </c:val>
        </c:ser>
        <c:ser>
          <c:idx val="1"/>
          <c:order val="1"/>
          <c:tx>
            <c:strRef>
              <c:f>PDC!$M$6</c:f>
              <c:strCache>
                <c:ptCount val="1"/>
                <c:pt idx="0">
                  <c:v>HS CFA IL-17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PDC!$AD$3</c:f>
                <c:numCache>
                  <c:formatCode>General</c:formatCode>
                  <c:ptCount val="1"/>
                  <c:pt idx="0">
                    <c:v>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PDC!$M$7</c:f>
              <c:numCache>
                <c:formatCode>General</c:formatCode>
                <c:ptCount val="1"/>
                <c:pt idx="0">
                  <c:v>4.7525333333333304</c:v>
                </c:pt>
              </c:numCache>
            </c:numRef>
          </c:val>
        </c:ser>
        <c:ser>
          <c:idx val="2"/>
          <c:order val="2"/>
          <c:tx>
            <c:strRef>
              <c:f>PDC!$N$6</c:f>
              <c:strCache>
                <c:ptCount val="1"/>
                <c:pt idx="0">
                  <c:v>HS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PDC!$J$3</c:f>
                <c:numCache>
                  <c:formatCode>General</c:formatCode>
                  <c:ptCount val="1"/>
                  <c:pt idx="0">
                    <c:v>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PDC!$N$7</c:f>
              <c:numCache>
                <c:formatCode>General</c:formatCode>
                <c:ptCount val="1"/>
                <c:pt idx="0">
                  <c:v>12.8</c:v>
                </c:pt>
              </c:numCache>
            </c:numRef>
          </c:val>
        </c:ser>
        <c:ser>
          <c:idx val="3"/>
          <c:order val="3"/>
          <c:tx>
            <c:strRef>
              <c:f>PDC!$O$6</c:f>
              <c:strCache>
                <c:ptCount val="1"/>
                <c:pt idx="0">
                  <c:v>HS SAL IL-17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PDC!$Y$3</c:f>
                <c:numCache>
                  <c:formatCode>General</c:formatCode>
                  <c:ptCount val="1"/>
                  <c:pt idx="0">
                    <c:v>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PDC!$O$7</c:f>
              <c:numCache>
                <c:formatCode>General</c:formatCode>
                <c:ptCount val="1"/>
                <c:pt idx="0">
                  <c:v>7.52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82992"/>
        <c:axId val="196182432"/>
      </c:barChart>
      <c:catAx>
        <c:axId val="196182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96182432"/>
        <c:crosses val="autoZero"/>
        <c:auto val="1"/>
        <c:lblAlgn val="ctr"/>
        <c:lblOffset val="100"/>
        <c:noMultiLvlLbl val="0"/>
      </c:catAx>
      <c:valAx>
        <c:axId val="196182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182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PDC in </a:t>
            </a:r>
            <a:r>
              <a:rPr lang="en-US">
                <a:solidFill>
                  <a:srgbClr val="FF0000"/>
                </a:solidFill>
              </a:rPr>
              <a:t>RD</a:t>
            </a:r>
            <a:r>
              <a:rPr lang="en-US"/>
              <a:t> CFA vs SAL +/- IL-17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PDC!$S$6</c:f>
              <c:strCache>
                <c:ptCount val="1"/>
                <c:pt idx="0">
                  <c:v>RD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PDC!$O$3</c:f>
                <c:numCache>
                  <c:formatCode>General</c:formatCode>
                  <c:ptCount val="1"/>
                  <c:pt idx="0">
                    <c:v>2.5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PDC!$S$7</c:f>
              <c:numCache>
                <c:formatCode>General</c:formatCode>
                <c:ptCount val="1"/>
                <c:pt idx="0">
                  <c:v>9.3509600000000006</c:v>
                </c:pt>
              </c:numCache>
            </c:numRef>
          </c:val>
        </c:ser>
        <c:ser>
          <c:idx val="1"/>
          <c:order val="1"/>
          <c:tx>
            <c:strRef>
              <c:f>PDC!$T$6</c:f>
              <c:strCache>
                <c:ptCount val="1"/>
                <c:pt idx="0">
                  <c:v>RD CFA IL17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PDC!$AN$3</c:f>
                <c:numCache>
                  <c:formatCode>General</c:formatCode>
                  <c:ptCount val="1"/>
                  <c:pt idx="0">
                    <c:v>1.1000000000000001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PDC!$T$7</c:f>
              <c:numCache>
                <c:formatCode>General</c:formatCode>
                <c:ptCount val="1"/>
                <c:pt idx="0">
                  <c:v>1.075</c:v>
                </c:pt>
              </c:numCache>
            </c:numRef>
          </c:val>
        </c:ser>
        <c:ser>
          <c:idx val="2"/>
          <c:order val="2"/>
          <c:tx>
            <c:strRef>
              <c:f>PDC!$U$6</c:f>
              <c:strCache>
                <c:ptCount val="1"/>
                <c:pt idx="0">
                  <c:v>RD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PDC!$T$3</c:f>
                <c:numCache>
                  <c:formatCode>General</c:formatCode>
                  <c:ptCount val="1"/>
                  <c:pt idx="0">
                    <c:v>4.5999999999999996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PDC!$U$7</c:f>
              <c:numCache>
                <c:formatCode>General</c:formatCode>
                <c:ptCount val="1"/>
                <c:pt idx="0">
                  <c:v>23.4938090909091</c:v>
                </c:pt>
              </c:numCache>
            </c:numRef>
          </c:val>
        </c:ser>
        <c:ser>
          <c:idx val="3"/>
          <c:order val="3"/>
          <c:tx>
            <c:strRef>
              <c:f>PDC!$V$6</c:f>
              <c:strCache>
                <c:ptCount val="1"/>
                <c:pt idx="0">
                  <c:v>RD SAL IL17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PDC!$AI$3</c:f>
                <c:numCache>
                  <c:formatCode>General</c:formatCode>
                  <c:ptCount val="1"/>
                  <c:pt idx="0">
                    <c:v>1.7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PDC!$V$7</c:f>
              <c:numCache>
                <c:formatCode>General</c:formatCode>
                <c:ptCount val="1"/>
                <c:pt idx="0">
                  <c:v>4.836875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94192"/>
        <c:axId val="196192512"/>
      </c:barChart>
      <c:catAx>
        <c:axId val="196194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96192512"/>
        <c:crosses val="autoZero"/>
        <c:auto val="1"/>
        <c:lblAlgn val="ctr"/>
        <c:lblOffset val="100"/>
        <c:noMultiLvlLbl val="0"/>
      </c:catAx>
      <c:valAx>
        <c:axId val="196192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194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4: Pressure Dependant Constriction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PDC!$C$22</c:f>
              <c:strCache>
                <c:ptCount val="1"/>
                <c:pt idx="0">
                  <c:v>HS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PDC!$J$3</c:f>
                <c:numCache>
                  <c:formatCode>General</c:formatCode>
                  <c:ptCount val="1"/>
                  <c:pt idx="0">
                    <c:v>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PDC!$C$23</c:f>
              <c:numCache>
                <c:formatCode>General</c:formatCode>
                <c:ptCount val="1"/>
                <c:pt idx="0">
                  <c:v>12.8</c:v>
                </c:pt>
              </c:numCache>
            </c:numRef>
          </c:val>
        </c:ser>
        <c:ser>
          <c:idx val="1"/>
          <c:order val="1"/>
          <c:tx>
            <c:strRef>
              <c:f>PDC!$D$22</c:f>
              <c:strCache>
                <c:ptCount val="1"/>
                <c:pt idx="0">
                  <c:v>HS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PDC!$E$3</c:f>
                <c:numCache>
                  <c:formatCode>General</c:formatCode>
                  <c:ptCount val="1"/>
                  <c:pt idx="0">
                    <c:v>3.7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PDC!$D$23</c:f>
              <c:numCache>
                <c:formatCode>General</c:formatCode>
                <c:ptCount val="1"/>
                <c:pt idx="0">
                  <c:v>12.702825000000001</c:v>
                </c:pt>
              </c:numCache>
            </c:numRef>
          </c:val>
        </c:ser>
        <c:ser>
          <c:idx val="2"/>
          <c:order val="2"/>
          <c:tx>
            <c:strRef>
              <c:f>PDC!$E$22</c:f>
              <c:strCache>
                <c:ptCount val="1"/>
                <c:pt idx="0">
                  <c:v>RD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PDC!$T$3</c:f>
                <c:numCache>
                  <c:formatCode>General</c:formatCode>
                  <c:ptCount val="1"/>
                  <c:pt idx="0">
                    <c:v>4.5999999999999996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PDC!$E$23</c:f>
              <c:numCache>
                <c:formatCode>General</c:formatCode>
                <c:ptCount val="1"/>
                <c:pt idx="0">
                  <c:v>23.4938090909091</c:v>
                </c:pt>
              </c:numCache>
            </c:numRef>
          </c:val>
        </c:ser>
        <c:ser>
          <c:idx val="3"/>
          <c:order val="3"/>
          <c:tx>
            <c:strRef>
              <c:f>PDC!$F$22</c:f>
              <c:strCache>
                <c:ptCount val="1"/>
                <c:pt idx="0">
                  <c:v>RD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PDC!$O$3</c:f>
                <c:numCache>
                  <c:formatCode>General</c:formatCode>
                  <c:ptCount val="1"/>
                  <c:pt idx="0">
                    <c:v>2.5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PDC!$F$23</c:f>
              <c:numCache>
                <c:formatCode>General</c:formatCode>
                <c:ptCount val="1"/>
                <c:pt idx="0">
                  <c:v>9.3509600000000006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86352"/>
        <c:axId val="196193632"/>
      </c:barChart>
      <c:catAx>
        <c:axId val="196186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96193632"/>
        <c:crosses val="autoZero"/>
        <c:auto val="1"/>
        <c:lblAlgn val="ctr"/>
        <c:lblOffset val="100"/>
        <c:noMultiLvlLbl val="0"/>
      </c:catAx>
      <c:valAx>
        <c:axId val="196193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Constriction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186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Bradykinin Response in HS CFA vs SAL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Bradykinin!$B$6</c:f>
              <c:strCache>
                <c:ptCount val="1"/>
                <c:pt idx="0">
                  <c:v>HS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Bradykinin!$E$3</c:f>
                <c:numCache>
                  <c:formatCode>General</c:formatCode>
                  <c:ptCount val="1"/>
                  <c:pt idx="0">
                    <c:v>4.5999999999999996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Bradykinin!$B$7</c:f>
              <c:numCache>
                <c:formatCode>General</c:formatCode>
                <c:ptCount val="1"/>
                <c:pt idx="0">
                  <c:v>7.4545399999999997</c:v>
                </c:pt>
              </c:numCache>
            </c:numRef>
          </c:val>
        </c:ser>
        <c:ser>
          <c:idx val="1"/>
          <c:order val="1"/>
          <c:tx>
            <c:strRef>
              <c:f>Bradykinin!$C$6</c:f>
              <c:strCache>
                <c:ptCount val="1"/>
                <c:pt idx="0">
                  <c:v>HS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Bradykinin!$J$3</c:f>
                <c:numCache>
                  <c:formatCode>General</c:formatCode>
                  <c:ptCount val="1"/>
                  <c:pt idx="0">
                    <c:v>10.1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Bradykinin!$C$7</c:f>
              <c:numCache>
                <c:formatCode>General</c:formatCode>
                <c:ptCount val="1"/>
                <c:pt idx="0">
                  <c:v>75.733333333333334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24992"/>
        <c:axId val="144424432"/>
      </c:barChart>
      <c:catAx>
        <c:axId val="144424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4424432"/>
        <c:crosses val="autoZero"/>
        <c:auto val="1"/>
        <c:lblAlgn val="ctr"/>
        <c:lblOffset val="100"/>
        <c:noMultiLvlLbl val="0"/>
      </c:catAx>
      <c:valAx>
        <c:axId val="144424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424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Bradykinin response in RD CFA vs SAL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Bradykinin!$G$6</c:f>
              <c:strCache>
                <c:ptCount val="1"/>
                <c:pt idx="0">
                  <c:v>RD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Bradykinin!$O$3</c:f>
                <c:numCache>
                  <c:formatCode>General</c:formatCode>
                  <c:ptCount val="1"/>
                  <c:pt idx="0">
                    <c:v>10.1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Bradykinin!$G$7</c:f>
              <c:numCache>
                <c:formatCode>General</c:formatCode>
                <c:ptCount val="1"/>
                <c:pt idx="0">
                  <c:v>80.069749999999999</c:v>
                </c:pt>
              </c:numCache>
            </c:numRef>
          </c:val>
        </c:ser>
        <c:ser>
          <c:idx val="1"/>
          <c:order val="1"/>
          <c:tx>
            <c:strRef>
              <c:f>Bradykinin!$H$6</c:f>
              <c:strCache>
                <c:ptCount val="1"/>
                <c:pt idx="0">
                  <c:v>RD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Bradykinin!$T$3</c:f>
                <c:numCache>
                  <c:formatCode>General</c:formatCode>
                  <c:ptCount val="1"/>
                  <c:pt idx="0">
                    <c:v>5.8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Bradykinin!$H$7</c:f>
              <c:numCache>
                <c:formatCode>General</c:formatCode>
                <c:ptCount val="1"/>
                <c:pt idx="0">
                  <c:v>88.447590909090891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28912"/>
        <c:axId val="144428352"/>
      </c:barChart>
      <c:catAx>
        <c:axId val="144428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4428352"/>
        <c:crosses val="autoZero"/>
        <c:auto val="1"/>
        <c:lblAlgn val="ctr"/>
        <c:lblOffset val="100"/>
        <c:noMultiLvlLbl val="0"/>
      </c:catAx>
      <c:valAx>
        <c:axId val="14442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428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Bradykinin response in </a:t>
            </a:r>
            <a:r>
              <a:rPr lang="en-US">
                <a:solidFill>
                  <a:srgbClr val="FF0000"/>
                </a:solidFill>
              </a:rPr>
              <a:t>HS</a:t>
            </a:r>
            <a:r>
              <a:rPr lang="en-US"/>
              <a:t> CFA vs SAL +/- IL-17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Bradykinin!$L$6</c:f>
              <c:strCache>
                <c:ptCount val="1"/>
                <c:pt idx="0">
                  <c:v>HS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Bradykinin!$E$3</c:f>
                <c:numCache>
                  <c:formatCode>General</c:formatCode>
                  <c:ptCount val="1"/>
                  <c:pt idx="0">
                    <c:v>4.5999999999999996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Bradykinin!$L$7</c:f>
              <c:numCache>
                <c:formatCode>General</c:formatCode>
                <c:ptCount val="1"/>
                <c:pt idx="0">
                  <c:v>7.4545399999999997</c:v>
                </c:pt>
              </c:numCache>
            </c:numRef>
          </c:val>
        </c:ser>
        <c:ser>
          <c:idx val="1"/>
          <c:order val="1"/>
          <c:tx>
            <c:strRef>
              <c:f>Bradykinin!$M$6</c:f>
              <c:strCache>
                <c:ptCount val="1"/>
                <c:pt idx="0">
                  <c:v>HS CFA IL-17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Bradykinin!$AD$3</c:f>
                <c:numCache>
                  <c:formatCode>General</c:formatCode>
                  <c:ptCount val="1"/>
                  <c:pt idx="0">
                    <c:v>27.8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Bradykinin!$M$7</c:f>
              <c:numCache>
                <c:formatCode>General</c:formatCode>
                <c:ptCount val="1"/>
                <c:pt idx="0">
                  <c:v>27.8</c:v>
                </c:pt>
              </c:numCache>
            </c:numRef>
          </c:val>
        </c:ser>
        <c:ser>
          <c:idx val="2"/>
          <c:order val="2"/>
          <c:tx>
            <c:strRef>
              <c:f>Bradykinin!$N$6</c:f>
              <c:strCache>
                <c:ptCount val="1"/>
                <c:pt idx="0">
                  <c:v>HS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Bradykinin!$J$3</c:f>
                <c:numCache>
                  <c:formatCode>General</c:formatCode>
                  <c:ptCount val="1"/>
                  <c:pt idx="0">
                    <c:v>10.1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Bradykinin!$N$7</c:f>
              <c:numCache>
                <c:formatCode>General</c:formatCode>
                <c:ptCount val="1"/>
                <c:pt idx="0">
                  <c:v>75.733333333333334</c:v>
                </c:pt>
              </c:numCache>
            </c:numRef>
          </c:val>
        </c:ser>
        <c:ser>
          <c:idx val="3"/>
          <c:order val="3"/>
          <c:tx>
            <c:strRef>
              <c:f>Bradykinin!$O$6</c:f>
              <c:strCache>
                <c:ptCount val="1"/>
                <c:pt idx="0">
                  <c:v>HS SAL IL-17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Bradykinin!$Y$3</c:f>
                <c:numCache>
                  <c:formatCode>General</c:formatCode>
                  <c:ptCount val="1"/>
                  <c:pt idx="0">
                    <c:v>6.9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Bradykinin!$O$7</c:f>
              <c:numCache>
                <c:formatCode>General</c:formatCode>
                <c:ptCount val="1"/>
                <c:pt idx="0">
                  <c:v>43.674999999999997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49120"/>
        <c:axId val="95976176"/>
      </c:barChart>
      <c:catAx>
        <c:axId val="138249120"/>
        <c:scaling>
          <c:orientation val="minMax"/>
        </c:scaling>
        <c:delete val="0"/>
        <c:axPos val="b"/>
        <c:majorTickMark val="out"/>
        <c:minorTickMark val="none"/>
        <c:tickLblPos val="nextTo"/>
        <c:crossAx val="95976176"/>
        <c:crosses val="autoZero"/>
        <c:auto val="1"/>
        <c:lblAlgn val="ctr"/>
        <c:lblOffset val="100"/>
        <c:noMultiLvlLbl val="0"/>
      </c:catAx>
      <c:valAx>
        <c:axId val="95976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249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Bradykinin response in </a:t>
            </a:r>
            <a:r>
              <a:rPr lang="en-US">
                <a:solidFill>
                  <a:srgbClr val="FF0000"/>
                </a:solidFill>
              </a:rPr>
              <a:t>RD</a:t>
            </a:r>
            <a:r>
              <a:rPr lang="en-US"/>
              <a:t> CFA vs SAL +/- IL-17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Bradykinin!$S$6</c:f>
              <c:strCache>
                <c:ptCount val="1"/>
                <c:pt idx="0">
                  <c:v>RD CFA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Bradykinin!$O$3</c:f>
                <c:numCache>
                  <c:formatCode>General</c:formatCode>
                  <c:ptCount val="1"/>
                  <c:pt idx="0">
                    <c:v>10.1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Bradykinin!$S$7</c:f>
              <c:numCache>
                <c:formatCode>General</c:formatCode>
                <c:ptCount val="1"/>
                <c:pt idx="0">
                  <c:v>80.069749999999999</c:v>
                </c:pt>
              </c:numCache>
            </c:numRef>
          </c:val>
        </c:ser>
        <c:ser>
          <c:idx val="1"/>
          <c:order val="1"/>
          <c:tx>
            <c:strRef>
              <c:f>Bradykinin!$T$6</c:f>
              <c:strCache>
                <c:ptCount val="1"/>
                <c:pt idx="0">
                  <c:v>RD CFA IL17</c:v>
                </c:pt>
              </c:strCache>
            </c:strRef>
          </c:tx>
          <c:invertIfNegative val="0"/>
          <c:val>
            <c:numRef>
              <c:f>Bradykinin!$T$7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Bradykinin!$U$6</c:f>
              <c:strCache>
                <c:ptCount val="1"/>
                <c:pt idx="0">
                  <c:v>RD SAL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Bradykinin!$T$3</c:f>
                <c:numCache>
                  <c:formatCode>General</c:formatCode>
                  <c:ptCount val="1"/>
                  <c:pt idx="0">
                    <c:v>5.8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Bradykinin!$U$7</c:f>
              <c:numCache>
                <c:formatCode>General</c:formatCode>
                <c:ptCount val="1"/>
                <c:pt idx="0">
                  <c:v>88.447590909090891</c:v>
                </c:pt>
              </c:numCache>
            </c:numRef>
          </c:val>
        </c:ser>
        <c:ser>
          <c:idx val="3"/>
          <c:order val="3"/>
          <c:tx>
            <c:strRef>
              <c:f>Bradykinin!$V$6</c:f>
              <c:strCache>
                <c:ptCount val="1"/>
                <c:pt idx="0">
                  <c:v>RD SAL IL17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Bradykinin!$AI$3</c:f>
                <c:numCache>
                  <c:formatCode>General</c:formatCode>
                  <c:ptCount val="1"/>
                  <c:pt idx="0">
                    <c:v>18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Bradykinin!$V$7</c:f>
              <c:numCache>
                <c:formatCode>General</c:formatCode>
                <c:ptCount val="1"/>
                <c:pt idx="0">
                  <c:v>25.180850000000003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109712"/>
        <c:axId val="137110272"/>
      </c:barChart>
      <c:catAx>
        <c:axId val="137109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7110272"/>
        <c:crosses val="autoZero"/>
        <c:auto val="1"/>
        <c:lblAlgn val="ctr"/>
        <c:lblOffset val="100"/>
        <c:noMultiLvlLbl val="0"/>
      </c:catAx>
      <c:valAx>
        <c:axId val="137110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109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</xdr:row>
      <xdr:rowOff>4762</xdr:rowOff>
    </xdr:from>
    <xdr:to>
      <xdr:col>4</xdr:col>
      <xdr:colOff>161925</xdr:colOff>
      <xdr:row>17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7</xdr:row>
      <xdr:rowOff>157162</xdr:rowOff>
    </xdr:from>
    <xdr:to>
      <xdr:col>9</xdr:col>
      <xdr:colOff>209550</xdr:colOff>
      <xdr:row>17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47625</xdr:colOff>
      <xdr:row>7</xdr:row>
      <xdr:rowOff>100012</xdr:rowOff>
    </xdr:from>
    <xdr:to>
      <xdr:col>16</xdr:col>
      <xdr:colOff>590550</xdr:colOff>
      <xdr:row>21</xdr:row>
      <xdr:rowOff>176212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495300</xdr:colOff>
      <xdr:row>8</xdr:row>
      <xdr:rowOff>80962</xdr:rowOff>
    </xdr:from>
    <xdr:to>
      <xdr:col>24</xdr:col>
      <xdr:colOff>457200</xdr:colOff>
      <xdr:row>22</xdr:row>
      <xdr:rowOff>157162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238125</xdr:colOff>
      <xdr:row>24</xdr:row>
      <xdr:rowOff>9525</xdr:rowOff>
    </xdr:from>
    <xdr:to>
      <xdr:col>7</xdr:col>
      <xdr:colOff>542925</xdr:colOff>
      <xdr:row>38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8</xdr:row>
      <xdr:rowOff>66675</xdr:rowOff>
    </xdr:from>
    <xdr:to>
      <xdr:col>4</xdr:col>
      <xdr:colOff>238125</xdr:colOff>
      <xdr:row>22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8</xdr:row>
      <xdr:rowOff>9524</xdr:rowOff>
    </xdr:from>
    <xdr:to>
      <xdr:col>9</xdr:col>
      <xdr:colOff>295275</xdr:colOff>
      <xdr:row>22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8</xdr:row>
      <xdr:rowOff>23812</xdr:rowOff>
    </xdr:from>
    <xdr:to>
      <xdr:col>17</xdr:col>
      <xdr:colOff>276225</xdr:colOff>
      <xdr:row>22</xdr:row>
      <xdr:rowOff>100012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66675</xdr:colOff>
      <xdr:row>8</xdr:row>
      <xdr:rowOff>14287</xdr:rowOff>
    </xdr:from>
    <xdr:to>
      <xdr:col>25</xdr:col>
      <xdr:colOff>371475</xdr:colOff>
      <xdr:row>22</xdr:row>
      <xdr:rowOff>90487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361950</xdr:colOff>
      <xdr:row>8</xdr:row>
      <xdr:rowOff>76200</xdr:rowOff>
    </xdr:from>
    <xdr:to>
      <xdr:col>16</xdr:col>
      <xdr:colOff>57150</xdr:colOff>
      <xdr:row>22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8</xdr:row>
      <xdr:rowOff>157162</xdr:rowOff>
    </xdr:from>
    <xdr:to>
      <xdr:col>5</xdr:col>
      <xdr:colOff>152400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504825</xdr:colOff>
      <xdr:row>8</xdr:row>
      <xdr:rowOff>176212</xdr:rowOff>
    </xdr:from>
    <xdr:to>
      <xdr:col>10</xdr:col>
      <xdr:colOff>285750</xdr:colOff>
      <xdr:row>20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9525</xdr:colOff>
      <xdr:row>8</xdr:row>
      <xdr:rowOff>128587</xdr:rowOff>
    </xdr:from>
    <xdr:to>
      <xdr:col>18</xdr:col>
      <xdr:colOff>314325</xdr:colOff>
      <xdr:row>23</xdr:row>
      <xdr:rowOff>14287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400050</xdr:colOff>
      <xdr:row>8</xdr:row>
      <xdr:rowOff>176212</xdr:rowOff>
    </xdr:from>
    <xdr:to>
      <xdr:col>26</xdr:col>
      <xdr:colOff>95250</xdr:colOff>
      <xdr:row>23</xdr:row>
      <xdr:rowOff>61912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361950</xdr:colOff>
      <xdr:row>8</xdr:row>
      <xdr:rowOff>76200</xdr:rowOff>
    </xdr:from>
    <xdr:to>
      <xdr:col>16</xdr:col>
      <xdr:colOff>57150</xdr:colOff>
      <xdr:row>22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9</xdr:row>
      <xdr:rowOff>23812</xdr:rowOff>
    </xdr:from>
    <xdr:to>
      <xdr:col>5</xdr:col>
      <xdr:colOff>19050</xdr:colOff>
      <xdr:row>19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304800</xdr:colOff>
      <xdr:row>8</xdr:row>
      <xdr:rowOff>119062</xdr:rowOff>
    </xdr:from>
    <xdr:to>
      <xdr:col>10</xdr:col>
      <xdr:colOff>19050</xdr:colOff>
      <xdr:row>20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19050</xdr:colOff>
      <xdr:row>8</xdr:row>
      <xdr:rowOff>128587</xdr:rowOff>
    </xdr:from>
    <xdr:to>
      <xdr:col>16</xdr:col>
      <xdr:colOff>323850</xdr:colOff>
      <xdr:row>23</xdr:row>
      <xdr:rowOff>14287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504825</xdr:colOff>
      <xdr:row>8</xdr:row>
      <xdr:rowOff>176212</xdr:rowOff>
    </xdr:from>
    <xdr:to>
      <xdr:col>24</xdr:col>
      <xdr:colOff>200025</xdr:colOff>
      <xdr:row>23</xdr:row>
      <xdr:rowOff>61912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361950</xdr:colOff>
      <xdr:row>8</xdr:row>
      <xdr:rowOff>76200</xdr:rowOff>
    </xdr:from>
    <xdr:to>
      <xdr:col>16</xdr:col>
      <xdr:colOff>57150</xdr:colOff>
      <xdr:row>22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109537</xdr:rowOff>
    </xdr:from>
    <xdr:to>
      <xdr:col>5</xdr:col>
      <xdr:colOff>9525</xdr:colOff>
      <xdr:row>20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8</xdr:row>
      <xdr:rowOff>85725</xdr:rowOff>
    </xdr:from>
    <xdr:to>
      <xdr:col>10</xdr:col>
      <xdr:colOff>409575</xdr:colOff>
      <xdr:row>20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</xdr:colOff>
      <xdr:row>8</xdr:row>
      <xdr:rowOff>176212</xdr:rowOff>
    </xdr:from>
    <xdr:to>
      <xdr:col>18</xdr:col>
      <xdr:colOff>323850</xdr:colOff>
      <xdr:row>23</xdr:row>
      <xdr:rowOff>61912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561975</xdr:colOff>
      <xdr:row>10</xdr:row>
      <xdr:rowOff>4762</xdr:rowOff>
    </xdr:from>
    <xdr:to>
      <xdr:col>26</xdr:col>
      <xdr:colOff>257175</xdr:colOff>
      <xdr:row>24</xdr:row>
      <xdr:rowOff>80962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361950</xdr:colOff>
      <xdr:row>8</xdr:row>
      <xdr:rowOff>76200</xdr:rowOff>
    </xdr:from>
    <xdr:to>
      <xdr:col>16</xdr:col>
      <xdr:colOff>57150</xdr:colOff>
      <xdr:row>22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7</xdr:col>
      <xdr:colOff>304800</xdr:colOff>
      <xdr:row>45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15</xdr:col>
      <xdr:colOff>304800</xdr:colOff>
      <xdr:row>45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riko\AppData\Local\Microsoft\Windows\Temporary%20Internet%20Files\Content.IE5\JIEKUX5Z\Data%20Analysis.Oct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 Data"/>
      <sheetName val="PDC Data"/>
      <sheetName val="PDC"/>
      <sheetName val="Bradykinin"/>
      <sheetName val="L-NAME"/>
      <sheetName val="Vasopressin"/>
      <sheetName val="Phorbol"/>
    </sheetNames>
    <sheetDataSet>
      <sheetData sheetId="0">
        <row r="25">
          <cell r="B25" t="str">
            <v>HS CFA</v>
          </cell>
          <cell r="C25" t="str">
            <v>HS SAL</v>
          </cell>
          <cell r="J25" t="str">
            <v>RD CFA</v>
          </cell>
          <cell r="K25" t="str">
            <v>RD SAL</v>
          </cell>
        </row>
        <row r="26">
          <cell r="A26">
            <v>0</v>
          </cell>
          <cell r="B26">
            <v>223.83214285714286</v>
          </cell>
          <cell r="C26">
            <v>241.86100000000002</v>
          </cell>
          <cell r="D26">
            <v>8.48</v>
          </cell>
          <cell r="E26">
            <v>7.94</v>
          </cell>
          <cell r="I26">
            <v>0</v>
          </cell>
          <cell r="J26">
            <v>211.44800000000001</v>
          </cell>
          <cell r="K26">
            <v>225.37599999999998</v>
          </cell>
          <cell r="L26">
            <v>10.57</v>
          </cell>
          <cell r="M26">
            <v>4.99</v>
          </cell>
        </row>
        <row r="27">
          <cell r="A27">
            <v>7</v>
          </cell>
          <cell r="B27">
            <v>198.15545454545455</v>
          </cell>
          <cell r="C27">
            <v>216.39500000000004</v>
          </cell>
          <cell r="D27">
            <v>8.0399999999999991</v>
          </cell>
          <cell r="E27">
            <v>8.42</v>
          </cell>
          <cell r="I27">
            <v>7</v>
          </cell>
          <cell r="J27">
            <v>210.62666666666667</v>
          </cell>
          <cell r="K27">
            <v>189.07000000000002</v>
          </cell>
          <cell r="L27">
            <v>6.21</v>
          </cell>
          <cell r="M27">
            <v>8.09</v>
          </cell>
        </row>
        <row r="28">
          <cell r="A28">
            <v>14</v>
          </cell>
          <cell r="B28">
            <v>219.54090909090908</v>
          </cell>
          <cell r="C28">
            <v>222.10374999999999</v>
          </cell>
          <cell r="D28">
            <v>15.98</v>
          </cell>
          <cell r="E28">
            <v>10.8</v>
          </cell>
          <cell r="I28">
            <v>14</v>
          </cell>
          <cell r="J28">
            <v>178.06125</v>
          </cell>
          <cell r="K28">
            <v>175.02500000000003</v>
          </cell>
          <cell r="L28">
            <v>12.92</v>
          </cell>
          <cell r="M28">
            <v>3.63</v>
          </cell>
        </row>
        <row r="29">
          <cell r="A29">
            <v>21</v>
          </cell>
          <cell r="B29">
            <v>219.70416666666668</v>
          </cell>
          <cell r="C29">
            <v>201.16125</v>
          </cell>
          <cell r="D29">
            <v>9.75</v>
          </cell>
          <cell r="E29">
            <v>9.23</v>
          </cell>
          <cell r="I29">
            <v>21</v>
          </cell>
          <cell r="J29">
            <v>231.881</v>
          </cell>
          <cell r="K29">
            <v>189.58499999999998</v>
          </cell>
          <cell r="L29">
            <v>11.11</v>
          </cell>
          <cell r="M29">
            <v>6.01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topLeftCell="A19" workbookViewId="0">
      <selection activeCell="K39" sqref="K39"/>
    </sheetView>
  </sheetViews>
  <sheetFormatPr defaultRowHeight="15" x14ac:dyDescent="0.25"/>
  <cols>
    <col min="13" max="13" width="11.7109375" customWidth="1"/>
    <col min="15" max="15" width="12.140625" customWidth="1"/>
    <col min="20" max="20" width="12" customWidth="1"/>
    <col min="22" max="22" width="11.42578125" customWidth="1"/>
  </cols>
  <sheetData>
    <row r="1" spans="1:40" x14ac:dyDescent="0.25">
      <c r="B1" t="s">
        <v>0</v>
      </c>
      <c r="G1" t="s">
        <v>1</v>
      </c>
      <c r="L1" t="s">
        <v>2</v>
      </c>
      <c r="Q1" t="s">
        <v>3</v>
      </c>
      <c r="V1" t="s">
        <v>4</v>
      </c>
      <c r="AA1" t="s">
        <v>5</v>
      </c>
      <c r="AF1" t="s">
        <v>6</v>
      </c>
      <c r="AK1" t="s">
        <v>7</v>
      </c>
    </row>
    <row r="2" spans="1:40" x14ac:dyDescent="0.25">
      <c r="B2" t="s">
        <v>8</v>
      </c>
      <c r="C2" t="s">
        <v>9</v>
      </c>
      <c r="D2" t="s">
        <v>10</v>
      </c>
      <c r="E2" t="s">
        <v>11</v>
      </c>
      <c r="G2" t="s">
        <v>8</v>
      </c>
      <c r="H2" t="s">
        <v>9</v>
      </c>
      <c r="I2" t="s">
        <v>10</v>
      </c>
      <c r="J2" t="s">
        <v>11</v>
      </c>
      <c r="L2" t="s">
        <v>8</v>
      </c>
      <c r="M2" t="s">
        <v>9</v>
      </c>
      <c r="N2" t="s">
        <v>10</v>
      </c>
      <c r="O2" t="s">
        <v>11</v>
      </c>
      <c r="Q2" t="s">
        <v>8</v>
      </c>
      <c r="R2" t="s">
        <v>9</v>
      </c>
      <c r="S2" t="s">
        <v>10</v>
      </c>
      <c r="T2" t="s">
        <v>11</v>
      </c>
      <c r="V2" t="s">
        <v>8</v>
      </c>
      <c r="W2" t="s">
        <v>9</v>
      </c>
      <c r="X2" t="s">
        <v>10</v>
      </c>
      <c r="Y2" t="s">
        <v>11</v>
      </c>
      <c r="AA2" t="s">
        <v>8</v>
      </c>
      <c r="AB2" t="s">
        <v>9</v>
      </c>
      <c r="AC2" t="s">
        <v>10</v>
      </c>
      <c r="AD2" t="s">
        <v>11</v>
      </c>
      <c r="AF2" t="s">
        <v>8</v>
      </c>
      <c r="AG2" t="s">
        <v>9</v>
      </c>
      <c r="AH2" t="s">
        <v>10</v>
      </c>
      <c r="AI2" t="s">
        <v>11</v>
      </c>
      <c r="AK2" t="s">
        <v>8</v>
      </c>
      <c r="AL2" t="s">
        <v>9</v>
      </c>
      <c r="AM2" t="s">
        <v>10</v>
      </c>
      <c r="AN2" t="s">
        <v>11</v>
      </c>
    </row>
    <row r="3" spans="1:40" x14ac:dyDescent="0.25">
      <c r="A3" t="s">
        <v>12</v>
      </c>
      <c r="B3">
        <v>-12.702824999999999</v>
      </c>
      <c r="C3">
        <v>12.805795949783834</v>
      </c>
      <c r="D3">
        <v>12</v>
      </c>
      <c r="E3">
        <v>3.7</v>
      </c>
      <c r="G3">
        <v>-12.799999999999999</v>
      </c>
      <c r="H3">
        <v>8.3652341782608133</v>
      </c>
      <c r="I3">
        <v>8</v>
      </c>
      <c r="J3">
        <v>3</v>
      </c>
      <c r="L3">
        <v>-9.3509600000000006</v>
      </c>
      <c r="M3">
        <v>8.0301953879923342</v>
      </c>
      <c r="N3">
        <v>10</v>
      </c>
      <c r="O3">
        <v>2.5</v>
      </c>
      <c r="Q3">
        <v>-23.493809090909089</v>
      </c>
      <c r="R3">
        <v>15.135120012504332</v>
      </c>
      <c r="S3">
        <v>11</v>
      </c>
      <c r="T3">
        <v>4.5999999999999996</v>
      </c>
      <c r="V3">
        <v>-7.5200000000000005</v>
      </c>
      <c r="W3">
        <v>11.110220519863679</v>
      </c>
      <c r="X3">
        <v>5</v>
      </c>
      <c r="Y3">
        <v>5</v>
      </c>
      <c r="AA3">
        <v>-4.7525333333333339</v>
      </c>
      <c r="AB3">
        <v>6.0774433572021067</v>
      </c>
      <c r="AC3">
        <v>9</v>
      </c>
      <c r="AD3">
        <v>2</v>
      </c>
      <c r="AF3">
        <v>-4.836875</v>
      </c>
      <c r="AG3">
        <v>3.4069272845923781</v>
      </c>
      <c r="AH3">
        <v>4</v>
      </c>
      <c r="AI3">
        <v>1.7</v>
      </c>
      <c r="AK3">
        <v>-1.075</v>
      </c>
      <c r="AL3">
        <v>2.15</v>
      </c>
      <c r="AM3">
        <v>4</v>
      </c>
      <c r="AN3">
        <v>1.1000000000000001</v>
      </c>
    </row>
    <row r="6" spans="1:40" x14ac:dyDescent="0.25">
      <c r="B6" t="s">
        <v>17</v>
      </c>
      <c r="C6" t="s">
        <v>18</v>
      </c>
      <c r="G6" t="s">
        <v>19</v>
      </c>
      <c r="H6" t="s">
        <v>20</v>
      </c>
      <c r="L6" t="s">
        <v>17</v>
      </c>
      <c r="M6" t="s">
        <v>21</v>
      </c>
      <c r="N6" t="s">
        <v>18</v>
      </c>
      <c r="O6" t="s">
        <v>22</v>
      </c>
      <c r="S6" t="s">
        <v>19</v>
      </c>
      <c r="T6" t="s">
        <v>23</v>
      </c>
      <c r="U6" t="s">
        <v>20</v>
      </c>
      <c r="V6" t="s">
        <v>24</v>
      </c>
    </row>
    <row r="7" spans="1:40" x14ac:dyDescent="0.25">
      <c r="B7">
        <v>12.702825000000001</v>
      </c>
      <c r="C7">
        <v>12.8</v>
      </c>
      <c r="G7">
        <v>9.3509600000000006</v>
      </c>
      <c r="H7">
        <v>23.4938090909091</v>
      </c>
      <c r="L7">
        <v>12.702825000000001</v>
      </c>
      <c r="M7">
        <v>4.7525333333333304</v>
      </c>
      <c r="N7">
        <v>12.8</v>
      </c>
      <c r="O7">
        <v>7.52</v>
      </c>
      <c r="S7">
        <v>9.3509600000000006</v>
      </c>
      <c r="T7">
        <v>1.075</v>
      </c>
      <c r="U7">
        <v>23.4938090909091</v>
      </c>
      <c r="V7">
        <v>4.836875</v>
      </c>
    </row>
    <row r="22" spans="3:6" x14ac:dyDescent="0.25">
      <c r="C22" t="s">
        <v>18</v>
      </c>
      <c r="D22" t="s">
        <v>17</v>
      </c>
      <c r="E22" t="s">
        <v>20</v>
      </c>
      <c r="F22" t="s">
        <v>19</v>
      </c>
    </row>
    <row r="23" spans="3:6" x14ac:dyDescent="0.25">
      <c r="C23">
        <v>12.8</v>
      </c>
      <c r="D23">
        <v>12.702825000000001</v>
      </c>
      <c r="E23">
        <v>23.4938090909091</v>
      </c>
      <c r="F23">
        <v>9.3509600000000006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workbookViewId="0">
      <selection activeCell="C27" sqref="C27:F28"/>
    </sheetView>
  </sheetViews>
  <sheetFormatPr defaultRowHeight="15" x14ac:dyDescent="0.25"/>
  <sheetData>
    <row r="1" spans="1:40" x14ac:dyDescent="0.25">
      <c r="B1" t="s">
        <v>0</v>
      </c>
      <c r="G1" t="s">
        <v>1</v>
      </c>
      <c r="L1" t="s">
        <v>2</v>
      </c>
      <c r="Q1" t="s">
        <v>3</v>
      </c>
      <c r="V1" t="s">
        <v>4</v>
      </c>
      <c r="AA1" t="s">
        <v>5</v>
      </c>
      <c r="AF1" t="s">
        <v>6</v>
      </c>
      <c r="AK1" t="s">
        <v>7</v>
      </c>
    </row>
    <row r="2" spans="1:40" x14ac:dyDescent="0.25">
      <c r="B2" t="s">
        <v>8</v>
      </c>
      <c r="C2" t="s">
        <v>9</v>
      </c>
      <c r="D2" t="s">
        <v>10</v>
      </c>
      <c r="E2" t="s">
        <v>11</v>
      </c>
      <c r="G2" t="s">
        <v>8</v>
      </c>
      <c r="H2" t="s">
        <v>9</v>
      </c>
      <c r="I2" t="s">
        <v>10</v>
      </c>
      <c r="J2" t="s">
        <v>11</v>
      </c>
      <c r="L2" t="s">
        <v>8</v>
      </c>
      <c r="M2" t="s">
        <v>9</v>
      </c>
      <c r="N2" t="s">
        <v>10</v>
      </c>
      <c r="O2" t="s">
        <v>11</v>
      </c>
      <c r="Q2" t="s">
        <v>8</v>
      </c>
      <c r="R2" t="s">
        <v>9</v>
      </c>
      <c r="S2" t="s">
        <v>10</v>
      </c>
      <c r="T2" t="s">
        <v>11</v>
      </c>
      <c r="V2" t="s">
        <v>8</v>
      </c>
      <c r="W2" t="s">
        <v>9</v>
      </c>
      <c r="X2" t="s">
        <v>10</v>
      </c>
      <c r="Y2" t="s">
        <v>11</v>
      </c>
      <c r="AA2" t="s">
        <v>8</v>
      </c>
      <c r="AB2" t="s">
        <v>9</v>
      </c>
      <c r="AC2" t="s">
        <v>10</v>
      </c>
      <c r="AD2" t="s">
        <v>11</v>
      </c>
      <c r="AF2" t="s">
        <v>8</v>
      </c>
      <c r="AG2" t="s">
        <v>9</v>
      </c>
      <c r="AH2" t="s">
        <v>10</v>
      </c>
      <c r="AI2" t="s">
        <v>11</v>
      </c>
      <c r="AK2" t="s">
        <v>8</v>
      </c>
      <c r="AL2" t="s">
        <v>9</v>
      </c>
      <c r="AM2" t="s">
        <v>10</v>
      </c>
      <c r="AN2" t="s">
        <v>11</v>
      </c>
    </row>
    <row r="3" spans="1:40" x14ac:dyDescent="0.25">
      <c r="A3" t="s">
        <v>13</v>
      </c>
      <c r="B3">
        <v>7.4545399999999997</v>
      </c>
      <c r="C3">
        <v>10.252991419971053</v>
      </c>
      <c r="D3">
        <v>5</v>
      </c>
      <c r="E3">
        <v>4.5999999999999996</v>
      </c>
      <c r="G3">
        <v>75.733333333333334</v>
      </c>
      <c r="H3">
        <v>24.784968562954987</v>
      </c>
      <c r="I3">
        <v>6</v>
      </c>
      <c r="J3">
        <v>10.1</v>
      </c>
      <c r="L3">
        <v>80.069749999999999</v>
      </c>
      <c r="M3">
        <v>28.636191026042528</v>
      </c>
      <c r="N3">
        <v>8</v>
      </c>
      <c r="O3">
        <v>10.1</v>
      </c>
      <c r="Q3">
        <v>88.447590909090891</v>
      </c>
      <c r="R3">
        <v>19.091637518267305</v>
      </c>
      <c r="S3">
        <v>11</v>
      </c>
      <c r="T3">
        <v>5.8</v>
      </c>
      <c r="V3">
        <v>43.674999999999997</v>
      </c>
      <c r="W3">
        <v>13.801298248111801</v>
      </c>
      <c r="X3">
        <v>4</v>
      </c>
      <c r="Y3">
        <v>6.9</v>
      </c>
      <c r="AA3">
        <v>27.8</v>
      </c>
      <c r="AB3">
        <v>39.315137033972043</v>
      </c>
      <c r="AC3">
        <v>2</v>
      </c>
      <c r="AD3">
        <v>27.8</v>
      </c>
      <c r="AF3">
        <v>25.180850000000003</v>
      </c>
      <c r="AG3">
        <v>35.854826588108509</v>
      </c>
      <c r="AH3">
        <v>4</v>
      </c>
      <c r="AI3">
        <v>18</v>
      </c>
      <c r="AK3">
        <v>0</v>
      </c>
      <c r="AM3">
        <v>1</v>
      </c>
    </row>
    <row r="6" spans="1:40" x14ac:dyDescent="0.25">
      <c r="B6" t="s">
        <v>17</v>
      </c>
      <c r="C6" t="s">
        <v>18</v>
      </c>
      <c r="G6" t="s">
        <v>19</v>
      </c>
      <c r="H6" t="s">
        <v>20</v>
      </c>
      <c r="L6" t="s">
        <v>17</v>
      </c>
      <c r="M6" t="s">
        <v>21</v>
      </c>
      <c r="N6" t="s">
        <v>18</v>
      </c>
      <c r="O6" t="s">
        <v>22</v>
      </c>
      <c r="S6" t="s">
        <v>19</v>
      </c>
      <c r="T6" t="s">
        <v>23</v>
      </c>
      <c r="U6" t="s">
        <v>20</v>
      </c>
      <c r="V6" t="s">
        <v>24</v>
      </c>
    </row>
    <row r="7" spans="1:40" x14ac:dyDescent="0.25">
      <c r="B7">
        <v>7.4545399999999997</v>
      </c>
      <c r="C7">
        <v>75.733333333333334</v>
      </c>
      <c r="G7">
        <v>80.069749999999999</v>
      </c>
      <c r="H7">
        <v>88.447590909090891</v>
      </c>
      <c r="L7">
        <v>7.4545399999999997</v>
      </c>
      <c r="M7">
        <v>27.8</v>
      </c>
      <c r="N7">
        <v>75.733333333333334</v>
      </c>
      <c r="O7">
        <v>43.674999999999997</v>
      </c>
      <c r="S7">
        <v>80.069749999999999</v>
      </c>
      <c r="T7">
        <v>0</v>
      </c>
      <c r="U7">
        <v>88.447590909090891</v>
      </c>
      <c r="V7">
        <v>25.180850000000003</v>
      </c>
    </row>
    <row r="27" spans="3:6" x14ac:dyDescent="0.25">
      <c r="C27" t="s">
        <v>18</v>
      </c>
      <c r="D27" t="s">
        <v>17</v>
      </c>
      <c r="E27" t="s">
        <v>20</v>
      </c>
      <c r="F27" t="s">
        <v>19</v>
      </c>
    </row>
    <row r="28" spans="3:6" x14ac:dyDescent="0.25">
      <c r="C28">
        <v>75.733333333333334</v>
      </c>
      <c r="D28">
        <v>7.4545399999999997</v>
      </c>
      <c r="E28">
        <v>88.447590909090891</v>
      </c>
      <c r="F28">
        <v>80.069749999999999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workbookViewId="0">
      <selection activeCell="J30" sqref="J30"/>
    </sheetView>
  </sheetViews>
  <sheetFormatPr defaultRowHeight="15" x14ac:dyDescent="0.25"/>
  <sheetData>
    <row r="1" spans="1:40" x14ac:dyDescent="0.25">
      <c r="B1" t="s">
        <v>0</v>
      </c>
      <c r="G1" t="s">
        <v>1</v>
      </c>
      <c r="L1" t="s">
        <v>2</v>
      </c>
      <c r="Q1" t="s">
        <v>3</v>
      </c>
      <c r="V1" t="s">
        <v>4</v>
      </c>
      <c r="AA1" t="s">
        <v>5</v>
      </c>
      <c r="AF1" t="s">
        <v>6</v>
      </c>
      <c r="AK1" t="s">
        <v>7</v>
      </c>
    </row>
    <row r="2" spans="1:40" x14ac:dyDescent="0.25">
      <c r="B2" t="s">
        <v>8</v>
      </c>
      <c r="C2" t="s">
        <v>9</v>
      </c>
      <c r="D2" t="s">
        <v>10</v>
      </c>
      <c r="E2" t="s">
        <v>11</v>
      </c>
      <c r="G2" t="s">
        <v>8</v>
      </c>
      <c r="H2" t="s">
        <v>9</v>
      </c>
      <c r="I2" t="s">
        <v>10</v>
      </c>
      <c r="J2" t="s">
        <v>11</v>
      </c>
      <c r="L2" t="s">
        <v>8</v>
      </c>
      <c r="M2" t="s">
        <v>9</v>
      </c>
      <c r="N2" t="s">
        <v>10</v>
      </c>
      <c r="O2" t="s">
        <v>11</v>
      </c>
      <c r="Q2" t="s">
        <v>8</v>
      </c>
      <c r="R2" t="s">
        <v>9</v>
      </c>
      <c r="S2" t="s">
        <v>10</v>
      </c>
      <c r="T2" t="s">
        <v>11</v>
      </c>
      <c r="V2" t="s">
        <v>8</v>
      </c>
      <c r="W2" t="s">
        <v>9</v>
      </c>
      <c r="X2" t="s">
        <v>10</v>
      </c>
      <c r="Y2" t="s">
        <v>11</v>
      </c>
      <c r="AA2" t="s">
        <v>8</v>
      </c>
      <c r="AB2" t="s">
        <v>9</v>
      </c>
      <c r="AC2" t="s">
        <v>10</v>
      </c>
      <c r="AD2" t="s">
        <v>11</v>
      </c>
      <c r="AF2" t="s">
        <v>8</v>
      </c>
      <c r="AG2" t="s">
        <v>9</v>
      </c>
      <c r="AH2" t="s">
        <v>10</v>
      </c>
      <c r="AI2" t="s">
        <v>11</v>
      </c>
      <c r="AK2" t="s">
        <v>8</v>
      </c>
      <c r="AL2" t="s">
        <v>9</v>
      </c>
      <c r="AM2" t="s">
        <v>10</v>
      </c>
      <c r="AN2" t="s">
        <v>11</v>
      </c>
    </row>
    <row r="3" spans="1:40" x14ac:dyDescent="0.25">
      <c r="A3" t="s">
        <v>14</v>
      </c>
      <c r="B3">
        <v>8.7061499999999992</v>
      </c>
      <c r="C3">
        <v>9.3798075548682576</v>
      </c>
      <c r="D3">
        <v>12</v>
      </c>
      <c r="E3">
        <v>2.7</v>
      </c>
      <c r="G3">
        <v>25.287500000000001</v>
      </c>
      <c r="H3">
        <v>16.005930820435641</v>
      </c>
      <c r="I3">
        <v>8</v>
      </c>
      <c r="J3">
        <v>5.7</v>
      </c>
      <c r="L3">
        <v>12.1300222222222</v>
      </c>
      <c r="M3">
        <v>8.6940652582347475</v>
      </c>
      <c r="N3">
        <v>9</v>
      </c>
      <c r="O3">
        <v>2.9</v>
      </c>
      <c r="Q3">
        <v>18.326627272727301</v>
      </c>
      <c r="R3">
        <v>12.024954096635124</v>
      </c>
      <c r="S3">
        <v>11</v>
      </c>
      <c r="T3">
        <v>3.6</v>
      </c>
      <c r="V3">
        <v>1.78</v>
      </c>
      <c r="W3">
        <v>3.4484779251142088</v>
      </c>
      <c r="X3">
        <v>5</v>
      </c>
      <c r="Y3">
        <v>1.5</v>
      </c>
      <c r="AA3">
        <v>7.1</v>
      </c>
      <c r="AB3">
        <v>7.4390859653589159</v>
      </c>
      <c r="AC3">
        <v>9</v>
      </c>
      <c r="AD3">
        <v>2.5</v>
      </c>
      <c r="AF3">
        <v>8.8628750000000007</v>
      </c>
      <c r="AG3">
        <v>14.193118890357868</v>
      </c>
      <c r="AH3">
        <v>4</v>
      </c>
      <c r="AI3">
        <v>7.1</v>
      </c>
      <c r="AK3">
        <v>5.7750000000000004</v>
      </c>
      <c r="AL3">
        <v>9.0260271806962038</v>
      </c>
      <c r="AM3">
        <v>4</v>
      </c>
      <c r="AN3">
        <v>4.5</v>
      </c>
    </row>
    <row r="7" spans="1:40" x14ac:dyDescent="0.25">
      <c r="B7" t="s">
        <v>17</v>
      </c>
      <c r="C7" t="s">
        <v>18</v>
      </c>
      <c r="G7" t="s">
        <v>19</v>
      </c>
      <c r="H7" t="s">
        <v>20</v>
      </c>
      <c r="L7" t="s">
        <v>17</v>
      </c>
      <c r="M7" t="s">
        <v>21</v>
      </c>
      <c r="N7" t="s">
        <v>18</v>
      </c>
      <c r="O7" t="s">
        <v>22</v>
      </c>
      <c r="S7" t="s">
        <v>19</v>
      </c>
      <c r="T7" t="s">
        <v>23</v>
      </c>
      <c r="U7" t="s">
        <v>20</v>
      </c>
      <c r="V7" t="s">
        <v>24</v>
      </c>
    </row>
    <row r="8" spans="1:40" x14ac:dyDescent="0.25">
      <c r="B8">
        <v>8.7061499999999992</v>
      </c>
      <c r="C8">
        <v>25.287500000000001</v>
      </c>
      <c r="G8">
        <v>12.1300222222222</v>
      </c>
      <c r="H8">
        <v>18.326627272727301</v>
      </c>
      <c r="L8">
        <v>8.7061499999999992</v>
      </c>
      <c r="M8">
        <v>7.1</v>
      </c>
      <c r="N8">
        <v>25.287500000000001</v>
      </c>
      <c r="O8">
        <v>1.78</v>
      </c>
      <c r="S8">
        <v>12.1300222222222</v>
      </c>
      <c r="T8">
        <v>5.7750000000000004</v>
      </c>
      <c r="U8">
        <v>18.326627272727301</v>
      </c>
      <c r="V8">
        <v>8.8628750000000007</v>
      </c>
    </row>
    <row r="26" spans="1:4" x14ac:dyDescent="0.25">
      <c r="A26" t="s">
        <v>18</v>
      </c>
      <c r="B26" t="s">
        <v>17</v>
      </c>
      <c r="C26" t="s">
        <v>20</v>
      </c>
      <c r="D26" t="s">
        <v>19</v>
      </c>
    </row>
    <row r="27" spans="1:4" x14ac:dyDescent="0.25">
      <c r="A27">
        <v>25.287500000000001</v>
      </c>
      <c r="B27">
        <v>8.7061499999999992</v>
      </c>
      <c r="C27">
        <v>18.326627272727301</v>
      </c>
      <c r="D27">
        <v>12.1300222222222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workbookViewId="0">
      <selection activeCell="P5" sqref="L5:P18"/>
    </sheetView>
  </sheetViews>
  <sheetFormatPr defaultRowHeight="15" x14ac:dyDescent="0.25"/>
  <sheetData>
    <row r="1" spans="1:40" x14ac:dyDescent="0.25">
      <c r="B1" t="s">
        <v>0</v>
      </c>
      <c r="G1" t="s">
        <v>1</v>
      </c>
      <c r="L1" t="s">
        <v>2</v>
      </c>
      <c r="Q1" t="s">
        <v>3</v>
      </c>
      <c r="V1" t="s">
        <v>4</v>
      </c>
      <c r="AA1" t="s">
        <v>5</v>
      </c>
      <c r="AF1" t="s">
        <v>6</v>
      </c>
      <c r="AK1" t="s">
        <v>7</v>
      </c>
    </row>
    <row r="2" spans="1:40" x14ac:dyDescent="0.25">
      <c r="B2" t="s">
        <v>8</v>
      </c>
      <c r="C2" t="s">
        <v>9</v>
      </c>
      <c r="D2" t="s">
        <v>10</v>
      </c>
      <c r="E2" t="s">
        <v>11</v>
      </c>
      <c r="G2" t="s">
        <v>8</v>
      </c>
      <c r="H2" t="s">
        <v>9</v>
      </c>
      <c r="I2" t="s">
        <v>10</v>
      </c>
      <c r="J2" t="s">
        <v>11</v>
      </c>
      <c r="L2" t="s">
        <v>8</v>
      </c>
      <c r="M2" t="s">
        <v>9</v>
      </c>
      <c r="N2" t="s">
        <v>10</v>
      </c>
      <c r="O2" t="s">
        <v>11</v>
      </c>
      <c r="Q2" t="s">
        <v>8</v>
      </c>
      <c r="R2" t="s">
        <v>9</v>
      </c>
      <c r="S2" t="s">
        <v>10</v>
      </c>
      <c r="T2" t="s">
        <v>11</v>
      </c>
      <c r="V2" t="s">
        <v>8</v>
      </c>
      <c r="W2" t="s">
        <v>9</v>
      </c>
      <c r="X2" t="s">
        <v>10</v>
      </c>
      <c r="Y2" t="s">
        <v>11</v>
      </c>
      <c r="AA2" t="s">
        <v>8</v>
      </c>
      <c r="AB2" t="s">
        <v>9</v>
      </c>
      <c r="AC2" t="s">
        <v>10</v>
      </c>
      <c r="AD2" t="s">
        <v>11</v>
      </c>
      <c r="AF2" t="s">
        <v>8</v>
      </c>
      <c r="AG2" t="s">
        <v>9</v>
      </c>
      <c r="AH2" t="s">
        <v>10</v>
      </c>
      <c r="AI2" t="s">
        <v>11</v>
      </c>
      <c r="AK2" t="s">
        <v>8</v>
      </c>
      <c r="AL2" t="s">
        <v>9</v>
      </c>
      <c r="AM2" t="s">
        <v>10</v>
      </c>
      <c r="AN2" t="s">
        <v>11</v>
      </c>
    </row>
    <row r="3" spans="1:40" x14ac:dyDescent="0.25">
      <c r="A3" t="s">
        <v>15</v>
      </c>
      <c r="B3">
        <v>11.8729666666667</v>
      </c>
      <c r="C3">
        <v>5.949624282000479</v>
      </c>
      <c r="D3">
        <v>12</v>
      </c>
      <c r="E3">
        <v>1.7</v>
      </c>
      <c r="G3">
        <v>23.15</v>
      </c>
      <c r="H3">
        <v>18.768134087938972</v>
      </c>
      <c r="I3">
        <v>8</v>
      </c>
      <c r="J3">
        <v>6.6</v>
      </c>
      <c r="L3">
        <v>16.849499999999999</v>
      </c>
      <c r="M3">
        <v>9.2102086700935626</v>
      </c>
      <c r="N3">
        <v>10</v>
      </c>
      <c r="O3">
        <v>2.9</v>
      </c>
      <c r="Q3">
        <v>14.2777888888889</v>
      </c>
      <c r="R3">
        <v>13.992876887942348</v>
      </c>
      <c r="S3">
        <v>9</v>
      </c>
      <c r="T3">
        <v>4.7</v>
      </c>
      <c r="V3">
        <v>13.26</v>
      </c>
      <c r="W3">
        <v>6.9514746636954632</v>
      </c>
      <c r="X3">
        <v>5</v>
      </c>
      <c r="Y3">
        <v>3.1</v>
      </c>
      <c r="AA3">
        <v>12.238433333333299</v>
      </c>
      <c r="AB3">
        <v>8.3271983037513841</v>
      </c>
      <c r="AC3">
        <v>9</v>
      </c>
      <c r="AD3">
        <v>2.8</v>
      </c>
      <c r="AF3">
        <v>9.5559750000000001</v>
      </c>
      <c r="AG3">
        <v>5.4502329285851028</v>
      </c>
      <c r="AH3">
        <v>4</v>
      </c>
      <c r="AI3">
        <v>2.8</v>
      </c>
      <c r="AK3">
        <v>10.55</v>
      </c>
      <c r="AL3">
        <v>7.9391435306335136</v>
      </c>
      <c r="AM3">
        <v>4</v>
      </c>
      <c r="AN3">
        <v>4</v>
      </c>
    </row>
    <row r="7" spans="1:40" x14ac:dyDescent="0.25">
      <c r="B7" t="s">
        <v>17</v>
      </c>
      <c r="C7" t="s">
        <v>18</v>
      </c>
      <c r="G7" t="s">
        <v>19</v>
      </c>
      <c r="H7" t="s">
        <v>20</v>
      </c>
      <c r="L7" t="s">
        <v>17</v>
      </c>
      <c r="M7" t="s">
        <v>21</v>
      </c>
      <c r="N7" t="s">
        <v>18</v>
      </c>
      <c r="O7" t="s">
        <v>22</v>
      </c>
      <c r="S7" t="s">
        <v>19</v>
      </c>
      <c r="T7" t="s">
        <v>23</v>
      </c>
      <c r="U7" t="s">
        <v>20</v>
      </c>
      <c r="V7" t="s">
        <v>24</v>
      </c>
    </row>
    <row r="8" spans="1:40" x14ac:dyDescent="0.25">
      <c r="B8">
        <v>11.8729666666667</v>
      </c>
      <c r="C8">
        <v>23.15</v>
      </c>
      <c r="G8">
        <v>16.849499999999999</v>
      </c>
      <c r="H8">
        <v>14.2777888888889</v>
      </c>
      <c r="L8">
        <v>11.8729666666667</v>
      </c>
      <c r="M8">
        <v>12.238433333333299</v>
      </c>
      <c r="N8">
        <v>23.15</v>
      </c>
      <c r="O8">
        <v>13.26</v>
      </c>
      <c r="S8">
        <v>16.849499999999999</v>
      </c>
      <c r="T8">
        <v>10.55</v>
      </c>
      <c r="U8">
        <v>14.2777888888889</v>
      </c>
      <c r="V8">
        <v>9.5559750000000001</v>
      </c>
    </row>
    <row r="26" spans="2:5" x14ac:dyDescent="0.25">
      <c r="B26" t="s">
        <v>18</v>
      </c>
      <c r="C26" t="s">
        <v>17</v>
      </c>
      <c r="D26" t="s">
        <v>20</v>
      </c>
      <c r="E26" t="s">
        <v>19</v>
      </c>
    </row>
    <row r="27" spans="2:5" x14ac:dyDescent="0.25">
      <c r="B27">
        <v>23.15</v>
      </c>
      <c r="C27">
        <v>11.8729666666667</v>
      </c>
      <c r="D27">
        <v>14.2777888888889</v>
      </c>
      <c r="E27">
        <v>16.849499999999999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workbookViewId="0">
      <selection activeCell="C24" sqref="C24:F25"/>
    </sheetView>
  </sheetViews>
  <sheetFormatPr defaultRowHeight="15" x14ac:dyDescent="0.25"/>
  <sheetData>
    <row r="1" spans="1:40" x14ac:dyDescent="0.25">
      <c r="B1" t="s">
        <v>0</v>
      </c>
      <c r="G1" t="s">
        <v>1</v>
      </c>
      <c r="L1" t="s">
        <v>2</v>
      </c>
      <c r="Q1" t="s">
        <v>3</v>
      </c>
      <c r="V1" t="s">
        <v>4</v>
      </c>
      <c r="AA1" t="s">
        <v>5</v>
      </c>
      <c r="AF1" t="s">
        <v>6</v>
      </c>
      <c r="AK1" t="s">
        <v>7</v>
      </c>
    </row>
    <row r="2" spans="1:40" x14ac:dyDescent="0.25">
      <c r="B2" t="s">
        <v>8</v>
      </c>
      <c r="C2" t="s">
        <v>9</v>
      </c>
      <c r="D2" t="s">
        <v>10</v>
      </c>
      <c r="E2" t="s">
        <v>11</v>
      </c>
      <c r="G2" t="s">
        <v>8</v>
      </c>
      <c r="H2" t="s">
        <v>9</v>
      </c>
      <c r="I2" t="s">
        <v>10</v>
      </c>
      <c r="J2" t="s">
        <v>11</v>
      </c>
      <c r="L2" t="s">
        <v>8</v>
      </c>
      <c r="M2" t="s">
        <v>9</v>
      </c>
      <c r="N2" t="s">
        <v>10</v>
      </c>
      <c r="O2" t="s">
        <v>11</v>
      </c>
      <c r="Q2" t="s">
        <v>8</v>
      </c>
      <c r="R2" t="s">
        <v>9</v>
      </c>
      <c r="S2" t="s">
        <v>10</v>
      </c>
      <c r="T2" t="s">
        <v>11</v>
      </c>
      <c r="V2" t="s">
        <v>8</v>
      </c>
      <c r="W2" t="s">
        <v>9</v>
      </c>
      <c r="X2" t="s">
        <v>10</v>
      </c>
      <c r="Y2" t="s">
        <v>11</v>
      </c>
      <c r="AA2" t="s">
        <v>8</v>
      </c>
      <c r="AB2" t="s">
        <v>9</v>
      </c>
      <c r="AC2" t="s">
        <v>10</v>
      </c>
      <c r="AD2" t="s">
        <v>11</v>
      </c>
      <c r="AF2" t="s">
        <v>8</v>
      </c>
      <c r="AG2" t="s">
        <v>9</v>
      </c>
      <c r="AH2" t="s">
        <v>10</v>
      </c>
      <c r="AI2" t="s">
        <v>11</v>
      </c>
      <c r="AK2" t="s">
        <v>8</v>
      </c>
      <c r="AL2" t="s">
        <v>9</v>
      </c>
      <c r="AM2" t="s">
        <v>10</v>
      </c>
      <c r="AN2" t="s">
        <v>11</v>
      </c>
    </row>
    <row r="3" spans="1:40" x14ac:dyDescent="0.25">
      <c r="A3" t="s">
        <v>16</v>
      </c>
      <c r="B3">
        <v>28.992225000000001</v>
      </c>
      <c r="C3">
        <v>19.04475955136526</v>
      </c>
      <c r="D3">
        <v>12</v>
      </c>
      <c r="E3">
        <v>5.5</v>
      </c>
      <c r="G3">
        <v>50.674999999999997</v>
      </c>
      <c r="H3">
        <v>13.754765407980276</v>
      </c>
      <c r="I3">
        <v>8</v>
      </c>
      <c r="J3">
        <v>4.9000000000000004</v>
      </c>
      <c r="L3">
        <v>33.272689999999997</v>
      </c>
      <c r="M3">
        <v>23.213005367559223</v>
      </c>
      <c r="N3">
        <v>10</v>
      </c>
      <c r="O3">
        <v>7.3</v>
      </c>
      <c r="Q3">
        <v>52.9473727272727</v>
      </c>
      <c r="R3">
        <v>21.622012276848377</v>
      </c>
      <c r="S3">
        <v>11</v>
      </c>
      <c r="T3">
        <v>6.5</v>
      </c>
      <c r="V3">
        <v>47.68</v>
      </c>
      <c r="W3">
        <v>8.1213915063861037</v>
      </c>
      <c r="X3">
        <v>5</v>
      </c>
      <c r="Y3">
        <v>3.6</v>
      </c>
      <c r="AA3">
        <v>31.211011111111102</v>
      </c>
      <c r="AB3">
        <v>17.890870540616831</v>
      </c>
      <c r="AC3">
        <v>9</v>
      </c>
      <c r="AD3">
        <v>6</v>
      </c>
      <c r="AF3">
        <v>37.142225000000003</v>
      </c>
      <c r="AG3">
        <v>23.344134107933115</v>
      </c>
      <c r="AH3">
        <v>4</v>
      </c>
      <c r="AI3">
        <v>11.7</v>
      </c>
      <c r="AK3">
        <v>30.274999999999999</v>
      </c>
      <c r="AL3">
        <v>21.083702236561777</v>
      </c>
      <c r="AM3">
        <v>4</v>
      </c>
      <c r="AN3">
        <v>10.6</v>
      </c>
    </row>
    <row r="7" spans="1:40" x14ac:dyDescent="0.25">
      <c r="B7" t="s">
        <v>17</v>
      </c>
      <c r="C7" t="s">
        <v>18</v>
      </c>
      <c r="G7" t="s">
        <v>19</v>
      </c>
      <c r="H7" t="s">
        <v>20</v>
      </c>
      <c r="L7" t="s">
        <v>17</v>
      </c>
      <c r="M7" t="s">
        <v>21</v>
      </c>
      <c r="N7" t="s">
        <v>18</v>
      </c>
      <c r="O7" t="s">
        <v>22</v>
      </c>
      <c r="S7" t="s">
        <v>19</v>
      </c>
      <c r="T7" t="s">
        <v>23</v>
      </c>
      <c r="U7" t="s">
        <v>20</v>
      </c>
      <c r="V7" t="s">
        <v>24</v>
      </c>
    </row>
    <row r="8" spans="1:40" x14ac:dyDescent="0.25">
      <c r="B8">
        <v>28.992225000000001</v>
      </c>
      <c r="C8">
        <v>50.674999999999997</v>
      </c>
      <c r="G8">
        <v>33.272689999999997</v>
      </c>
      <c r="H8">
        <v>52.9473727272727</v>
      </c>
      <c r="L8">
        <v>28.992225000000001</v>
      </c>
      <c r="M8">
        <v>31.211011111111102</v>
      </c>
      <c r="N8">
        <v>50.674999999999997</v>
      </c>
      <c r="O8">
        <v>47.68</v>
      </c>
      <c r="S8">
        <v>33.272689999999997</v>
      </c>
      <c r="T8">
        <v>30.274999999999999</v>
      </c>
      <c r="U8">
        <v>52.9473727272727</v>
      </c>
      <c r="V8">
        <v>37.142225000000003</v>
      </c>
    </row>
    <row r="24" spans="3:6" x14ac:dyDescent="0.25">
      <c r="C24" t="s">
        <v>18</v>
      </c>
      <c r="D24" t="s">
        <v>17</v>
      </c>
      <c r="E24" t="s">
        <v>20</v>
      </c>
      <c r="F24" t="s">
        <v>19</v>
      </c>
    </row>
    <row r="25" spans="3:6" x14ac:dyDescent="0.25">
      <c r="C25">
        <v>50.674999999999997</v>
      </c>
      <c r="D25">
        <v>28.992225000000001</v>
      </c>
      <c r="E25">
        <v>52.9473727272727</v>
      </c>
      <c r="F25">
        <v>33.272689999999997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topLeftCell="H11" zoomScale="80" zoomScaleNormal="80" workbookViewId="0">
      <selection activeCell="A21" sqref="A21:Y26"/>
    </sheetView>
  </sheetViews>
  <sheetFormatPr defaultRowHeight="15" x14ac:dyDescent="0.25"/>
  <sheetData>
    <row r="1" spans="1:40" x14ac:dyDescent="0.25">
      <c r="B1" t="s">
        <v>0</v>
      </c>
      <c r="G1" t="s">
        <v>1</v>
      </c>
      <c r="L1" t="s">
        <v>2</v>
      </c>
      <c r="Q1" t="s">
        <v>3</v>
      </c>
      <c r="V1" t="s">
        <v>4</v>
      </c>
      <c r="AA1" t="s">
        <v>5</v>
      </c>
      <c r="AF1" t="s">
        <v>6</v>
      </c>
      <c r="AK1" t="s">
        <v>7</v>
      </c>
    </row>
    <row r="2" spans="1:40" x14ac:dyDescent="0.25">
      <c r="B2" t="s">
        <v>8</v>
      </c>
      <c r="C2" t="s">
        <v>9</v>
      </c>
      <c r="D2" t="s">
        <v>10</v>
      </c>
      <c r="E2" t="s">
        <v>11</v>
      </c>
      <c r="G2" t="s">
        <v>8</v>
      </c>
      <c r="H2" t="s">
        <v>9</v>
      </c>
      <c r="I2" t="s">
        <v>10</v>
      </c>
      <c r="J2" t="s">
        <v>11</v>
      </c>
      <c r="L2" t="s">
        <v>8</v>
      </c>
      <c r="M2" t="s">
        <v>9</v>
      </c>
      <c r="N2" t="s">
        <v>10</v>
      </c>
      <c r="O2" t="s">
        <v>11</v>
      </c>
      <c r="Q2" t="s">
        <v>8</v>
      </c>
      <c r="R2" t="s">
        <v>9</v>
      </c>
      <c r="S2" t="s">
        <v>10</v>
      </c>
      <c r="T2" t="s">
        <v>11</v>
      </c>
      <c r="V2" t="s">
        <v>8</v>
      </c>
      <c r="W2" t="s">
        <v>9</v>
      </c>
      <c r="X2" t="s">
        <v>10</v>
      </c>
      <c r="Y2" t="s">
        <v>11</v>
      </c>
      <c r="AA2" t="s">
        <v>8</v>
      </c>
      <c r="AB2" t="s">
        <v>9</v>
      </c>
      <c r="AC2" t="s">
        <v>10</v>
      </c>
      <c r="AD2" t="s">
        <v>11</v>
      </c>
      <c r="AF2" t="s">
        <v>8</v>
      </c>
      <c r="AG2" t="s">
        <v>9</v>
      </c>
      <c r="AH2" t="s">
        <v>10</v>
      </c>
      <c r="AI2" t="s">
        <v>11</v>
      </c>
      <c r="AK2" t="s">
        <v>8</v>
      </c>
      <c r="AL2" t="s">
        <v>9</v>
      </c>
      <c r="AM2" t="s">
        <v>10</v>
      </c>
      <c r="AN2" t="s">
        <v>11</v>
      </c>
    </row>
    <row r="3" spans="1:40" x14ac:dyDescent="0.25">
      <c r="A3" t="s">
        <v>12</v>
      </c>
      <c r="B3">
        <v>-12.702824999999999</v>
      </c>
      <c r="C3">
        <v>12.805795949783834</v>
      </c>
      <c r="D3">
        <v>12</v>
      </c>
      <c r="E3">
        <v>3.7</v>
      </c>
      <c r="G3">
        <v>-12.799999999999999</v>
      </c>
      <c r="H3">
        <v>8.3652341782608133</v>
      </c>
      <c r="I3">
        <v>8</v>
      </c>
      <c r="J3">
        <v>3</v>
      </c>
      <c r="L3">
        <v>-9.3509600000000006</v>
      </c>
      <c r="M3">
        <v>8.0301953879923342</v>
      </c>
      <c r="N3">
        <v>10</v>
      </c>
      <c r="O3">
        <v>2.5</v>
      </c>
      <c r="Q3">
        <v>-23.493809090909089</v>
      </c>
      <c r="R3">
        <v>15.135120012504332</v>
      </c>
      <c r="S3">
        <v>11</v>
      </c>
      <c r="T3">
        <v>4.5999999999999996</v>
      </c>
      <c r="V3">
        <v>-7.5200000000000005</v>
      </c>
      <c r="W3">
        <v>11.110220519863679</v>
      </c>
      <c r="X3">
        <v>5</v>
      </c>
      <c r="Y3">
        <v>5</v>
      </c>
      <c r="AA3">
        <v>-4.7525333333333339</v>
      </c>
      <c r="AB3">
        <v>6.0774433572021067</v>
      </c>
      <c r="AC3">
        <v>9</v>
      </c>
      <c r="AD3">
        <v>2</v>
      </c>
      <c r="AF3">
        <v>-4.836875</v>
      </c>
      <c r="AG3">
        <v>3.4069272845923781</v>
      </c>
      <c r="AH3">
        <v>4</v>
      </c>
      <c r="AI3">
        <v>1.7</v>
      </c>
      <c r="AK3">
        <v>-1.075</v>
      </c>
      <c r="AL3">
        <v>2.15</v>
      </c>
      <c r="AM3">
        <v>4</v>
      </c>
      <c r="AN3">
        <v>1.1000000000000001</v>
      </c>
    </row>
    <row r="4" spans="1:40" x14ac:dyDescent="0.25">
      <c r="A4" t="s">
        <v>13</v>
      </c>
      <c r="B4">
        <v>7.4545399999999997</v>
      </c>
      <c r="C4">
        <v>10.252991419971053</v>
      </c>
      <c r="D4">
        <v>5</v>
      </c>
      <c r="E4">
        <v>4.5999999999999996</v>
      </c>
      <c r="G4">
        <v>75.733333333333334</v>
      </c>
      <c r="H4">
        <v>24.784968562954987</v>
      </c>
      <c r="I4">
        <v>6</v>
      </c>
      <c r="J4">
        <v>10.1</v>
      </c>
      <c r="L4">
        <v>80.069749999999999</v>
      </c>
      <c r="M4">
        <v>28.636191026042528</v>
      </c>
      <c r="N4">
        <v>8</v>
      </c>
      <c r="O4">
        <v>10.1</v>
      </c>
      <c r="Q4">
        <v>88.447590909090891</v>
      </c>
      <c r="R4">
        <v>19.091637518267305</v>
      </c>
      <c r="S4">
        <v>11</v>
      </c>
      <c r="T4">
        <v>5.8</v>
      </c>
      <c r="V4">
        <v>43.674999999999997</v>
      </c>
      <c r="W4">
        <v>13.801298248111801</v>
      </c>
      <c r="X4">
        <v>4</v>
      </c>
      <c r="Y4">
        <v>6.9</v>
      </c>
      <c r="AA4">
        <v>27.8</v>
      </c>
      <c r="AB4">
        <v>39.315137033972043</v>
      </c>
      <c r="AC4">
        <v>2</v>
      </c>
      <c r="AD4">
        <v>27.8</v>
      </c>
      <c r="AF4">
        <v>25.180850000000003</v>
      </c>
      <c r="AG4">
        <v>35.854826588108509</v>
      </c>
      <c r="AH4">
        <v>4</v>
      </c>
      <c r="AI4">
        <v>18</v>
      </c>
      <c r="AK4">
        <v>0</v>
      </c>
      <c r="AM4">
        <v>1</v>
      </c>
    </row>
    <row r="5" spans="1:40" x14ac:dyDescent="0.25">
      <c r="A5" t="s">
        <v>14</v>
      </c>
      <c r="B5">
        <v>-8.7061499999999992</v>
      </c>
      <c r="C5">
        <v>9.3798075548682576</v>
      </c>
      <c r="D5">
        <v>12</v>
      </c>
      <c r="E5">
        <v>2.7</v>
      </c>
      <c r="G5">
        <v>-25.287499999999998</v>
      </c>
      <c r="H5">
        <v>16.005930820435641</v>
      </c>
      <c r="I5">
        <v>8</v>
      </c>
      <c r="J5">
        <v>5.7</v>
      </c>
      <c r="L5">
        <v>-12.130022222222223</v>
      </c>
      <c r="M5">
        <v>8.6940652582347475</v>
      </c>
      <c r="N5">
        <v>9</v>
      </c>
      <c r="O5">
        <v>2.9</v>
      </c>
      <c r="Q5">
        <v>-18.326627272727272</v>
      </c>
      <c r="R5">
        <v>12.024954096635124</v>
      </c>
      <c r="S5">
        <v>11</v>
      </c>
      <c r="T5">
        <v>3.6</v>
      </c>
      <c r="V5">
        <v>-1.78</v>
      </c>
      <c r="W5">
        <v>3.4484779251142088</v>
      </c>
      <c r="X5">
        <v>5</v>
      </c>
      <c r="Y5">
        <v>1.5</v>
      </c>
      <c r="AA5">
        <v>-7.1000000000000005</v>
      </c>
      <c r="AB5">
        <v>7.4390859653589159</v>
      </c>
      <c r="AC5">
        <v>9</v>
      </c>
      <c r="AD5">
        <v>2.5</v>
      </c>
      <c r="AF5">
        <v>-8.8628749999999989</v>
      </c>
      <c r="AG5">
        <v>14.193118890357868</v>
      </c>
      <c r="AH5">
        <v>4</v>
      </c>
      <c r="AI5">
        <v>7.1</v>
      </c>
      <c r="AK5">
        <v>-5.7750000000000004</v>
      </c>
      <c r="AL5">
        <v>9.0260271806962038</v>
      </c>
      <c r="AM5">
        <v>4</v>
      </c>
      <c r="AN5">
        <v>4.5</v>
      </c>
    </row>
    <row r="6" spans="1:40" x14ac:dyDescent="0.25">
      <c r="A6" t="s">
        <v>15</v>
      </c>
      <c r="B6">
        <v>-11.872966666666668</v>
      </c>
      <c r="C6">
        <v>5.949624282000479</v>
      </c>
      <c r="D6">
        <v>12</v>
      </c>
      <c r="E6">
        <v>1.7</v>
      </c>
      <c r="G6">
        <v>-23.15</v>
      </c>
      <c r="H6">
        <v>18.768134087938972</v>
      </c>
      <c r="I6">
        <v>8</v>
      </c>
      <c r="J6">
        <v>6.6</v>
      </c>
      <c r="L6">
        <v>-16.849499999999999</v>
      </c>
      <c r="M6">
        <v>9.2102086700935626</v>
      </c>
      <c r="N6">
        <v>10</v>
      </c>
      <c r="O6">
        <v>2.9</v>
      </c>
      <c r="Q6">
        <v>-14.277788888888889</v>
      </c>
      <c r="R6">
        <v>13.992876887942348</v>
      </c>
      <c r="S6">
        <v>9</v>
      </c>
      <c r="T6">
        <v>4.7</v>
      </c>
      <c r="V6">
        <v>-13.260000000000002</v>
      </c>
      <c r="W6">
        <v>6.9514746636954632</v>
      </c>
      <c r="X6">
        <v>5</v>
      </c>
      <c r="Y6">
        <v>3.1</v>
      </c>
      <c r="AA6">
        <v>-12.238433333333335</v>
      </c>
      <c r="AB6">
        <v>8.3271983037513841</v>
      </c>
      <c r="AC6">
        <v>9</v>
      </c>
      <c r="AD6">
        <v>2.8</v>
      </c>
      <c r="AF6">
        <v>-9.5559750000000001</v>
      </c>
      <c r="AG6">
        <v>5.4502329285851028</v>
      </c>
      <c r="AH6">
        <v>4</v>
      </c>
      <c r="AI6">
        <v>2.8</v>
      </c>
      <c r="AK6">
        <v>-10.55</v>
      </c>
      <c r="AL6">
        <v>7.9391435306335136</v>
      </c>
      <c r="AM6">
        <v>4</v>
      </c>
      <c r="AN6">
        <v>4</v>
      </c>
    </row>
    <row r="7" spans="1:40" x14ac:dyDescent="0.25">
      <c r="A7" t="s">
        <v>16</v>
      </c>
      <c r="B7">
        <v>-28.992225000000001</v>
      </c>
      <c r="C7">
        <v>19.04475955136526</v>
      </c>
      <c r="D7">
        <v>12</v>
      </c>
      <c r="E7">
        <v>5.5</v>
      </c>
      <c r="G7">
        <v>-50.675000000000004</v>
      </c>
      <c r="H7">
        <v>13.754765407980276</v>
      </c>
      <c r="I7">
        <v>8</v>
      </c>
      <c r="J7">
        <v>4.9000000000000004</v>
      </c>
      <c r="L7">
        <v>-33.272689999999997</v>
      </c>
      <c r="M7">
        <v>23.213005367559223</v>
      </c>
      <c r="N7">
        <v>10</v>
      </c>
      <c r="O7">
        <v>7.3</v>
      </c>
      <c r="Q7">
        <v>-52.947372727272729</v>
      </c>
      <c r="R7">
        <v>21.622012276848377</v>
      </c>
      <c r="S7">
        <v>11</v>
      </c>
      <c r="T7">
        <v>6.5</v>
      </c>
      <c r="V7">
        <v>-47.679999999999993</v>
      </c>
      <c r="W7">
        <v>8.1213915063861037</v>
      </c>
      <c r="X7">
        <v>5</v>
      </c>
      <c r="Y7">
        <v>3.6</v>
      </c>
      <c r="AA7">
        <v>-31.211011111111109</v>
      </c>
      <c r="AB7">
        <v>17.890870540616831</v>
      </c>
      <c r="AC7">
        <v>9</v>
      </c>
      <c r="AD7">
        <v>6</v>
      </c>
      <c r="AF7">
        <v>-37.142225000000003</v>
      </c>
      <c r="AG7">
        <v>23.344134107933115</v>
      </c>
      <c r="AH7">
        <v>4</v>
      </c>
      <c r="AI7">
        <v>11.7</v>
      </c>
      <c r="AK7">
        <v>-30.274999999999999</v>
      </c>
      <c r="AL7">
        <v>21.083702236561777</v>
      </c>
      <c r="AM7">
        <v>4</v>
      </c>
      <c r="AN7">
        <v>10.6</v>
      </c>
    </row>
    <row r="10" spans="1:40" x14ac:dyDescent="0.25">
      <c r="A10" s="4" t="s">
        <v>87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40" x14ac:dyDescent="0.25">
      <c r="A11" s="3"/>
      <c r="B11" s="3" t="s">
        <v>0</v>
      </c>
      <c r="C11" s="3"/>
      <c r="D11" s="3"/>
      <c r="E11" s="3"/>
      <c r="F11" s="3"/>
      <c r="G11" s="3" t="s">
        <v>1</v>
      </c>
      <c r="H11" s="3"/>
      <c r="I11" s="3"/>
      <c r="J11" s="3"/>
      <c r="K11" s="3"/>
      <c r="L11" s="3" t="s">
        <v>2</v>
      </c>
      <c r="M11" s="3"/>
      <c r="N11" s="3"/>
      <c r="O11" s="3"/>
      <c r="P11" s="3"/>
      <c r="Q11" s="3" t="s">
        <v>3</v>
      </c>
      <c r="R11" s="3"/>
      <c r="S11" s="3"/>
      <c r="T11" s="3"/>
      <c r="V11" t="s">
        <v>4</v>
      </c>
      <c r="AA11" t="s">
        <v>5</v>
      </c>
      <c r="AF11" t="s">
        <v>6</v>
      </c>
      <c r="AK11" t="s">
        <v>7</v>
      </c>
    </row>
    <row r="12" spans="1:40" x14ac:dyDescent="0.25">
      <c r="A12" s="3"/>
      <c r="B12" s="3" t="s">
        <v>8</v>
      </c>
      <c r="C12" s="3" t="s">
        <v>9</v>
      </c>
      <c r="D12" s="3" t="s">
        <v>10</v>
      </c>
      <c r="E12" s="3" t="s">
        <v>11</v>
      </c>
      <c r="F12" s="3"/>
      <c r="G12" s="3" t="s">
        <v>8</v>
      </c>
      <c r="H12" s="3" t="s">
        <v>9</v>
      </c>
      <c r="I12" s="3" t="s">
        <v>10</v>
      </c>
      <c r="J12" s="3" t="s">
        <v>11</v>
      </c>
      <c r="K12" s="3"/>
      <c r="L12" s="3" t="s">
        <v>8</v>
      </c>
      <c r="M12" s="3" t="s">
        <v>9</v>
      </c>
      <c r="N12" s="3" t="s">
        <v>10</v>
      </c>
      <c r="O12" s="3" t="s">
        <v>11</v>
      </c>
      <c r="P12" s="3"/>
      <c r="Q12" s="3" t="s">
        <v>8</v>
      </c>
      <c r="R12" s="3" t="s">
        <v>9</v>
      </c>
      <c r="S12" s="3" t="s">
        <v>10</v>
      </c>
      <c r="T12" s="3" t="s">
        <v>11</v>
      </c>
      <c r="V12" t="s">
        <v>8</v>
      </c>
      <c r="W12" t="s">
        <v>9</v>
      </c>
      <c r="X12" t="s">
        <v>10</v>
      </c>
      <c r="Y12" t="s">
        <v>11</v>
      </c>
      <c r="AA12" t="s">
        <v>8</v>
      </c>
      <c r="AB12" t="s">
        <v>9</v>
      </c>
      <c r="AC12" t="s">
        <v>10</v>
      </c>
      <c r="AD12" t="s">
        <v>11</v>
      </c>
      <c r="AF12" t="s">
        <v>8</v>
      </c>
      <c r="AG12" t="s">
        <v>9</v>
      </c>
      <c r="AH12" t="s">
        <v>10</v>
      </c>
      <c r="AI12" t="s">
        <v>11</v>
      </c>
      <c r="AK12" t="s">
        <v>8</v>
      </c>
      <c r="AL12" t="s">
        <v>9</v>
      </c>
      <c r="AM12" t="s">
        <v>10</v>
      </c>
      <c r="AN12" t="s">
        <v>11</v>
      </c>
    </row>
    <row r="13" spans="1:40" x14ac:dyDescent="0.25">
      <c r="A13" s="3" t="s">
        <v>12</v>
      </c>
      <c r="B13" s="3">
        <v>-13.480992857142855</v>
      </c>
      <c r="C13" s="3">
        <v>12.774804851585758</v>
      </c>
      <c r="D13" s="3">
        <v>14</v>
      </c>
      <c r="E13" s="3">
        <v>3.42</v>
      </c>
      <c r="F13" s="3"/>
      <c r="G13" s="3">
        <v>-11.629999999999999</v>
      </c>
      <c r="H13" s="3">
        <v>7.7831798700074293</v>
      </c>
      <c r="I13" s="3">
        <v>10</v>
      </c>
      <c r="J13" s="3">
        <v>2.4700000000000002</v>
      </c>
      <c r="K13" s="3"/>
      <c r="L13" s="3">
        <v>-9.3509600000000006</v>
      </c>
      <c r="M13" s="3">
        <v>8.0301953879923342</v>
      </c>
      <c r="N13" s="3">
        <v>10</v>
      </c>
      <c r="O13" s="3">
        <v>2.5</v>
      </c>
      <c r="P13" s="3"/>
      <c r="Q13" s="3">
        <v>-23.493809090909089</v>
      </c>
      <c r="R13" s="3">
        <v>15.135120012504332</v>
      </c>
      <c r="S13" s="3">
        <v>11</v>
      </c>
      <c r="T13" s="3">
        <v>4.5999999999999996</v>
      </c>
      <c r="V13">
        <v>-8.7285714285714295</v>
      </c>
      <c r="W13">
        <v>9.3044280292977142</v>
      </c>
      <c r="X13">
        <v>7</v>
      </c>
      <c r="AA13">
        <v>-6.5338909090909105</v>
      </c>
      <c r="AB13">
        <v>6.7835290616985704</v>
      </c>
      <c r="AC13">
        <v>11</v>
      </c>
      <c r="AF13">
        <v>-4.836875</v>
      </c>
      <c r="AG13">
        <v>3.4069272845923781</v>
      </c>
      <c r="AH13">
        <v>4</v>
      </c>
      <c r="AI13">
        <v>1.7</v>
      </c>
      <c r="AK13">
        <v>-1.075</v>
      </c>
      <c r="AL13">
        <v>2.15</v>
      </c>
      <c r="AM13">
        <v>4</v>
      </c>
      <c r="AN13">
        <v>1.1000000000000001</v>
      </c>
    </row>
    <row r="14" spans="1:40" x14ac:dyDescent="0.25">
      <c r="A14" s="3" t="s">
        <v>13</v>
      </c>
      <c r="B14" s="3">
        <v>31.196100000000001</v>
      </c>
      <c r="C14" s="3">
        <v>41.759588876528305</v>
      </c>
      <c r="D14" s="3">
        <v>7</v>
      </c>
      <c r="E14" s="3">
        <v>15.8</v>
      </c>
      <c r="F14" s="3"/>
      <c r="G14" s="3">
        <v>70.55</v>
      </c>
      <c r="H14" s="3">
        <v>33.308686125822668</v>
      </c>
      <c r="I14" s="3">
        <v>8</v>
      </c>
      <c r="J14" s="3">
        <v>11.78</v>
      </c>
      <c r="K14" s="3"/>
      <c r="L14" s="3">
        <v>80.069749999999999</v>
      </c>
      <c r="M14" s="3">
        <v>28.636191026042528</v>
      </c>
      <c r="N14" s="3">
        <v>8</v>
      </c>
      <c r="O14" s="3">
        <v>10.1</v>
      </c>
      <c r="P14" s="3"/>
      <c r="Q14" s="3">
        <v>88.447590909090891</v>
      </c>
      <c r="R14" s="3">
        <v>19.091637518267305</v>
      </c>
      <c r="S14" s="3">
        <v>11</v>
      </c>
      <c r="T14" s="3">
        <v>5.8</v>
      </c>
      <c r="V14">
        <v>58.916666666666664</v>
      </c>
      <c r="W14">
        <v>26.77255435453753</v>
      </c>
      <c r="X14">
        <v>6</v>
      </c>
      <c r="AA14">
        <v>57.3</v>
      </c>
      <c r="AB14">
        <v>42.328713658697453</v>
      </c>
      <c r="AC14">
        <v>4</v>
      </c>
      <c r="AF14">
        <v>25.180850000000003</v>
      </c>
      <c r="AG14">
        <v>35.854826588108509</v>
      </c>
      <c r="AH14">
        <v>4</v>
      </c>
      <c r="AI14">
        <v>18</v>
      </c>
      <c r="AK14">
        <v>0</v>
      </c>
      <c r="AM14">
        <v>1</v>
      </c>
    </row>
    <row r="15" spans="1:40" x14ac:dyDescent="0.25">
      <c r="A15" s="3" t="s">
        <v>14</v>
      </c>
      <c r="B15" s="3">
        <v>-12.412414285714286</v>
      </c>
      <c r="C15" s="3">
        <v>13.502965098016132</v>
      </c>
      <c r="D15" s="3">
        <v>14</v>
      </c>
      <c r="E15" s="3">
        <v>3.61</v>
      </c>
      <c r="F15" s="3"/>
      <c r="G15" s="3">
        <v>-28.279999999999994</v>
      </c>
      <c r="H15" s="3">
        <v>16.13022008529332</v>
      </c>
      <c r="I15" s="3">
        <v>10</v>
      </c>
      <c r="J15" s="3">
        <v>5.09</v>
      </c>
      <c r="K15" s="3"/>
      <c r="L15" s="3">
        <v>-12.130022222222223</v>
      </c>
      <c r="M15" s="3">
        <v>8.6940652582347475</v>
      </c>
      <c r="N15" s="3">
        <v>9</v>
      </c>
      <c r="O15" s="3">
        <v>2.9</v>
      </c>
      <c r="P15" s="3"/>
      <c r="Q15" s="3">
        <v>-18.326627272727272</v>
      </c>
      <c r="R15" s="3">
        <v>12.024954096635124</v>
      </c>
      <c r="S15" s="3">
        <v>11</v>
      </c>
      <c r="T15" s="3">
        <v>3.6</v>
      </c>
      <c r="V15">
        <v>-6.2142857142857144</v>
      </c>
      <c r="W15">
        <v>10.24116343837108</v>
      </c>
      <c r="X15">
        <v>7</v>
      </c>
      <c r="AA15">
        <v>-7.6090909090909093</v>
      </c>
      <c r="AB15">
        <v>6.7614280363625197</v>
      </c>
      <c r="AC15">
        <v>11</v>
      </c>
      <c r="AF15">
        <v>-8.8628749999999989</v>
      </c>
      <c r="AG15">
        <v>14.193118890357868</v>
      </c>
      <c r="AH15">
        <v>4</v>
      </c>
      <c r="AI15">
        <v>7.1</v>
      </c>
      <c r="AK15">
        <v>-5.7750000000000004</v>
      </c>
      <c r="AL15">
        <v>9.0260271806962038</v>
      </c>
      <c r="AM15">
        <v>4</v>
      </c>
      <c r="AN15">
        <v>4.5</v>
      </c>
    </row>
    <row r="16" spans="1:40" x14ac:dyDescent="0.25">
      <c r="A16" s="3" t="s">
        <v>15</v>
      </c>
      <c r="B16" s="3">
        <v>-12.119685714285712</v>
      </c>
      <c r="C16" s="3">
        <v>6.1725909302405535</v>
      </c>
      <c r="D16" s="3">
        <v>14</v>
      </c>
      <c r="E16" s="3">
        <v>1.66</v>
      </c>
      <c r="F16" s="3"/>
      <c r="G16" s="3">
        <v>-22.07</v>
      </c>
      <c r="H16" s="3">
        <v>17.044389757988466</v>
      </c>
      <c r="I16" s="3">
        <v>10</v>
      </c>
      <c r="J16" s="3">
        <v>5.38</v>
      </c>
      <c r="K16" s="3"/>
      <c r="L16" s="3">
        <v>-16.849499999999999</v>
      </c>
      <c r="M16" s="3">
        <v>9.2102086700935626</v>
      </c>
      <c r="N16" s="3">
        <v>10</v>
      </c>
      <c r="O16" s="3">
        <v>2.9</v>
      </c>
      <c r="P16" s="3"/>
      <c r="Q16" s="3">
        <v>-14.277788888888889</v>
      </c>
      <c r="R16" s="3">
        <v>13.992876887942348</v>
      </c>
      <c r="S16" s="3">
        <v>9</v>
      </c>
      <c r="T16" s="3">
        <v>4.7</v>
      </c>
      <c r="V16">
        <v>-12.842857142857143</v>
      </c>
      <c r="W16">
        <v>5.7694185561623472</v>
      </c>
      <c r="X16">
        <v>7</v>
      </c>
      <c r="AA16">
        <v>-11.549627272727273</v>
      </c>
      <c r="AB16">
        <v>7.7965910196817285</v>
      </c>
      <c r="AC16">
        <v>11</v>
      </c>
      <c r="AF16">
        <v>-9.5559750000000001</v>
      </c>
      <c r="AG16">
        <v>5.4502329285851028</v>
      </c>
      <c r="AH16">
        <v>4</v>
      </c>
      <c r="AI16">
        <v>2.8</v>
      </c>
      <c r="AK16">
        <v>-10.55</v>
      </c>
      <c r="AL16">
        <v>7.9391435306335136</v>
      </c>
      <c r="AM16">
        <v>4</v>
      </c>
      <c r="AN16">
        <v>4</v>
      </c>
    </row>
    <row r="17" spans="1:40" x14ac:dyDescent="0.25">
      <c r="A17" s="3" t="s">
        <v>16</v>
      </c>
      <c r="B17" s="3">
        <v>-30.743335714285713</v>
      </c>
      <c r="C17" s="3">
        <v>18.179263723120915</v>
      </c>
      <c r="D17" s="3">
        <v>14</v>
      </c>
      <c r="E17" s="3">
        <v>4.8600000000000003</v>
      </c>
      <c r="F17" s="3"/>
      <c r="G17" s="3">
        <v>-50.160000000000004</v>
      </c>
      <c r="H17" s="3">
        <v>14.251487251823525</v>
      </c>
      <c r="I17" s="3">
        <v>10</v>
      </c>
      <c r="J17" s="3">
        <v>4.5199999999999996</v>
      </c>
      <c r="K17" s="3"/>
      <c r="L17" s="3">
        <v>-33.272689999999997</v>
      </c>
      <c r="M17" s="3">
        <v>23.213005367559223</v>
      </c>
      <c r="N17" s="3">
        <v>10</v>
      </c>
      <c r="O17" s="3">
        <v>7.3</v>
      </c>
      <c r="P17" s="3"/>
      <c r="Q17" s="3">
        <v>-52.947372727272729</v>
      </c>
      <c r="R17" s="3">
        <v>21.622012276848377</v>
      </c>
      <c r="S17" s="3">
        <v>11</v>
      </c>
      <c r="T17" s="3">
        <v>6.5</v>
      </c>
      <c r="V17">
        <v>-49.671428571428571</v>
      </c>
      <c r="W17">
        <v>7.5130362893915414</v>
      </c>
      <c r="X17">
        <v>7</v>
      </c>
      <c r="AA17">
        <v>-34.118099999999998</v>
      </c>
      <c r="AB17">
        <v>19.179099814902692</v>
      </c>
      <c r="AC17">
        <v>11</v>
      </c>
      <c r="AF17">
        <v>-37.142225000000003</v>
      </c>
      <c r="AG17">
        <v>23.344134107933115</v>
      </c>
      <c r="AH17">
        <v>4</v>
      </c>
      <c r="AI17">
        <v>11.7</v>
      </c>
      <c r="AK17">
        <v>-30.274999999999999</v>
      </c>
      <c r="AL17">
        <v>21.083702236561777</v>
      </c>
      <c r="AM17">
        <v>4</v>
      </c>
      <c r="AN17">
        <v>10.6</v>
      </c>
    </row>
    <row r="20" spans="1:40" x14ac:dyDescent="0.25">
      <c r="A20" s="3" t="s">
        <v>87</v>
      </c>
      <c r="B20" s="3"/>
      <c r="C20" s="3"/>
      <c r="D20" s="3"/>
      <c r="E20" s="3"/>
      <c r="F20" s="3"/>
      <c r="G20" s="3"/>
    </row>
    <row r="21" spans="1:40" x14ac:dyDescent="0.25">
      <c r="A21" s="3"/>
      <c r="C21" s="3" t="s">
        <v>12</v>
      </c>
      <c r="D21" s="3"/>
      <c r="E21" s="3"/>
      <c r="F21" s="3"/>
      <c r="G21" s="3" t="s">
        <v>13</v>
      </c>
      <c r="L21" t="s">
        <v>14</v>
      </c>
      <c r="Q21" t="s">
        <v>15</v>
      </c>
      <c r="V21" t="s">
        <v>16</v>
      </c>
    </row>
    <row r="22" spans="1:40" x14ac:dyDescent="0.25">
      <c r="A22" s="3"/>
      <c r="B22" s="3" t="s">
        <v>8</v>
      </c>
      <c r="C22" s="3" t="s">
        <v>9</v>
      </c>
      <c r="D22" s="3" t="s">
        <v>10</v>
      </c>
      <c r="E22" s="3" t="s">
        <v>11</v>
      </c>
      <c r="F22" s="3"/>
      <c r="G22" s="3" t="s">
        <v>8</v>
      </c>
      <c r="H22" t="s">
        <v>9</v>
      </c>
      <c r="I22" t="s">
        <v>10</v>
      </c>
      <c r="J22" t="s">
        <v>11</v>
      </c>
      <c r="L22" t="s">
        <v>8</v>
      </c>
      <c r="M22" t="s">
        <v>9</v>
      </c>
      <c r="N22" t="s">
        <v>10</v>
      </c>
      <c r="O22" t="s">
        <v>11</v>
      </c>
      <c r="Q22" t="s">
        <v>8</v>
      </c>
      <c r="R22" t="s">
        <v>9</v>
      </c>
      <c r="S22" t="s">
        <v>10</v>
      </c>
      <c r="T22" t="s">
        <v>11</v>
      </c>
      <c r="V22" t="s">
        <v>8</v>
      </c>
      <c r="W22" t="s">
        <v>9</v>
      </c>
      <c r="X22" t="s">
        <v>10</v>
      </c>
      <c r="Y22" t="s">
        <v>11</v>
      </c>
      <c r="AA22" t="s">
        <v>8</v>
      </c>
      <c r="AB22" t="s">
        <v>9</v>
      </c>
      <c r="AC22" t="s">
        <v>10</v>
      </c>
      <c r="AD22" t="s">
        <v>11</v>
      </c>
      <c r="AF22" t="s">
        <v>8</v>
      </c>
      <c r="AG22" t="s">
        <v>9</v>
      </c>
      <c r="AH22" t="s">
        <v>10</v>
      </c>
      <c r="AI22" t="s">
        <v>11</v>
      </c>
      <c r="AK22" t="s">
        <v>8</v>
      </c>
      <c r="AL22" t="s">
        <v>9</v>
      </c>
      <c r="AM22" t="s">
        <v>10</v>
      </c>
      <c r="AN22" t="s">
        <v>11</v>
      </c>
    </row>
    <row r="23" spans="1:40" x14ac:dyDescent="0.25">
      <c r="A23" s="3" t="s">
        <v>0</v>
      </c>
      <c r="B23" s="3">
        <v>-13.480992857142855</v>
      </c>
      <c r="C23" s="3">
        <v>12.774804851585758</v>
      </c>
      <c r="D23" s="3">
        <v>14</v>
      </c>
      <c r="E23" s="3">
        <v>3.42</v>
      </c>
      <c r="F23" s="3"/>
      <c r="G23" s="3">
        <v>31.196100000000001</v>
      </c>
      <c r="H23" s="3">
        <v>41.759588876528305</v>
      </c>
      <c r="I23" s="3">
        <v>7</v>
      </c>
      <c r="J23" s="3">
        <v>15.8</v>
      </c>
      <c r="L23">
        <v>-12.412414285714286</v>
      </c>
      <c r="M23">
        <v>13.502965098016132</v>
      </c>
      <c r="N23">
        <v>14</v>
      </c>
      <c r="O23">
        <v>3.61</v>
      </c>
      <c r="Q23">
        <v>-12.119685714285712</v>
      </c>
      <c r="R23">
        <v>6.1725909302405535</v>
      </c>
      <c r="S23">
        <v>14</v>
      </c>
      <c r="T23">
        <v>1.66</v>
      </c>
      <c r="V23">
        <v>-30.743335714285713</v>
      </c>
      <c r="W23">
        <v>18.179263723120915</v>
      </c>
      <c r="X23">
        <v>14</v>
      </c>
      <c r="Y23">
        <v>4.8600000000000003</v>
      </c>
    </row>
    <row r="24" spans="1:40" x14ac:dyDescent="0.25">
      <c r="A24" s="3" t="s">
        <v>1</v>
      </c>
      <c r="B24" s="3">
        <v>-11.629999999999999</v>
      </c>
      <c r="C24">
        <v>7.7831798700074293</v>
      </c>
      <c r="D24">
        <v>10</v>
      </c>
      <c r="E24">
        <v>2.4700000000000002</v>
      </c>
      <c r="G24" s="3">
        <v>70.55</v>
      </c>
      <c r="H24">
        <v>33.308686125822668</v>
      </c>
      <c r="I24">
        <v>8</v>
      </c>
      <c r="J24">
        <v>11.78</v>
      </c>
      <c r="L24">
        <v>-28.279999999999994</v>
      </c>
      <c r="M24">
        <v>16.13022008529332</v>
      </c>
      <c r="N24">
        <v>10</v>
      </c>
      <c r="O24">
        <v>5.09</v>
      </c>
      <c r="Q24">
        <v>-22.07</v>
      </c>
      <c r="R24">
        <v>17.044389757988466</v>
      </c>
      <c r="S24">
        <v>10</v>
      </c>
      <c r="T24">
        <v>5.38</v>
      </c>
      <c r="V24">
        <v>-50.160000000000004</v>
      </c>
      <c r="W24">
        <v>14.251487251823525</v>
      </c>
      <c r="X24">
        <v>10</v>
      </c>
      <c r="Y24">
        <v>4.5199999999999996</v>
      </c>
    </row>
    <row r="25" spans="1:40" x14ac:dyDescent="0.25">
      <c r="A25" t="s">
        <v>2</v>
      </c>
      <c r="B25">
        <v>-9.3509600000000006</v>
      </c>
      <c r="C25">
        <v>8.0301953879923342</v>
      </c>
      <c r="D25">
        <v>10</v>
      </c>
      <c r="E25">
        <v>2.5</v>
      </c>
      <c r="G25">
        <v>80.069749999999999</v>
      </c>
      <c r="H25">
        <v>28.636191026042528</v>
      </c>
      <c r="I25">
        <v>8</v>
      </c>
      <c r="J25">
        <v>10.1</v>
      </c>
      <c r="L25">
        <v>-12.130022222222223</v>
      </c>
      <c r="M25">
        <v>8.6940652582347475</v>
      </c>
      <c r="N25">
        <v>9</v>
      </c>
      <c r="O25">
        <v>2.9</v>
      </c>
      <c r="Q25">
        <v>-16.849499999999999</v>
      </c>
      <c r="R25">
        <v>9.2102086700935626</v>
      </c>
      <c r="S25">
        <v>10</v>
      </c>
      <c r="T25">
        <v>2.9</v>
      </c>
      <c r="V25">
        <v>-33.272689999999997</v>
      </c>
      <c r="W25">
        <v>23.213005367559223</v>
      </c>
      <c r="X25">
        <v>10</v>
      </c>
      <c r="Y25">
        <v>7.3</v>
      </c>
    </row>
    <row r="26" spans="1:40" x14ac:dyDescent="0.25">
      <c r="A26" t="s">
        <v>3</v>
      </c>
      <c r="B26">
        <v>-23.493809090909089</v>
      </c>
      <c r="C26">
        <v>15.135120012504332</v>
      </c>
      <c r="D26">
        <v>11</v>
      </c>
      <c r="E26">
        <v>4.5999999999999996</v>
      </c>
      <c r="G26">
        <v>88.447590909090891</v>
      </c>
      <c r="H26">
        <v>19.091637518267305</v>
      </c>
      <c r="I26">
        <v>11</v>
      </c>
      <c r="J26">
        <v>5.8</v>
      </c>
      <c r="L26">
        <v>-18.326627272727272</v>
      </c>
      <c r="M26">
        <v>12.024954096635124</v>
      </c>
      <c r="N26">
        <v>11</v>
      </c>
      <c r="O26">
        <v>3.6</v>
      </c>
      <c r="Q26">
        <v>-14.277788888888889</v>
      </c>
      <c r="R26">
        <v>13.992876887942348</v>
      </c>
      <c r="S26">
        <v>9</v>
      </c>
      <c r="T26">
        <v>4.7</v>
      </c>
      <c r="V26">
        <v>-52.947372727272729</v>
      </c>
      <c r="W26">
        <v>21.622012276848377</v>
      </c>
      <c r="X26">
        <v>11</v>
      </c>
      <c r="Y26">
        <v>6.5</v>
      </c>
    </row>
    <row r="27" spans="1:40" x14ac:dyDescent="0.25">
      <c r="A27" t="s">
        <v>4</v>
      </c>
      <c r="B27">
        <v>-8.7285714285714295</v>
      </c>
      <c r="C27">
        <v>9.3044280292977142</v>
      </c>
      <c r="D27">
        <v>7</v>
      </c>
      <c r="G27">
        <v>58.916666666666664</v>
      </c>
      <c r="H27">
        <v>26.77255435453753</v>
      </c>
      <c r="I27">
        <v>6</v>
      </c>
      <c r="L27">
        <v>-6.2142857142857144</v>
      </c>
      <c r="M27">
        <v>10.24116343837108</v>
      </c>
      <c r="N27">
        <v>7</v>
      </c>
      <c r="Q27">
        <v>-12.842857142857143</v>
      </c>
      <c r="R27">
        <v>5.7694185561623472</v>
      </c>
      <c r="S27">
        <v>7</v>
      </c>
      <c r="V27">
        <v>-49.671428571428571</v>
      </c>
      <c r="W27">
        <v>7.5130362893915414</v>
      </c>
      <c r="X27">
        <v>7</v>
      </c>
    </row>
    <row r="28" spans="1:40" x14ac:dyDescent="0.25">
      <c r="A28" t="s">
        <v>5</v>
      </c>
      <c r="B28">
        <v>-6.5338909090909105</v>
      </c>
      <c r="C28">
        <v>6.7835290616985704</v>
      </c>
      <c r="D28">
        <v>11</v>
      </c>
      <c r="G28">
        <v>57.3</v>
      </c>
      <c r="H28">
        <v>42.328713658697453</v>
      </c>
      <c r="I28">
        <v>4</v>
      </c>
      <c r="L28">
        <v>-7.6090909090909093</v>
      </c>
      <c r="M28">
        <v>6.7614280363625197</v>
      </c>
      <c r="N28">
        <v>11</v>
      </c>
      <c r="Q28">
        <v>-11.549627272727273</v>
      </c>
      <c r="R28">
        <v>7.7965910196817285</v>
      </c>
      <c r="S28">
        <v>11</v>
      </c>
      <c r="V28">
        <v>-34.118099999999998</v>
      </c>
      <c r="W28">
        <v>19.179099814902692</v>
      </c>
      <c r="X28">
        <v>11</v>
      </c>
    </row>
    <row r="29" spans="1:40" x14ac:dyDescent="0.25">
      <c r="A29" t="s">
        <v>6</v>
      </c>
      <c r="B29">
        <v>-4.836875</v>
      </c>
      <c r="C29">
        <v>3.4069272845923781</v>
      </c>
      <c r="D29">
        <v>4</v>
      </c>
      <c r="E29">
        <v>1.7</v>
      </c>
      <c r="G29">
        <v>25.180850000000003</v>
      </c>
      <c r="H29">
        <v>35.854826588108509</v>
      </c>
      <c r="I29">
        <v>4</v>
      </c>
      <c r="J29">
        <v>18</v>
      </c>
      <c r="L29">
        <v>-8.8628750000000007</v>
      </c>
      <c r="M29">
        <v>14.193118890357868</v>
      </c>
      <c r="N29">
        <v>4</v>
      </c>
      <c r="O29">
        <v>7.1</v>
      </c>
      <c r="Q29">
        <v>-9.5559750000000001</v>
      </c>
      <c r="R29">
        <v>5.4502329285851028</v>
      </c>
      <c r="S29">
        <v>4</v>
      </c>
      <c r="T29">
        <v>2.8</v>
      </c>
      <c r="V29">
        <v>-37.142225000000003</v>
      </c>
      <c r="W29">
        <v>23.344134107933115</v>
      </c>
      <c r="X29">
        <v>4</v>
      </c>
      <c r="Y29">
        <v>11.7</v>
      </c>
    </row>
    <row r="30" spans="1:40" x14ac:dyDescent="0.25">
      <c r="A30" t="s">
        <v>7</v>
      </c>
      <c r="B30">
        <v>-1.075</v>
      </c>
      <c r="C30">
        <v>2.15</v>
      </c>
      <c r="D30">
        <v>4</v>
      </c>
      <c r="E30">
        <v>1.1000000000000001</v>
      </c>
      <c r="G30">
        <v>0</v>
      </c>
      <c r="I30">
        <v>1</v>
      </c>
      <c r="L30">
        <v>-5.7750000000000004</v>
      </c>
      <c r="M30">
        <v>9.0260271806962038</v>
      </c>
      <c r="N30">
        <v>4</v>
      </c>
      <c r="O30">
        <v>4.5</v>
      </c>
      <c r="Q30">
        <v>-10.55</v>
      </c>
      <c r="R30">
        <v>7.9391435306335136</v>
      </c>
      <c r="S30">
        <v>4</v>
      </c>
      <c r="T30">
        <v>4</v>
      </c>
      <c r="V30">
        <v>-30.274999999999999</v>
      </c>
      <c r="W30">
        <v>21.083702236561777</v>
      </c>
      <c r="X30">
        <v>4</v>
      </c>
      <c r="Y30">
        <v>10.6</v>
      </c>
    </row>
    <row r="33" spans="6:6" x14ac:dyDescent="0.25">
      <c r="F33" s="3"/>
    </row>
  </sheetData>
  <mergeCells count="1">
    <mergeCell ref="A10:F10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19" workbookViewId="0">
      <selection activeCell="S42" sqref="S42"/>
    </sheetView>
  </sheetViews>
  <sheetFormatPr defaultRowHeight="15" x14ac:dyDescent="0.25"/>
  <sheetData>
    <row r="1" spans="1:19" x14ac:dyDescent="0.25">
      <c r="A1" t="s">
        <v>20</v>
      </c>
      <c r="B1" t="s">
        <v>25</v>
      </c>
      <c r="C1" t="s">
        <v>26</v>
      </c>
      <c r="D1" t="s">
        <v>27</v>
      </c>
      <c r="E1" s="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Q1" s="2" t="s">
        <v>9</v>
      </c>
      <c r="R1" s="2" t="s">
        <v>36</v>
      </c>
      <c r="S1" t="s">
        <v>37</v>
      </c>
    </row>
    <row r="2" spans="1:19" x14ac:dyDescent="0.25">
      <c r="A2" t="s">
        <v>38</v>
      </c>
      <c r="B2">
        <v>216.64</v>
      </c>
      <c r="C2">
        <v>235.83</v>
      </c>
      <c r="D2">
        <v>246.21</v>
      </c>
      <c r="E2" s="1">
        <v>277.13</v>
      </c>
      <c r="F2">
        <v>218.16</v>
      </c>
      <c r="G2">
        <v>236.07</v>
      </c>
      <c r="H2">
        <v>241.33</v>
      </c>
      <c r="I2">
        <v>234.75</v>
      </c>
      <c r="J2">
        <v>218.97</v>
      </c>
      <c r="K2">
        <v>208.58</v>
      </c>
      <c r="L2">
        <v>197.22</v>
      </c>
      <c r="Q2" s="2">
        <f>STDEV(B2:D2,F2:L2)</f>
        <v>15.791687123997304</v>
      </c>
      <c r="R2" s="2">
        <f>AVERAGE(B2:D2,F2:L2)</f>
        <v>225.37599999999998</v>
      </c>
      <c r="S2">
        <v>4.99</v>
      </c>
    </row>
    <row r="3" spans="1:19" x14ac:dyDescent="0.25">
      <c r="A3" t="s">
        <v>39</v>
      </c>
      <c r="B3">
        <v>193.73</v>
      </c>
      <c r="C3">
        <v>125.45</v>
      </c>
      <c r="D3">
        <v>172.05</v>
      </c>
      <c r="E3" s="1">
        <v>261.32</v>
      </c>
      <c r="F3">
        <v>184.16</v>
      </c>
      <c r="G3">
        <v>206.26</v>
      </c>
      <c r="H3">
        <v>202.96</v>
      </c>
      <c r="I3">
        <v>210.41</v>
      </c>
      <c r="J3">
        <v>185.61</v>
      </c>
      <c r="K3">
        <v>209.19</v>
      </c>
      <c r="L3">
        <v>200.88</v>
      </c>
      <c r="Q3" s="2">
        <f>STDEV(B3:D3,F3:L3)</f>
        <v>25.567110817523808</v>
      </c>
      <c r="R3" s="2">
        <f>AVERAGE(B3:D3,F3:L3)</f>
        <v>189.07000000000002</v>
      </c>
      <c r="S3">
        <v>8.09</v>
      </c>
    </row>
    <row r="4" spans="1:19" x14ac:dyDescent="0.25">
      <c r="A4" t="s">
        <v>40</v>
      </c>
      <c r="B4">
        <v>162.1</v>
      </c>
      <c r="C4">
        <v>164.59</v>
      </c>
      <c r="D4">
        <v>162.76</v>
      </c>
      <c r="E4" s="1">
        <v>260.51</v>
      </c>
      <c r="F4">
        <v>187.52</v>
      </c>
      <c r="G4">
        <v>188.54</v>
      </c>
      <c r="H4">
        <v>175.47</v>
      </c>
      <c r="I4">
        <v>163.61000000000001</v>
      </c>
      <c r="J4">
        <v>191.92</v>
      </c>
      <c r="K4">
        <v>177.05</v>
      </c>
      <c r="L4">
        <v>176.69</v>
      </c>
      <c r="Q4" s="2">
        <f>STDEV(B4:D4,F4:L4)</f>
        <v>11.488977567893302</v>
      </c>
      <c r="R4" s="2">
        <f>AVERAGE(B4:D4,F4:L4)</f>
        <v>175.02500000000003</v>
      </c>
      <c r="S4">
        <v>3.63</v>
      </c>
    </row>
    <row r="5" spans="1:19" x14ac:dyDescent="0.25">
      <c r="A5" t="s">
        <v>41</v>
      </c>
      <c r="B5">
        <v>184.38</v>
      </c>
      <c r="C5">
        <v>231.43</v>
      </c>
      <c r="D5">
        <v>180.51</v>
      </c>
      <c r="E5" s="1">
        <v>231.8</v>
      </c>
      <c r="F5">
        <v>182.92</v>
      </c>
      <c r="G5">
        <v>208.21</v>
      </c>
      <c r="H5">
        <v>199.41</v>
      </c>
      <c r="I5">
        <v>179.5</v>
      </c>
      <c r="J5">
        <v>176.93</v>
      </c>
      <c r="K5">
        <v>164.23</v>
      </c>
      <c r="L5">
        <v>188.33</v>
      </c>
      <c r="Q5" s="2">
        <f>STDEV(B5:D5,F5:L5)</f>
        <v>19.016374376953262</v>
      </c>
      <c r="R5" s="2">
        <f>AVERAGE(B5:D5,F5:L5)</f>
        <v>189.58499999999998</v>
      </c>
      <c r="S5">
        <v>6.01</v>
      </c>
    </row>
    <row r="7" spans="1:19" x14ac:dyDescent="0.25">
      <c r="A7" t="s">
        <v>19</v>
      </c>
      <c r="B7" t="s">
        <v>42</v>
      </c>
      <c r="C7" t="s">
        <v>43</v>
      </c>
      <c r="D7" t="s">
        <v>44</v>
      </c>
      <c r="E7" t="s">
        <v>45</v>
      </c>
      <c r="F7" t="s">
        <v>46</v>
      </c>
      <c r="G7" t="s">
        <v>47</v>
      </c>
      <c r="H7" t="s">
        <v>48</v>
      </c>
      <c r="I7" t="s">
        <v>49</v>
      </c>
      <c r="J7" t="s">
        <v>50</v>
      </c>
      <c r="K7" t="s">
        <v>51</v>
      </c>
      <c r="L7" t="s">
        <v>52</v>
      </c>
      <c r="M7" t="s">
        <v>53</v>
      </c>
      <c r="O7" s="2" t="s">
        <v>9</v>
      </c>
      <c r="P7" s="2" t="s">
        <v>8</v>
      </c>
      <c r="Q7" t="s">
        <v>54</v>
      </c>
    </row>
    <row r="8" spans="1:19" x14ac:dyDescent="0.25">
      <c r="A8" t="s">
        <v>38</v>
      </c>
      <c r="B8">
        <v>239.98</v>
      </c>
      <c r="C8">
        <v>249.15</v>
      </c>
      <c r="D8">
        <v>207.72</v>
      </c>
      <c r="E8">
        <v>229.1</v>
      </c>
      <c r="F8">
        <v>199.78</v>
      </c>
      <c r="G8">
        <v>131.35</v>
      </c>
      <c r="H8">
        <v>203.44</v>
      </c>
      <c r="I8">
        <v>206.75</v>
      </c>
      <c r="J8">
        <v>206.86</v>
      </c>
      <c r="K8">
        <v>240.35</v>
      </c>
      <c r="L8" s="1">
        <v>225.93</v>
      </c>
      <c r="M8" s="1">
        <v>233.87</v>
      </c>
      <c r="O8" s="2">
        <f>STDEV(B8:K8)</f>
        <v>33.425561343246251</v>
      </c>
      <c r="P8" s="2">
        <f>AVERAGE(B8:K8)</f>
        <v>211.44800000000001</v>
      </c>
      <c r="Q8">
        <v>10.57</v>
      </c>
    </row>
    <row r="9" spans="1:19" x14ac:dyDescent="0.25">
      <c r="A9" t="s">
        <v>39</v>
      </c>
      <c r="B9">
        <v>203.38</v>
      </c>
      <c r="C9">
        <v>226.18</v>
      </c>
      <c r="D9">
        <v>221.78</v>
      </c>
      <c r="E9">
        <v>222.39</v>
      </c>
      <c r="F9">
        <v>202.47</v>
      </c>
      <c r="G9">
        <v>187.56</v>
      </c>
      <c r="L9" s="1">
        <v>232.41</v>
      </c>
      <c r="M9" s="1">
        <v>206.99</v>
      </c>
      <c r="O9" s="2">
        <f>STDEV(B9:G9)</f>
        <v>15.203917477632752</v>
      </c>
      <c r="P9" s="2">
        <f>AVERAGE(B9:G9)</f>
        <v>210.62666666666667</v>
      </c>
      <c r="Q9">
        <v>6.21</v>
      </c>
      <c r="R9" t="s">
        <v>55</v>
      </c>
    </row>
    <row r="10" spans="1:19" x14ac:dyDescent="0.25">
      <c r="A10" t="s">
        <v>40</v>
      </c>
      <c r="D10">
        <v>215.05</v>
      </c>
      <c r="E10">
        <v>236.68</v>
      </c>
      <c r="F10">
        <v>209.68</v>
      </c>
      <c r="G10">
        <v>137.94999999999999</v>
      </c>
      <c r="H10">
        <v>156.16</v>
      </c>
      <c r="I10">
        <v>158.85</v>
      </c>
      <c r="J10">
        <v>151.27000000000001</v>
      </c>
      <c r="K10">
        <v>158.85</v>
      </c>
      <c r="L10" s="1">
        <v>220.76</v>
      </c>
      <c r="M10" s="1">
        <v>238.15</v>
      </c>
      <c r="O10" s="2">
        <f>STDEV(D10:K10)</f>
        <v>36.544617128537944</v>
      </c>
      <c r="P10" s="2">
        <f>AVERAGE(D10:K10)</f>
        <v>178.06125</v>
      </c>
      <c r="Q10">
        <v>12.92</v>
      </c>
      <c r="R10" t="s">
        <v>56</v>
      </c>
    </row>
    <row r="11" spans="1:19" x14ac:dyDescent="0.25">
      <c r="A11" t="s">
        <v>41</v>
      </c>
      <c r="B11">
        <v>232.67</v>
      </c>
      <c r="C11">
        <v>290.32</v>
      </c>
      <c r="D11">
        <v>209.31</v>
      </c>
      <c r="E11">
        <v>211.63</v>
      </c>
      <c r="F11">
        <v>206.75</v>
      </c>
      <c r="G11">
        <v>166.06</v>
      </c>
      <c r="H11">
        <v>253.67</v>
      </c>
      <c r="I11">
        <v>264.29000000000002</v>
      </c>
      <c r="J11">
        <v>236.19</v>
      </c>
      <c r="K11">
        <v>247.92</v>
      </c>
      <c r="L11" s="1">
        <v>223.24</v>
      </c>
      <c r="M11" s="1">
        <v>204.43</v>
      </c>
      <c r="O11" s="2">
        <f>STDEV(B11:K11)</f>
        <v>35.119137375510995</v>
      </c>
      <c r="P11" s="2">
        <f>AVERAGE(B11:K11)</f>
        <v>231.881</v>
      </c>
      <c r="Q11">
        <v>11.11</v>
      </c>
    </row>
    <row r="13" spans="1:19" x14ac:dyDescent="0.25">
      <c r="A13" t="s">
        <v>18</v>
      </c>
      <c r="B13" t="s">
        <v>57</v>
      </c>
      <c r="C13" t="s">
        <v>58</v>
      </c>
      <c r="D13" t="s">
        <v>59</v>
      </c>
      <c r="E13" t="s">
        <v>60</v>
      </c>
      <c r="F13" t="s">
        <v>61</v>
      </c>
      <c r="G13" t="s">
        <v>62</v>
      </c>
      <c r="H13" t="s">
        <v>63</v>
      </c>
      <c r="I13" t="s">
        <v>64</v>
      </c>
      <c r="J13" t="s">
        <v>65</v>
      </c>
      <c r="K13" t="s">
        <v>66</v>
      </c>
      <c r="M13" s="2" t="s">
        <v>9</v>
      </c>
      <c r="N13" s="2" t="s">
        <v>8</v>
      </c>
      <c r="O13" t="s">
        <v>67</v>
      </c>
    </row>
    <row r="14" spans="1:19" x14ac:dyDescent="0.25">
      <c r="A14" t="s">
        <v>38</v>
      </c>
      <c r="B14">
        <v>232.65</v>
      </c>
      <c r="C14">
        <v>214.2</v>
      </c>
      <c r="D14">
        <v>273.7</v>
      </c>
      <c r="E14">
        <v>261.97000000000003</v>
      </c>
      <c r="F14">
        <v>251.47</v>
      </c>
      <c r="G14">
        <v>256.35000000000002</v>
      </c>
      <c r="H14">
        <v>220.06</v>
      </c>
      <c r="I14">
        <v>274.68</v>
      </c>
      <c r="J14">
        <v>204.67</v>
      </c>
      <c r="K14">
        <v>228.86</v>
      </c>
      <c r="M14" s="2">
        <f>STDEV(B14:K14)</f>
        <v>25.110639821044433</v>
      </c>
      <c r="N14" s="2">
        <f>AVERAGE(B14:K14)</f>
        <v>241.86100000000002</v>
      </c>
      <c r="O14">
        <v>7.94</v>
      </c>
    </row>
    <row r="15" spans="1:19" x14ac:dyDescent="0.25">
      <c r="A15" t="s">
        <v>39</v>
      </c>
      <c r="B15">
        <v>210.17</v>
      </c>
      <c r="C15">
        <v>250.61</v>
      </c>
      <c r="D15">
        <v>224.83</v>
      </c>
      <c r="E15">
        <v>195.18</v>
      </c>
      <c r="F15">
        <v>190.13</v>
      </c>
      <c r="G15">
        <v>193.92</v>
      </c>
      <c r="H15">
        <v>238.03</v>
      </c>
      <c r="I15">
        <v>259.69</v>
      </c>
      <c r="J15">
        <v>183.16</v>
      </c>
      <c r="K15">
        <v>218.23</v>
      </c>
      <c r="M15" s="2">
        <f>STDEV(B15:K15)</f>
        <v>26.61678845724558</v>
      </c>
      <c r="N15" s="2">
        <f>AVERAGE(B15:K15)</f>
        <v>216.39500000000004</v>
      </c>
      <c r="O15">
        <v>8.42</v>
      </c>
    </row>
    <row r="16" spans="1:19" x14ac:dyDescent="0.25">
      <c r="A16" t="s">
        <v>40</v>
      </c>
      <c r="D16">
        <v>264.25</v>
      </c>
      <c r="E16">
        <v>257.94</v>
      </c>
      <c r="F16">
        <v>196.97</v>
      </c>
      <c r="G16">
        <v>216.64</v>
      </c>
      <c r="H16">
        <v>220.68</v>
      </c>
      <c r="I16">
        <v>225.07</v>
      </c>
      <c r="J16">
        <v>169.35</v>
      </c>
      <c r="K16">
        <v>225.93</v>
      </c>
      <c r="M16" s="2">
        <f>STDEV(D16:K16)</f>
        <v>30.543938345322545</v>
      </c>
      <c r="N16" s="2">
        <f>AVERAGE(D16:K16)</f>
        <v>222.10374999999999</v>
      </c>
      <c r="O16">
        <v>10.8</v>
      </c>
      <c r="P16" t="s">
        <v>56</v>
      </c>
    </row>
    <row r="17" spans="1:20" x14ac:dyDescent="0.25">
      <c r="A17" t="s">
        <v>41</v>
      </c>
      <c r="B17">
        <v>213.47</v>
      </c>
      <c r="C17">
        <v>249.39</v>
      </c>
      <c r="D17">
        <v>217.17</v>
      </c>
      <c r="E17">
        <v>207.6</v>
      </c>
      <c r="F17">
        <v>176.08</v>
      </c>
      <c r="G17">
        <v>188.54</v>
      </c>
      <c r="H17">
        <v>168.99</v>
      </c>
      <c r="I17">
        <v>188.05</v>
      </c>
      <c r="M17" s="2">
        <f>STDEV(B17:I17)</f>
        <v>26.105594604277048</v>
      </c>
      <c r="N17" s="2">
        <f>AVERAGE(B17:I17)</f>
        <v>201.16125</v>
      </c>
      <c r="O17">
        <v>9.23</v>
      </c>
      <c r="P17" t="s">
        <v>56</v>
      </c>
    </row>
    <row r="19" spans="1:20" x14ac:dyDescent="0.25">
      <c r="A19" t="s">
        <v>17</v>
      </c>
      <c r="B19" t="s">
        <v>68</v>
      </c>
      <c r="C19" t="s">
        <v>69</v>
      </c>
      <c r="D19" t="s">
        <v>70</v>
      </c>
      <c r="E19" t="s">
        <v>71</v>
      </c>
      <c r="F19" t="s">
        <v>72</v>
      </c>
      <c r="G19" t="s">
        <v>73</v>
      </c>
      <c r="H19" t="s">
        <v>74</v>
      </c>
      <c r="I19" t="s">
        <v>75</v>
      </c>
      <c r="J19" t="s">
        <v>76</v>
      </c>
      <c r="K19" t="s">
        <v>77</v>
      </c>
      <c r="L19" t="s">
        <v>78</v>
      </c>
      <c r="M19" t="s">
        <v>79</v>
      </c>
      <c r="N19" t="s">
        <v>80</v>
      </c>
      <c r="O19" t="s">
        <v>81</v>
      </c>
      <c r="Q19" s="2" t="s">
        <v>9</v>
      </c>
      <c r="R19" s="2" t="s">
        <v>8</v>
      </c>
      <c r="S19" t="s">
        <v>82</v>
      </c>
    </row>
    <row r="20" spans="1:20" x14ac:dyDescent="0.25">
      <c r="A20" t="s">
        <v>38</v>
      </c>
      <c r="B20">
        <v>211.63</v>
      </c>
      <c r="C20">
        <v>270</v>
      </c>
      <c r="D20">
        <v>257.7</v>
      </c>
      <c r="E20">
        <v>235.22</v>
      </c>
      <c r="F20">
        <v>250.41</v>
      </c>
      <c r="G20">
        <v>225.75</v>
      </c>
      <c r="H20">
        <v>182.8</v>
      </c>
      <c r="I20">
        <v>192.7</v>
      </c>
      <c r="J20">
        <v>187.93</v>
      </c>
      <c r="K20">
        <v>209.19</v>
      </c>
      <c r="L20">
        <v>282.87</v>
      </c>
      <c r="M20">
        <v>227.4</v>
      </c>
      <c r="N20">
        <v>196.36</v>
      </c>
      <c r="O20">
        <v>203.69</v>
      </c>
      <c r="Q20" s="2">
        <f>STDEV(B20:O20)</f>
        <v>31.722310804026492</v>
      </c>
      <c r="R20" s="2">
        <f>AVERAGE(B20:O20)</f>
        <v>223.83214285714286</v>
      </c>
      <c r="S20">
        <v>8.48</v>
      </c>
    </row>
    <row r="21" spans="1:20" x14ac:dyDescent="0.25">
      <c r="A21" t="s">
        <v>39</v>
      </c>
      <c r="E21">
        <v>235.46</v>
      </c>
      <c r="F21">
        <v>209.03</v>
      </c>
      <c r="G21">
        <v>187.32</v>
      </c>
      <c r="H21">
        <v>200.27</v>
      </c>
      <c r="I21">
        <v>180.35</v>
      </c>
      <c r="J21">
        <v>184.88</v>
      </c>
      <c r="K21">
        <v>208.21</v>
      </c>
      <c r="L21">
        <v>249.39</v>
      </c>
      <c r="M21">
        <v>195.5</v>
      </c>
      <c r="N21">
        <v>167.4</v>
      </c>
      <c r="O21">
        <v>161.9</v>
      </c>
      <c r="Q21" s="2">
        <f>STDEV(E21:O21)</f>
        <v>26.680545483042934</v>
      </c>
      <c r="R21" s="2">
        <f>AVERAGE(E21:O21)</f>
        <v>198.15545454545455</v>
      </c>
      <c r="S21">
        <v>8.0399999999999991</v>
      </c>
      <c r="T21" t="s">
        <v>83</v>
      </c>
    </row>
    <row r="22" spans="1:20" x14ac:dyDescent="0.25">
      <c r="A22" t="s">
        <v>40</v>
      </c>
      <c r="B22">
        <v>251.71</v>
      </c>
      <c r="C22">
        <v>298.76</v>
      </c>
      <c r="D22">
        <v>293.87</v>
      </c>
      <c r="F22">
        <v>197.83</v>
      </c>
      <c r="G22">
        <v>174.85</v>
      </c>
      <c r="H22">
        <v>196.97</v>
      </c>
      <c r="I22">
        <v>252.57</v>
      </c>
      <c r="L22">
        <v>256.72000000000003</v>
      </c>
      <c r="M22">
        <v>177.05</v>
      </c>
      <c r="N22">
        <v>168.62</v>
      </c>
      <c r="O22">
        <v>146</v>
      </c>
      <c r="Q22" s="2">
        <f>STDEV(B22:D22,F22:I22,L22:O22)</f>
        <v>53.00311565456235</v>
      </c>
      <c r="R22" s="2">
        <f>AVERAGE(B22:D22,F22:I22,L22:O22)</f>
        <v>219.54090909090908</v>
      </c>
      <c r="S22">
        <v>15.98</v>
      </c>
      <c r="T22" t="s">
        <v>83</v>
      </c>
    </row>
    <row r="23" spans="1:20" x14ac:dyDescent="0.25">
      <c r="A23" t="s">
        <v>41</v>
      </c>
      <c r="B23">
        <v>230.08</v>
      </c>
      <c r="C23">
        <v>289.95999999999998</v>
      </c>
      <c r="D23">
        <v>230</v>
      </c>
      <c r="E23">
        <v>207.11</v>
      </c>
      <c r="F23">
        <v>169.11</v>
      </c>
      <c r="G23">
        <v>207.97</v>
      </c>
      <c r="H23">
        <v>190.13</v>
      </c>
      <c r="I23">
        <v>239.49</v>
      </c>
      <c r="J23">
        <v>195.14</v>
      </c>
      <c r="K23">
        <v>213.22</v>
      </c>
      <c r="L23">
        <v>266.13</v>
      </c>
      <c r="M23">
        <v>198.11</v>
      </c>
      <c r="Q23" s="2">
        <f>STDEV(B23:M23)</f>
        <v>33.762320164330745</v>
      </c>
      <c r="R23" s="2">
        <f>AVERAGE(B23:M23)</f>
        <v>219.70416666666668</v>
      </c>
      <c r="S23">
        <v>9.75</v>
      </c>
      <c r="T23" t="s">
        <v>84</v>
      </c>
    </row>
    <row r="25" spans="1:20" x14ac:dyDescent="0.25">
      <c r="B25" t="s">
        <v>17</v>
      </c>
      <c r="C25" t="s">
        <v>18</v>
      </c>
      <c r="D25" t="s">
        <v>85</v>
      </c>
      <c r="E25" t="s">
        <v>86</v>
      </c>
      <c r="J25" t="s">
        <v>19</v>
      </c>
      <c r="K25" t="s">
        <v>20</v>
      </c>
      <c r="L25" t="s">
        <v>85</v>
      </c>
      <c r="M25" t="s">
        <v>86</v>
      </c>
    </row>
    <row r="26" spans="1:20" x14ac:dyDescent="0.25">
      <c r="A26">
        <v>0</v>
      </c>
      <c r="B26">
        <v>223.83214285714286</v>
      </c>
      <c r="C26">
        <v>241.86100000000002</v>
      </c>
      <c r="D26">
        <v>8.48</v>
      </c>
      <c r="E26">
        <v>7.94</v>
      </c>
      <c r="I26">
        <v>0</v>
      </c>
      <c r="J26">
        <v>211.44800000000001</v>
      </c>
      <c r="K26">
        <v>225.37599999999998</v>
      </c>
      <c r="L26">
        <v>10.57</v>
      </c>
      <c r="M26">
        <v>4.99</v>
      </c>
    </row>
    <row r="27" spans="1:20" x14ac:dyDescent="0.25">
      <c r="A27">
        <v>7</v>
      </c>
      <c r="B27">
        <v>198.15545454545455</v>
      </c>
      <c r="C27">
        <v>216.39500000000004</v>
      </c>
      <c r="D27">
        <v>8.0399999999999991</v>
      </c>
      <c r="E27">
        <v>8.42</v>
      </c>
      <c r="I27">
        <v>7</v>
      </c>
      <c r="J27">
        <v>210.62666666666667</v>
      </c>
      <c r="K27">
        <v>189.07000000000002</v>
      </c>
      <c r="L27">
        <v>6.21</v>
      </c>
      <c r="M27">
        <v>8.09</v>
      </c>
    </row>
    <row r="28" spans="1:20" x14ac:dyDescent="0.25">
      <c r="A28">
        <v>14</v>
      </c>
      <c r="B28">
        <v>219.54090909090908</v>
      </c>
      <c r="C28">
        <v>222.10374999999999</v>
      </c>
      <c r="D28">
        <v>15.98</v>
      </c>
      <c r="E28">
        <v>10.8</v>
      </c>
      <c r="I28">
        <v>14</v>
      </c>
      <c r="J28">
        <v>178.06125</v>
      </c>
      <c r="K28">
        <v>175.02500000000003</v>
      </c>
      <c r="L28">
        <v>12.92</v>
      </c>
      <c r="M28">
        <v>3.63</v>
      </c>
    </row>
    <row r="29" spans="1:20" x14ac:dyDescent="0.25">
      <c r="A29">
        <v>21</v>
      </c>
      <c r="B29">
        <v>219.70416666666668</v>
      </c>
      <c r="C29">
        <v>201.16125</v>
      </c>
      <c r="D29">
        <v>9.75</v>
      </c>
      <c r="E29">
        <v>9.23</v>
      </c>
      <c r="I29">
        <v>21</v>
      </c>
      <c r="J29">
        <v>231.881</v>
      </c>
      <c r="K29">
        <v>189.58499999999998</v>
      </c>
      <c r="L29">
        <v>11.11</v>
      </c>
      <c r="M29">
        <v>6.01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PDC</vt:lpstr>
      <vt:lpstr>Bradykinin</vt:lpstr>
      <vt:lpstr>L-NAME</vt:lpstr>
      <vt:lpstr>Vasopressin</vt:lpstr>
      <vt:lpstr>Phorbol</vt:lpstr>
      <vt:lpstr>All Vessel Data</vt:lpstr>
      <vt:lpstr>BP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Noriko</cp:lastModifiedBy>
  <dcterms:created xsi:type="dcterms:W3CDTF">2015-02-27T16:29:02Z</dcterms:created>
  <dcterms:modified xsi:type="dcterms:W3CDTF">2015-03-12T13:57:41Z</dcterms:modified>
</cp:coreProperties>
</file>