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075" windowHeight="7950" firstSheet="3" activeTab="11"/>
  </bookViews>
  <sheets>
    <sheet name="HIT" sheetId="1" r:id="rId1"/>
    <sheet name="MIT" sheetId="2" r:id="rId2"/>
    <sheet name="SPSS Mixed" sheetId="3" r:id="rId3"/>
    <sheet name="HIT1" sheetId="5" r:id="rId4"/>
    <sheet name="MIT1" sheetId="6" r:id="rId5"/>
    <sheet name="HIIT Compliance" sheetId="7" r:id="rId6"/>
    <sheet name="CMIT Compliance" sheetId="8" r:id="rId7"/>
    <sheet name="Overall compliance" sheetId="9" r:id="rId8"/>
    <sheet name="Weight" sheetId="10" r:id="rId9"/>
    <sheet name="STS" sheetId="11" r:id="rId10"/>
    <sheet name="6MWT" sheetId="12" r:id="rId11"/>
    <sheet name="CMIT HR RPE" sheetId="13" r:id="rId12"/>
    <sheet name="LVHIIT HR RPE" sheetId="14" r:id="rId13"/>
  </sheets>
  <calcPr calcId="145621"/>
</workbook>
</file>

<file path=xl/calcChain.xml><?xml version="1.0" encoding="utf-8"?>
<calcChain xmlns="http://schemas.openxmlformats.org/spreadsheetml/2006/main">
  <c r="E10" i="14" l="1"/>
  <c r="E11" i="14" s="1"/>
  <c r="D10" i="14"/>
  <c r="D11" i="14" s="1"/>
  <c r="C10" i="14"/>
  <c r="C11" i="14" s="1"/>
  <c r="B10" i="14"/>
  <c r="B11" i="14" s="1"/>
  <c r="C10" i="13"/>
  <c r="C11" i="13" s="1"/>
  <c r="B10" i="13"/>
  <c r="B11" i="13" s="1"/>
  <c r="DW3" i="2" l="1"/>
  <c r="DW4" i="2"/>
  <c r="DW5" i="2"/>
  <c r="DW6" i="2"/>
  <c r="DW7" i="2"/>
  <c r="DW8" i="2"/>
  <c r="DW9" i="2"/>
  <c r="BR13" i="2" l="1"/>
  <c r="S19" i="1"/>
  <c r="DB6" i="2" l="1"/>
  <c r="CV9" i="2"/>
  <c r="CV8" i="2"/>
  <c r="CV7" i="2"/>
  <c r="CV6" i="2"/>
  <c r="CV5" i="2"/>
  <c r="CV4" i="2"/>
  <c r="CV3" i="2"/>
  <c r="CV2" i="2"/>
  <c r="BX18" i="2"/>
  <c r="AB8" i="2"/>
  <c r="EO11" i="2" l="1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ER10" i="2"/>
  <c r="EO10" i="2"/>
  <c r="EO14" i="2" s="1"/>
  <c r="EN10" i="2"/>
  <c r="EM10" i="2"/>
  <c r="EM14" i="2" s="1"/>
  <c r="EL10" i="2"/>
  <c r="EK10" i="2"/>
  <c r="EK14" i="2" s="1"/>
  <c r="EJ10" i="2"/>
  <c r="EI10" i="2"/>
  <c r="EI14" i="2" s="1"/>
  <c r="EH10" i="2"/>
  <c r="EG10" i="2"/>
  <c r="EG14" i="2" s="1"/>
  <c r="EF10" i="2"/>
  <c r="EE10" i="2"/>
  <c r="EE14" i="2" s="1"/>
  <c r="ED10" i="2"/>
  <c r="EC10" i="2"/>
  <c r="EC14" i="2" s="1"/>
  <c r="EB10" i="2"/>
  <c r="EB13" i="2" s="1"/>
  <c r="EA10" i="2"/>
  <c r="EA14" i="2" s="1"/>
  <c r="DZ10" i="2"/>
  <c r="DY10" i="2"/>
  <c r="DY14" i="2" s="1"/>
  <c r="DX10" i="2"/>
  <c r="DW10" i="2"/>
  <c r="DW14" i="2" s="1"/>
  <c r="DV10" i="2"/>
  <c r="DU10" i="2"/>
  <c r="DU14" i="2" s="1"/>
  <c r="DT10" i="2"/>
  <c r="DT13" i="2" s="1"/>
  <c r="DS10" i="2"/>
  <c r="DS14" i="2" s="1"/>
  <c r="DR10" i="2"/>
  <c r="DQ10" i="2"/>
  <c r="DQ14" i="2" s="1"/>
  <c r="DP10" i="2"/>
  <c r="DO10" i="2"/>
  <c r="DN10" i="2"/>
  <c r="DM10" i="2"/>
  <c r="DM14" i="2" s="1"/>
  <c r="DL10" i="2"/>
  <c r="DK10" i="2"/>
  <c r="DJ10" i="2"/>
  <c r="DI10" i="2"/>
  <c r="DI14" i="2" s="1"/>
  <c r="DH10" i="2"/>
  <c r="DG10" i="2"/>
  <c r="DF10" i="2"/>
  <c r="DE10" i="2"/>
  <c r="DE14" i="2" s="1"/>
  <c r="DD10" i="2"/>
  <c r="DC10" i="2"/>
  <c r="DB10" i="2"/>
  <c r="DA10" i="2"/>
  <c r="DA14" i="2" s="1"/>
  <c r="CZ10" i="2"/>
  <c r="CY10" i="2"/>
  <c r="CX10" i="2"/>
  <c r="CW10" i="2"/>
  <c r="CW14" i="2" s="1"/>
  <c r="CV10" i="2"/>
  <c r="CU10" i="2"/>
  <c r="CT10" i="2"/>
  <c r="CS10" i="2"/>
  <c r="CS14" i="2" s="1"/>
  <c r="CR10" i="2"/>
  <c r="CQ10" i="2"/>
  <c r="CP10" i="2"/>
  <c r="CO10" i="2"/>
  <c r="CO14" i="2" s="1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BA14" i="2" s="1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EO14" i="1"/>
  <c r="EK14" i="1"/>
  <c r="EG14" i="1"/>
  <c r="EC14" i="1"/>
  <c r="DY14" i="1"/>
  <c r="DU14" i="1"/>
  <c r="DQ14" i="1"/>
  <c r="DM14" i="1"/>
  <c r="DI14" i="1"/>
  <c r="DE14" i="1"/>
  <c r="DA14" i="1"/>
  <c r="CW14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4" i="1"/>
  <c r="CJ11" i="1"/>
  <c r="CH14" i="1"/>
  <c r="CI11" i="1"/>
  <c r="CH11" i="1"/>
  <c r="CF11" i="1"/>
  <c r="CE11" i="1"/>
  <c r="CB14" i="1"/>
  <c r="CC11" i="1"/>
  <c r="CB11" i="1"/>
  <c r="BY14" i="1"/>
  <c r="BZ11" i="1"/>
  <c r="BY11" i="1"/>
  <c r="BV14" i="1"/>
  <c r="BW11" i="1"/>
  <c r="BV11" i="1"/>
  <c r="BS14" i="1"/>
  <c r="BT11" i="1"/>
  <c r="BS11" i="1"/>
  <c r="BQ14" i="1"/>
  <c r="BQ11" i="1"/>
  <c r="BP11" i="1"/>
  <c r="BN14" i="1"/>
  <c r="BM14" i="1"/>
  <c r="BN11" i="1"/>
  <c r="BM11" i="1"/>
  <c r="BJ14" i="1"/>
  <c r="BK11" i="1"/>
  <c r="BJ11" i="1"/>
  <c r="BG14" i="1"/>
  <c r="BH11" i="1"/>
  <c r="BG11" i="1"/>
  <c r="BE11" i="1"/>
  <c r="BD11" i="1"/>
  <c r="BA14" i="1"/>
  <c r="BB11" i="1"/>
  <c r="BA11" i="1"/>
  <c r="AX14" i="1"/>
  <c r="AY11" i="1"/>
  <c r="AX11" i="1"/>
  <c r="AU14" i="1"/>
  <c r="AV11" i="1"/>
  <c r="AU11" i="1"/>
  <c r="AR14" i="1"/>
  <c r="AS11" i="1"/>
  <c r="AR11" i="1"/>
  <c r="AO14" i="1"/>
  <c r="AP11" i="1"/>
  <c r="AO11" i="1"/>
  <c r="AM14" i="1"/>
  <c r="AM11" i="1"/>
  <c r="AL14" i="1"/>
  <c r="AL13" i="1"/>
  <c r="AL11" i="1"/>
  <c r="AI14" i="1"/>
  <c r="AJ11" i="1"/>
  <c r="AI11" i="1"/>
  <c r="AF14" i="1"/>
  <c r="AG11" i="1"/>
  <c r="AF11" i="1"/>
  <c r="AD11" i="1"/>
  <c r="AC11" i="1"/>
  <c r="Z14" i="1"/>
  <c r="AA11" i="1"/>
  <c r="Z11" i="1"/>
  <c r="W14" i="1"/>
  <c r="X11" i="1"/>
  <c r="W11" i="1"/>
  <c r="T14" i="1"/>
  <c r="U11" i="1"/>
  <c r="T11" i="1"/>
  <c r="Q13" i="1"/>
  <c r="R11" i="1"/>
  <c r="Q11" i="1"/>
  <c r="M14" i="1"/>
  <c r="M13" i="1"/>
  <c r="O11" i="1"/>
  <c r="N11" i="1"/>
  <c r="M11" i="1"/>
  <c r="J14" i="1"/>
  <c r="K11" i="1"/>
  <c r="J11" i="1"/>
  <c r="H11" i="1"/>
  <c r="G11" i="1"/>
  <c r="C14" i="1"/>
  <c r="C11" i="1"/>
  <c r="D13" i="1"/>
  <c r="D11" i="1"/>
  <c r="E14" i="1"/>
  <c r="E11" i="1"/>
  <c r="I14" i="2" l="1"/>
  <c r="I13" i="2"/>
  <c r="J13" i="2"/>
  <c r="J14" i="2"/>
  <c r="V13" i="2"/>
  <c r="V14" i="2"/>
  <c r="AD13" i="2"/>
  <c r="AD14" i="2"/>
  <c r="AP13" i="2"/>
  <c r="AP14" i="2"/>
  <c r="BB13" i="2"/>
  <c r="BB14" i="2"/>
  <c r="BJ13" i="2"/>
  <c r="BJ14" i="2"/>
  <c r="BV13" i="2"/>
  <c r="BV14" i="2"/>
  <c r="CD13" i="2"/>
  <c r="CD14" i="2"/>
  <c r="CL13" i="2"/>
  <c r="CL14" i="2"/>
  <c r="CX13" i="2"/>
  <c r="CX14" i="2"/>
  <c r="C14" i="2"/>
  <c r="C13" i="2"/>
  <c r="K14" i="2"/>
  <c r="K13" i="2"/>
  <c r="S14" i="2"/>
  <c r="S13" i="2"/>
  <c r="AA14" i="2"/>
  <c r="AA13" i="2"/>
  <c r="AE14" i="2"/>
  <c r="AE13" i="2"/>
  <c r="AM14" i="2"/>
  <c r="AM13" i="2"/>
  <c r="AU14" i="2"/>
  <c r="AU13" i="2"/>
  <c r="AY14" i="2"/>
  <c r="AY13" i="2"/>
  <c r="BG14" i="2"/>
  <c r="BG13" i="2"/>
  <c r="BO14" i="2"/>
  <c r="BO13" i="2"/>
  <c r="BW14" i="2"/>
  <c r="BW13" i="2"/>
  <c r="CI14" i="2"/>
  <c r="CI13" i="2"/>
  <c r="D13" i="2"/>
  <c r="D14" i="2"/>
  <c r="H13" i="2"/>
  <c r="H14" i="2"/>
  <c r="L13" i="2"/>
  <c r="L14" i="2"/>
  <c r="P11" i="2"/>
  <c r="P13" i="2" s="1"/>
  <c r="T13" i="2"/>
  <c r="T14" i="2"/>
  <c r="X13" i="2"/>
  <c r="X14" i="2"/>
  <c r="AF13" i="2"/>
  <c r="AF14" i="2"/>
  <c r="AJ13" i="2"/>
  <c r="AJ14" i="2"/>
  <c r="AN13" i="2"/>
  <c r="AN14" i="2"/>
  <c r="AR13" i="2"/>
  <c r="AR14" i="2"/>
  <c r="AV13" i="2"/>
  <c r="AV14" i="2"/>
  <c r="AZ13" i="2"/>
  <c r="AZ14" i="2"/>
  <c r="BD13" i="2"/>
  <c r="BD14" i="2"/>
  <c r="BH14" i="2"/>
  <c r="BL14" i="2"/>
  <c r="BP14" i="2"/>
  <c r="BT14" i="2"/>
  <c r="BX14" i="2"/>
  <c r="CB14" i="2"/>
  <c r="CF14" i="2"/>
  <c r="CJ14" i="2"/>
  <c r="CN14" i="2"/>
  <c r="CR14" i="2"/>
  <c r="CV14" i="2"/>
  <c r="CZ14" i="2"/>
  <c r="DD14" i="2"/>
  <c r="DH14" i="2"/>
  <c r="DL14" i="2"/>
  <c r="DP14" i="2"/>
  <c r="DX14" i="2"/>
  <c r="E14" i="2"/>
  <c r="E13" i="2"/>
  <c r="Q14" i="2"/>
  <c r="Q13" i="2"/>
  <c r="U14" i="2"/>
  <c r="U13" i="2"/>
  <c r="Y14" i="2"/>
  <c r="Y13" i="2"/>
  <c r="AC14" i="2"/>
  <c r="AC13" i="2"/>
  <c r="AG14" i="2"/>
  <c r="AG13" i="2"/>
  <c r="AK14" i="2"/>
  <c r="AK13" i="2"/>
  <c r="AO14" i="2"/>
  <c r="AO13" i="2"/>
  <c r="AS14" i="2"/>
  <c r="AS13" i="2"/>
  <c r="AW14" i="2"/>
  <c r="AW13" i="2"/>
  <c r="F13" i="2"/>
  <c r="F14" i="2"/>
  <c r="R13" i="2"/>
  <c r="R14" i="2"/>
  <c r="AH13" i="2"/>
  <c r="AH14" i="2"/>
  <c r="AX13" i="2"/>
  <c r="AX14" i="2"/>
  <c r="BN13" i="2"/>
  <c r="BN14" i="2"/>
  <c r="BZ13" i="2"/>
  <c r="BZ14" i="2"/>
  <c r="CP13" i="2"/>
  <c r="CP14" i="2"/>
  <c r="DB13" i="2"/>
  <c r="DB14" i="2"/>
  <c r="M14" i="2"/>
  <c r="M13" i="2"/>
  <c r="N13" i="2"/>
  <c r="N14" i="2"/>
  <c r="Z13" i="2"/>
  <c r="Z14" i="2"/>
  <c r="AL13" i="2"/>
  <c r="AL14" i="2"/>
  <c r="AT13" i="2"/>
  <c r="AT14" i="2"/>
  <c r="BF13" i="2"/>
  <c r="BF14" i="2"/>
  <c r="BR14" i="2"/>
  <c r="CH13" i="2"/>
  <c r="CH14" i="2"/>
  <c r="CT13" i="2"/>
  <c r="CT14" i="2"/>
  <c r="G14" i="2"/>
  <c r="G13" i="2"/>
  <c r="O14" i="2"/>
  <c r="O13" i="2"/>
  <c r="W14" i="2"/>
  <c r="W13" i="2"/>
  <c r="AI14" i="2"/>
  <c r="AI13" i="2"/>
  <c r="AQ14" i="2"/>
  <c r="AQ13" i="2"/>
  <c r="BC14" i="2"/>
  <c r="BC13" i="2"/>
  <c r="BK14" i="2"/>
  <c r="BK13" i="2"/>
  <c r="BS14" i="2"/>
  <c r="BS13" i="2"/>
  <c r="CA14" i="2"/>
  <c r="CA13" i="2"/>
  <c r="CE14" i="2"/>
  <c r="CE13" i="2"/>
  <c r="CM14" i="2"/>
  <c r="CM13" i="2"/>
  <c r="CQ14" i="2"/>
  <c r="CQ13" i="2"/>
  <c r="CU14" i="2"/>
  <c r="CU13" i="2"/>
  <c r="CY14" i="2"/>
  <c r="DC13" i="2"/>
  <c r="DK13" i="2"/>
  <c r="BE14" i="2"/>
  <c r="BI14" i="2"/>
  <c r="BM14" i="2"/>
  <c r="BQ14" i="2"/>
  <c r="BU14" i="2"/>
  <c r="BY14" i="2"/>
  <c r="CC14" i="2"/>
  <c r="CG14" i="2"/>
  <c r="CK14" i="2"/>
  <c r="DS13" i="2"/>
  <c r="EA13" i="2"/>
  <c r="EI13" i="2"/>
  <c r="DT14" i="2"/>
  <c r="EB14" i="2"/>
  <c r="DF13" i="2"/>
  <c r="DJ13" i="2"/>
  <c r="DN13" i="2"/>
  <c r="DR13" i="2"/>
  <c r="DV13" i="2"/>
  <c r="DZ13" i="2"/>
  <c r="ED13" i="2"/>
  <c r="EH13" i="2"/>
  <c r="EL13" i="2"/>
  <c r="BA13" i="2"/>
  <c r="BI13" i="2"/>
  <c r="BQ13" i="2"/>
  <c r="BY13" i="2"/>
  <c r="CG13" i="2"/>
  <c r="CO13" i="2"/>
  <c r="CW13" i="2"/>
  <c r="DE13" i="2"/>
  <c r="DM13" i="2"/>
  <c r="DU13" i="2"/>
  <c r="EC13" i="2"/>
  <c r="EK13" i="2"/>
  <c r="DF14" i="2"/>
  <c r="DN14" i="2"/>
  <c r="DV14" i="2"/>
  <c r="ED14" i="2"/>
  <c r="DC14" i="2"/>
  <c r="DG14" i="2"/>
  <c r="DK14" i="2"/>
  <c r="DO14" i="2"/>
  <c r="CY13" i="2"/>
  <c r="DG13" i="2"/>
  <c r="DO13" i="2"/>
  <c r="DW13" i="2"/>
  <c r="EE13" i="2"/>
  <c r="EM13" i="2"/>
  <c r="EH14" i="2"/>
  <c r="BH13" i="2"/>
  <c r="BL13" i="2"/>
  <c r="BP13" i="2"/>
  <c r="BT13" i="2"/>
  <c r="BX13" i="2"/>
  <c r="CB13" i="2"/>
  <c r="CF13" i="2"/>
  <c r="CJ13" i="2"/>
  <c r="CN13" i="2"/>
  <c r="CR13" i="2"/>
  <c r="CV13" i="2"/>
  <c r="CZ13" i="2"/>
  <c r="DD13" i="2"/>
  <c r="DH13" i="2"/>
  <c r="DL13" i="2"/>
  <c r="DP13" i="2"/>
  <c r="DX13" i="2"/>
  <c r="EF13" i="2"/>
  <c r="EF14" i="2"/>
  <c r="EJ13" i="2"/>
  <c r="EJ14" i="2"/>
  <c r="EN13" i="2"/>
  <c r="EN14" i="2"/>
  <c r="BE13" i="2"/>
  <c r="BM13" i="2"/>
  <c r="BU13" i="2"/>
  <c r="CC13" i="2"/>
  <c r="CK13" i="2"/>
  <c r="CS13" i="2"/>
  <c r="DA13" i="2"/>
  <c r="DI13" i="2"/>
  <c r="DQ13" i="2"/>
  <c r="DY13" i="2"/>
  <c r="EG13" i="2"/>
  <c r="EO13" i="2"/>
  <c r="DJ14" i="2"/>
  <c r="DR14" i="2"/>
  <c r="DZ14" i="2"/>
  <c r="EL14" i="2"/>
  <c r="EA14" i="1"/>
  <c r="EA13" i="1"/>
  <c r="EE14" i="1"/>
  <c r="EE13" i="1"/>
  <c r="EI14" i="1"/>
  <c r="EI13" i="1"/>
  <c r="EM14" i="1"/>
  <c r="EM13" i="1"/>
  <c r="CN14" i="1"/>
  <c r="CN13" i="1"/>
  <c r="CR14" i="1"/>
  <c r="CR13" i="1"/>
  <c r="CV14" i="1"/>
  <c r="CV13" i="1"/>
  <c r="CZ14" i="1"/>
  <c r="CZ13" i="1"/>
  <c r="DD14" i="1"/>
  <c r="DD13" i="1"/>
  <c r="DH14" i="1"/>
  <c r="DH13" i="1"/>
  <c r="DL14" i="1"/>
  <c r="DL13" i="1"/>
  <c r="DP14" i="1"/>
  <c r="DP13" i="1"/>
  <c r="DT14" i="1"/>
  <c r="DT13" i="1"/>
  <c r="DX14" i="1"/>
  <c r="DX13" i="1"/>
  <c r="EB14" i="1"/>
  <c r="EB13" i="1"/>
  <c r="EF14" i="1"/>
  <c r="EF13" i="1"/>
  <c r="EJ14" i="1"/>
  <c r="EJ13" i="1"/>
  <c r="EN14" i="1"/>
  <c r="EN13" i="1"/>
  <c r="CK14" i="1"/>
  <c r="CK13" i="1"/>
  <c r="CO14" i="1"/>
  <c r="CO13" i="1"/>
  <c r="CS14" i="1"/>
  <c r="CS13" i="1"/>
  <c r="CL13" i="1"/>
  <c r="CL14" i="1"/>
  <c r="CP13" i="1"/>
  <c r="CP14" i="1"/>
  <c r="CT13" i="1"/>
  <c r="CT14" i="1"/>
  <c r="CX13" i="1"/>
  <c r="CX14" i="1"/>
  <c r="DB13" i="1"/>
  <c r="DB14" i="1"/>
  <c r="DF13" i="1"/>
  <c r="DF14" i="1"/>
  <c r="DJ13" i="1"/>
  <c r="DJ14" i="1"/>
  <c r="DN13" i="1"/>
  <c r="DN14" i="1"/>
  <c r="DR13" i="1"/>
  <c r="DR14" i="1"/>
  <c r="DV13" i="1"/>
  <c r="DV14" i="1"/>
  <c r="DZ13" i="1"/>
  <c r="DZ14" i="1"/>
  <c r="ED13" i="1"/>
  <c r="ED14" i="1"/>
  <c r="EH13" i="1"/>
  <c r="EH14" i="1"/>
  <c r="EL13" i="1"/>
  <c r="EL14" i="1"/>
  <c r="CM14" i="1"/>
  <c r="CM13" i="1"/>
  <c r="CQ14" i="1"/>
  <c r="CQ13" i="1"/>
  <c r="CU14" i="1"/>
  <c r="CU13" i="1"/>
  <c r="CY14" i="1"/>
  <c r="CY13" i="1"/>
  <c r="DC14" i="1"/>
  <c r="DC13" i="1"/>
  <c r="DG14" i="1"/>
  <c r="DG13" i="1"/>
  <c r="DK14" i="1"/>
  <c r="DK13" i="1"/>
  <c r="DO14" i="1"/>
  <c r="DO13" i="1"/>
  <c r="DS14" i="1"/>
  <c r="DS13" i="1"/>
  <c r="DW14" i="1"/>
  <c r="DW13" i="1"/>
  <c r="CW13" i="1"/>
  <c r="DA13" i="1"/>
  <c r="DE13" i="1"/>
  <c r="DI13" i="1"/>
  <c r="DM13" i="1"/>
  <c r="DQ13" i="1"/>
  <c r="DU13" i="1"/>
  <c r="DY13" i="1"/>
  <c r="EC13" i="1"/>
  <c r="EG13" i="1"/>
  <c r="EK13" i="1"/>
  <c r="EO13" i="1"/>
  <c r="CJ13" i="1"/>
  <c r="CI14" i="1"/>
  <c r="CI13" i="1"/>
  <c r="CH13" i="1"/>
  <c r="CE14" i="1"/>
  <c r="CE13" i="1"/>
  <c r="CF14" i="1"/>
  <c r="CF13" i="1"/>
  <c r="CC14" i="1"/>
  <c r="CC13" i="1"/>
  <c r="CB13" i="1"/>
  <c r="BZ14" i="1"/>
  <c r="BZ13" i="1"/>
  <c r="BY13" i="1"/>
  <c r="BW14" i="1"/>
  <c r="BW13" i="1"/>
  <c r="BV13" i="1"/>
  <c r="BT14" i="1"/>
  <c r="BT13" i="1"/>
  <c r="BS13" i="1"/>
  <c r="BP14" i="1"/>
  <c r="BP13" i="1"/>
  <c r="BQ13" i="1"/>
  <c r="BM13" i="1"/>
  <c r="BN13" i="1"/>
  <c r="BK14" i="1"/>
  <c r="BK13" i="1"/>
  <c r="BJ13" i="1"/>
  <c r="BH14" i="1"/>
  <c r="BH13" i="1"/>
  <c r="BG13" i="1"/>
  <c r="BD14" i="1"/>
  <c r="BD13" i="1"/>
  <c r="BE14" i="1"/>
  <c r="BE13" i="1"/>
  <c r="BB14" i="1"/>
  <c r="BB13" i="1"/>
  <c r="BA13" i="1"/>
  <c r="AY14" i="1"/>
  <c r="AY13" i="1"/>
  <c r="AX13" i="1"/>
  <c r="AV14" i="1"/>
  <c r="AV13" i="1"/>
  <c r="AU13" i="1"/>
  <c r="AS14" i="1"/>
  <c r="AS13" i="1"/>
  <c r="AR13" i="1"/>
  <c r="AP14" i="1"/>
  <c r="AP13" i="1"/>
  <c r="AO13" i="1"/>
  <c r="AM13" i="1"/>
  <c r="AJ14" i="1"/>
  <c r="AJ13" i="1"/>
  <c r="AI13" i="1"/>
  <c r="AG14" i="1"/>
  <c r="AG13" i="1"/>
  <c r="AF13" i="1"/>
  <c r="AC14" i="1"/>
  <c r="AC13" i="1"/>
  <c r="AD14" i="1"/>
  <c r="AD13" i="1"/>
  <c r="AA13" i="1"/>
  <c r="AA14" i="1"/>
  <c r="Z13" i="1"/>
  <c r="X14" i="1"/>
  <c r="X13" i="1"/>
  <c r="W13" i="1"/>
  <c r="U13" i="1"/>
  <c r="U14" i="1"/>
  <c r="T13" i="1"/>
  <c r="R13" i="1"/>
  <c r="R14" i="1"/>
  <c r="Q14" i="1"/>
  <c r="O14" i="1"/>
  <c r="O13" i="1"/>
  <c r="N13" i="1"/>
  <c r="N14" i="1"/>
  <c r="K14" i="1"/>
  <c r="K13" i="1"/>
  <c r="J13" i="1"/>
  <c r="G14" i="1"/>
  <c r="G13" i="1"/>
  <c r="H14" i="1"/>
  <c r="H13" i="1"/>
  <c r="C13" i="1"/>
  <c r="D14" i="1"/>
  <c r="E13" i="1"/>
  <c r="L9" i="1"/>
  <c r="L8" i="1"/>
  <c r="L7" i="1"/>
  <c r="L6" i="1"/>
  <c r="L5" i="1"/>
  <c r="L4" i="1"/>
  <c r="L3" i="1"/>
  <c r="L11" i="1" s="1"/>
  <c r="L2" i="1"/>
  <c r="L10" i="1" s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CA13" i="1" s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C13" i="1" s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K10" i="1"/>
  <c r="J10" i="1"/>
  <c r="I10" i="1"/>
  <c r="I14" i="1" s="1"/>
  <c r="H10" i="1"/>
  <c r="G10" i="1"/>
  <c r="F10" i="1"/>
  <c r="E10" i="1"/>
  <c r="D10" i="1"/>
  <c r="C10" i="1"/>
  <c r="B10" i="1"/>
  <c r="D18" i="9"/>
  <c r="P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I11" i="1"/>
  <c r="F11" i="1"/>
  <c r="ER10" i="1"/>
  <c r="CG14" i="1"/>
  <c r="BU14" i="1"/>
  <c r="BO13" i="1"/>
  <c r="BI14" i="1"/>
  <c r="EO9" i="1"/>
  <c r="EO8" i="1"/>
  <c r="EO7" i="1"/>
  <c r="EO6" i="1"/>
  <c r="EO5" i="1"/>
  <c r="EO4" i="1"/>
  <c r="EO3" i="1"/>
  <c r="EO2" i="1"/>
  <c r="EL9" i="1"/>
  <c r="EL8" i="1"/>
  <c r="EL7" i="1"/>
  <c r="EL6" i="1"/>
  <c r="EL5" i="1"/>
  <c r="EL4" i="1"/>
  <c r="EL3" i="1"/>
  <c r="EL2" i="1"/>
  <c r="EI9" i="1"/>
  <c r="EI8" i="1"/>
  <c r="EI7" i="1"/>
  <c r="EI6" i="1"/>
  <c r="EI5" i="1"/>
  <c r="EI4" i="1"/>
  <c r="EI3" i="1"/>
  <c r="EI2" i="1"/>
  <c r="EF9" i="1"/>
  <c r="EF8" i="1"/>
  <c r="EF7" i="1"/>
  <c r="EF6" i="1"/>
  <c r="EF5" i="1"/>
  <c r="EF4" i="1"/>
  <c r="EF3" i="1"/>
  <c r="EF2" i="1"/>
  <c r="EC9" i="1"/>
  <c r="EC8" i="1"/>
  <c r="EC7" i="1"/>
  <c r="EC6" i="1"/>
  <c r="EC5" i="1"/>
  <c r="EC4" i="1"/>
  <c r="EC3" i="1"/>
  <c r="EC2" i="1"/>
  <c r="DZ9" i="1"/>
  <c r="DZ8" i="1"/>
  <c r="DZ7" i="1"/>
  <c r="DZ6" i="1"/>
  <c r="DZ5" i="1"/>
  <c r="DZ4" i="1"/>
  <c r="DZ3" i="1"/>
  <c r="DZ2" i="1"/>
  <c r="DW9" i="1"/>
  <c r="DW8" i="1"/>
  <c r="DW7" i="1"/>
  <c r="DW6" i="1"/>
  <c r="DW5" i="1"/>
  <c r="DW4" i="1"/>
  <c r="DW3" i="1"/>
  <c r="DW2" i="1"/>
  <c r="DT9" i="1"/>
  <c r="DT8" i="1"/>
  <c r="DT7" i="1"/>
  <c r="DT6" i="1"/>
  <c r="DT5" i="1"/>
  <c r="DT4" i="1"/>
  <c r="DT3" i="1"/>
  <c r="DT2" i="1"/>
  <c r="DQ9" i="1"/>
  <c r="DQ8" i="1"/>
  <c r="DQ7" i="1"/>
  <c r="DQ6" i="1"/>
  <c r="DQ5" i="1"/>
  <c r="DQ4" i="1"/>
  <c r="DQ3" i="1"/>
  <c r="DQ2" i="1"/>
  <c r="DN9" i="1"/>
  <c r="DN8" i="1"/>
  <c r="DN7" i="1"/>
  <c r="DN6" i="1"/>
  <c r="DN5" i="1"/>
  <c r="DN4" i="1"/>
  <c r="DN3" i="1"/>
  <c r="DN2" i="1"/>
  <c r="DK9" i="1"/>
  <c r="DK8" i="1"/>
  <c r="DK7" i="1"/>
  <c r="DK6" i="1"/>
  <c r="DK5" i="1"/>
  <c r="DK4" i="1"/>
  <c r="DK3" i="1"/>
  <c r="DK2" i="1"/>
  <c r="DH9" i="1"/>
  <c r="DH7" i="1"/>
  <c r="DH6" i="1"/>
  <c r="DH5" i="1"/>
  <c r="DH4" i="1"/>
  <c r="DH3" i="1"/>
  <c r="DE9" i="1"/>
  <c r="DE8" i="1"/>
  <c r="DE7" i="1"/>
  <c r="DE6" i="1"/>
  <c r="DE5" i="1"/>
  <c r="DE4" i="1"/>
  <c r="DE3" i="1"/>
  <c r="DE2" i="1"/>
  <c r="DB8" i="1"/>
  <c r="DB7" i="1"/>
  <c r="CY9" i="1"/>
  <c r="CY8" i="1"/>
  <c r="CY7" i="1"/>
  <c r="CY6" i="1"/>
  <c r="CY5" i="1"/>
  <c r="CY4" i="1"/>
  <c r="CY3" i="1"/>
  <c r="CY2" i="1"/>
  <c r="CV9" i="1"/>
  <c r="CV8" i="1"/>
  <c r="CV7" i="1"/>
  <c r="CV6" i="1"/>
  <c r="CV5" i="1"/>
  <c r="CV4" i="1"/>
  <c r="CV3" i="1"/>
  <c r="CV2" i="1"/>
  <c r="CS9" i="1"/>
  <c r="CS8" i="1"/>
  <c r="CS7" i="1"/>
  <c r="CS6" i="1"/>
  <c r="CS5" i="1"/>
  <c r="CS4" i="1"/>
  <c r="CS3" i="1"/>
  <c r="CS2" i="1"/>
  <c r="CP9" i="1"/>
  <c r="CP8" i="1"/>
  <c r="CP7" i="1"/>
  <c r="CP6" i="1"/>
  <c r="CP5" i="1"/>
  <c r="CP4" i="1"/>
  <c r="CP3" i="1"/>
  <c r="CP2" i="1"/>
  <c r="CM9" i="1"/>
  <c r="CM8" i="1"/>
  <c r="CM7" i="1"/>
  <c r="CM6" i="1"/>
  <c r="CM5" i="1"/>
  <c r="CM4" i="1"/>
  <c r="CM3" i="1"/>
  <c r="CM2" i="1"/>
  <c r="CJ9" i="1"/>
  <c r="CJ8" i="1"/>
  <c r="CJ7" i="1"/>
  <c r="CJ6" i="1"/>
  <c r="CJ5" i="1"/>
  <c r="CJ4" i="1"/>
  <c r="CJ3" i="1"/>
  <c r="CJ2" i="1"/>
  <c r="CG9" i="1"/>
  <c r="CG8" i="1"/>
  <c r="CG7" i="1"/>
  <c r="CG6" i="1"/>
  <c r="CG5" i="1"/>
  <c r="CG4" i="1"/>
  <c r="CG3" i="1"/>
  <c r="CG2" i="1"/>
  <c r="CD9" i="1"/>
  <c r="CD8" i="1"/>
  <c r="CD7" i="1"/>
  <c r="CD6" i="1"/>
  <c r="CD5" i="1"/>
  <c r="CD4" i="1"/>
  <c r="CD3" i="1"/>
  <c r="CD2" i="1"/>
  <c r="CA9" i="1"/>
  <c r="CA8" i="1"/>
  <c r="CA7" i="1"/>
  <c r="CA6" i="1"/>
  <c r="CA5" i="1"/>
  <c r="CA4" i="1"/>
  <c r="CA3" i="1"/>
  <c r="CA2" i="1"/>
  <c r="BX9" i="1"/>
  <c r="BX8" i="1"/>
  <c r="BX7" i="1"/>
  <c r="BX6" i="1"/>
  <c r="BX5" i="1"/>
  <c r="BX4" i="1"/>
  <c r="BX3" i="1"/>
  <c r="BX2" i="1"/>
  <c r="BU9" i="1"/>
  <c r="BU8" i="1"/>
  <c r="BU7" i="1"/>
  <c r="BU6" i="1"/>
  <c r="BU5" i="1"/>
  <c r="BU4" i="1"/>
  <c r="BU3" i="1"/>
  <c r="BU2" i="1"/>
  <c r="BR9" i="1"/>
  <c r="BR8" i="1"/>
  <c r="BR7" i="1"/>
  <c r="BR4" i="1"/>
  <c r="BR3" i="1"/>
  <c r="BR2" i="1"/>
  <c r="BO9" i="1"/>
  <c r="BO8" i="1"/>
  <c r="BO6" i="1"/>
  <c r="BO5" i="1"/>
  <c r="BO4" i="1"/>
  <c r="BO3" i="1"/>
  <c r="BO2" i="1"/>
  <c r="BL9" i="1"/>
  <c r="BL8" i="1"/>
  <c r="BL7" i="1"/>
  <c r="BL6" i="1"/>
  <c r="BL5" i="1"/>
  <c r="BL4" i="1"/>
  <c r="BL3" i="1"/>
  <c r="BL2" i="1"/>
  <c r="BI9" i="1"/>
  <c r="BI8" i="1"/>
  <c r="BI7" i="1"/>
  <c r="BI6" i="1"/>
  <c r="BI5" i="1"/>
  <c r="BI4" i="1"/>
  <c r="BI3" i="1"/>
  <c r="BI2" i="1"/>
  <c r="BF9" i="1"/>
  <c r="BF8" i="1"/>
  <c r="BF7" i="1"/>
  <c r="BF6" i="1"/>
  <c r="BF5" i="1"/>
  <c r="BF4" i="1"/>
  <c r="BF3" i="1"/>
  <c r="BF2" i="1"/>
  <c r="BC9" i="1"/>
  <c r="BC8" i="1"/>
  <c r="BC7" i="1"/>
  <c r="BC6" i="1"/>
  <c r="BC5" i="1"/>
  <c r="BC4" i="1"/>
  <c r="BC3" i="1"/>
  <c r="BC2" i="1"/>
  <c r="AZ9" i="1"/>
  <c r="AZ8" i="1"/>
  <c r="AZ7" i="1"/>
  <c r="AZ6" i="1"/>
  <c r="AZ5" i="1"/>
  <c r="AZ4" i="1"/>
  <c r="AZ3" i="1"/>
  <c r="AZ2" i="1"/>
  <c r="AW9" i="1"/>
  <c r="AW8" i="1"/>
  <c r="AW7" i="1"/>
  <c r="AW6" i="1"/>
  <c r="AW5" i="1"/>
  <c r="AW4" i="1"/>
  <c r="AW3" i="1"/>
  <c r="AW2" i="1"/>
  <c r="AT9" i="1"/>
  <c r="AT8" i="1"/>
  <c r="AT7" i="1"/>
  <c r="AT6" i="1"/>
  <c r="AT5" i="1"/>
  <c r="AT4" i="1"/>
  <c r="AT3" i="1"/>
  <c r="AT2" i="1"/>
  <c r="AQ9" i="1"/>
  <c r="AQ8" i="1"/>
  <c r="AQ7" i="1"/>
  <c r="AQ6" i="1"/>
  <c r="AQ5" i="1"/>
  <c r="AQ4" i="1"/>
  <c r="AQ3" i="1"/>
  <c r="AQ2" i="1"/>
  <c r="AN9" i="1"/>
  <c r="AN8" i="1"/>
  <c r="AN7" i="1"/>
  <c r="AN6" i="1"/>
  <c r="AN5" i="1"/>
  <c r="AN4" i="1"/>
  <c r="AN3" i="1"/>
  <c r="AN2" i="1"/>
  <c r="AK9" i="1"/>
  <c r="AK8" i="1"/>
  <c r="AK7" i="1"/>
  <c r="AK6" i="1"/>
  <c r="AK5" i="1"/>
  <c r="AK4" i="1"/>
  <c r="AK3" i="1"/>
  <c r="AK2" i="1"/>
  <c r="AH9" i="1"/>
  <c r="AH8" i="1"/>
  <c r="AH7" i="1"/>
  <c r="AH6" i="1"/>
  <c r="AH5" i="1"/>
  <c r="AH4" i="1"/>
  <c r="AH3" i="1"/>
  <c r="AH2" i="1"/>
  <c r="AE9" i="1"/>
  <c r="AE8" i="1"/>
  <c r="AE7" i="1"/>
  <c r="AE6" i="1"/>
  <c r="AE5" i="1"/>
  <c r="AE4" i="1"/>
  <c r="AE3" i="1"/>
  <c r="AE2" i="1"/>
  <c r="AB9" i="1"/>
  <c r="AB8" i="1"/>
  <c r="AB7" i="1"/>
  <c r="AB6" i="1"/>
  <c r="AB5" i="1"/>
  <c r="AB4" i="1"/>
  <c r="AB3" i="1"/>
  <c r="AB2" i="1"/>
  <c r="Y9" i="1"/>
  <c r="Y8" i="1"/>
  <c r="Y6" i="1"/>
  <c r="Y5" i="1"/>
  <c r="Y4" i="1"/>
  <c r="Y3" i="1"/>
  <c r="Y2" i="1"/>
  <c r="V9" i="1"/>
  <c r="V8" i="1"/>
  <c r="V7" i="1"/>
  <c r="V6" i="1"/>
  <c r="V5" i="1"/>
  <c r="V4" i="1"/>
  <c r="V3" i="1"/>
  <c r="V2" i="1"/>
  <c r="S9" i="1"/>
  <c r="S8" i="1"/>
  <c r="S7" i="1"/>
  <c r="S6" i="1"/>
  <c r="S5" i="1"/>
  <c r="S4" i="1"/>
  <c r="S3" i="1"/>
  <c r="S2" i="1"/>
  <c r="P9" i="1"/>
  <c r="P8" i="1"/>
  <c r="P7" i="1"/>
  <c r="P6" i="1"/>
  <c r="P5" i="1"/>
  <c r="P4" i="1"/>
  <c r="P3" i="1"/>
  <c r="P2" i="1"/>
  <c r="EO9" i="2"/>
  <c r="EO8" i="2"/>
  <c r="EO7" i="2"/>
  <c r="EO6" i="2"/>
  <c r="EO5" i="2"/>
  <c r="EO4" i="2"/>
  <c r="EO3" i="2"/>
  <c r="EO2" i="2"/>
  <c r="EL9" i="2"/>
  <c r="EL8" i="2"/>
  <c r="EL7" i="2"/>
  <c r="EL6" i="2"/>
  <c r="EL5" i="2"/>
  <c r="EL4" i="2"/>
  <c r="EL3" i="2"/>
  <c r="EL2" i="2"/>
  <c r="EI9" i="2"/>
  <c r="EI8" i="2"/>
  <c r="EI7" i="2"/>
  <c r="EI6" i="2"/>
  <c r="EI5" i="2"/>
  <c r="EI4" i="2"/>
  <c r="EI3" i="2"/>
  <c r="EI2" i="2"/>
  <c r="EF9" i="2"/>
  <c r="EF8" i="2"/>
  <c r="EF7" i="2"/>
  <c r="EF6" i="2"/>
  <c r="EF5" i="2"/>
  <c r="EF4" i="2"/>
  <c r="EF3" i="2"/>
  <c r="EF2" i="2"/>
  <c r="EC9" i="2"/>
  <c r="EC8" i="2"/>
  <c r="EC7" i="2"/>
  <c r="EC6" i="2"/>
  <c r="EC5" i="2"/>
  <c r="EC4" i="2"/>
  <c r="EC3" i="2"/>
  <c r="EC2" i="2"/>
  <c r="DZ9" i="2"/>
  <c r="DZ8" i="2"/>
  <c r="DZ7" i="2"/>
  <c r="DZ6" i="2"/>
  <c r="DZ5" i="2"/>
  <c r="DZ4" i="2"/>
  <c r="DZ3" i="2"/>
  <c r="DZ2" i="2"/>
  <c r="DW2" i="2"/>
  <c r="DT9" i="2"/>
  <c r="DT8" i="2"/>
  <c r="DT7" i="2"/>
  <c r="DT6" i="2"/>
  <c r="DT5" i="2"/>
  <c r="DT4" i="2"/>
  <c r="DT2" i="2"/>
  <c r="DQ9" i="2"/>
  <c r="DQ8" i="2"/>
  <c r="DQ7" i="2"/>
  <c r="DQ6" i="2"/>
  <c r="DQ5" i="2"/>
  <c r="DQ4" i="2"/>
  <c r="DQ3" i="2"/>
  <c r="DQ2" i="2"/>
  <c r="DN9" i="2"/>
  <c r="DN8" i="2"/>
  <c r="DN7" i="2"/>
  <c r="DN6" i="2"/>
  <c r="DN5" i="2"/>
  <c r="DN4" i="2"/>
  <c r="DN3" i="2"/>
  <c r="DN2" i="2"/>
  <c r="DK9" i="2"/>
  <c r="DK8" i="2"/>
  <c r="DK7" i="2"/>
  <c r="DK6" i="2"/>
  <c r="DK5" i="2"/>
  <c r="DK4" i="2"/>
  <c r="DK3" i="2"/>
  <c r="DK2" i="2"/>
  <c r="DH9" i="2"/>
  <c r="DH8" i="2"/>
  <c r="DH7" i="2"/>
  <c r="DH6" i="2"/>
  <c r="DH5" i="2"/>
  <c r="DH4" i="2"/>
  <c r="DH3" i="2"/>
  <c r="DH2" i="2"/>
  <c r="DE9" i="2"/>
  <c r="DE8" i="2"/>
  <c r="DE7" i="2"/>
  <c r="DE6" i="2"/>
  <c r="DE5" i="2"/>
  <c r="DE4" i="2"/>
  <c r="DE3" i="2"/>
  <c r="DE2" i="2"/>
  <c r="CY8" i="2"/>
  <c r="CY7" i="2"/>
  <c r="CY6" i="2"/>
  <c r="CY5" i="2"/>
  <c r="CY4" i="2"/>
  <c r="CY3" i="2"/>
  <c r="CY2" i="2"/>
  <c r="CS9" i="2"/>
  <c r="CS8" i="2"/>
  <c r="CS7" i="2"/>
  <c r="CS6" i="2"/>
  <c r="CS5" i="2"/>
  <c r="CS4" i="2"/>
  <c r="CS3" i="2"/>
  <c r="CS2" i="2"/>
  <c r="CP9" i="2"/>
  <c r="CP8" i="2"/>
  <c r="CP7" i="2"/>
  <c r="CP6" i="2"/>
  <c r="CP5" i="2"/>
  <c r="CP4" i="2"/>
  <c r="CP3" i="2"/>
  <c r="CP2" i="2"/>
  <c r="CM9" i="2"/>
  <c r="CM8" i="2"/>
  <c r="CM7" i="2"/>
  <c r="CM6" i="2"/>
  <c r="CM5" i="2"/>
  <c r="CM4" i="2"/>
  <c r="CM3" i="2"/>
  <c r="CM2" i="2"/>
  <c r="CJ9" i="2"/>
  <c r="CJ8" i="2"/>
  <c r="CJ7" i="2"/>
  <c r="CJ6" i="2"/>
  <c r="CJ5" i="2"/>
  <c r="CJ4" i="2"/>
  <c r="CJ3" i="2"/>
  <c r="CJ2" i="2"/>
  <c r="CG9" i="2"/>
  <c r="CG8" i="2"/>
  <c r="CG7" i="2"/>
  <c r="CG6" i="2"/>
  <c r="CG5" i="2"/>
  <c r="CG4" i="2"/>
  <c r="CG2" i="2"/>
  <c r="CD9" i="2"/>
  <c r="CD8" i="2"/>
  <c r="CD7" i="2"/>
  <c r="CD6" i="2"/>
  <c r="CD5" i="2"/>
  <c r="CD4" i="2"/>
  <c r="CD3" i="2"/>
  <c r="CD2" i="2"/>
  <c r="CA9" i="2"/>
  <c r="CA8" i="2"/>
  <c r="CA7" i="2"/>
  <c r="CA6" i="2"/>
  <c r="CA5" i="2"/>
  <c r="CA4" i="2"/>
  <c r="CA3" i="2"/>
  <c r="CA2" i="2"/>
  <c r="BX9" i="2"/>
  <c r="BX8" i="2"/>
  <c r="BX7" i="2"/>
  <c r="BX6" i="2"/>
  <c r="BX5" i="2"/>
  <c r="BX4" i="2"/>
  <c r="BX3" i="2"/>
  <c r="BX2" i="2"/>
  <c r="BU9" i="2"/>
  <c r="BU8" i="2"/>
  <c r="BU7" i="2"/>
  <c r="BU6" i="2"/>
  <c r="BU5" i="2"/>
  <c r="BU4" i="2"/>
  <c r="BU3" i="2"/>
  <c r="BU2" i="2"/>
  <c r="BR9" i="2"/>
  <c r="BR8" i="2"/>
  <c r="BR7" i="2"/>
  <c r="BR6" i="2"/>
  <c r="BR4" i="2"/>
  <c r="BR3" i="2"/>
  <c r="BR2" i="2"/>
  <c r="D5" i="2"/>
  <c r="G5" i="2" s="1"/>
  <c r="E5" i="2"/>
  <c r="L5" i="2"/>
  <c r="P5" i="2"/>
  <c r="S5" i="2"/>
  <c r="V5" i="2"/>
  <c r="Y5" i="2"/>
  <c r="AB5" i="2"/>
  <c r="AE5" i="2"/>
  <c r="AH5" i="2"/>
  <c r="AK5" i="2"/>
  <c r="AN5" i="2"/>
  <c r="AQ5" i="2"/>
  <c r="AT5" i="2"/>
  <c r="AW5" i="2"/>
  <c r="AZ5" i="2"/>
  <c r="BC5" i="2"/>
  <c r="BF5" i="2"/>
  <c r="BI5" i="2"/>
  <c r="BL5" i="2"/>
  <c r="F34" i="3"/>
  <c r="G34" i="3"/>
  <c r="Q34" i="3"/>
  <c r="BO8" i="2"/>
  <c r="BO7" i="2"/>
  <c r="BO6" i="2"/>
  <c r="BO4" i="2"/>
  <c r="BO3" i="2"/>
  <c r="BO2" i="2"/>
  <c r="BL9" i="2"/>
  <c r="BL8" i="2"/>
  <c r="BL7" i="2"/>
  <c r="BL6" i="2"/>
  <c r="BL4" i="2"/>
  <c r="BL3" i="2"/>
  <c r="BL2" i="2"/>
  <c r="BI9" i="2"/>
  <c r="BI8" i="2"/>
  <c r="BI7" i="2"/>
  <c r="BI6" i="2"/>
  <c r="BI4" i="2"/>
  <c r="BI3" i="2"/>
  <c r="BI2" i="2"/>
  <c r="BF9" i="2"/>
  <c r="BF8" i="2"/>
  <c r="BF7" i="2"/>
  <c r="BF6" i="2"/>
  <c r="BF4" i="2"/>
  <c r="BF3" i="2"/>
  <c r="BF2" i="2"/>
  <c r="BC9" i="2"/>
  <c r="BC8" i="2"/>
  <c r="BC7" i="2"/>
  <c r="BC6" i="2"/>
  <c r="BC4" i="2"/>
  <c r="BC3" i="2"/>
  <c r="BC2" i="2"/>
  <c r="AZ9" i="2"/>
  <c r="AZ8" i="2"/>
  <c r="AZ7" i="2"/>
  <c r="AZ6" i="2"/>
  <c r="AZ4" i="2"/>
  <c r="AZ3" i="2"/>
  <c r="AZ2" i="2"/>
  <c r="AW9" i="2"/>
  <c r="AW8" i="2"/>
  <c r="AW7" i="2"/>
  <c r="AW6" i="2"/>
  <c r="AW4" i="2"/>
  <c r="AW3" i="2"/>
  <c r="AW2" i="2"/>
  <c r="AQ9" i="2"/>
  <c r="AQ8" i="2"/>
  <c r="AQ7" i="2"/>
  <c r="AQ6" i="2"/>
  <c r="AQ4" i="2"/>
  <c r="AQ3" i="2"/>
  <c r="AQ2" i="2"/>
  <c r="AN9" i="2"/>
  <c r="AN8" i="2"/>
  <c r="AN7" i="2"/>
  <c r="AN6" i="2"/>
  <c r="AN4" i="2"/>
  <c r="AN3" i="2"/>
  <c r="AN2" i="2"/>
  <c r="AK9" i="2"/>
  <c r="AK8" i="2"/>
  <c r="AK7" i="2"/>
  <c r="AK6" i="2"/>
  <c r="AK4" i="2"/>
  <c r="AK3" i="2"/>
  <c r="AK2" i="2"/>
  <c r="AT9" i="2"/>
  <c r="AT8" i="2"/>
  <c r="AT7" i="2"/>
  <c r="AT6" i="2"/>
  <c r="AT4" i="2"/>
  <c r="AT3" i="2"/>
  <c r="AT2" i="2"/>
  <c r="AH9" i="2"/>
  <c r="AH8" i="2"/>
  <c r="AH7" i="2"/>
  <c r="AH6" i="2"/>
  <c r="AH4" i="2"/>
  <c r="AH3" i="2"/>
  <c r="AH2" i="2"/>
  <c r="Y9" i="2"/>
  <c r="Y8" i="2"/>
  <c r="Y7" i="2"/>
  <c r="Y6" i="2"/>
  <c r="Y4" i="2"/>
  <c r="Y3" i="2"/>
  <c r="Y2" i="2"/>
  <c r="AE9" i="2"/>
  <c r="AE8" i="2"/>
  <c r="AE7" i="2"/>
  <c r="AE6" i="2"/>
  <c r="AE4" i="2"/>
  <c r="AE3" i="2"/>
  <c r="AE2" i="2"/>
  <c r="L9" i="2"/>
  <c r="L8" i="2"/>
  <c r="L7" i="2"/>
  <c r="L6" i="2"/>
  <c r="L4" i="2"/>
  <c r="L3" i="2"/>
  <c r="L2" i="2"/>
  <c r="P9" i="2"/>
  <c r="P8" i="2"/>
  <c r="P7" i="2"/>
  <c r="P6" i="2"/>
  <c r="P4" i="2"/>
  <c r="P3" i="2"/>
  <c r="P2" i="2"/>
  <c r="S9" i="2"/>
  <c r="S8" i="2"/>
  <c r="S7" i="2"/>
  <c r="S6" i="2"/>
  <c r="S4" i="2"/>
  <c r="S3" i="2"/>
  <c r="S2" i="2"/>
  <c r="V9" i="2"/>
  <c r="V8" i="2"/>
  <c r="V7" i="2"/>
  <c r="V6" i="2"/>
  <c r="V4" i="2"/>
  <c r="V3" i="2"/>
  <c r="V2" i="2"/>
  <c r="AB3" i="2"/>
  <c r="AB4" i="2"/>
  <c r="AB6" i="2"/>
  <c r="AB7" i="2"/>
  <c r="AB9" i="2"/>
  <c r="AB2" i="2"/>
  <c r="AB10" i="2" l="1"/>
  <c r="AB11" i="2"/>
  <c r="P14" i="2"/>
  <c r="L14" i="1"/>
  <c r="L13" i="1"/>
  <c r="F5" i="2"/>
  <c r="F14" i="1"/>
  <c r="F13" i="1"/>
  <c r="V14" i="1"/>
  <c r="V13" i="1"/>
  <c r="AH14" i="1"/>
  <c r="AH13" i="1"/>
  <c r="AT14" i="1"/>
  <c r="AT13" i="1"/>
  <c r="BF14" i="1"/>
  <c r="BF13" i="1"/>
  <c r="BR14" i="1"/>
  <c r="BR13" i="1"/>
  <c r="CD14" i="1"/>
  <c r="CD13" i="1"/>
  <c r="Y14" i="1"/>
  <c r="Y13" i="1"/>
  <c r="AK14" i="1"/>
  <c r="AK13" i="1"/>
  <c r="AW14" i="1"/>
  <c r="AW13" i="1"/>
  <c r="P13" i="1"/>
  <c r="P14" i="1"/>
  <c r="AB13" i="1"/>
  <c r="AB14" i="1"/>
  <c r="AN13" i="1"/>
  <c r="AN14" i="1"/>
  <c r="AZ13" i="1"/>
  <c r="AZ14" i="1"/>
  <c r="BL13" i="1"/>
  <c r="BL14" i="1"/>
  <c r="BX13" i="1"/>
  <c r="BX14" i="1"/>
  <c r="S13" i="1"/>
  <c r="S14" i="1"/>
  <c r="AE13" i="1"/>
  <c r="AE14" i="1"/>
  <c r="AQ13" i="1"/>
  <c r="AQ14" i="1"/>
  <c r="I13" i="1"/>
  <c r="BI13" i="1"/>
  <c r="BU13" i="1"/>
  <c r="CG13" i="1"/>
  <c r="BC14" i="1"/>
  <c r="BO14" i="1"/>
  <c r="CA14" i="1"/>
  <c r="H5" i="2"/>
  <c r="I5" i="2" s="1"/>
  <c r="J10" i="6"/>
  <c r="J5" i="5"/>
  <c r="J5" i="6"/>
  <c r="AB13" i="2" l="1"/>
  <c r="AB14" i="2"/>
  <c r="E18" i="9"/>
  <c r="E10" i="7"/>
  <c r="E10" i="8"/>
  <c r="E2" i="1" l="1"/>
  <c r="E3" i="2"/>
  <c r="E4" i="2"/>
  <c r="E6" i="2"/>
  <c r="E7" i="2"/>
  <c r="E8" i="2"/>
  <c r="E9" i="2"/>
  <c r="E2" i="2"/>
  <c r="D3" i="2"/>
  <c r="G3" i="2" s="1"/>
  <c r="D4" i="2"/>
  <c r="G4" i="2" s="1"/>
  <c r="D6" i="2"/>
  <c r="G6" i="2" s="1"/>
  <c r="D7" i="2"/>
  <c r="G7" i="2" s="1"/>
  <c r="D8" i="2"/>
  <c r="G8" i="2" s="1"/>
  <c r="D9" i="2"/>
  <c r="G9" i="2" s="1"/>
  <c r="D2" i="2"/>
  <c r="E3" i="1"/>
  <c r="E4" i="1"/>
  <c r="E5" i="1"/>
  <c r="E6" i="1"/>
  <c r="E7" i="1"/>
  <c r="E8" i="1"/>
  <c r="E9" i="1"/>
  <c r="D2" i="1"/>
  <c r="G2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3" i="1"/>
  <c r="G3" i="1" s="1"/>
  <c r="G2" i="2" l="1"/>
  <c r="H9" i="1"/>
  <c r="I9" i="1" s="1"/>
  <c r="F9" i="1"/>
  <c r="H5" i="1"/>
  <c r="I5" i="1" s="1"/>
  <c r="F5" i="1"/>
  <c r="H8" i="1"/>
  <c r="I8" i="1" s="1"/>
  <c r="F8" i="1"/>
  <c r="H4" i="1"/>
  <c r="I4" i="1" s="1"/>
  <c r="F4" i="1"/>
  <c r="H2" i="1"/>
  <c r="I2" i="1" s="1"/>
  <c r="F2" i="1"/>
  <c r="H7" i="1"/>
  <c r="I7" i="1" s="1"/>
  <c r="F7" i="1"/>
  <c r="H3" i="1"/>
  <c r="I3" i="1" s="1"/>
  <c r="F3" i="1"/>
  <c r="H6" i="1"/>
  <c r="I6" i="1" s="1"/>
  <c r="F6" i="1"/>
  <c r="H7" i="2"/>
  <c r="I7" i="2" s="1"/>
  <c r="F7" i="2"/>
  <c r="H3" i="2"/>
  <c r="I3" i="2" s="1"/>
  <c r="F3" i="2"/>
  <c r="H2" i="2"/>
  <c r="F2" i="2"/>
  <c r="H6" i="2"/>
  <c r="I6" i="2" s="1"/>
  <c r="F6" i="2"/>
  <c r="H9" i="2"/>
  <c r="I9" i="2" s="1"/>
  <c r="F9" i="2"/>
  <c r="H8" i="2"/>
  <c r="I8" i="2" s="1"/>
  <c r="F8" i="2"/>
  <c r="H4" i="2"/>
  <c r="I4" i="2" s="1"/>
  <c r="F4" i="2"/>
  <c r="I2" i="2" l="1"/>
</calcChain>
</file>

<file path=xl/sharedStrings.xml><?xml version="1.0" encoding="utf-8"?>
<sst xmlns="http://schemas.openxmlformats.org/spreadsheetml/2006/main" count="776" uniqueCount="176">
  <si>
    <t>KT006</t>
  </si>
  <si>
    <t>KT009</t>
  </si>
  <si>
    <t>KT010</t>
  </si>
  <si>
    <t>KT012</t>
  </si>
  <si>
    <t>KT014</t>
  </si>
  <si>
    <t>KT015</t>
  </si>
  <si>
    <t>KT018</t>
  </si>
  <si>
    <t>KT020</t>
  </si>
  <si>
    <t>KT024</t>
  </si>
  <si>
    <t>Name</t>
  </si>
  <si>
    <t>Group</t>
  </si>
  <si>
    <t>Age</t>
  </si>
  <si>
    <t>Pre Weight (kg)</t>
  </si>
  <si>
    <t>Post Weight (kg)</t>
  </si>
  <si>
    <t>Height (cm)</t>
  </si>
  <si>
    <t>Pre Hip (cm)</t>
  </si>
  <si>
    <t>Post Hip (cm)</t>
  </si>
  <si>
    <t>Pre Waist (cm)</t>
  </si>
  <si>
    <t>Post Waist (cm)</t>
  </si>
  <si>
    <t>Pre Resting HR (BPM)</t>
  </si>
  <si>
    <t>Post resting HR (BPM)</t>
  </si>
  <si>
    <t>Pre Resting SBP (mmHg)</t>
  </si>
  <si>
    <t>Post resting SBP</t>
  </si>
  <si>
    <t>Pre Resting DBP (mmHg)</t>
  </si>
  <si>
    <t>Post Resting DBP (mmHg)</t>
  </si>
  <si>
    <t>Pre STS (5) (sec)</t>
  </si>
  <si>
    <t>Post STS (5) (sec)</t>
  </si>
  <si>
    <t>Pre 6 min walk (m)</t>
  </si>
  <si>
    <t>Post 6 min walk (m)</t>
  </si>
  <si>
    <t>Pre Tissue (%fat)</t>
  </si>
  <si>
    <t>Post Tissue (%fat)</t>
  </si>
  <si>
    <t>Pre Centile</t>
  </si>
  <si>
    <t>Post Centile</t>
  </si>
  <si>
    <t>Pre Total mass (kg)</t>
  </si>
  <si>
    <t>Post Total mass (kg)</t>
  </si>
  <si>
    <t>Pre Region (%fat)</t>
  </si>
  <si>
    <t>Post Region (%fat)</t>
  </si>
  <si>
    <t>Pre Tissue (g)</t>
  </si>
  <si>
    <t>Post Tissue (g)</t>
  </si>
  <si>
    <t>Pre Fat (g)</t>
  </si>
  <si>
    <t>Post Fat (g)</t>
  </si>
  <si>
    <t>Pre Lean (g)</t>
  </si>
  <si>
    <t>Post Lean (g)</t>
  </si>
  <si>
    <t>Pre BMC (g)</t>
  </si>
  <si>
    <t>Post BMC (g)</t>
  </si>
  <si>
    <t>Pre Fat free (g)</t>
  </si>
  <si>
    <t>Post Fat free (g)</t>
  </si>
  <si>
    <t>Pre Fasting glucose (mmol/L)</t>
  </si>
  <si>
    <t>Post Fasting glucose (mmol/L)</t>
  </si>
  <si>
    <t>Pre CRP (mg/L)</t>
  </si>
  <si>
    <t>Post CRP (mg/L)</t>
  </si>
  <si>
    <t>Pre Fasting Insulin (mU/L)</t>
  </si>
  <si>
    <t>Post Fasting Insulin (mU/L)</t>
  </si>
  <si>
    <t>Pre Heamoglobin (g/L)</t>
  </si>
  <si>
    <t>Post Heamoglobin (g/L)</t>
  </si>
  <si>
    <t xml:space="preserve">Pre Haematocrit </t>
  </si>
  <si>
    <t xml:space="preserve">Post Haematocrit </t>
  </si>
  <si>
    <t>Pre Red cell count (x10^12/L)</t>
  </si>
  <si>
    <t>Post Red cell count (x10^12/L)</t>
  </si>
  <si>
    <t>Pre Mean cell volume (fL)</t>
  </si>
  <si>
    <t>Post Mean cell volume (fL)</t>
  </si>
  <si>
    <t>Pre Mean cell heamoglobin (pg)</t>
  </si>
  <si>
    <t>Post Mean cell heamoglobin (pg)</t>
  </si>
  <si>
    <t>Pre Mean cell heamoglobin conc (g/L)</t>
  </si>
  <si>
    <t>Post Mean cell heamoglobin conc (g/L)</t>
  </si>
  <si>
    <t>Pre White cell count (x10^9/L)</t>
  </si>
  <si>
    <t>Post White cell count (x10^9/L)</t>
  </si>
  <si>
    <t>Pre Neutrophils (x10^9/L)</t>
  </si>
  <si>
    <t>Post Neutrophils (x10^9/L)</t>
  </si>
  <si>
    <t>Pre Lymphocytes (x10^9/L)</t>
  </si>
  <si>
    <t>Post Lymphocytes (x10^9/L)</t>
  </si>
  <si>
    <t>Pre Monocytes (x10^9/L)</t>
  </si>
  <si>
    <t>Post Monocytes (x10^9/L)</t>
  </si>
  <si>
    <t>Pre Eosinophils (x10^9/L)</t>
  </si>
  <si>
    <t>Post Eosinophils (x10^9/L)</t>
  </si>
  <si>
    <t>Pre Basophils (x10^9/L)</t>
  </si>
  <si>
    <t>Post Basophils (x10^9/L)</t>
  </si>
  <si>
    <t>Pre Platelets (x10^9/L)</t>
  </si>
  <si>
    <t>Posts Platelets (x10^9/L)</t>
  </si>
  <si>
    <t>Baseline PWV (m/s)</t>
  </si>
  <si>
    <t>1 month PWV (m/s)</t>
  </si>
  <si>
    <t>2 months PWV (m/s)</t>
  </si>
  <si>
    <t>Post PWV (m/s)</t>
  </si>
  <si>
    <t>Pre Mean aterial pressure (mmHg)</t>
  </si>
  <si>
    <t>1 month  Mean aterial pressure (mmHg)</t>
  </si>
  <si>
    <t>2 month  Mean aterial pressure (mmHg)</t>
  </si>
  <si>
    <t>Post Mean aterial pressure (mmHg)</t>
  </si>
  <si>
    <t>Pre Central systolic pressure (mmHg)</t>
  </si>
  <si>
    <t>1 month Central systolic pressure (mmHg)</t>
  </si>
  <si>
    <t>2 month Central systolic pressure (mmHg)</t>
  </si>
  <si>
    <t>Post Central systolic pressure (mmHg)</t>
  </si>
  <si>
    <t>Pre Central Pulse Pressure (mmHg)</t>
  </si>
  <si>
    <t>1 month Central Pulse Pressure (mmHg)</t>
  </si>
  <si>
    <t>2 month Central Pulse Pressure (mmHg)</t>
  </si>
  <si>
    <t>Post Central Pulse Pressure (mmHg)</t>
  </si>
  <si>
    <t>Pre Central Augmented Pressure (mmHg)</t>
  </si>
  <si>
    <t>1 month Central Augmented Pressure (mmHg)</t>
  </si>
  <si>
    <t>2 month Central Augmented Pressure (mmHg)</t>
  </si>
  <si>
    <t>Post Central Augmented Pressure (mmHg)</t>
  </si>
  <si>
    <t>Pre Central Augmentation Index (mmHg)</t>
  </si>
  <si>
    <t>1 month Central Augmentation Index (mmHg)</t>
  </si>
  <si>
    <t>2  month Central Augmentation Index (mmHg)</t>
  </si>
  <si>
    <t>Post Central Augmentation Index (mmHg)</t>
  </si>
  <si>
    <t>Pre Central DP</t>
  </si>
  <si>
    <t>1 month Central DP</t>
  </si>
  <si>
    <t>2 month Central DP</t>
  </si>
  <si>
    <t>Post Central DP</t>
  </si>
  <si>
    <t>KT002</t>
  </si>
  <si>
    <t>KT003</t>
  </si>
  <si>
    <t>32..1</t>
  </si>
  <si>
    <t>KT005</t>
  </si>
  <si>
    <t>KT007</t>
  </si>
  <si>
    <t>KT013</t>
  </si>
  <si>
    <t>KT016</t>
  </si>
  <si>
    <t>KT017</t>
  </si>
  <si>
    <t>FACTG pre - PWB</t>
  </si>
  <si>
    <t>FACTG post - PWB</t>
  </si>
  <si>
    <t>FACTG pre - SWB</t>
  </si>
  <si>
    <t>FACTG post - SWB</t>
  </si>
  <si>
    <t>FACTG pre - EWB</t>
  </si>
  <si>
    <t>FACTG post - EWB</t>
  </si>
  <si>
    <t>FACTG pre- FWB</t>
  </si>
  <si>
    <t>FACTG post- FWB</t>
  </si>
  <si>
    <t>FACTG - post - TOTAL (0-108)</t>
  </si>
  <si>
    <t>FACTG - pre - TOTAL (0-108)</t>
  </si>
  <si>
    <t>Predicted VO2peak pre (ml/kg/min)</t>
  </si>
  <si>
    <t>Predicted VO2 post (ml/kg/min)</t>
  </si>
  <si>
    <t>Predicted VO2 pre (ml/kg/min)</t>
  </si>
  <si>
    <t>Time (weeks)</t>
  </si>
  <si>
    <t>Pre/post</t>
  </si>
  <si>
    <t>pre</t>
  </si>
  <si>
    <t>Post</t>
  </si>
  <si>
    <t>Pre/post code</t>
  </si>
  <si>
    <t>Weight (kg)</t>
  </si>
  <si>
    <t xml:space="preserve"> Hip (cm)</t>
  </si>
  <si>
    <t>Total Sessions</t>
  </si>
  <si>
    <t>Sessions Attended</t>
  </si>
  <si>
    <t>sessions missed</t>
  </si>
  <si>
    <t>3, 18, 21</t>
  </si>
  <si>
    <t>10,12</t>
  </si>
  <si>
    <t>9,10</t>
  </si>
  <si>
    <t>14,19,30</t>
  </si>
  <si>
    <t>9,15,16,17,18,22,</t>
  </si>
  <si>
    <t>2,32,33,</t>
  </si>
  <si>
    <t>32,34</t>
  </si>
  <si>
    <t>15,16,17,21, 31</t>
  </si>
  <si>
    <t>11,12,13,14,31,33</t>
  </si>
  <si>
    <t>5,7</t>
  </si>
  <si>
    <t>13,14,31</t>
  </si>
  <si>
    <t>2,3,</t>
  </si>
  <si>
    <t>5,7,9,10,11</t>
  </si>
  <si>
    <t>31,35</t>
  </si>
  <si>
    <t>23,24,25,26,30,33</t>
  </si>
  <si>
    <t>33,36</t>
  </si>
  <si>
    <t>% change</t>
  </si>
  <si>
    <t>SD</t>
  </si>
  <si>
    <t>Predicted VO2peak Pre     L/min</t>
  </si>
  <si>
    <t>Predicted VO2peak Post L/min</t>
  </si>
  <si>
    <t>Code</t>
  </si>
  <si>
    <t>Ave</t>
  </si>
  <si>
    <t>Upper CI</t>
  </si>
  <si>
    <t>Lower CI</t>
  </si>
  <si>
    <t>93.75% average session compliance</t>
  </si>
  <si>
    <t>Pre</t>
  </si>
  <si>
    <t>HIIT M</t>
  </si>
  <si>
    <t>Mod M</t>
  </si>
  <si>
    <t>Participant</t>
  </si>
  <si>
    <t>Ave HR</t>
  </si>
  <si>
    <t>AVE RPE</t>
  </si>
  <si>
    <t>Mean</t>
  </si>
  <si>
    <t>HR High</t>
  </si>
  <si>
    <t>HR Low</t>
  </si>
  <si>
    <t>RPE high</t>
  </si>
  <si>
    <t>RPE low</t>
  </si>
  <si>
    <t>KT004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</si>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</sst>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1" fillId="0" borderId="0" xfId="0" applyFont="1"/>
    <xf numFmtId="0" fontId="1" fillId="3" borderId="0" xfId="0" applyFont="1" applyFill="1"/>
    <xf numFmtId="0" fontId="0" fillId="0" borderId="1" xfId="0" applyBorder="1"/>
    <xf numFmtId="2" fontId="0" fillId="0" borderId="1" xfId="0" applyNumberFormat="1" applyBorder="1"/>
    <xf numFmtId="0" fontId="2" fillId="3" borderId="0" xfId="0" applyFont="1" applyFill="1"/>
    <xf numFmtId="2" fontId="0" fillId="0" borderId="1" xfId="0" applyNumberFormat="1" applyBorder="1" applyAlignment="1">
      <alignment horizontal="left"/>
    </xf>
    <xf numFmtId="2" fontId="1" fillId="3" borderId="0" xfId="0" applyNumberFormat="1" applyFont="1" applyFill="1"/>
    <xf numFmtId="9" fontId="1" fillId="3" borderId="0" xfId="0" applyNumberFormat="1" applyFont="1" applyFill="1"/>
    <xf numFmtId="0" fontId="0" fillId="0" borderId="2" xfId="0" applyBorder="1"/>
    <xf numFmtId="2" fontId="1" fillId="3" borderId="2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34492889881296E-2"/>
          <c:y val="5.9227650034913565E-2"/>
          <c:w val="0.72237317350256591"/>
          <c:h val="0.86701915221009651"/>
        </c:manualLayout>
      </c:layout>
      <c:lineChart>
        <c:grouping val="standard"/>
        <c:varyColors val="0"/>
        <c:ser>
          <c:idx val="0"/>
          <c:order val="0"/>
          <c:tx>
            <c:v>LVHIIT</c:v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Weight!$B$4:$C$4</c:f>
                <c:numCache>
                  <c:formatCode>General</c:formatCode>
                  <c:ptCount val="2"/>
                  <c:pt idx="0">
                    <c:v>11.577657053875136</c:v>
                  </c:pt>
                  <c:pt idx="1">
                    <c:v>11.550564302850622</c:v>
                  </c:pt>
                </c:numCache>
              </c:numRef>
            </c:plus>
            <c:minus>
              <c:numRef>
                <c:f>Weight!$B$4:$C$4</c:f>
                <c:numCache>
                  <c:formatCode>General</c:formatCode>
                  <c:ptCount val="2"/>
                  <c:pt idx="0">
                    <c:v>11.577657053875136</c:v>
                  </c:pt>
                  <c:pt idx="1">
                    <c:v>11.550564302850622</c:v>
                  </c:pt>
                </c:numCache>
              </c:numRef>
            </c:minus>
          </c:errBars>
          <c:cat>
            <c:strRef>
              <c:f>Weight!$B$2:$C$2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Weight!$B$3:$C$3</c:f>
              <c:numCache>
                <c:formatCode>0.00</c:formatCode>
                <c:ptCount val="2"/>
                <c:pt idx="0">
                  <c:v>75.824999999999989</c:v>
                </c:pt>
                <c:pt idx="1">
                  <c:v>74.012499999999989</c:v>
                </c:pt>
              </c:numCache>
            </c:numRef>
          </c:val>
          <c:smooth val="0"/>
        </c:ser>
        <c:ser>
          <c:idx val="1"/>
          <c:order val="1"/>
          <c:tx>
            <c:v>CLMIT</c:v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Weight!$B$6:$C$6</c:f>
                <c:numCache>
                  <c:formatCode>General</c:formatCode>
                  <c:ptCount val="2"/>
                  <c:pt idx="0">
                    <c:v>8.694168817579504</c:v>
                  </c:pt>
                  <c:pt idx="1">
                    <c:v>8.9646826889904592</c:v>
                  </c:pt>
                </c:numCache>
              </c:numRef>
            </c:plus>
            <c:minus>
              <c:numRef>
                <c:f>Weight!$B$6:$C$6</c:f>
                <c:numCache>
                  <c:formatCode>General</c:formatCode>
                  <c:ptCount val="2"/>
                  <c:pt idx="0">
                    <c:v>8.694168817579504</c:v>
                  </c:pt>
                  <c:pt idx="1">
                    <c:v>8.9646826889904592</c:v>
                  </c:pt>
                </c:numCache>
              </c:numRef>
            </c:minus>
          </c:errBars>
          <c:val>
            <c:numRef>
              <c:f>Weight!$B$5:$C$5</c:f>
              <c:numCache>
                <c:formatCode>0.00</c:formatCode>
                <c:ptCount val="2"/>
                <c:pt idx="0">
                  <c:v>65.149999999999991</c:v>
                </c:pt>
                <c:pt idx="1">
                  <c:v>65.137500000000003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3952"/>
        <c:axId val="109215744"/>
      </c:lineChart>
      <c:catAx>
        <c:axId val="10921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15744"/>
        <c:crosses val="autoZero"/>
        <c:auto val="1"/>
        <c:lblAlgn val="ctr"/>
        <c:lblOffset val="100"/>
        <c:noMultiLvlLbl val="0"/>
      </c:catAx>
      <c:valAx>
        <c:axId val="109215744"/>
        <c:scaling>
          <c:orientation val="minMax"/>
          <c:max val="9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21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LVHIIT</c:v>
          </c:tx>
          <c:invertIfNegative val="0"/>
          <c:errBars>
            <c:errBarType val="both"/>
            <c:errValType val="cust"/>
            <c:noEndCap val="0"/>
            <c:plus>
              <c:numRef>
                <c:f>Weight!$B$4:$C$4</c:f>
                <c:numCache>
                  <c:formatCode>General</c:formatCode>
                  <c:ptCount val="2"/>
                  <c:pt idx="0">
                    <c:v>11.577657053875136</c:v>
                  </c:pt>
                  <c:pt idx="1">
                    <c:v>11.550564302850622</c:v>
                  </c:pt>
                </c:numCache>
              </c:numRef>
            </c:plus>
            <c:minus>
              <c:numRef>
                <c:f>Weight!$B$4:$C$4</c:f>
                <c:numCache>
                  <c:formatCode>General</c:formatCode>
                  <c:ptCount val="2"/>
                  <c:pt idx="0">
                    <c:v>11.577657053875136</c:v>
                  </c:pt>
                  <c:pt idx="1">
                    <c:v>11.550564302850622</c:v>
                  </c:pt>
                </c:numCache>
              </c:numRef>
            </c:minus>
          </c:errBars>
          <c:cat>
            <c:strRef>
              <c:f>Weight!$B$2:$C$2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Weight!$B$3:$C$3</c:f>
              <c:numCache>
                <c:formatCode>0.00</c:formatCode>
                <c:ptCount val="2"/>
                <c:pt idx="0">
                  <c:v>75.824999999999989</c:v>
                </c:pt>
                <c:pt idx="1">
                  <c:v>74.012499999999989</c:v>
                </c:pt>
              </c:numCache>
            </c:numRef>
          </c:val>
        </c:ser>
        <c:ser>
          <c:idx val="1"/>
          <c:order val="1"/>
          <c:tx>
            <c:v>CLMIT</c:v>
          </c:tx>
          <c:invertIfNegative val="0"/>
          <c:errBars>
            <c:errBarType val="both"/>
            <c:errValType val="cust"/>
            <c:noEndCap val="0"/>
            <c:plus>
              <c:numRef>
                <c:f>Weight!$B$6:$C$6</c:f>
                <c:numCache>
                  <c:formatCode>General</c:formatCode>
                  <c:ptCount val="2"/>
                  <c:pt idx="0">
                    <c:v>8.694168817579504</c:v>
                  </c:pt>
                  <c:pt idx="1">
                    <c:v>8.9646826889904592</c:v>
                  </c:pt>
                </c:numCache>
              </c:numRef>
            </c:plus>
            <c:minus>
              <c:numRef>
                <c:f>Weight!$B$6:$C$6</c:f>
                <c:numCache>
                  <c:formatCode>General</c:formatCode>
                  <c:ptCount val="2"/>
                  <c:pt idx="0">
                    <c:v>8.694168817579504</c:v>
                  </c:pt>
                  <c:pt idx="1">
                    <c:v>8.9646826889904592</c:v>
                  </c:pt>
                </c:numCache>
              </c:numRef>
            </c:minus>
          </c:errBars>
          <c:cat>
            <c:strRef>
              <c:f>Weight!$B$2:$C$2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Weight!$B$5:$C$5</c:f>
              <c:numCache>
                <c:formatCode>0.00</c:formatCode>
                <c:ptCount val="2"/>
                <c:pt idx="0">
                  <c:v>65.149999999999991</c:v>
                </c:pt>
                <c:pt idx="1">
                  <c:v>65.137500000000003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4304"/>
        <c:axId val="113715840"/>
      </c:barChart>
      <c:catAx>
        <c:axId val="11371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15840"/>
        <c:crosses val="autoZero"/>
        <c:auto val="1"/>
        <c:lblAlgn val="ctr"/>
        <c:lblOffset val="100"/>
        <c:noMultiLvlLbl val="0"/>
      </c:catAx>
      <c:valAx>
        <c:axId val="113715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71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LVHIIT</c:v>
          </c:tx>
          <c:invertIfNegative val="0"/>
          <c:errBars>
            <c:errBarType val="both"/>
            <c:errValType val="cust"/>
            <c:noEndCap val="0"/>
            <c:plus>
              <c:numRef>
                <c:f>STS!$B$3:$C$3</c:f>
                <c:numCache>
                  <c:formatCode>General</c:formatCode>
                  <c:ptCount val="2"/>
                  <c:pt idx="0">
                    <c:v>2.9746185229610336</c:v>
                  </c:pt>
                  <c:pt idx="1">
                    <c:v>2.3140070378952093</c:v>
                  </c:pt>
                </c:numCache>
              </c:numRef>
            </c:plus>
            <c:minus>
              <c:numRef>
                <c:f>STS!$B$3:$C$3</c:f>
                <c:numCache>
                  <c:formatCode>General</c:formatCode>
                  <c:ptCount val="2"/>
                  <c:pt idx="0">
                    <c:v>2.9746185229610336</c:v>
                  </c:pt>
                  <c:pt idx="1">
                    <c:v>2.3140070378952093</c:v>
                  </c:pt>
                </c:numCache>
              </c:numRef>
            </c:minus>
          </c:errBars>
          <c:cat>
            <c:strRef>
              <c:f>STS!$B$1:$C$1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STS!$B$2:$C$2</c:f>
              <c:numCache>
                <c:formatCode>0.00</c:formatCode>
                <c:ptCount val="2"/>
                <c:pt idx="0">
                  <c:v>10.231249999999999</c:v>
                </c:pt>
                <c:pt idx="1">
                  <c:v>7.7350000000000003</c:v>
                </c:pt>
              </c:numCache>
            </c:numRef>
          </c:val>
        </c:ser>
        <c:ser>
          <c:idx val="1"/>
          <c:order val="1"/>
          <c:tx>
            <c:v>CLMIT</c:v>
          </c:tx>
          <c:invertIfNegative val="0"/>
          <c:errBars>
            <c:errBarType val="both"/>
            <c:errValType val="cust"/>
            <c:noEndCap val="0"/>
            <c:plus>
              <c:numRef>
                <c:f>STS!$B$5:$C$5</c:f>
                <c:numCache>
                  <c:formatCode>General</c:formatCode>
                  <c:ptCount val="2"/>
                  <c:pt idx="0">
                    <c:v>3.0715410278416098</c:v>
                  </c:pt>
                  <c:pt idx="1">
                    <c:v>2.8085834634969573</c:v>
                  </c:pt>
                </c:numCache>
              </c:numRef>
            </c:plus>
            <c:minus>
              <c:numRef>
                <c:f>STS!$B$5:$C$5</c:f>
                <c:numCache>
                  <c:formatCode>General</c:formatCode>
                  <c:ptCount val="2"/>
                  <c:pt idx="0">
                    <c:v>3.0715410278416098</c:v>
                  </c:pt>
                  <c:pt idx="1">
                    <c:v>2.8085834634969573</c:v>
                  </c:pt>
                </c:numCache>
              </c:numRef>
            </c:minus>
          </c:errBars>
          <c:cat>
            <c:strRef>
              <c:f>STS!$B$1:$C$1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STS!$B$4:$C$4</c:f>
              <c:numCache>
                <c:formatCode>0.00</c:formatCode>
                <c:ptCount val="2"/>
                <c:pt idx="0">
                  <c:v>9.3224999999999998</c:v>
                </c:pt>
                <c:pt idx="1">
                  <c:v>8.6662499999999998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58592"/>
        <c:axId val="113760128"/>
      </c:barChart>
      <c:catAx>
        <c:axId val="11375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60128"/>
        <c:crosses val="autoZero"/>
        <c:auto val="1"/>
        <c:lblAlgn val="ctr"/>
        <c:lblOffset val="100"/>
        <c:noMultiLvlLbl val="0"/>
      </c:catAx>
      <c:valAx>
        <c:axId val="113760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75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LVHIIT</c:v>
          </c:tx>
          <c:invertIfNegative val="0"/>
          <c:errBars>
            <c:errBarType val="both"/>
            <c:errValType val="cust"/>
            <c:noEndCap val="0"/>
            <c:plus>
              <c:numRef>
                <c:f>'6MWT'!$B$3:$C$3</c:f>
                <c:numCache>
                  <c:formatCode>General</c:formatCode>
                  <c:ptCount val="2"/>
                  <c:pt idx="0">
                    <c:v>148.52607695524139</c:v>
                  </c:pt>
                  <c:pt idx="1">
                    <c:v>102.54754994635415</c:v>
                  </c:pt>
                </c:numCache>
              </c:numRef>
            </c:plus>
            <c:minus>
              <c:numRef>
                <c:f>'6MWT'!$B$3:$C$3</c:f>
                <c:numCache>
                  <c:formatCode>General</c:formatCode>
                  <c:ptCount val="2"/>
                  <c:pt idx="0">
                    <c:v>148.52607695524139</c:v>
                  </c:pt>
                  <c:pt idx="1">
                    <c:v>102.54754994635415</c:v>
                  </c:pt>
                </c:numCache>
              </c:numRef>
            </c:minus>
          </c:errBars>
          <c:cat>
            <c:strRef>
              <c:f>'6MWT'!$B$1:$C$1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'6MWT'!$B$2:$C$2</c:f>
              <c:numCache>
                <c:formatCode>0.00</c:formatCode>
                <c:ptCount val="2"/>
                <c:pt idx="0">
                  <c:v>502.8125</c:v>
                </c:pt>
                <c:pt idx="1">
                  <c:v>577.25</c:v>
                </c:pt>
              </c:numCache>
            </c:numRef>
          </c:val>
        </c:ser>
        <c:ser>
          <c:idx val="1"/>
          <c:order val="1"/>
          <c:tx>
            <c:v>CLMIT</c:v>
          </c:tx>
          <c:invertIfNegative val="0"/>
          <c:errBars>
            <c:errBarType val="both"/>
            <c:errValType val="cust"/>
            <c:noEndCap val="0"/>
            <c:plus>
              <c:numRef>
                <c:f>'6MWT'!$B$5:$C$5</c:f>
                <c:numCache>
                  <c:formatCode>General</c:formatCode>
                  <c:ptCount val="2"/>
                  <c:pt idx="0">
                    <c:v>74.251382863505356</c:v>
                  </c:pt>
                  <c:pt idx="1">
                    <c:v>107.81181935602953</c:v>
                  </c:pt>
                </c:numCache>
              </c:numRef>
            </c:plus>
            <c:minus>
              <c:numRef>
                <c:f>'6MWT'!$B$5:$C$5</c:f>
                <c:numCache>
                  <c:formatCode>General</c:formatCode>
                  <c:ptCount val="2"/>
                  <c:pt idx="0">
                    <c:v>74.251382863505356</c:v>
                  </c:pt>
                  <c:pt idx="1">
                    <c:v>107.81181935602953</c:v>
                  </c:pt>
                </c:numCache>
              </c:numRef>
            </c:minus>
          </c:errBars>
          <c:cat>
            <c:strRef>
              <c:f>'6MWT'!$B$1:$C$1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'6MWT'!$B$4:$C$4</c:f>
              <c:numCache>
                <c:formatCode>General</c:formatCode>
                <c:ptCount val="2"/>
                <c:pt idx="0">
                  <c:v>520.875</c:v>
                </c:pt>
                <c:pt idx="1">
                  <c:v>530.5625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58272"/>
        <c:axId val="113964160"/>
      </c:barChart>
      <c:catAx>
        <c:axId val="11395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964160"/>
        <c:crosses val="autoZero"/>
        <c:auto val="1"/>
        <c:lblAlgn val="ctr"/>
        <c:lblOffset val="100"/>
        <c:noMultiLvlLbl val="0"/>
      </c:catAx>
      <c:valAx>
        <c:axId val="113964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95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2</xdr:row>
      <xdr:rowOff>119061</xdr:rowOff>
    </xdr:from>
    <xdr:to>
      <xdr:col>21</xdr:col>
      <xdr:colOff>447675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13</xdr:row>
      <xdr:rowOff>109537</xdr:rowOff>
    </xdr:from>
    <xdr:to>
      <xdr:col>12</xdr:col>
      <xdr:colOff>400050</xdr:colOff>
      <xdr:row>27</xdr:row>
      <xdr:rowOff>185737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10</xdr:row>
      <xdr:rowOff>128587</xdr:rowOff>
    </xdr:from>
    <xdr:to>
      <xdr:col>15</xdr:col>
      <xdr:colOff>519112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214312</xdr:colOff>
      <xdr:row>10</xdr:row>
      <xdr:rowOff>128587</xdr:rowOff>
    </xdr:from>
    <xdr:to>
      <xdr:col>15</xdr:col>
      <xdr:colOff>519112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7"/>
  <sheetViews>
    <sheetView zoomScale="80" zoomScaleNormal="80" workbookViewId="0">
      <pane xSplit="14" ySplit="15" topLeftCell="DA16" activePane="bottomRight" state="frozen"/>
      <selection pane="topRight" activeCell="P1" sqref="P1"/>
      <selection pane="bottomLeft" activeCell="A16" sqref="A16"/>
      <selection pane="bottomRight" activeCell="AF10" sqref="AF10:AG11"/>
    </sheetView>
  </sheetViews>
  <sheetFormatPr defaultRowHeight="15" x14ac:dyDescent="0.25"/>
  <cols>
    <col min="3" max="3" width="9.42578125" bestFit="1" customWidth="1"/>
    <col min="4" max="4" width="10.85546875" bestFit="1" customWidth="1"/>
    <col min="5" max="6" width="10.42578125" customWidth="1"/>
    <col min="7" max="7" width="10.85546875" bestFit="1" customWidth="1"/>
    <col min="8" max="9" width="9.42578125" customWidth="1"/>
    <col min="10" max="11" width="9.42578125" bestFit="1" customWidth="1"/>
    <col min="12" max="12" width="9.42578125" customWidth="1"/>
    <col min="13" max="46" width="9.42578125" bestFit="1" customWidth="1"/>
    <col min="47" max="48" width="11.42578125" bestFit="1" customWidth="1"/>
    <col min="49" max="49" width="9.42578125" bestFit="1" customWidth="1"/>
    <col min="50" max="51" width="11.42578125" bestFit="1" customWidth="1"/>
    <col min="52" max="52" width="9.42578125" bestFit="1" customWidth="1"/>
    <col min="53" max="54" width="11.42578125" bestFit="1" customWidth="1"/>
    <col min="55" max="55" width="9.42578125" bestFit="1" customWidth="1"/>
    <col min="56" max="57" width="10.28515625" bestFit="1" customWidth="1"/>
    <col min="58" max="58" width="9.42578125" bestFit="1" customWidth="1"/>
    <col min="59" max="60" width="11.42578125" bestFit="1" customWidth="1"/>
    <col min="61" max="126" width="9.42578125" bestFit="1" customWidth="1"/>
    <col min="127" max="127" width="10" bestFit="1" customWidth="1"/>
    <col min="128" max="145" width="9.42578125" bestFit="1" customWidth="1"/>
  </cols>
  <sheetData>
    <row r="1" spans="1:148" s="1" customFormat="1" ht="89.25" customHeight="1" x14ac:dyDescent="0.25">
      <c r="A1" s="1" t="s">
        <v>158</v>
      </c>
      <c r="B1" s="1" t="s">
        <v>10</v>
      </c>
      <c r="C1" s="1" t="s">
        <v>11</v>
      </c>
      <c r="D1" s="1" t="s">
        <v>125</v>
      </c>
      <c r="E1" s="1" t="s">
        <v>126</v>
      </c>
      <c r="F1" s="1" t="s">
        <v>154</v>
      </c>
      <c r="G1" s="1" t="s">
        <v>156</v>
      </c>
      <c r="H1" s="1" t="s">
        <v>157</v>
      </c>
      <c r="I1" s="1" t="s">
        <v>154</v>
      </c>
      <c r="J1" s="1" t="s">
        <v>12</v>
      </c>
      <c r="K1" s="1" t="s">
        <v>13</v>
      </c>
      <c r="L1" s="1" t="s">
        <v>154</v>
      </c>
      <c r="M1" s="1" t="s">
        <v>14</v>
      </c>
      <c r="N1" s="1" t="s">
        <v>15</v>
      </c>
      <c r="O1" s="1" t="s">
        <v>16</v>
      </c>
      <c r="P1" s="1" t="s">
        <v>154</v>
      </c>
      <c r="Q1" s="1" t="s">
        <v>17</v>
      </c>
      <c r="R1" s="1" t="s">
        <v>18</v>
      </c>
      <c r="S1" s="1" t="s">
        <v>154</v>
      </c>
      <c r="T1" s="1" t="s">
        <v>19</v>
      </c>
      <c r="U1" s="1" t="s">
        <v>20</v>
      </c>
      <c r="V1" s="1" t="s">
        <v>154</v>
      </c>
      <c r="W1" s="1" t="s">
        <v>21</v>
      </c>
      <c r="X1" s="1" t="s">
        <v>22</v>
      </c>
      <c r="Y1" s="1" t="s">
        <v>154</v>
      </c>
      <c r="Z1" s="1" t="s">
        <v>23</v>
      </c>
      <c r="AA1" s="1" t="s">
        <v>24</v>
      </c>
      <c r="AB1" s="1" t="s">
        <v>154</v>
      </c>
      <c r="AC1" s="1" t="s">
        <v>25</v>
      </c>
      <c r="AD1" s="1" t="s">
        <v>26</v>
      </c>
      <c r="AE1" s="1" t="s">
        <v>154</v>
      </c>
      <c r="AF1" s="1" t="s">
        <v>27</v>
      </c>
      <c r="AG1" s="1" t="s">
        <v>28</v>
      </c>
      <c r="AH1" s="1" t="s">
        <v>154</v>
      </c>
      <c r="AI1" s="1" t="s">
        <v>29</v>
      </c>
      <c r="AJ1" s="1" t="s">
        <v>30</v>
      </c>
      <c r="AK1" s="1" t="s">
        <v>154</v>
      </c>
      <c r="AL1" s="1" t="s">
        <v>31</v>
      </c>
      <c r="AM1" s="1" t="s">
        <v>32</v>
      </c>
      <c r="AN1" s="1" t="s">
        <v>154</v>
      </c>
      <c r="AO1" s="1" t="s">
        <v>33</v>
      </c>
      <c r="AP1" s="1" t="s">
        <v>34</v>
      </c>
      <c r="AQ1" s="1" t="s">
        <v>154</v>
      </c>
      <c r="AR1" s="1" t="s">
        <v>35</v>
      </c>
      <c r="AS1" s="1" t="s">
        <v>36</v>
      </c>
      <c r="AT1" s="1" t="s">
        <v>154</v>
      </c>
      <c r="AU1" s="1" t="s">
        <v>37</v>
      </c>
      <c r="AV1" s="1" t="s">
        <v>38</v>
      </c>
      <c r="AW1" s="1" t="s">
        <v>154</v>
      </c>
      <c r="AX1" s="1" t="s">
        <v>39</v>
      </c>
      <c r="AY1" s="1" t="s">
        <v>40</v>
      </c>
      <c r="AZ1" s="1" t="s">
        <v>154</v>
      </c>
      <c r="BA1" s="1" t="s">
        <v>41</v>
      </c>
      <c r="BB1" s="1" t="s">
        <v>42</v>
      </c>
      <c r="BC1" s="1" t="s">
        <v>154</v>
      </c>
      <c r="BD1" s="1" t="s">
        <v>43</v>
      </c>
      <c r="BE1" s="1" t="s">
        <v>44</v>
      </c>
      <c r="BF1" s="1" t="s">
        <v>154</v>
      </c>
      <c r="BG1" s="1" t="s">
        <v>45</v>
      </c>
      <c r="BH1" s="1" t="s">
        <v>46</v>
      </c>
      <c r="BI1" s="1" t="s">
        <v>154</v>
      </c>
      <c r="BJ1" s="1" t="s">
        <v>47</v>
      </c>
      <c r="BK1" s="1" t="s">
        <v>48</v>
      </c>
      <c r="BL1" s="1" t="s">
        <v>154</v>
      </c>
      <c r="BM1" s="1" t="s">
        <v>49</v>
      </c>
      <c r="BN1" s="1" t="s">
        <v>50</v>
      </c>
      <c r="BO1" s="1" t="s">
        <v>154</v>
      </c>
      <c r="BP1" s="1" t="s">
        <v>51</v>
      </c>
      <c r="BQ1" s="1" t="s">
        <v>52</v>
      </c>
      <c r="BR1" s="1" t="s">
        <v>154</v>
      </c>
      <c r="BS1" s="1" t="s">
        <v>53</v>
      </c>
      <c r="BT1" s="1" t="s">
        <v>54</v>
      </c>
      <c r="BU1" s="1" t="s">
        <v>154</v>
      </c>
      <c r="BV1" s="1" t="s">
        <v>55</v>
      </c>
      <c r="BW1" s="1" t="s">
        <v>56</v>
      </c>
      <c r="BX1" s="1" t="s">
        <v>154</v>
      </c>
      <c r="BY1" s="1" t="s">
        <v>57</v>
      </c>
      <c r="BZ1" s="1" t="s">
        <v>58</v>
      </c>
      <c r="CA1" s="1" t="s">
        <v>154</v>
      </c>
      <c r="CB1" s="1" t="s">
        <v>59</v>
      </c>
      <c r="CC1" s="1" t="s">
        <v>60</v>
      </c>
      <c r="CD1" s="1" t="s">
        <v>154</v>
      </c>
      <c r="CE1" s="1" t="s">
        <v>61</v>
      </c>
      <c r="CF1" s="1" t="s">
        <v>62</v>
      </c>
      <c r="CG1" s="1" t="s">
        <v>154</v>
      </c>
      <c r="CH1" s="1" t="s">
        <v>63</v>
      </c>
      <c r="CI1" s="1" t="s">
        <v>64</v>
      </c>
      <c r="CJ1" s="1" t="s">
        <v>154</v>
      </c>
      <c r="CK1" s="1" t="s">
        <v>65</v>
      </c>
      <c r="CL1" s="1" t="s">
        <v>66</v>
      </c>
      <c r="CM1" s="1" t="s">
        <v>154</v>
      </c>
      <c r="CN1" s="1" t="s">
        <v>67</v>
      </c>
      <c r="CO1" s="1" t="s">
        <v>68</v>
      </c>
      <c r="CP1" s="1" t="s">
        <v>154</v>
      </c>
      <c r="CQ1" s="1" t="s">
        <v>69</v>
      </c>
      <c r="CR1" s="1" t="s">
        <v>70</v>
      </c>
      <c r="CS1" s="1" t="s">
        <v>154</v>
      </c>
      <c r="CT1" s="1" t="s">
        <v>71</v>
      </c>
      <c r="CU1" s="1" t="s">
        <v>72</v>
      </c>
      <c r="CV1" s="1" t="s">
        <v>154</v>
      </c>
      <c r="CW1" s="1" t="s">
        <v>73</v>
      </c>
      <c r="CX1" s="1" t="s">
        <v>74</v>
      </c>
      <c r="CY1" s="1" t="s">
        <v>154</v>
      </c>
      <c r="CZ1" s="1" t="s">
        <v>75</v>
      </c>
      <c r="DA1" s="1" t="s">
        <v>76</v>
      </c>
      <c r="DB1" s="1" t="s">
        <v>154</v>
      </c>
      <c r="DC1" s="1" t="s">
        <v>77</v>
      </c>
      <c r="DD1" s="1" t="s">
        <v>78</v>
      </c>
      <c r="DE1" s="1" t="s">
        <v>154</v>
      </c>
      <c r="DF1" s="1" t="s">
        <v>79</v>
      </c>
      <c r="DG1" s="1" t="s">
        <v>82</v>
      </c>
      <c r="DH1" s="1" t="s">
        <v>154</v>
      </c>
      <c r="DI1" s="1" t="s">
        <v>83</v>
      </c>
      <c r="DJ1" s="1" t="s">
        <v>86</v>
      </c>
      <c r="DK1" s="1" t="s">
        <v>154</v>
      </c>
      <c r="DL1" s="1" t="s">
        <v>87</v>
      </c>
      <c r="DM1" s="1" t="s">
        <v>90</v>
      </c>
      <c r="DN1" s="1" t="s">
        <v>154</v>
      </c>
      <c r="DO1" s="1" t="s">
        <v>91</v>
      </c>
      <c r="DP1" s="1" t="s">
        <v>94</v>
      </c>
      <c r="DQ1" s="1" t="s">
        <v>154</v>
      </c>
      <c r="DR1" s="1" t="s">
        <v>95</v>
      </c>
      <c r="DS1" s="1" t="s">
        <v>98</v>
      </c>
      <c r="DT1" s="1" t="s">
        <v>154</v>
      </c>
      <c r="DU1" s="1" t="s">
        <v>99</v>
      </c>
      <c r="DV1" s="1" t="s">
        <v>102</v>
      </c>
      <c r="DW1" s="1" t="s">
        <v>154</v>
      </c>
      <c r="DX1" s="1" t="s">
        <v>103</v>
      </c>
      <c r="DY1" s="1" t="s">
        <v>106</v>
      </c>
      <c r="DZ1" s="1" t="s">
        <v>154</v>
      </c>
      <c r="EA1" s="1" t="s">
        <v>115</v>
      </c>
      <c r="EB1" s="1" t="s">
        <v>116</v>
      </c>
      <c r="EC1" s="1" t="s">
        <v>154</v>
      </c>
      <c r="ED1" s="1" t="s">
        <v>117</v>
      </c>
      <c r="EE1" s="1" t="s">
        <v>118</v>
      </c>
      <c r="EF1" s="1" t="s">
        <v>154</v>
      </c>
      <c r="EG1" s="1" t="s">
        <v>119</v>
      </c>
      <c r="EH1" s="1" t="s">
        <v>120</v>
      </c>
      <c r="EI1" s="1" t="s">
        <v>154</v>
      </c>
      <c r="EJ1" s="1" t="s">
        <v>121</v>
      </c>
      <c r="EK1" s="1" t="s">
        <v>122</v>
      </c>
      <c r="EL1" s="1" t="s">
        <v>154</v>
      </c>
      <c r="EM1" s="1" t="s">
        <v>124</v>
      </c>
      <c r="EN1" s="1" t="s">
        <v>123</v>
      </c>
      <c r="EO1" s="1" t="s">
        <v>154</v>
      </c>
    </row>
    <row r="2" spans="1:148" x14ac:dyDescent="0.25">
      <c r="A2" t="s">
        <v>0</v>
      </c>
      <c r="B2">
        <v>1</v>
      </c>
      <c r="C2">
        <v>56</v>
      </c>
      <c r="D2" s="5">
        <f t="shared" ref="D2:D9" si="0">(70.161+(0.023*AF2)-(0.276*J2)-(6.79*1)-(0.193*T2)-(0.191*C2))</f>
        <v>22.1449</v>
      </c>
      <c r="E2" s="5">
        <f t="shared" ref="E2:E9" si="1">(70.161+(0.023*AG2)-(0.276*K2)-(6.79*1)-(0.193*U2)-(0.19*C2))</f>
        <v>26.600199999999994</v>
      </c>
      <c r="F2" s="4">
        <f>((E2/D2)*100)-100</f>
        <v>20.118853550930439</v>
      </c>
      <c r="G2" s="5">
        <f t="shared" ref="G2:H9" si="2">((D2*J2)/1000)</f>
        <v>1.9288207899999998</v>
      </c>
      <c r="H2" s="5">
        <f t="shared" si="2"/>
        <v>2.1758963599999994</v>
      </c>
      <c r="I2" s="4">
        <f>((H2/G2)*100)-100</f>
        <v>12.809669580552367</v>
      </c>
      <c r="J2">
        <v>87.1</v>
      </c>
      <c r="K2">
        <v>81.8</v>
      </c>
      <c r="L2" s="4">
        <f>((K2/J2)*100)-100</f>
        <v>-6.0849598163030976</v>
      </c>
      <c r="M2">
        <v>173.2</v>
      </c>
      <c r="N2">
        <v>111</v>
      </c>
      <c r="O2">
        <v>98.5</v>
      </c>
      <c r="P2" s="4">
        <f>((O2/N2)*100)-100</f>
        <v>-11.261261261261254</v>
      </c>
      <c r="Q2">
        <v>95</v>
      </c>
      <c r="R2">
        <v>88.5</v>
      </c>
      <c r="S2" s="4">
        <f>((R2/Q2)*100)-100</f>
        <v>-6.8421052631578902</v>
      </c>
      <c r="T2">
        <v>81</v>
      </c>
      <c r="U2">
        <v>78</v>
      </c>
      <c r="V2" s="4">
        <f>((U2/T2)*100)-100</f>
        <v>-3.7037037037037095</v>
      </c>
      <c r="W2">
        <v>132</v>
      </c>
      <c r="X2">
        <v>133</v>
      </c>
      <c r="Y2" s="4">
        <f>((X2/W2)*100)-100</f>
        <v>0.75757575757575069</v>
      </c>
      <c r="Z2">
        <v>79</v>
      </c>
      <c r="AA2">
        <v>85</v>
      </c>
      <c r="AB2" s="4">
        <f>((AA2/Z2)*100)-100</f>
        <v>7.5949367088607573</v>
      </c>
      <c r="AC2">
        <v>14.44</v>
      </c>
      <c r="AD2">
        <v>9.44</v>
      </c>
      <c r="AE2" s="4">
        <f>((AD2/AC2)*100)-100</f>
        <v>-34.62603878116343</v>
      </c>
      <c r="AF2">
        <v>397.5</v>
      </c>
      <c r="AG2">
        <v>500</v>
      </c>
      <c r="AH2" s="4">
        <f>((AG2/AF2)*100)-100</f>
        <v>25.786163522012572</v>
      </c>
      <c r="AI2">
        <v>40.700000000000003</v>
      </c>
      <c r="AJ2">
        <v>36.9</v>
      </c>
      <c r="AK2" s="4">
        <f>((AJ2/AI2)*100)-100</f>
        <v>-9.3366093366093423</v>
      </c>
      <c r="AL2">
        <v>71</v>
      </c>
      <c r="AM2">
        <v>53</v>
      </c>
      <c r="AN2" s="4">
        <f>((AM2/AL2)*100)-100</f>
        <v>-25.352112676056336</v>
      </c>
      <c r="AO2">
        <v>86.7</v>
      </c>
      <c r="AP2">
        <v>81.8</v>
      </c>
      <c r="AQ2" s="4">
        <f>((AP2/AO2)*100)-100</f>
        <v>-5.6516724336793516</v>
      </c>
      <c r="AR2">
        <v>39.200000000000003</v>
      </c>
      <c r="AS2">
        <v>35.5</v>
      </c>
      <c r="AT2" s="4">
        <f>((AS2/AR2)*100)-100</f>
        <v>-9.4387755102040956</v>
      </c>
      <c r="AU2">
        <v>83451</v>
      </c>
      <c r="AV2">
        <v>78603</v>
      </c>
      <c r="AW2" s="4">
        <f>((AV2/AU2)*100)-100</f>
        <v>-5.8093971312506767</v>
      </c>
      <c r="AX2">
        <v>33934</v>
      </c>
      <c r="AY2">
        <v>29024</v>
      </c>
      <c r="AZ2" s="4">
        <f>((AY2/AX2)*100)-100</f>
        <v>-14.469263865149998</v>
      </c>
      <c r="BA2">
        <v>49517</v>
      </c>
      <c r="BB2">
        <v>49579</v>
      </c>
      <c r="BC2" s="4">
        <f>((BB2/BA2)*100)-100</f>
        <v>0.12520952400186047</v>
      </c>
      <c r="BD2">
        <v>3226</v>
      </c>
      <c r="BE2">
        <v>3173</v>
      </c>
      <c r="BF2" s="4">
        <f>((BE2/BD2)*100)-100</f>
        <v>-1.6429014259144452</v>
      </c>
      <c r="BG2">
        <v>52743</v>
      </c>
      <c r="BH2">
        <v>52752</v>
      </c>
      <c r="BI2" s="4">
        <f>((BH2/BG2)*100)-100</f>
        <v>1.706387577497992E-2</v>
      </c>
      <c r="BJ2">
        <v>5.0999999999999996</v>
      </c>
      <c r="BK2">
        <v>4.3</v>
      </c>
      <c r="BL2" s="4">
        <f>((BK2/BJ2)*100)-100</f>
        <v>-15.686274509803923</v>
      </c>
      <c r="BM2">
        <v>2</v>
      </c>
      <c r="BN2">
        <v>1</v>
      </c>
      <c r="BO2" s="4">
        <f>((BN2/BM2)*100)-100</f>
        <v>-50</v>
      </c>
      <c r="BP2">
        <v>9</v>
      </c>
      <c r="BQ2">
        <v>7</v>
      </c>
      <c r="BR2" s="4">
        <f>((BQ2/BP2)*100)-100</f>
        <v>-22.222222222222214</v>
      </c>
      <c r="BS2">
        <v>136</v>
      </c>
      <c r="BT2">
        <v>136</v>
      </c>
      <c r="BU2" s="4">
        <f>((BT2/BS2)*100)-100</f>
        <v>0</v>
      </c>
      <c r="BV2">
        <v>0.41</v>
      </c>
      <c r="BW2">
        <v>0.42</v>
      </c>
      <c r="BX2" s="4">
        <f>((BW2/BV2)*100)-100</f>
        <v>2.4390243902439011</v>
      </c>
      <c r="BY2">
        <v>4.7</v>
      </c>
      <c r="BZ2">
        <v>4.5999999999999996</v>
      </c>
      <c r="CA2" s="4">
        <f>((BZ2/BY2)*100)-100</f>
        <v>-2.1276595744680975</v>
      </c>
      <c r="CB2">
        <v>88</v>
      </c>
      <c r="CC2">
        <v>91</v>
      </c>
      <c r="CD2" s="4">
        <f>((CC2/CB2)*100)-100</f>
        <v>3.4090909090909207</v>
      </c>
      <c r="CE2">
        <v>28.9</v>
      </c>
      <c r="CF2">
        <v>29.3</v>
      </c>
      <c r="CG2" s="4">
        <f>((CF2/CE2)*100)-100</f>
        <v>1.3840830449827024</v>
      </c>
      <c r="CH2">
        <v>329</v>
      </c>
      <c r="CI2">
        <v>322</v>
      </c>
      <c r="CJ2" s="4">
        <f>((CI2/CH2)*100)-100</f>
        <v>-2.1276595744680833</v>
      </c>
      <c r="CK2">
        <v>7.3</v>
      </c>
      <c r="CL2">
        <v>7.6</v>
      </c>
      <c r="CM2" s="4">
        <f>((CL2/CK2)*100)-100</f>
        <v>4.1095890410958873</v>
      </c>
      <c r="CN2">
        <v>4.5</v>
      </c>
      <c r="CO2">
        <v>4.3</v>
      </c>
      <c r="CP2" s="4">
        <f>((CO2/CN2)*100)-100</f>
        <v>-4.4444444444444571</v>
      </c>
      <c r="CQ2">
        <v>2.1</v>
      </c>
      <c r="CR2">
        <v>2.2000000000000002</v>
      </c>
      <c r="CS2" s="4">
        <f>((CR2/CQ2)*100)-100</f>
        <v>4.7619047619047734</v>
      </c>
      <c r="CT2">
        <v>0.4</v>
      </c>
      <c r="CU2">
        <v>0.5</v>
      </c>
      <c r="CV2" s="4">
        <f>((CU2/CT2)*100)-100</f>
        <v>25</v>
      </c>
      <c r="CW2">
        <v>0.3</v>
      </c>
      <c r="CX2">
        <v>0.5</v>
      </c>
      <c r="CY2" s="4">
        <f>((CX2/CW2)*100)-100</f>
        <v>66.666666666666686</v>
      </c>
      <c r="CZ2">
        <v>0</v>
      </c>
      <c r="DA2">
        <v>0</v>
      </c>
      <c r="DB2" s="4"/>
      <c r="DC2">
        <v>272</v>
      </c>
      <c r="DD2">
        <v>282</v>
      </c>
      <c r="DE2" s="4">
        <f>((DD2/DC2)*100)-100</f>
        <v>3.6764705882353041</v>
      </c>
      <c r="DH2" s="4"/>
      <c r="DI2">
        <v>102</v>
      </c>
      <c r="DJ2">
        <v>99</v>
      </c>
      <c r="DK2" s="4">
        <f>((DJ2/DI2)*100)-100</f>
        <v>-2.941176470588232</v>
      </c>
      <c r="DL2">
        <v>126</v>
      </c>
      <c r="DM2">
        <v>119</v>
      </c>
      <c r="DN2" s="4">
        <f>((DM2/DL2)*100)-100</f>
        <v>-5.5555555555555571</v>
      </c>
      <c r="DO2">
        <v>42</v>
      </c>
      <c r="DP2">
        <v>33</v>
      </c>
      <c r="DQ2" s="4">
        <f>((DP2/DO2)*100)-100</f>
        <v>-21.428571428571431</v>
      </c>
      <c r="DR2">
        <v>15</v>
      </c>
      <c r="DS2">
        <v>3</v>
      </c>
      <c r="DT2" s="4">
        <f>((DS2/DR2)*100)-100</f>
        <v>-80</v>
      </c>
      <c r="DU2">
        <v>36</v>
      </c>
      <c r="DV2">
        <v>9</v>
      </c>
      <c r="DW2" s="4">
        <f>((DV2/DU2)*100)-100</f>
        <v>-75</v>
      </c>
      <c r="DX2">
        <v>84</v>
      </c>
      <c r="DY2">
        <v>86</v>
      </c>
      <c r="DZ2" s="4">
        <f>((DY2/DX2)*100)-100</f>
        <v>2.3809523809523796</v>
      </c>
      <c r="EA2">
        <v>26</v>
      </c>
      <c r="EB2">
        <v>26</v>
      </c>
      <c r="EC2" s="4">
        <f>((EB2/EA2)*100)-100</f>
        <v>0</v>
      </c>
      <c r="ED2">
        <v>26</v>
      </c>
      <c r="EE2">
        <v>22</v>
      </c>
      <c r="EF2" s="4">
        <f>((EE2/ED2)*100)-100</f>
        <v>-15.384615384615387</v>
      </c>
      <c r="EG2">
        <v>12</v>
      </c>
      <c r="EH2">
        <v>18</v>
      </c>
      <c r="EI2" s="4">
        <f>((EH2/EG2)*100)-100</f>
        <v>50</v>
      </c>
      <c r="EJ2">
        <v>24</v>
      </c>
      <c r="EK2">
        <v>26</v>
      </c>
      <c r="EL2" s="4">
        <f>((EK2/EJ2)*100)-100</f>
        <v>8.3333333333333286</v>
      </c>
      <c r="EM2">
        <v>88</v>
      </c>
      <c r="EN2">
        <v>92</v>
      </c>
      <c r="EO2" s="4">
        <f>((EN2/EM2)*100)-100</f>
        <v>4.5454545454545467</v>
      </c>
    </row>
    <row r="3" spans="1:148" x14ac:dyDescent="0.25">
      <c r="A3" t="s">
        <v>1</v>
      </c>
      <c r="B3">
        <v>1</v>
      </c>
      <c r="C3">
        <v>66</v>
      </c>
      <c r="D3" s="5">
        <f t="shared" si="0"/>
        <v>31.557799999999993</v>
      </c>
      <c r="E3" s="5">
        <f t="shared" si="1"/>
        <v>37.043399999999998</v>
      </c>
      <c r="F3" s="4">
        <f t="shared" ref="F3:F9" si="3">((E3/D3)*100)-100</f>
        <v>17.382707286312751</v>
      </c>
      <c r="G3" s="5">
        <f t="shared" si="2"/>
        <v>1.7893272599999999</v>
      </c>
      <c r="H3" s="5">
        <f t="shared" si="2"/>
        <v>2.00404794</v>
      </c>
      <c r="I3" s="4">
        <f t="shared" ref="I3:I9" si="4">((H3/G3)*100)-100</f>
        <v>12.000078733501212</v>
      </c>
      <c r="J3">
        <v>56.7</v>
      </c>
      <c r="K3">
        <v>54.1</v>
      </c>
      <c r="L3" s="4">
        <f t="shared" ref="L3:L9" si="5">((K3/J3)*100)-100</f>
        <v>-4.5855379188712533</v>
      </c>
      <c r="M3">
        <v>167</v>
      </c>
      <c r="N3">
        <v>94.73</v>
      </c>
      <c r="O3">
        <v>91</v>
      </c>
      <c r="P3" s="4">
        <f t="shared" ref="P3:P9" si="6">((O3/N3)*100)-100</f>
        <v>-3.9375065976987287</v>
      </c>
      <c r="Q3">
        <v>73</v>
      </c>
      <c r="R3">
        <v>69</v>
      </c>
      <c r="S3" s="4">
        <f t="shared" ref="S3:S9" si="7">((R3/Q3)*100)-100</f>
        <v>-5.4794520547945211</v>
      </c>
      <c r="T3">
        <v>81</v>
      </c>
      <c r="U3">
        <v>62</v>
      </c>
      <c r="V3" s="4">
        <f t="shared" ref="V3:V9" si="8">((U3/T3)*100)-100</f>
        <v>-23.456790123456798</v>
      </c>
      <c r="W3">
        <v>141</v>
      </c>
      <c r="X3">
        <v>123</v>
      </c>
      <c r="Y3" s="4">
        <f t="shared" ref="Y3:Y9" si="9">((X3/W3)*100)-100</f>
        <v>-12.7659574468085</v>
      </c>
      <c r="Z3">
        <v>80</v>
      </c>
      <c r="AA3">
        <v>77</v>
      </c>
      <c r="AB3" s="4">
        <f t="shared" ref="AB3:AB9" si="10">((AA3/Z3)*100)-100</f>
        <v>-3.75</v>
      </c>
      <c r="AC3">
        <v>12.47</v>
      </c>
      <c r="AD3">
        <v>11.45</v>
      </c>
      <c r="AE3" s="4">
        <f t="shared" ref="AE3:AE9" si="11">((AD3/AC3)*100)-100</f>
        <v>-8.1796311146752316</v>
      </c>
      <c r="AF3">
        <v>525</v>
      </c>
      <c r="AG3">
        <v>570</v>
      </c>
      <c r="AH3" s="4">
        <f t="shared" ref="AH3:AH9" si="12">((AG3/AF3)*100)-100</f>
        <v>8.5714285714285694</v>
      </c>
      <c r="AI3">
        <v>35.5</v>
      </c>
      <c r="AJ3">
        <v>33</v>
      </c>
      <c r="AK3" s="4">
        <f t="shared" ref="AK3:AK9" si="13">((AJ3/AI3)*100)-100</f>
        <v>-7.0422535211267672</v>
      </c>
      <c r="AL3">
        <v>39</v>
      </c>
      <c r="AM3">
        <v>28</v>
      </c>
      <c r="AN3" s="4">
        <f t="shared" ref="AN3:AN9" si="14">((AM3/AL3)*100)-100</f>
        <v>-28.205128205128204</v>
      </c>
      <c r="AO3">
        <v>55.9</v>
      </c>
      <c r="AP3">
        <v>54.1</v>
      </c>
      <c r="AQ3" s="4">
        <f t="shared" ref="AQ3:AQ9" si="15">((AP3/AO3)*100)-100</f>
        <v>-3.2200357781753155</v>
      </c>
      <c r="AR3">
        <v>34</v>
      </c>
      <c r="AS3">
        <v>31.7</v>
      </c>
      <c r="AT3" s="4">
        <f t="shared" ref="AT3:AT9" si="16">((AS3/AR3)*100)-100</f>
        <v>-6.764705882352942</v>
      </c>
      <c r="AU3">
        <v>53512</v>
      </c>
      <c r="AV3">
        <v>51826</v>
      </c>
      <c r="AW3" s="4">
        <f t="shared" ref="AW3:AW9" si="17">((AV3/AU3)*100)-100</f>
        <v>-3.150695171176551</v>
      </c>
      <c r="AX3">
        <v>19021</v>
      </c>
      <c r="AY3">
        <v>17121</v>
      </c>
      <c r="AZ3" s="4">
        <f t="shared" ref="AZ3:AZ9" si="18">((AY3/AX3)*100)-100</f>
        <v>-9.9889595710004784</v>
      </c>
      <c r="BA3">
        <v>34491</v>
      </c>
      <c r="BB3">
        <v>34705</v>
      </c>
      <c r="BC3" s="4">
        <f t="shared" ref="BC3:BC9" si="19">((BB3/BA3)*100)-100</f>
        <v>0.62045171204081839</v>
      </c>
      <c r="BD3">
        <v>2392</v>
      </c>
      <c r="BE3">
        <v>2246</v>
      </c>
      <c r="BF3" s="4">
        <f t="shared" ref="BF3:BF9" si="20">((BE3/BD3)*100)-100</f>
        <v>-6.1036789297658913</v>
      </c>
      <c r="BG3">
        <v>36883</v>
      </c>
      <c r="BH3">
        <v>62951</v>
      </c>
      <c r="BI3" s="4">
        <f t="shared" ref="BI3:BI9" si="21">((BH3/BG3)*100)-100</f>
        <v>70.677547921806791</v>
      </c>
      <c r="BJ3">
        <v>4.5999999999999996</v>
      </c>
      <c r="BK3">
        <v>4.5</v>
      </c>
      <c r="BL3" s="4">
        <f t="shared" ref="BL3:BL9" si="22">((BK3/BJ3)*100)-100</f>
        <v>-2.173913043478251</v>
      </c>
      <c r="BM3">
        <v>1</v>
      </c>
      <c r="BN3">
        <v>2</v>
      </c>
      <c r="BO3" s="4">
        <f t="shared" ref="BO3:BO9" si="23">((BN3/BM3)*100)-100</f>
        <v>100</v>
      </c>
      <c r="BP3">
        <v>6.9</v>
      </c>
      <c r="BQ3">
        <v>5</v>
      </c>
      <c r="BR3" s="4">
        <f t="shared" ref="BR3:BR9" si="24">((BQ3/BP3)*100)-100</f>
        <v>-27.536231884057969</v>
      </c>
      <c r="BS3">
        <v>139</v>
      </c>
      <c r="BT3">
        <v>150</v>
      </c>
      <c r="BU3" s="4">
        <f t="shared" ref="BU3:BU9" si="25">((BT3/BS3)*100)-100</f>
        <v>7.9136690647481913</v>
      </c>
      <c r="BV3">
        <v>0.41</v>
      </c>
      <c r="BW3">
        <v>0.45</v>
      </c>
      <c r="BX3" s="4">
        <f t="shared" ref="BX3:BX9" si="26">((BW3/BV3)*100)-100</f>
        <v>9.7560975609756184</v>
      </c>
      <c r="BY3">
        <v>4.5</v>
      </c>
      <c r="BZ3">
        <v>4.8</v>
      </c>
      <c r="CA3" s="4">
        <f t="shared" ref="CA3:CA9" si="27">((BZ3/BY3)*100)-100</f>
        <v>6.6666666666666714</v>
      </c>
      <c r="CB3">
        <v>92</v>
      </c>
      <c r="CC3">
        <v>93</v>
      </c>
      <c r="CD3" s="4">
        <f t="shared" ref="CD3:CD9" si="28">((CC3/CB3)*100)-100</f>
        <v>1.0869565217391397</v>
      </c>
      <c r="CE3">
        <v>30.8</v>
      </c>
      <c r="CF3">
        <v>31.3</v>
      </c>
      <c r="CG3" s="4">
        <f t="shared" ref="CG3:CG9" si="29">((CF3/CE3)*100)-100</f>
        <v>1.6233766233766147</v>
      </c>
      <c r="CH3">
        <v>337</v>
      </c>
      <c r="CI3">
        <v>337</v>
      </c>
      <c r="CJ3" s="4">
        <f t="shared" ref="CJ3:CJ9" si="30">((CI3/CH3)*100)-100</f>
        <v>0</v>
      </c>
      <c r="CK3">
        <v>4.8</v>
      </c>
      <c r="CL3">
        <v>5.3</v>
      </c>
      <c r="CM3" s="4">
        <f t="shared" ref="CM3:CM9" si="31">((CL3/CK3)*100)-100</f>
        <v>10.416666666666671</v>
      </c>
      <c r="CN3">
        <v>2.7</v>
      </c>
      <c r="CO3">
        <v>2.2000000000000002</v>
      </c>
      <c r="CP3" s="4">
        <f t="shared" ref="CP3:CP9" si="32">((CO3/CN3)*100)-100</f>
        <v>-18.518518518518505</v>
      </c>
      <c r="CQ3">
        <v>1.8</v>
      </c>
      <c r="CR3">
        <v>2.6</v>
      </c>
      <c r="CS3" s="4">
        <f t="shared" ref="CS3:CS9" si="33">((CR3/CQ3)*100)-100</f>
        <v>44.444444444444429</v>
      </c>
      <c r="CT3">
        <v>0.3</v>
      </c>
      <c r="CU3">
        <v>0.4</v>
      </c>
      <c r="CV3" s="4">
        <f t="shared" ref="CV3:CV9" si="34">((CU3/CT3)*100)-100</f>
        <v>33.333333333333343</v>
      </c>
      <c r="CW3">
        <v>0.1</v>
      </c>
      <c r="CX3">
        <v>0.1</v>
      </c>
      <c r="CY3" s="4">
        <f t="shared" ref="CY3:CY9" si="35">((CX3/CW3)*100)-100</f>
        <v>0</v>
      </c>
      <c r="CZ3">
        <v>0</v>
      </c>
      <c r="DA3">
        <v>0</v>
      </c>
      <c r="DB3" s="4"/>
      <c r="DC3">
        <v>213</v>
      </c>
      <c r="DD3">
        <v>214</v>
      </c>
      <c r="DE3" s="4">
        <f t="shared" ref="DE3:DE9" si="36">((DD3/DC3)*100)-100</f>
        <v>0.46948356807511971</v>
      </c>
      <c r="DF3">
        <v>3.6</v>
      </c>
      <c r="DG3">
        <v>6</v>
      </c>
      <c r="DH3" s="4">
        <f t="shared" ref="DH3:DH9" si="37">((DG3/DF3)*100)-100</f>
        <v>66.666666666666657</v>
      </c>
      <c r="DI3">
        <v>107</v>
      </c>
      <c r="DJ3">
        <v>90</v>
      </c>
      <c r="DK3" s="4">
        <f t="shared" ref="DK3:DK9" si="38">((DJ3/DI3)*100)-100</f>
        <v>-15.887850467289724</v>
      </c>
      <c r="DL3">
        <v>140</v>
      </c>
      <c r="DM3">
        <v>114</v>
      </c>
      <c r="DN3" s="4">
        <f t="shared" ref="DN3:DN9" si="39">((DM3/DL3)*100)-100</f>
        <v>-18.571428571428569</v>
      </c>
      <c r="DO3">
        <v>54</v>
      </c>
      <c r="DP3">
        <v>36</v>
      </c>
      <c r="DQ3" s="4">
        <f t="shared" ref="DQ3:DQ9" si="40">((DP3/DO3)*100)-100</f>
        <v>-33.333333333333343</v>
      </c>
      <c r="DR3">
        <v>7</v>
      </c>
      <c r="DS3">
        <v>10</v>
      </c>
      <c r="DT3" s="4">
        <f t="shared" ref="DT3:DT9" si="41">((DS3/DR3)*100)-100</f>
        <v>42.857142857142861</v>
      </c>
      <c r="DU3">
        <v>13</v>
      </c>
      <c r="DV3">
        <v>27</v>
      </c>
      <c r="DW3" s="4">
        <f t="shared" ref="DW3:DW9" si="42">((DV3/DU3)*100)-100</f>
        <v>107.69230769230771</v>
      </c>
      <c r="DX3">
        <v>86</v>
      </c>
      <c r="DY3">
        <v>78</v>
      </c>
      <c r="DZ3" s="4">
        <f t="shared" ref="DZ3:DZ9" si="43">((DY3/DX3)*100)-100</f>
        <v>-9.3023255813953512</v>
      </c>
      <c r="EA3">
        <v>26</v>
      </c>
      <c r="EB3">
        <v>25</v>
      </c>
      <c r="EC3" s="4">
        <f t="shared" ref="EC3:EC9" si="44">((EB3/EA3)*100)-100</f>
        <v>-3.8461538461538396</v>
      </c>
      <c r="ED3">
        <v>14</v>
      </c>
      <c r="EE3">
        <v>18</v>
      </c>
      <c r="EF3" s="4">
        <f t="shared" ref="EF3:EF9" si="45">((EE3/ED3)*100)-100</f>
        <v>28.571428571428584</v>
      </c>
      <c r="EG3">
        <v>14</v>
      </c>
      <c r="EH3">
        <v>23</v>
      </c>
      <c r="EI3" s="4">
        <f t="shared" ref="EI3:EI9" si="46">((EH3/EG3)*100)-100</f>
        <v>64.285714285714278</v>
      </c>
      <c r="EJ3">
        <v>16</v>
      </c>
      <c r="EK3">
        <v>23</v>
      </c>
      <c r="EL3" s="4">
        <f t="shared" ref="EL3:EL9" si="47">((EK3/EJ3)*100)-100</f>
        <v>43.75</v>
      </c>
      <c r="EM3">
        <v>70</v>
      </c>
      <c r="EN3">
        <v>89</v>
      </c>
      <c r="EO3" s="4">
        <f t="shared" ref="EO3:EO9" si="48">((EN3/EM3)*100)-100</f>
        <v>27.142857142857139</v>
      </c>
    </row>
    <row r="4" spans="1:148" x14ac:dyDescent="0.25">
      <c r="A4" t="s">
        <v>2</v>
      </c>
      <c r="B4">
        <v>1</v>
      </c>
      <c r="C4">
        <v>51</v>
      </c>
      <c r="D4" s="5">
        <f t="shared" si="0"/>
        <v>32.114199999999997</v>
      </c>
      <c r="E4" s="5">
        <f t="shared" si="1"/>
        <v>25.806199999999997</v>
      </c>
      <c r="F4" s="4">
        <f t="shared" si="3"/>
        <v>-19.642401180786067</v>
      </c>
      <c r="G4" s="5">
        <f t="shared" si="2"/>
        <v>2.7393412599999998</v>
      </c>
      <c r="H4" s="5">
        <f t="shared" si="2"/>
        <v>2.1754626599999995</v>
      </c>
      <c r="I4" s="4">
        <f t="shared" si="4"/>
        <v>-20.584459783590461</v>
      </c>
      <c r="J4">
        <v>85.3</v>
      </c>
      <c r="K4">
        <v>84.3</v>
      </c>
      <c r="L4" s="4">
        <f t="shared" si="5"/>
        <v>-1.1723329425556841</v>
      </c>
      <c r="M4">
        <v>168</v>
      </c>
      <c r="N4">
        <v>112.5</v>
      </c>
      <c r="O4">
        <v>107</v>
      </c>
      <c r="P4" s="4">
        <f t="shared" si="6"/>
        <v>-4.8888888888888857</v>
      </c>
      <c r="Q4">
        <v>97</v>
      </c>
      <c r="R4">
        <v>92.1</v>
      </c>
      <c r="S4" s="4">
        <f t="shared" si="7"/>
        <v>-5.0515463917525807</v>
      </c>
      <c r="T4">
        <v>61</v>
      </c>
      <c r="U4">
        <v>98</v>
      </c>
      <c r="V4" s="4">
        <f t="shared" si="8"/>
        <v>60.655737704918039</v>
      </c>
      <c r="W4">
        <v>121</v>
      </c>
      <c r="X4">
        <v>119</v>
      </c>
      <c r="Y4" s="4">
        <f t="shared" si="9"/>
        <v>-1.6528925619834638</v>
      </c>
      <c r="Z4">
        <v>84</v>
      </c>
      <c r="AA4">
        <v>67</v>
      </c>
      <c r="AB4" s="4">
        <f t="shared" si="10"/>
        <v>-20.238095238095227</v>
      </c>
      <c r="AC4">
        <v>11.25</v>
      </c>
      <c r="AD4">
        <v>9.6300000000000008</v>
      </c>
      <c r="AE4" s="4">
        <f t="shared" si="11"/>
        <v>-14.399999999999991</v>
      </c>
      <c r="AF4">
        <v>600</v>
      </c>
      <c r="AG4">
        <v>622</v>
      </c>
      <c r="AH4" s="4">
        <f t="shared" si="12"/>
        <v>3.6666666666666572</v>
      </c>
      <c r="AI4">
        <v>41.8</v>
      </c>
      <c r="AJ4">
        <v>42.9</v>
      </c>
      <c r="AK4" s="4">
        <f t="shared" si="13"/>
        <v>2.6315789473684248</v>
      </c>
      <c r="AL4">
        <v>80</v>
      </c>
      <c r="AM4">
        <v>83</v>
      </c>
      <c r="AN4" s="4">
        <f t="shared" si="14"/>
        <v>3.7500000000000142</v>
      </c>
      <c r="AO4">
        <v>84.1</v>
      </c>
      <c r="AP4">
        <v>84.3</v>
      </c>
      <c r="AQ4" s="4">
        <f t="shared" si="15"/>
        <v>0.23781212841855393</v>
      </c>
      <c r="AR4">
        <v>40.200000000000003</v>
      </c>
      <c r="AS4">
        <v>41.2</v>
      </c>
      <c r="AT4" s="4">
        <f t="shared" si="16"/>
        <v>2.4875621890547279</v>
      </c>
      <c r="AU4">
        <v>80789</v>
      </c>
      <c r="AV4">
        <v>80982</v>
      </c>
      <c r="AW4" s="4">
        <f t="shared" si="17"/>
        <v>0.23889390882420969</v>
      </c>
      <c r="AX4">
        <v>33764</v>
      </c>
      <c r="AY4">
        <v>34726</v>
      </c>
      <c r="AZ4" s="4">
        <f t="shared" si="18"/>
        <v>2.8491884847766897</v>
      </c>
      <c r="BA4">
        <v>47025</v>
      </c>
      <c r="BB4">
        <v>46256</v>
      </c>
      <c r="BC4" s="4">
        <f t="shared" si="19"/>
        <v>-1.6353003721424813</v>
      </c>
      <c r="BD4">
        <v>3268</v>
      </c>
      <c r="BE4">
        <v>3272</v>
      </c>
      <c r="BF4" s="4">
        <f t="shared" si="20"/>
        <v>0.12239902080783338</v>
      </c>
      <c r="BG4">
        <v>50294</v>
      </c>
      <c r="BH4">
        <v>49528</v>
      </c>
      <c r="BI4" s="4">
        <f t="shared" si="21"/>
        <v>-1.5230444983497051</v>
      </c>
      <c r="BJ4">
        <v>5.2</v>
      </c>
      <c r="BK4">
        <v>4.8</v>
      </c>
      <c r="BL4" s="4">
        <f t="shared" si="22"/>
        <v>-7.6923076923076934</v>
      </c>
      <c r="BM4">
        <v>1</v>
      </c>
      <c r="BN4">
        <v>1</v>
      </c>
      <c r="BO4" s="4">
        <f t="shared" si="23"/>
        <v>0</v>
      </c>
      <c r="BP4">
        <v>8</v>
      </c>
      <c r="BQ4">
        <v>6.2</v>
      </c>
      <c r="BR4" s="4">
        <f t="shared" si="24"/>
        <v>-22.5</v>
      </c>
      <c r="BS4">
        <v>131</v>
      </c>
      <c r="BT4">
        <v>136</v>
      </c>
      <c r="BU4" s="4">
        <f t="shared" si="25"/>
        <v>3.8167938931297698</v>
      </c>
      <c r="BV4">
        <v>0.39</v>
      </c>
      <c r="BW4">
        <v>0.41</v>
      </c>
      <c r="BX4" s="4">
        <f t="shared" si="26"/>
        <v>5.12820512820511</v>
      </c>
      <c r="BY4">
        <v>4.3</v>
      </c>
      <c r="BZ4">
        <v>4.4000000000000004</v>
      </c>
      <c r="CA4" s="4">
        <f t="shared" si="27"/>
        <v>2.3255813953488484</v>
      </c>
      <c r="CB4">
        <v>92</v>
      </c>
      <c r="CC4">
        <v>93</v>
      </c>
      <c r="CD4" s="4">
        <f t="shared" si="28"/>
        <v>1.0869565217391397</v>
      </c>
      <c r="CE4">
        <v>30.6</v>
      </c>
      <c r="CF4">
        <v>30.8</v>
      </c>
      <c r="CG4" s="4">
        <f t="shared" si="29"/>
        <v>0.65359477124182774</v>
      </c>
      <c r="CH4">
        <v>333</v>
      </c>
      <c r="CI4">
        <v>332</v>
      </c>
      <c r="CJ4" s="4">
        <f t="shared" si="30"/>
        <v>-0.3003003003003073</v>
      </c>
      <c r="CK4">
        <v>4.2</v>
      </c>
      <c r="CL4">
        <v>4.7</v>
      </c>
      <c r="CM4" s="4">
        <f t="shared" si="31"/>
        <v>11.904761904761912</v>
      </c>
      <c r="CN4">
        <v>2</v>
      </c>
      <c r="CO4">
        <v>2</v>
      </c>
      <c r="CP4" s="4">
        <f t="shared" si="32"/>
        <v>0</v>
      </c>
      <c r="CQ4">
        <v>1.9</v>
      </c>
      <c r="CR4">
        <v>2.2000000000000002</v>
      </c>
      <c r="CS4" s="4">
        <f t="shared" si="33"/>
        <v>15.789473684210535</v>
      </c>
      <c r="CT4">
        <v>0.2</v>
      </c>
      <c r="CU4">
        <v>0.4</v>
      </c>
      <c r="CV4" s="4">
        <f t="shared" si="34"/>
        <v>100</v>
      </c>
      <c r="CW4">
        <v>0.1</v>
      </c>
      <c r="CX4">
        <v>0.1</v>
      </c>
      <c r="CY4" s="4">
        <f t="shared" si="35"/>
        <v>0</v>
      </c>
      <c r="CZ4">
        <v>0</v>
      </c>
      <c r="DA4">
        <v>0</v>
      </c>
      <c r="DB4" s="4"/>
      <c r="DC4">
        <v>196</v>
      </c>
      <c r="DD4">
        <v>196</v>
      </c>
      <c r="DE4" s="4">
        <f t="shared" si="36"/>
        <v>0</v>
      </c>
      <c r="DF4">
        <v>6.3</v>
      </c>
      <c r="DG4">
        <v>5.9</v>
      </c>
      <c r="DH4" s="4">
        <f t="shared" si="37"/>
        <v>-6.3492063492063409</v>
      </c>
      <c r="DI4">
        <v>94</v>
      </c>
      <c r="DJ4">
        <v>84</v>
      </c>
      <c r="DK4" s="4">
        <f t="shared" si="38"/>
        <v>-10.638297872340431</v>
      </c>
      <c r="DL4">
        <v>112</v>
      </c>
      <c r="DM4">
        <v>99</v>
      </c>
      <c r="DN4" s="4">
        <f t="shared" si="39"/>
        <v>-11.607142857142861</v>
      </c>
      <c r="DO4">
        <v>28</v>
      </c>
      <c r="DP4">
        <v>29</v>
      </c>
      <c r="DQ4" s="4">
        <f t="shared" si="40"/>
        <v>3.5714285714285836</v>
      </c>
      <c r="DR4">
        <v>6</v>
      </c>
      <c r="DS4">
        <v>-2</v>
      </c>
      <c r="DT4" s="4">
        <f t="shared" si="41"/>
        <v>-133.33333333333331</v>
      </c>
      <c r="DU4">
        <v>22</v>
      </c>
      <c r="DV4">
        <v>-8</v>
      </c>
      <c r="DW4" s="4">
        <f t="shared" si="42"/>
        <v>-136.36363636363637</v>
      </c>
      <c r="DX4">
        <v>84</v>
      </c>
      <c r="DY4">
        <v>70</v>
      </c>
      <c r="DZ4" s="4">
        <f t="shared" si="43"/>
        <v>-16.666666666666657</v>
      </c>
      <c r="EA4">
        <v>22</v>
      </c>
      <c r="EB4">
        <v>25</v>
      </c>
      <c r="EC4" s="4">
        <f t="shared" si="44"/>
        <v>13.63636363636364</v>
      </c>
      <c r="ED4">
        <v>24</v>
      </c>
      <c r="EE4">
        <v>27</v>
      </c>
      <c r="EF4" s="4">
        <f t="shared" si="45"/>
        <v>12.5</v>
      </c>
      <c r="EG4">
        <v>9</v>
      </c>
      <c r="EH4">
        <v>18</v>
      </c>
      <c r="EI4" s="4">
        <f t="shared" si="46"/>
        <v>100</v>
      </c>
      <c r="EJ4">
        <v>14</v>
      </c>
      <c r="EK4">
        <v>22</v>
      </c>
      <c r="EL4" s="4">
        <f t="shared" si="47"/>
        <v>57.142857142857139</v>
      </c>
      <c r="EM4">
        <v>69</v>
      </c>
      <c r="EN4">
        <v>92</v>
      </c>
      <c r="EO4" s="4">
        <f t="shared" si="48"/>
        <v>33.333333333333314</v>
      </c>
    </row>
    <row r="5" spans="1:148" x14ac:dyDescent="0.25">
      <c r="A5" t="s">
        <v>3</v>
      </c>
      <c r="B5">
        <v>1</v>
      </c>
      <c r="C5">
        <v>29</v>
      </c>
      <c r="D5" s="5">
        <f t="shared" si="0"/>
        <v>35.119199999999999</v>
      </c>
      <c r="E5" s="5">
        <f t="shared" si="1"/>
        <v>34.667400000000008</v>
      </c>
      <c r="F5" s="4">
        <f t="shared" si="3"/>
        <v>-1.2864757739356065</v>
      </c>
      <c r="G5" s="5">
        <f t="shared" si="2"/>
        <v>2.4864393599999999</v>
      </c>
      <c r="H5" s="5">
        <f t="shared" si="2"/>
        <v>2.37818364</v>
      </c>
      <c r="I5" s="4">
        <f t="shared" si="4"/>
        <v>-4.35384517079072</v>
      </c>
      <c r="J5">
        <v>70.8</v>
      </c>
      <c r="K5">
        <v>68.599999999999994</v>
      </c>
      <c r="L5" s="4">
        <f t="shared" si="5"/>
        <v>-3.1073446327683598</v>
      </c>
      <c r="M5">
        <v>164</v>
      </c>
      <c r="N5">
        <v>104.5</v>
      </c>
      <c r="O5">
        <v>107.5</v>
      </c>
      <c r="P5" s="4">
        <f t="shared" si="6"/>
        <v>2.8708133971291829</v>
      </c>
      <c r="Q5">
        <v>85</v>
      </c>
      <c r="R5">
        <v>85</v>
      </c>
      <c r="S5" s="4">
        <f t="shared" si="7"/>
        <v>0</v>
      </c>
      <c r="T5">
        <v>79</v>
      </c>
      <c r="U5">
        <v>90</v>
      </c>
      <c r="V5" s="4">
        <f t="shared" si="8"/>
        <v>13.924050632911403</v>
      </c>
      <c r="W5">
        <v>118</v>
      </c>
      <c r="X5">
        <v>109</v>
      </c>
      <c r="Y5" s="4">
        <f t="shared" si="9"/>
        <v>-7.6271186440677923</v>
      </c>
      <c r="Z5">
        <v>71</v>
      </c>
      <c r="AA5">
        <v>70</v>
      </c>
      <c r="AB5" s="4">
        <f t="shared" si="10"/>
        <v>-1.4084507042253449</v>
      </c>
      <c r="AC5">
        <v>8.1199999999999992</v>
      </c>
      <c r="AD5">
        <v>6.85</v>
      </c>
      <c r="AE5" s="4">
        <f t="shared" si="11"/>
        <v>-15.64039408866995</v>
      </c>
      <c r="AF5">
        <v>525</v>
      </c>
      <c r="AG5">
        <v>570</v>
      </c>
      <c r="AH5" s="4">
        <f t="shared" si="12"/>
        <v>8.5714285714285694</v>
      </c>
      <c r="AI5">
        <v>42.6</v>
      </c>
      <c r="AJ5">
        <v>43.6</v>
      </c>
      <c r="AK5" s="4">
        <f t="shared" si="13"/>
        <v>2.3474178403755701</v>
      </c>
      <c r="AL5">
        <v>95</v>
      </c>
      <c r="AM5">
        <v>96</v>
      </c>
      <c r="AN5" s="4">
        <f t="shared" si="14"/>
        <v>1.0526315789473699</v>
      </c>
      <c r="AO5">
        <v>69.599999999999994</v>
      </c>
      <c r="AP5">
        <v>68.599999999999994</v>
      </c>
      <c r="AQ5" s="4">
        <f t="shared" si="15"/>
        <v>-1.4367816091954069</v>
      </c>
      <c r="AR5">
        <v>40.9</v>
      </c>
      <c r="AS5">
        <v>41.8</v>
      </c>
      <c r="AT5" s="4">
        <f t="shared" si="16"/>
        <v>2.2004889975549986</v>
      </c>
      <c r="AU5">
        <v>66853</v>
      </c>
      <c r="AV5">
        <v>65763</v>
      </c>
      <c r="AW5" s="4">
        <f t="shared" si="17"/>
        <v>-1.6304429120607864</v>
      </c>
      <c r="AX5">
        <v>28458</v>
      </c>
      <c r="AY5">
        <v>28652</v>
      </c>
      <c r="AZ5" s="4">
        <f t="shared" si="18"/>
        <v>0.68170637430600323</v>
      </c>
      <c r="BA5">
        <v>38395</v>
      </c>
      <c r="BB5">
        <v>37111</v>
      </c>
      <c r="BC5" s="4">
        <f t="shared" si="19"/>
        <v>-3.344185440812609</v>
      </c>
      <c r="BD5">
        <v>2767</v>
      </c>
      <c r="BE5">
        <v>2793</v>
      </c>
      <c r="BF5" s="4">
        <f t="shared" si="20"/>
        <v>0.9396458258041207</v>
      </c>
      <c r="BG5">
        <v>41162</v>
      </c>
      <c r="BH5">
        <v>39904</v>
      </c>
      <c r="BI5" s="4">
        <f t="shared" si="21"/>
        <v>-3.0562168990816758</v>
      </c>
      <c r="BJ5">
        <v>4.7</v>
      </c>
      <c r="BK5">
        <v>4.5999999999999996</v>
      </c>
      <c r="BL5" s="4">
        <f t="shared" si="22"/>
        <v>-2.1276595744680975</v>
      </c>
      <c r="BM5">
        <v>3</v>
      </c>
      <c r="BN5">
        <v>3</v>
      </c>
      <c r="BO5" s="4">
        <f t="shared" si="23"/>
        <v>0</v>
      </c>
      <c r="BR5" s="4"/>
      <c r="BS5">
        <v>129</v>
      </c>
      <c r="BT5">
        <v>134</v>
      </c>
      <c r="BU5" s="4">
        <f t="shared" si="25"/>
        <v>3.8759689922480618</v>
      </c>
      <c r="BV5">
        <v>0.39</v>
      </c>
      <c r="BW5">
        <v>0.4</v>
      </c>
      <c r="BX5" s="4">
        <f t="shared" si="26"/>
        <v>2.5641025641025834</v>
      </c>
      <c r="BY5">
        <v>4.8</v>
      </c>
      <c r="BZ5">
        <v>4.9000000000000004</v>
      </c>
      <c r="CA5" s="4">
        <f t="shared" si="27"/>
        <v>2.0833333333333428</v>
      </c>
      <c r="CB5">
        <v>82</v>
      </c>
      <c r="CC5">
        <v>82</v>
      </c>
      <c r="CD5" s="4">
        <f t="shared" si="28"/>
        <v>0</v>
      </c>
      <c r="CE5">
        <v>27</v>
      </c>
      <c r="CF5">
        <v>27.3</v>
      </c>
      <c r="CG5" s="4">
        <f t="shared" si="29"/>
        <v>1.1111111111111143</v>
      </c>
      <c r="CH5">
        <v>329</v>
      </c>
      <c r="CI5">
        <v>332</v>
      </c>
      <c r="CJ5" s="4">
        <f t="shared" si="30"/>
        <v>0.91185410334347239</v>
      </c>
      <c r="CK5">
        <v>7.8</v>
      </c>
      <c r="CL5">
        <v>6.7</v>
      </c>
      <c r="CM5" s="4">
        <f t="shared" si="31"/>
        <v>-14.102564102564102</v>
      </c>
      <c r="CN5">
        <v>4.0999999999999996</v>
      </c>
      <c r="CO5">
        <v>3.1</v>
      </c>
      <c r="CP5" s="4">
        <f t="shared" si="32"/>
        <v>-24.390243902439011</v>
      </c>
      <c r="CQ5">
        <v>3</v>
      </c>
      <c r="CR5">
        <v>2.8</v>
      </c>
      <c r="CS5" s="4">
        <f t="shared" si="33"/>
        <v>-6.6666666666666714</v>
      </c>
      <c r="CT5">
        <v>0.4</v>
      </c>
      <c r="CU5">
        <v>0.5</v>
      </c>
      <c r="CV5" s="4">
        <f t="shared" si="34"/>
        <v>25</v>
      </c>
      <c r="CW5">
        <v>0.3</v>
      </c>
      <c r="CX5">
        <v>0.3</v>
      </c>
      <c r="CY5" s="4">
        <f t="shared" si="35"/>
        <v>0</v>
      </c>
      <c r="CZ5">
        <v>0</v>
      </c>
      <c r="DA5">
        <v>0.1</v>
      </c>
      <c r="DB5" s="4"/>
      <c r="DC5">
        <v>356</v>
      </c>
      <c r="DD5">
        <v>316</v>
      </c>
      <c r="DE5" s="4">
        <f t="shared" si="36"/>
        <v>-11.235955056179776</v>
      </c>
      <c r="DF5">
        <v>5.0999999999999996</v>
      </c>
      <c r="DG5">
        <v>4.4000000000000004</v>
      </c>
      <c r="DH5" s="4">
        <f t="shared" si="37"/>
        <v>-13.725490196078411</v>
      </c>
      <c r="DI5">
        <v>94</v>
      </c>
      <c r="DJ5">
        <v>85</v>
      </c>
      <c r="DK5" s="4">
        <f t="shared" si="38"/>
        <v>-9.5744680851063748</v>
      </c>
      <c r="DL5">
        <v>112</v>
      </c>
      <c r="DM5">
        <v>96</v>
      </c>
      <c r="DN5" s="4">
        <f t="shared" si="39"/>
        <v>-14.285714285714292</v>
      </c>
      <c r="DO5">
        <v>28</v>
      </c>
      <c r="DP5">
        <v>26</v>
      </c>
      <c r="DQ5" s="4">
        <f t="shared" si="40"/>
        <v>-7.1428571428571388</v>
      </c>
      <c r="DR5">
        <v>-1</v>
      </c>
      <c r="DS5">
        <v>4</v>
      </c>
      <c r="DT5" s="4">
        <f t="shared" si="41"/>
        <v>-500</v>
      </c>
      <c r="DU5">
        <v>-2</v>
      </c>
      <c r="DV5">
        <v>14</v>
      </c>
      <c r="DW5" s="4">
        <f t="shared" si="42"/>
        <v>-800</v>
      </c>
      <c r="DX5">
        <v>84</v>
      </c>
      <c r="DY5">
        <v>70</v>
      </c>
      <c r="DZ5" s="4">
        <f t="shared" si="43"/>
        <v>-16.666666666666657</v>
      </c>
      <c r="EA5">
        <v>27</v>
      </c>
      <c r="EB5">
        <v>23</v>
      </c>
      <c r="EC5" s="4">
        <f t="shared" si="44"/>
        <v>-14.81481481481481</v>
      </c>
      <c r="ED5">
        <v>22</v>
      </c>
      <c r="EE5">
        <v>25</v>
      </c>
      <c r="EF5" s="4">
        <f t="shared" si="45"/>
        <v>13.63636363636364</v>
      </c>
      <c r="EG5">
        <v>21</v>
      </c>
      <c r="EH5">
        <v>20</v>
      </c>
      <c r="EI5" s="4">
        <f t="shared" si="46"/>
        <v>-4.7619047619047734</v>
      </c>
      <c r="EJ5">
        <v>22</v>
      </c>
      <c r="EK5">
        <v>24</v>
      </c>
      <c r="EL5" s="4">
        <f t="shared" si="47"/>
        <v>9.0909090909090793</v>
      </c>
      <c r="EM5">
        <v>92</v>
      </c>
      <c r="EN5">
        <v>92</v>
      </c>
      <c r="EO5" s="4">
        <f t="shared" si="48"/>
        <v>0</v>
      </c>
    </row>
    <row r="6" spans="1:148" x14ac:dyDescent="0.25">
      <c r="A6" t="s">
        <v>5</v>
      </c>
      <c r="B6">
        <v>1</v>
      </c>
      <c r="C6">
        <v>36</v>
      </c>
      <c r="D6" s="5">
        <f t="shared" si="0"/>
        <v>22.747399999999995</v>
      </c>
      <c r="E6" s="5">
        <f t="shared" si="1"/>
        <v>31.436700000000005</v>
      </c>
      <c r="F6" s="4">
        <f t="shared" si="3"/>
        <v>38.199090885112184</v>
      </c>
      <c r="G6" s="5">
        <f t="shared" si="2"/>
        <v>2.0040459399999997</v>
      </c>
      <c r="H6" s="5">
        <f t="shared" si="2"/>
        <v>2.6658321600000003</v>
      </c>
      <c r="I6" s="4">
        <f t="shared" si="4"/>
        <v>33.022507458087546</v>
      </c>
      <c r="J6">
        <v>88.1</v>
      </c>
      <c r="K6">
        <v>84.8</v>
      </c>
      <c r="L6" s="4">
        <f t="shared" si="5"/>
        <v>-3.74574347332576</v>
      </c>
      <c r="M6">
        <v>164</v>
      </c>
      <c r="N6">
        <v>128</v>
      </c>
      <c r="O6">
        <v>118</v>
      </c>
      <c r="P6" s="4">
        <f t="shared" si="6"/>
        <v>-7.8125</v>
      </c>
      <c r="Q6">
        <v>112</v>
      </c>
      <c r="R6">
        <v>101</v>
      </c>
      <c r="S6" s="4">
        <f t="shared" si="7"/>
        <v>-9.8214285714285694</v>
      </c>
      <c r="T6">
        <v>105</v>
      </c>
      <c r="U6">
        <v>74</v>
      </c>
      <c r="V6" s="4">
        <f t="shared" si="8"/>
        <v>-29.523809523809518</v>
      </c>
      <c r="W6">
        <v>147</v>
      </c>
      <c r="X6">
        <v>134</v>
      </c>
      <c r="Y6" s="4">
        <f t="shared" si="9"/>
        <v>-8.8435374149659793</v>
      </c>
      <c r="Z6">
        <v>99</v>
      </c>
      <c r="AA6">
        <v>89</v>
      </c>
      <c r="AB6" s="4">
        <f t="shared" si="10"/>
        <v>-10.101010101010104</v>
      </c>
      <c r="AC6">
        <v>7.75</v>
      </c>
      <c r="AD6">
        <v>5.41</v>
      </c>
      <c r="AE6" s="4">
        <f t="shared" si="11"/>
        <v>-30.193548387096769</v>
      </c>
      <c r="AF6">
        <v>471</v>
      </c>
      <c r="AG6">
        <v>547.5</v>
      </c>
      <c r="AH6" s="4">
        <f t="shared" si="12"/>
        <v>16.242038216560516</v>
      </c>
      <c r="AI6">
        <v>52.3</v>
      </c>
      <c r="AJ6">
        <v>51.6</v>
      </c>
      <c r="AK6" s="4">
        <f t="shared" si="13"/>
        <v>-1.3384321223709321</v>
      </c>
      <c r="AL6">
        <v>100</v>
      </c>
      <c r="AM6">
        <v>99</v>
      </c>
      <c r="AN6" s="4">
        <f t="shared" si="14"/>
        <v>-1</v>
      </c>
      <c r="AO6">
        <v>88.1</v>
      </c>
      <c r="AP6">
        <v>84.8</v>
      </c>
      <c r="AQ6" s="4">
        <f t="shared" si="15"/>
        <v>-3.74574347332576</v>
      </c>
      <c r="AR6">
        <v>50.6</v>
      </c>
      <c r="AS6">
        <v>49.9</v>
      </c>
      <c r="AT6" s="4">
        <f t="shared" si="16"/>
        <v>-1.3833992094861713</v>
      </c>
      <c r="AU6">
        <v>85350</v>
      </c>
      <c r="AV6">
        <v>82061</v>
      </c>
      <c r="AW6" s="4">
        <f t="shared" si="17"/>
        <v>-3.853544229642651</v>
      </c>
      <c r="AX6">
        <v>44614</v>
      </c>
      <c r="AY6">
        <v>42338</v>
      </c>
      <c r="AZ6" s="4">
        <f t="shared" si="18"/>
        <v>-5.1015376339265686</v>
      </c>
      <c r="BA6">
        <v>40736</v>
      </c>
      <c r="BB6">
        <v>39723</v>
      </c>
      <c r="BC6" s="4">
        <f t="shared" si="19"/>
        <v>-2.4867439120188521</v>
      </c>
      <c r="BD6">
        <v>2765</v>
      </c>
      <c r="BE6">
        <v>2781</v>
      </c>
      <c r="BF6" s="4">
        <f t="shared" si="20"/>
        <v>0.57866184448462832</v>
      </c>
      <c r="BG6">
        <v>43500</v>
      </c>
      <c r="BH6">
        <v>42504</v>
      </c>
      <c r="BI6" s="4">
        <f t="shared" si="21"/>
        <v>-2.2896551724138021</v>
      </c>
      <c r="BJ6">
        <v>5</v>
      </c>
      <c r="BK6">
        <v>5</v>
      </c>
      <c r="BL6" s="4">
        <f t="shared" si="22"/>
        <v>0</v>
      </c>
      <c r="BM6">
        <v>3</v>
      </c>
      <c r="BN6">
        <v>1</v>
      </c>
      <c r="BO6" s="4">
        <f t="shared" si="23"/>
        <v>-66.666666666666671</v>
      </c>
      <c r="BR6" s="4"/>
      <c r="BS6">
        <v>140</v>
      </c>
      <c r="BT6">
        <v>143</v>
      </c>
      <c r="BU6" s="4">
        <f t="shared" si="25"/>
        <v>2.1428571428571388</v>
      </c>
      <c r="BV6">
        <v>0.43</v>
      </c>
      <c r="BW6">
        <v>0.43</v>
      </c>
      <c r="BX6" s="4">
        <f t="shared" si="26"/>
        <v>0</v>
      </c>
      <c r="BY6">
        <v>4.9000000000000004</v>
      </c>
      <c r="BZ6">
        <v>4.9000000000000004</v>
      </c>
      <c r="CA6" s="4">
        <f t="shared" si="27"/>
        <v>0</v>
      </c>
      <c r="CB6">
        <v>86</v>
      </c>
      <c r="CC6">
        <v>88</v>
      </c>
      <c r="CD6" s="4">
        <f t="shared" si="28"/>
        <v>2.3255813953488484</v>
      </c>
      <c r="CE6">
        <v>28.4</v>
      </c>
      <c r="CF6">
        <v>29</v>
      </c>
      <c r="CG6" s="4">
        <f t="shared" si="29"/>
        <v>2.1126760563380316</v>
      </c>
      <c r="CH6">
        <v>329</v>
      </c>
      <c r="CI6">
        <v>329</v>
      </c>
      <c r="CJ6" s="4">
        <f t="shared" si="30"/>
        <v>0</v>
      </c>
      <c r="CK6">
        <v>6.2</v>
      </c>
      <c r="CL6">
        <v>6.2</v>
      </c>
      <c r="CM6" s="4">
        <f t="shared" si="31"/>
        <v>0</v>
      </c>
      <c r="CN6">
        <v>3.8</v>
      </c>
      <c r="CO6">
        <v>3.7</v>
      </c>
      <c r="CP6" s="4">
        <f t="shared" si="32"/>
        <v>-2.6315789473684106</v>
      </c>
      <c r="CQ6">
        <v>1.8</v>
      </c>
      <c r="CR6">
        <v>2</v>
      </c>
      <c r="CS6" s="4">
        <f t="shared" si="33"/>
        <v>11.111111111111114</v>
      </c>
      <c r="CT6">
        <v>0.4</v>
      </c>
      <c r="CU6">
        <v>0.4</v>
      </c>
      <c r="CV6" s="4">
        <f t="shared" si="34"/>
        <v>0</v>
      </c>
      <c r="CW6">
        <v>0.1</v>
      </c>
      <c r="CX6">
        <v>0.1</v>
      </c>
      <c r="CY6" s="4">
        <f t="shared" si="35"/>
        <v>0</v>
      </c>
      <c r="CZ6">
        <v>0</v>
      </c>
      <c r="DA6">
        <v>0</v>
      </c>
      <c r="DB6" s="4"/>
      <c r="DC6">
        <v>268</v>
      </c>
      <c r="DD6">
        <v>247</v>
      </c>
      <c r="DE6" s="4">
        <f t="shared" si="36"/>
        <v>-7.8358208955223887</v>
      </c>
      <c r="DF6">
        <v>6.8</v>
      </c>
      <c r="DG6">
        <v>8</v>
      </c>
      <c r="DH6" s="4">
        <f t="shared" si="37"/>
        <v>17.64705882352942</v>
      </c>
      <c r="DI6">
        <v>117</v>
      </c>
      <c r="DJ6">
        <v>103</v>
      </c>
      <c r="DK6" s="4">
        <f t="shared" si="38"/>
        <v>-11.965811965811966</v>
      </c>
      <c r="DL6">
        <v>137</v>
      </c>
      <c r="DM6">
        <v>119</v>
      </c>
      <c r="DN6" s="4">
        <f t="shared" si="39"/>
        <v>-13.138686131386862</v>
      </c>
      <c r="DO6">
        <v>36</v>
      </c>
      <c r="DP6">
        <v>30</v>
      </c>
      <c r="DQ6" s="4">
        <f t="shared" si="40"/>
        <v>-16.666666666666657</v>
      </c>
      <c r="DR6">
        <v>12</v>
      </c>
      <c r="DS6">
        <v>10</v>
      </c>
      <c r="DT6" s="4">
        <f t="shared" si="41"/>
        <v>-16.666666666666657</v>
      </c>
      <c r="DU6">
        <v>33</v>
      </c>
      <c r="DV6">
        <v>33</v>
      </c>
      <c r="DW6" s="4">
        <f t="shared" si="42"/>
        <v>0</v>
      </c>
      <c r="DX6">
        <v>101</v>
      </c>
      <c r="DY6">
        <v>89</v>
      </c>
      <c r="DZ6" s="4">
        <f t="shared" si="43"/>
        <v>-11.881188118811878</v>
      </c>
      <c r="EA6">
        <v>10</v>
      </c>
      <c r="EB6">
        <v>23</v>
      </c>
      <c r="EC6" s="4">
        <f t="shared" si="44"/>
        <v>129.99999999999997</v>
      </c>
      <c r="ED6">
        <v>21</v>
      </c>
      <c r="EE6">
        <v>20</v>
      </c>
      <c r="EF6" s="4">
        <f t="shared" si="45"/>
        <v>-4.7619047619047734</v>
      </c>
      <c r="EG6">
        <v>20</v>
      </c>
      <c r="EH6">
        <v>21</v>
      </c>
      <c r="EI6" s="4">
        <f t="shared" si="46"/>
        <v>5</v>
      </c>
      <c r="EJ6">
        <v>13</v>
      </c>
      <c r="EK6">
        <v>23</v>
      </c>
      <c r="EL6" s="4">
        <f t="shared" si="47"/>
        <v>76.923076923076906</v>
      </c>
      <c r="EM6">
        <v>64</v>
      </c>
      <c r="EN6">
        <v>87</v>
      </c>
      <c r="EO6" s="4">
        <f t="shared" si="48"/>
        <v>35.9375</v>
      </c>
    </row>
    <row r="7" spans="1:148" x14ac:dyDescent="0.25">
      <c r="A7" t="s">
        <v>6</v>
      </c>
      <c r="B7">
        <v>1</v>
      </c>
      <c r="C7">
        <v>62</v>
      </c>
      <c r="D7" s="5">
        <f t="shared" si="0"/>
        <v>26.948800000000006</v>
      </c>
      <c r="E7" s="5">
        <f t="shared" si="1"/>
        <v>30.842399999999998</v>
      </c>
      <c r="F7" s="4">
        <f t="shared" si="3"/>
        <v>14.448138692631929</v>
      </c>
      <c r="G7" s="5">
        <f t="shared" si="2"/>
        <v>2.2017169600000006</v>
      </c>
      <c r="H7" s="5">
        <f t="shared" si="2"/>
        <v>2.5013186399999996</v>
      </c>
      <c r="I7" s="4">
        <f t="shared" si="4"/>
        <v>13.60763828607648</v>
      </c>
      <c r="J7">
        <v>81.7</v>
      </c>
      <c r="K7">
        <v>81.099999999999994</v>
      </c>
      <c r="L7" s="4">
        <f t="shared" si="5"/>
        <v>-0.7343941248470145</v>
      </c>
      <c r="M7">
        <v>164.5</v>
      </c>
      <c r="N7">
        <v>122</v>
      </c>
      <c r="O7">
        <v>104</v>
      </c>
      <c r="P7" s="4">
        <f t="shared" si="6"/>
        <v>-14.754098360655746</v>
      </c>
      <c r="Q7">
        <v>110</v>
      </c>
      <c r="R7">
        <v>95</v>
      </c>
      <c r="S7" s="4">
        <f t="shared" si="7"/>
        <v>-13.63636363636364</v>
      </c>
      <c r="T7">
        <v>57</v>
      </c>
      <c r="U7">
        <v>56</v>
      </c>
      <c r="V7" s="4">
        <f t="shared" si="8"/>
        <v>-1.7543859649122879</v>
      </c>
      <c r="Y7" s="4"/>
      <c r="Z7">
        <v>101</v>
      </c>
      <c r="AA7">
        <v>86</v>
      </c>
      <c r="AB7" s="4">
        <f t="shared" si="10"/>
        <v>-14.851485148514854</v>
      </c>
      <c r="AC7">
        <v>13</v>
      </c>
      <c r="AD7">
        <v>8.26</v>
      </c>
      <c r="AE7" s="4">
        <f t="shared" si="11"/>
        <v>-36.461538461538467</v>
      </c>
      <c r="AF7">
        <v>390</v>
      </c>
      <c r="AG7">
        <v>541</v>
      </c>
      <c r="AH7" s="4">
        <f t="shared" si="12"/>
        <v>38.717948717948701</v>
      </c>
      <c r="AI7">
        <v>52.9</v>
      </c>
      <c r="AJ7">
        <v>51</v>
      </c>
      <c r="AK7" s="4">
        <f t="shared" si="13"/>
        <v>-3.5916824196597332</v>
      </c>
      <c r="AL7">
        <v>97</v>
      </c>
      <c r="AM7">
        <v>96</v>
      </c>
      <c r="AN7" s="4">
        <f t="shared" si="14"/>
        <v>-1.0309278350515427</v>
      </c>
      <c r="AO7">
        <v>81.7</v>
      </c>
      <c r="AP7">
        <v>81.099999999999994</v>
      </c>
      <c r="AQ7" s="4">
        <f t="shared" si="15"/>
        <v>-0.7343941248470145</v>
      </c>
      <c r="AR7">
        <v>51</v>
      </c>
      <c r="AS7">
        <v>49.3</v>
      </c>
      <c r="AT7" s="4">
        <f t="shared" si="16"/>
        <v>-3.3333333333333428</v>
      </c>
      <c r="AU7">
        <v>78808</v>
      </c>
      <c r="AV7">
        <v>78402</v>
      </c>
      <c r="AW7" s="4">
        <f t="shared" si="17"/>
        <v>-0.51517612425135439</v>
      </c>
      <c r="AX7">
        <v>41671</v>
      </c>
      <c r="AY7">
        <v>39994</v>
      </c>
      <c r="AZ7" s="4">
        <f t="shared" si="18"/>
        <v>-4.0243814643277034</v>
      </c>
      <c r="BA7">
        <v>37138</v>
      </c>
      <c r="BB7">
        <v>39408</v>
      </c>
      <c r="BC7" s="4">
        <f t="shared" si="19"/>
        <v>6.1123377672464869</v>
      </c>
      <c r="BD7">
        <v>2890</v>
      </c>
      <c r="BE7">
        <v>2684</v>
      </c>
      <c r="BF7" s="4">
        <f t="shared" si="20"/>
        <v>-7.1280276816608961</v>
      </c>
      <c r="BG7">
        <v>40028</v>
      </c>
      <c r="BH7">
        <v>41092</v>
      </c>
      <c r="BI7" s="4">
        <f t="shared" si="21"/>
        <v>2.6581393024882658</v>
      </c>
      <c r="BJ7">
        <v>4.8</v>
      </c>
      <c r="BK7">
        <v>4.8</v>
      </c>
      <c r="BL7" s="4">
        <f t="shared" si="22"/>
        <v>0</v>
      </c>
      <c r="BO7" s="4"/>
      <c r="BP7">
        <v>9.4</v>
      </c>
      <c r="BQ7">
        <v>7.1</v>
      </c>
      <c r="BR7" s="4">
        <f t="shared" si="24"/>
        <v>-24.468085106382986</v>
      </c>
      <c r="BS7">
        <v>129</v>
      </c>
      <c r="BT7">
        <v>130</v>
      </c>
      <c r="BU7" s="4">
        <f t="shared" si="25"/>
        <v>0.77519379844960667</v>
      </c>
      <c r="BV7">
        <v>0.41</v>
      </c>
      <c r="BW7">
        <v>0.4</v>
      </c>
      <c r="BX7" s="4">
        <f t="shared" si="26"/>
        <v>-2.4390243902438868</v>
      </c>
      <c r="BY7">
        <v>4.4000000000000004</v>
      </c>
      <c r="BZ7">
        <v>4.5</v>
      </c>
      <c r="CA7" s="4">
        <f t="shared" si="27"/>
        <v>2.2727272727272663</v>
      </c>
      <c r="CB7">
        <v>92</v>
      </c>
      <c r="CC7">
        <v>89</v>
      </c>
      <c r="CD7" s="4">
        <f t="shared" si="28"/>
        <v>-3.2608695652173907</v>
      </c>
      <c r="CE7">
        <v>29.3</v>
      </c>
      <c r="CF7">
        <v>28.7</v>
      </c>
      <c r="CG7" s="4">
        <f t="shared" si="29"/>
        <v>-2.0477815699658777</v>
      </c>
      <c r="CH7">
        <v>319</v>
      </c>
      <c r="CI7">
        <v>322</v>
      </c>
      <c r="CJ7" s="4">
        <f t="shared" si="30"/>
        <v>0.94043887147334715</v>
      </c>
      <c r="CK7">
        <v>6.4</v>
      </c>
      <c r="CL7">
        <v>7.6</v>
      </c>
      <c r="CM7" s="4">
        <f t="shared" si="31"/>
        <v>18.749999999999972</v>
      </c>
      <c r="CN7">
        <v>3.9</v>
      </c>
      <c r="CO7">
        <v>4.8</v>
      </c>
      <c r="CP7" s="4">
        <f t="shared" si="32"/>
        <v>23.07692307692308</v>
      </c>
      <c r="CQ7">
        <v>1.3</v>
      </c>
      <c r="CR7">
        <v>1.6</v>
      </c>
      <c r="CS7" s="4">
        <f t="shared" si="33"/>
        <v>23.07692307692308</v>
      </c>
      <c r="CT7">
        <v>0.6</v>
      </c>
      <c r="CU7">
        <v>0.8</v>
      </c>
      <c r="CV7" s="4">
        <f t="shared" si="34"/>
        <v>33.333333333333343</v>
      </c>
      <c r="CW7">
        <v>0.4</v>
      </c>
      <c r="CX7">
        <v>0.3</v>
      </c>
      <c r="CY7" s="4">
        <f t="shared" si="35"/>
        <v>-25.000000000000014</v>
      </c>
      <c r="CZ7">
        <v>0.1</v>
      </c>
      <c r="DA7">
        <v>0.1</v>
      </c>
      <c r="DB7" s="4">
        <f t="shared" ref="DB7:DB8" si="49">((DA7/CZ7)*100)-100</f>
        <v>0</v>
      </c>
      <c r="DC7">
        <v>233</v>
      </c>
      <c r="DD7">
        <v>314</v>
      </c>
      <c r="DE7" s="4">
        <f t="shared" si="36"/>
        <v>34.763948497854074</v>
      </c>
      <c r="DF7">
        <v>10.199999999999999</v>
      </c>
      <c r="DG7">
        <v>7.2</v>
      </c>
      <c r="DH7" s="4">
        <f t="shared" si="37"/>
        <v>-29.411764705882348</v>
      </c>
      <c r="DI7">
        <v>131</v>
      </c>
      <c r="DJ7">
        <v>102</v>
      </c>
      <c r="DK7" s="4">
        <f t="shared" si="38"/>
        <v>-22.137404580152676</v>
      </c>
      <c r="DL7">
        <v>182</v>
      </c>
      <c r="DM7">
        <v>133</v>
      </c>
      <c r="DN7" s="4">
        <f t="shared" si="39"/>
        <v>-26.923076923076934</v>
      </c>
      <c r="DO7">
        <v>78</v>
      </c>
      <c r="DP7">
        <v>47</v>
      </c>
      <c r="DQ7" s="4">
        <f t="shared" si="40"/>
        <v>-39.743589743589745</v>
      </c>
      <c r="DR7">
        <v>26</v>
      </c>
      <c r="DS7">
        <v>15</v>
      </c>
      <c r="DT7" s="4">
        <f t="shared" si="41"/>
        <v>-42.307692307692314</v>
      </c>
      <c r="DU7">
        <v>34</v>
      </c>
      <c r="DV7">
        <v>32</v>
      </c>
      <c r="DW7" s="4">
        <f t="shared" si="42"/>
        <v>-5.8823529411764781</v>
      </c>
      <c r="DX7">
        <v>104</v>
      </c>
      <c r="DY7">
        <v>86</v>
      </c>
      <c r="DZ7" s="4">
        <f t="shared" si="43"/>
        <v>-17.307692307692307</v>
      </c>
      <c r="EA7">
        <v>26</v>
      </c>
      <c r="EB7">
        <v>24</v>
      </c>
      <c r="EC7" s="4">
        <f t="shared" si="44"/>
        <v>-7.6923076923076934</v>
      </c>
      <c r="ED7">
        <v>21</v>
      </c>
      <c r="EE7">
        <v>23</v>
      </c>
      <c r="EF7" s="4">
        <f t="shared" si="45"/>
        <v>9.5238095238095326</v>
      </c>
      <c r="EG7">
        <v>14</v>
      </c>
      <c r="EH7">
        <v>15</v>
      </c>
      <c r="EI7" s="4">
        <f t="shared" si="46"/>
        <v>7.1428571428571388</v>
      </c>
      <c r="EJ7">
        <v>17</v>
      </c>
      <c r="EK7">
        <v>19</v>
      </c>
      <c r="EL7" s="4">
        <f t="shared" si="47"/>
        <v>11.764705882352942</v>
      </c>
      <c r="EM7">
        <v>78</v>
      </c>
      <c r="EN7">
        <v>81</v>
      </c>
      <c r="EO7" s="4">
        <f t="shared" si="48"/>
        <v>3.8461538461538538</v>
      </c>
    </row>
    <row r="8" spans="1:148" ht="15.75" customHeight="1" x14ac:dyDescent="0.25">
      <c r="A8" t="s">
        <v>7</v>
      </c>
      <c r="B8">
        <v>1</v>
      </c>
      <c r="C8">
        <v>42</v>
      </c>
      <c r="D8" s="5">
        <f t="shared" si="0"/>
        <v>27.014400000000009</v>
      </c>
      <c r="E8" s="5">
        <f t="shared" si="1"/>
        <v>32.454599999999985</v>
      </c>
      <c r="F8" s="4">
        <f t="shared" si="3"/>
        <v>20.138148542999204</v>
      </c>
      <c r="G8" s="5">
        <f t="shared" si="2"/>
        <v>2.0557958400000005</v>
      </c>
      <c r="H8" s="5">
        <f t="shared" si="2"/>
        <v>2.4795314399999988</v>
      </c>
      <c r="I8" s="4">
        <f t="shared" si="4"/>
        <v>20.611754910448596</v>
      </c>
      <c r="J8">
        <v>76.099999999999994</v>
      </c>
      <c r="K8">
        <v>76.400000000000006</v>
      </c>
      <c r="L8" s="4">
        <f t="shared" si="5"/>
        <v>0.39421813403417616</v>
      </c>
      <c r="M8">
        <v>167.5</v>
      </c>
      <c r="N8">
        <v>111</v>
      </c>
      <c r="O8">
        <v>111</v>
      </c>
      <c r="P8" s="4">
        <f t="shared" si="6"/>
        <v>0</v>
      </c>
      <c r="Q8">
        <v>86</v>
      </c>
      <c r="R8">
        <v>85</v>
      </c>
      <c r="S8" s="4">
        <f t="shared" si="7"/>
        <v>-1.1627906976744242</v>
      </c>
      <c r="T8">
        <v>76</v>
      </c>
      <c r="U8">
        <v>65</v>
      </c>
      <c r="V8" s="4">
        <f t="shared" si="8"/>
        <v>-14.473684210526315</v>
      </c>
      <c r="W8">
        <v>128</v>
      </c>
      <c r="X8">
        <v>120</v>
      </c>
      <c r="Y8" s="4">
        <f t="shared" si="9"/>
        <v>-6.25</v>
      </c>
      <c r="Z8">
        <v>85</v>
      </c>
      <c r="AA8">
        <v>72</v>
      </c>
      <c r="AB8" s="4">
        <f t="shared" si="10"/>
        <v>-15.294117647058826</v>
      </c>
      <c r="AC8">
        <v>8.82</v>
      </c>
      <c r="AD8">
        <v>5.41</v>
      </c>
      <c r="AE8" s="4">
        <f t="shared" si="11"/>
        <v>-38.662131519274382</v>
      </c>
      <c r="AF8">
        <v>319</v>
      </c>
      <c r="AG8">
        <v>465</v>
      </c>
      <c r="AH8" s="4">
        <f t="shared" si="12"/>
        <v>45.768025078369902</v>
      </c>
      <c r="AI8">
        <v>50.1</v>
      </c>
      <c r="AJ8">
        <v>48.3</v>
      </c>
      <c r="AK8" s="4">
        <f t="shared" si="13"/>
        <v>-3.5928143712574894</v>
      </c>
      <c r="AL8">
        <v>99</v>
      </c>
      <c r="AM8">
        <v>97</v>
      </c>
      <c r="AN8" s="4">
        <f t="shared" si="14"/>
        <v>-2.0202020202020208</v>
      </c>
      <c r="AO8">
        <v>76.099999999999994</v>
      </c>
      <c r="AP8">
        <v>76.400000000000006</v>
      </c>
      <c r="AQ8" s="4">
        <f t="shared" si="15"/>
        <v>0.39421813403417616</v>
      </c>
      <c r="AR8">
        <v>48.7</v>
      </c>
      <c r="AS8">
        <v>47</v>
      </c>
      <c r="AT8" s="4">
        <f t="shared" si="16"/>
        <v>-3.4907597535934372</v>
      </c>
      <c r="AU8">
        <v>73880</v>
      </c>
      <c r="AV8">
        <v>74311</v>
      </c>
      <c r="AW8" s="4">
        <f t="shared" si="17"/>
        <v>0.58337845154304091</v>
      </c>
      <c r="AX8">
        <v>37040</v>
      </c>
      <c r="AY8">
        <v>35920</v>
      </c>
      <c r="AZ8" s="4">
        <f t="shared" si="18"/>
        <v>-3.023758099352051</v>
      </c>
      <c r="BA8">
        <v>36840</v>
      </c>
      <c r="BB8">
        <v>38392</v>
      </c>
      <c r="BC8" s="4">
        <f t="shared" si="19"/>
        <v>4.2128121606948952</v>
      </c>
      <c r="BD8">
        <v>2207</v>
      </c>
      <c r="BE8">
        <v>2124</v>
      </c>
      <c r="BF8" s="4">
        <f t="shared" si="20"/>
        <v>-3.7607612143180802</v>
      </c>
      <c r="BG8">
        <v>39047</v>
      </c>
      <c r="BH8">
        <v>40516</v>
      </c>
      <c r="BI8" s="4">
        <f t="shared" si="21"/>
        <v>3.7621328143007133</v>
      </c>
      <c r="BJ8">
        <v>4.7</v>
      </c>
      <c r="BK8">
        <v>5.7</v>
      </c>
      <c r="BL8" s="4">
        <f t="shared" si="22"/>
        <v>21.276595744680861</v>
      </c>
      <c r="BM8">
        <v>4</v>
      </c>
      <c r="BN8">
        <v>3</v>
      </c>
      <c r="BO8" s="4">
        <f t="shared" si="23"/>
        <v>-25</v>
      </c>
      <c r="BP8">
        <v>8.4</v>
      </c>
      <c r="BQ8">
        <v>7.6</v>
      </c>
      <c r="BR8" s="4">
        <f t="shared" si="24"/>
        <v>-9.5238095238095326</v>
      </c>
      <c r="BS8">
        <v>138</v>
      </c>
      <c r="BT8">
        <v>139</v>
      </c>
      <c r="BU8" s="4">
        <f t="shared" si="25"/>
        <v>0.72463768115942173</v>
      </c>
      <c r="BV8">
        <v>0.41</v>
      </c>
      <c r="BW8">
        <v>0.42</v>
      </c>
      <c r="BX8" s="4">
        <f t="shared" si="26"/>
        <v>2.4390243902439011</v>
      </c>
      <c r="BY8">
        <v>4.4000000000000004</v>
      </c>
      <c r="BZ8">
        <v>4.5</v>
      </c>
      <c r="CA8" s="4">
        <f t="shared" si="27"/>
        <v>2.2727272727272663</v>
      </c>
      <c r="CB8">
        <v>95</v>
      </c>
      <c r="CC8">
        <v>94</v>
      </c>
      <c r="CD8" s="4">
        <f t="shared" si="28"/>
        <v>-1.0526315789473699</v>
      </c>
      <c r="CE8">
        <v>31.7</v>
      </c>
      <c r="CF8">
        <v>31.2</v>
      </c>
      <c r="CG8" s="4">
        <f t="shared" si="29"/>
        <v>-1.5772870662460576</v>
      </c>
      <c r="CH8">
        <v>334</v>
      </c>
      <c r="CI8">
        <v>332</v>
      </c>
      <c r="CJ8" s="4">
        <f t="shared" si="30"/>
        <v>-0.59880239520958867</v>
      </c>
      <c r="CK8">
        <v>14.2</v>
      </c>
      <c r="CL8">
        <v>14.4</v>
      </c>
      <c r="CM8" s="4">
        <f t="shared" si="31"/>
        <v>1.4084507042253449</v>
      </c>
      <c r="CN8">
        <v>9.6</v>
      </c>
      <c r="CO8">
        <v>7.9</v>
      </c>
      <c r="CP8" s="4">
        <f t="shared" si="32"/>
        <v>-17.708333333333329</v>
      </c>
      <c r="CQ8">
        <v>3.1</v>
      </c>
      <c r="CR8">
        <v>4.7</v>
      </c>
      <c r="CS8" s="4">
        <f t="shared" si="33"/>
        <v>51.612903225806463</v>
      </c>
      <c r="CT8">
        <v>0.9</v>
      </c>
      <c r="CU8">
        <v>1.1000000000000001</v>
      </c>
      <c r="CV8" s="4">
        <f t="shared" si="34"/>
        <v>22.222222222222229</v>
      </c>
      <c r="CW8">
        <v>0.5</v>
      </c>
      <c r="CX8">
        <v>0.5</v>
      </c>
      <c r="CY8" s="4">
        <f t="shared" si="35"/>
        <v>0</v>
      </c>
      <c r="CZ8">
        <v>0.1</v>
      </c>
      <c r="DA8">
        <v>0.1</v>
      </c>
      <c r="DB8" s="4">
        <f t="shared" si="49"/>
        <v>0</v>
      </c>
      <c r="DC8">
        <v>404</v>
      </c>
      <c r="DD8">
        <v>350</v>
      </c>
      <c r="DE8" s="4">
        <f t="shared" si="36"/>
        <v>-13.366336633663366</v>
      </c>
      <c r="DH8" s="4"/>
      <c r="DI8">
        <v>83</v>
      </c>
      <c r="DJ8">
        <v>83</v>
      </c>
      <c r="DK8" s="4">
        <f t="shared" si="38"/>
        <v>0</v>
      </c>
      <c r="DL8">
        <v>110</v>
      </c>
      <c r="DM8">
        <v>102</v>
      </c>
      <c r="DN8" s="4">
        <f t="shared" si="39"/>
        <v>-7.2727272727272805</v>
      </c>
      <c r="DO8">
        <v>44</v>
      </c>
      <c r="DP8">
        <v>32</v>
      </c>
      <c r="DQ8" s="4">
        <f t="shared" si="40"/>
        <v>-27.272727272727266</v>
      </c>
      <c r="DR8">
        <v>17</v>
      </c>
      <c r="DS8">
        <v>9</v>
      </c>
      <c r="DT8" s="4">
        <f t="shared" si="41"/>
        <v>-47.058823529411761</v>
      </c>
      <c r="DU8">
        <v>39</v>
      </c>
      <c r="DV8">
        <v>27</v>
      </c>
      <c r="DW8" s="4">
        <f t="shared" si="42"/>
        <v>-30.769230769230774</v>
      </c>
      <c r="DX8">
        <v>66</v>
      </c>
      <c r="DY8">
        <v>70</v>
      </c>
      <c r="DZ8" s="4">
        <f t="shared" si="43"/>
        <v>6.0606060606060623</v>
      </c>
      <c r="EA8">
        <v>26</v>
      </c>
      <c r="EB8">
        <v>27</v>
      </c>
      <c r="EC8" s="4">
        <f t="shared" si="44"/>
        <v>3.8461538461538538</v>
      </c>
      <c r="ED8">
        <v>28</v>
      </c>
      <c r="EE8">
        <v>26</v>
      </c>
      <c r="EF8" s="4">
        <f t="shared" si="45"/>
        <v>-7.1428571428571388</v>
      </c>
      <c r="EG8">
        <v>16</v>
      </c>
      <c r="EH8">
        <v>22</v>
      </c>
      <c r="EI8" s="4">
        <f t="shared" si="46"/>
        <v>37.5</v>
      </c>
      <c r="EJ8">
        <v>28</v>
      </c>
      <c r="EK8">
        <v>27</v>
      </c>
      <c r="EL8" s="4">
        <f t="shared" si="47"/>
        <v>-3.5714285714285694</v>
      </c>
      <c r="EM8">
        <v>98</v>
      </c>
      <c r="EN8">
        <v>102</v>
      </c>
      <c r="EO8" s="4">
        <f t="shared" si="48"/>
        <v>4.0816326530612344</v>
      </c>
    </row>
    <row r="9" spans="1:148" s="8" customFormat="1" ht="15.75" thickBot="1" x14ac:dyDescent="0.3">
      <c r="A9" s="8" t="s">
        <v>8</v>
      </c>
      <c r="B9" s="8">
        <v>1</v>
      </c>
      <c r="C9" s="8">
        <v>36</v>
      </c>
      <c r="D9" s="11">
        <f t="shared" si="0"/>
        <v>45.646000000000001</v>
      </c>
      <c r="E9" s="11">
        <f t="shared" si="1"/>
        <v>46.186499999999995</v>
      </c>
      <c r="F9" s="9">
        <f t="shared" si="3"/>
        <v>1.1841125180738601</v>
      </c>
      <c r="G9" s="11">
        <f t="shared" si="2"/>
        <v>2.96699</v>
      </c>
      <c r="H9" s="11">
        <f t="shared" si="2"/>
        <v>2.8173765</v>
      </c>
      <c r="I9" s="9">
        <f t="shared" si="4"/>
        <v>-5.0426020984229893</v>
      </c>
      <c r="J9" s="8">
        <v>65</v>
      </c>
      <c r="K9" s="8">
        <v>61</v>
      </c>
      <c r="L9" s="9">
        <f t="shared" si="5"/>
        <v>-6.1538461538461604</v>
      </c>
      <c r="M9" s="8">
        <v>160.6</v>
      </c>
      <c r="N9" s="8">
        <v>100</v>
      </c>
      <c r="O9" s="8">
        <v>98</v>
      </c>
      <c r="P9" s="9">
        <f t="shared" si="6"/>
        <v>-2</v>
      </c>
      <c r="Q9" s="8">
        <v>90</v>
      </c>
      <c r="R9" s="8">
        <v>80</v>
      </c>
      <c r="S9" s="9">
        <f t="shared" si="7"/>
        <v>-11.111111111111114</v>
      </c>
      <c r="T9" s="8">
        <v>58</v>
      </c>
      <c r="U9" s="8">
        <v>62</v>
      </c>
      <c r="V9" s="9">
        <f t="shared" si="8"/>
        <v>6.8965517241379217</v>
      </c>
      <c r="W9" s="8">
        <v>122</v>
      </c>
      <c r="X9" s="8">
        <v>117</v>
      </c>
      <c r="Y9" s="9">
        <f t="shared" si="9"/>
        <v>-4.0983606557377072</v>
      </c>
      <c r="Z9" s="8">
        <v>77</v>
      </c>
      <c r="AA9" s="8">
        <v>84</v>
      </c>
      <c r="AB9" s="9">
        <f t="shared" si="10"/>
        <v>9.0909090909090793</v>
      </c>
      <c r="AC9" s="8">
        <v>6</v>
      </c>
      <c r="AD9" s="8">
        <v>5.43</v>
      </c>
      <c r="AE9" s="9">
        <f t="shared" si="11"/>
        <v>-9.5000000000000142</v>
      </c>
      <c r="AF9" s="8">
        <v>795</v>
      </c>
      <c r="AG9" s="8">
        <v>802.5</v>
      </c>
      <c r="AH9" s="9">
        <f t="shared" si="12"/>
        <v>0.94339622641510346</v>
      </c>
      <c r="AI9" s="8">
        <v>30.4</v>
      </c>
      <c r="AJ9" s="8">
        <v>38.6</v>
      </c>
      <c r="AK9" s="9">
        <f t="shared" si="13"/>
        <v>26.973684210526329</v>
      </c>
      <c r="AL9" s="8">
        <v>47</v>
      </c>
      <c r="AM9" s="8">
        <v>38</v>
      </c>
      <c r="AN9" s="9">
        <f t="shared" si="14"/>
        <v>-19.148936170212778</v>
      </c>
      <c r="AO9" s="8">
        <v>64.400000000000006</v>
      </c>
      <c r="AP9" s="8">
        <v>61</v>
      </c>
      <c r="AQ9" s="9">
        <f t="shared" si="15"/>
        <v>-5.2795031055900665</v>
      </c>
      <c r="AR9" s="8">
        <v>29.3</v>
      </c>
      <c r="AS9" s="8">
        <v>27.5</v>
      </c>
      <c r="AT9" s="9">
        <f t="shared" si="16"/>
        <v>-6.1433447098976188</v>
      </c>
      <c r="AU9" s="8">
        <v>61943</v>
      </c>
      <c r="AV9" s="8">
        <v>56648</v>
      </c>
      <c r="AW9" s="9">
        <f t="shared" si="17"/>
        <v>-8.5481813925705836</v>
      </c>
      <c r="AX9" s="8">
        <v>18859</v>
      </c>
      <c r="AY9" s="8">
        <v>16799</v>
      </c>
      <c r="AZ9" s="9">
        <f t="shared" si="18"/>
        <v>-10.923166657829157</v>
      </c>
      <c r="BA9" s="8">
        <v>43083</v>
      </c>
      <c r="BB9" s="8">
        <v>41849</v>
      </c>
      <c r="BC9" s="9">
        <f t="shared" si="19"/>
        <v>-2.8642387948842867</v>
      </c>
      <c r="BD9" s="8">
        <v>2435</v>
      </c>
      <c r="BE9" s="8">
        <v>2374</v>
      </c>
      <c r="BF9" s="9">
        <f t="shared" si="20"/>
        <v>-2.5051334702258714</v>
      </c>
      <c r="BG9" s="8">
        <v>45518</v>
      </c>
      <c r="BH9" s="8">
        <v>44223</v>
      </c>
      <c r="BI9" s="9">
        <f t="shared" si="21"/>
        <v>-2.8450283404367553</v>
      </c>
      <c r="BJ9" s="8">
        <v>4.7</v>
      </c>
      <c r="BK9" s="8">
        <v>4.0999999999999996</v>
      </c>
      <c r="BL9" s="9">
        <f t="shared" si="22"/>
        <v>-12.765957446808514</v>
      </c>
      <c r="BM9" s="8">
        <v>1</v>
      </c>
      <c r="BN9" s="8">
        <v>1</v>
      </c>
      <c r="BO9" s="9">
        <f t="shared" si="23"/>
        <v>0</v>
      </c>
      <c r="BP9" s="8">
        <v>8.1</v>
      </c>
      <c r="BQ9" s="8">
        <v>5</v>
      </c>
      <c r="BR9" s="9">
        <f t="shared" si="24"/>
        <v>-38.271604938271594</v>
      </c>
      <c r="BS9" s="8">
        <v>125</v>
      </c>
      <c r="BT9" s="8">
        <v>128</v>
      </c>
      <c r="BU9" s="9">
        <f t="shared" si="25"/>
        <v>2.4000000000000057</v>
      </c>
      <c r="BV9" s="8">
        <v>0.38</v>
      </c>
      <c r="BW9" s="8">
        <v>0.39</v>
      </c>
      <c r="BX9" s="9">
        <f t="shared" si="26"/>
        <v>2.6315789473684248</v>
      </c>
      <c r="BY9" s="8">
        <v>4.4000000000000004</v>
      </c>
      <c r="BZ9" s="8">
        <v>4.5</v>
      </c>
      <c r="CA9" s="9">
        <f t="shared" si="27"/>
        <v>2.2727272727272663</v>
      </c>
      <c r="CB9" s="8">
        <v>86</v>
      </c>
      <c r="CC9" s="8">
        <v>85</v>
      </c>
      <c r="CD9" s="9">
        <f t="shared" si="28"/>
        <v>-1.1627906976744242</v>
      </c>
      <c r="CE9" s="8">
        <v>28.3</v>
      </c>
      <c r="CF9" s="8">
        <v>28.1</v>
      </c>
      <c r="CG9" s="9">
        <f t="shared" si="29"/>
        <v>-0.70671378091871873</v>
      </c>
      <c r="CH9" s="8">
        <v>327</v>
      </c>
      <c r="CI9" s="8">
        <v>325</v>
      </c>
      <c r="CJ9" s="9">
        <f t="shared" si="30"/>
        <v>-0.61162079510704359</v>
      </c>
      <c r="CK9" s="8">
        <v>7.5</v>
      </c>
      <c r="CL9" s="8">
        <v>8.1999999999999993</v>
      </c>
      <c r="CM9" s="9">
        <f t="shared" si="31"/>
        <v>9.3333333333333286</v>
      </c>
      <c r="CN9" s="8">
        <v>4.8</v>
      </c>
      <c r="CO9" s="8">
        <v>4.5999999999999996</v>
      </c>
      <c r="CP9" s="9">
        <f t="shared" si="32"/>
        <v>-4.1666666666666714</v>
      </c>
      <c r="CQ9" s="8">
        <v>2.1</v>
      </c>
      <c r="CR9" s="8">
        <v>2.4</v>
      </c>
      <c r="CS9" s="9">
        <f t="shared" si="33"/>
        <v>14.285714285714278</v>
      </c>
      <c r="CT9" s="8">
        <v>0.4</v>
      </c>
      <c r="CU9" s="8">
        <v>0.6</v>
      </c>
      <c r="CV9" s="9">
        <f t="shared" si="34"/>
        <v>49.999999999999972</v>
      </c>
      <c r="CW9" s="8">
        <v>0.1</v>
      </c>
      <c r="CX9" s="8">
        <v>0.1</v>
      </c>
      <c r="CY9" s="9">
        <f t="shared" si="35"/>
        <v>0</v>
      </c>
      <c r="CZ9" s="8">
        <v>0</v>
      </c>
      <c r="DA9" s="8">
        <v>0</v>
      </c>
      <c r="DB9" s="9"/>
      <c r="DC9" s="8">
        <v>242</v>
      </c>
      <c r="DD9" s="8">
        <v>230</v>
      </c>
      <c r="DE9" s="9">
        <f t="shared" si="36"/>
        <v>-4.9586776859504056</v>
      </c>
      <c r="DF9" s="8">
        <v>4.8</v>
      </c>
      <c r="DG9" s="8">
        <v>5.7</v>
      </c>
      <c r="DH9" s="9">
        <f t="shared" si="37"/>
        <v>18.75</v>
      </c>
      <c r="DI9" s="8">
        <v>90</v>
      </c>
      <c r="DJ9" s="8">
        <v>94</v>
      </c>
      <c r="DK9" s="9">
        <f t="shared" si="38"/>
        <v>4.4444444444444571</v>
      </c>
      <c r="DL9" s="8">
        <v>108</v>
      </c>
      <c r="DM9" s="8">
        <v>107</v>
      </c>
      <c r="DN9" s="9">
        <f t="shared" si="39"/>
        <v>-0.92592592592592382</v>
      </c>
      <c r="DO9" s="8">
        <v>29</v>
      </c>
      <c r="DP9" s="8">
        <v>23</v>
      </c>
      <c r="DQ9" s="9">
        <f t="shared" si="40"/>
        <v>-20.689655172413794</v>
      </c>
      <c r="DR9" s="8">
        <v>1</v>
      </c>
      <c r="DS9" s="8">
        <v>1</v>
      </c>
      <c r="DT9" s="9">
        <f t="shared" si="41"/>
        <v>0</v>
      </c>
      <c r="DU9" s="8">
        <v>11</v>
      </c>
      <c r="DV9" s="8">
        <v>5</v>
      </c>
      <c r="DW9" s="9">
        <f t="shared" si="42"/>
        <v>-54.545454545454547</v>
      </c>
      <c r="DX9" s="8">
        <v>90</v>
      </c>
      <c r="DY9" s="8">
        <v>84</v>
      </c>
      <c r="DZ9" s="9">
        <f t="shared" si="43"/>
        <v>-6.6666666666666714</v>
      </c>
      <c r="EA9" s="8">
        <v>18</v>
      </c>
      <c r="EB9" s="8">
        <v>25</v>
      </c>
      <c r="EC9" s="9">
        <f t="shared" si="44"/>
        <v>38.888888888888886</v>
      </c>
      <c r="ED9" s="8">
        <v>16</v>
      </c>
      <c r="EE9" s="8">
        <v>21</v>
      </c>
      <c r="EF9" s="9">
        <f t="shared" si="45"/>
        <v>31.25</v>
      </c>
      <c r="EG9" s="8">
        <v>17</v>
      </c>
      <c r="EH9" s="8">
        <v>18</v>
      </c>
      <c r="EI9" s="9">
        <f t="shared" si="46"/>
        <v>5.8823529411764781</v>
      </c>
      <c r="EJ9" s="8">
        <v>11</v>
      </c>
      <c r="EK9" s="8">
        <v>17</v>
      </c>
      <c r="EL9" s="9">
        <f t="shared" si="47"/>
        <v>54.545454545454533</v>
      </c>
      <c r="EM9" s="8">
        <v>62</v>
      </c>
      <c r="EN9" s="8">
        <v>81</v>
      </c>
      <c r="EO9" s="9">
        <f t="shared" si="48"/>
        <v>30.645161290322562</v>
      </c>
    </row>
    <row r="10" spans="1:148" s="7" customFormat="1" ht="14.25" customHeight="1" x14ac:dyDescent="0.25">
      <c r="A10" s="7" t="s">
        <v>159</v>
      </c>
      <c r="B10" s="7">
        <f>AVERAGE(B2:B9)</f>
        <v>1</v>
      </c>
      <c r="C10" s="12">
        <f t="shared" ref="C10:BO10" si="50">AVERAGE(C2:C9)</f>
        <v>47.25</v>
      </c>
      <c r="D10" s="12">
        <f t="shared" si="50"/>
        <v>30.411587500000003</v>
      </c>
      <c r="E10" s="12">
        <f t="shared" si="50"/>
        <v>33.129674999999992</v>
      </c>
      <c r="F10" s="12">
        <f t="shared" si="50"/>
        <v>11.317771815167337</v>
      </c>
      <c r="G10" s="12">
        <f t="shared" si="50"/>
        <v>2.2715596762499999</v>
      </c>
      <c r="H10" s="12">
        <f t="shared" si="50"/>
        <v>2.3997061674999998</v>
      </c>
      <c r="I10" s="12">
        <f t="shared" si="50"/>
        <v>7.7588427394827537</v>
      </c>
      <c r="J10" s="12">
        <f t="shared" si="50"/>
        <v>76.349999999999994</v>
      </c>
      <c r="K10" s="12">
        <f t="shared" si="50"/>
        <v>74.012499999999989</v>
      </c>
      <c r="L10" s="12">
        <f t="shared" si="50"/>
        <v>-3.1487426160603942</v>
      </c>
      <c r="M10" s="12">
        <f t="shared" si="50"/>
        <v>166.1</v>
      </c>
      <c r="N10" s="12">
        <f t="shared" si="50"/>
        <v>110.46625</v>
      </c>
      <c r="O10" s="12">
        <f t="shared" si="50"/>
        <v>104.375</v>
      </c>
      <c r="P10" s="12">
        <f t="shared" si="50"/>
        <v>-5.2229302139219289</v>
      </c>
      <c r="Q10" s="12">
        <f t="shared" si="50"/>
        <v>93.5</v>
      </c>
      <c r="R10" s="12">
        <f t="shared" si="50"/>
        <v>86.95</v>
      </c>
      <c r="S10" s="12">
        <f t="shared" si="50"/>
        <v>-6.6380997157853425</v>
      </c>
      <c r="T10" s="12">
        <f t="shared" si="50"/>
        <v>74.75</v>
      </c>
      <c r="U10" s="12">
        <f t="shared" si="50"/>
        <v>73.125</v>
      </c>
      <c r="V10" s="12">
        <f t="shared" si="50"/>
        <v>1.0704958169448417</v>
      </c>
      <c r="W10" s="12">
        <f t="shared" si="50"/>
        <v>129.85714285714286</v>
      </c>
      <c r="X10" s="12">
        <f t="shared" si="50"/>
        <v>122.14285714285714</v>
      </c>
      <c r="Y10" s="12">
        <f t="shared" si="50"/>
        <v>-5.7828987094268127</v>
      </c>
      <c r="Z10" s="12">
        <f t="shared" si="50"/>
        <v>84.5</v>
      </c>
      <c r="AA10" s="12">
        <f t="shared" si="50"/>
        <v>78.75</v>
      </c>
      <c r="AB10" s="12">
        <f t="shared" si="50"/>
        <v>-6.1196641298918149</v>
      </c>
      <c r="AC10" s="12">
        <f t="shared" si="50"/>
        <v>10.231249999999999</v>
      </c>
      <c r="AD10" s="12">
        <f t="shared" si="50"/>
        <v>7.7350000000000003</v>
      </c>
      <c r="AE10" s="12">
        <f t="shared" si="50"/>
        <v>-23.457910294052276</v>
      </c>
      <c r="AF10" s="12">
        <f t="shared" si="50"/>
        <v>502.8125</v>
      </c>
      <c r="AG10" s="12">
        <f t="shared" si="50"/>
        <v>577.25</v>
      </c>
      <c r="AH10" s="12">
        <f t="shared" si="50"/>
        <v>18.533386946353826</v>
      </c>
      <c r="AI10" s="12">
        <f t="shared" si="50"/>
        <v>43.287499999999994</v>
      </c>
      <c r="AJ10" s="12">
        <f t="shared" si="50"/>
        <v>43.237500000000004</v>
      </c>
      <c r="AK10" s="12">
        <f t="shared" si="50"/>
        <v>0.88136115340575749</v>
      </c>
      <c r="AL10" s="12">
        <f t="shared" si="50"/>
        <v>78.5</v>
      </c>
      <c r="AM10" s="12">
        <f t="shared" si="50"/>
        <v>73.75</v>
      </c>
      <c r="AN10" s="12">
        <f t="shared" si="50"/>
        <v>-8.9943344159629373</v>
      </c>
      <c r="AO10" s="12">
        <f t="shared" si="50"/>
        <v>75.824999999999989</v>
      </c>
      <c r="AP10" s="12">
        <f t="shared" si="50"/>
        <v>74.012499999999989</v>
      </c>
      <c r="AQ10" s="12">
        <f t="shared" si="50"/>
        <v>-2.4295125327950231</v>
      </c>
      <c r="AR10" s="12">
        <f t="shared" si="50"/>
        <v>41.737500000000004</v>
      </c>
      <c r="AS10" s="12">
        <f t="shared" si="50"/>
        <v>40.487499999999997</v>
      </c>
      <c r="AT10" s="12">
        <f t="shared" si="50"/>
        <v>-3.2332834015322351</v>
      </c>
      <c r="AU10" s="12">
        <f t="shared" si="50"/>
        <v>73073.25</v>
      </c>
      <c r="AV10" s="12">
        <f t="shared" si="50"/>
        <v>71074.5</v>
      </c>
      <c r="AW10" s="12">
        <f t="shared" si="50"/>
        <v>-2.8356455750731691</v>
      </c>
      <c r="AX10" s="12">
        <f t="shared" si="50"/>
        <v>32170.125</v>
      </c>
      <c r="AY10" s="12">
        <f t="shared" si="50"/>
        <v>30571.75</v>
      </c>
      <c r="AZ10" s="12">
        <f t="shared" si="50"/>
        <v>-5.5000215540629078</v>
      </c>
      <c r="BA10" s="12">
        <f t="shared" si="50"/>
        <v>40903.125</v>
      </c>
      <c r="BB10" s="12">
        <f t="shared" si="50"/>
        <v>40877.875</v>
      </c>
      <c r="BC10" s="12">
        <f t="shared" si="50"/>
        <v>9.254283051572898E-2</v>
      </c>
      <c r="BD10" s="12">
        <f t="shared" si="50"/>
        <v>2743.75</v>
      </c>
      <c r="BE10" s="12">
        <f t="shared" si="50"/>
        <v>2680.875</v>
      </c>
      <c r="BF10" s="12">
        <f t="shared" si="50"/>
        <v>-2.4374745038485752</v>
      </c>
      <c r="BG10" s="12">
        <f t="shared" si="50"/>
        <v>43646.875</v>
      </c>
      <c r="BH10" s="12">
        <f t="shared" si="50"/>
        <v>46683.75</v>
      </c>
      <c r="BI10" s="12">
        <f t="shared" si="50"/>
        <v>8.4251173755111015</v>
      </c>
      <c r="BJ10" s="12">
        <f t="shared" si="50"/>
        <v>4.8500000000000005</v>
      </c>
      <c r="BK10" s="12">
        <f t="shared" si="50"/>
        <v>4.7250000000000005</v>
      </c>
      <c r="BL10" s="12">
        <f t="shared" si="50"/>
        <v>-2.3961895652732021</v>
      </c>
      <c r="BM10" s="12">
        <f t="shared" si="50"/>
        <v>2.1428571428571428</v>
      </c>
      <c r="BN10" s="12">
        <f t="shared" si="50"/>
        <v>1.7142857142857142</v>
      </c>
      <c r="BO10" s="12">
        <f t="shared" si="50"/>
        <v>-5.9523809523809534</v>
      </c>
      <c r="BP10" s="12">
        <f t="shared" ref="BP10:EA10" si="51">AVERAGE(BP2:BP9)</f>
        <v>8.2999999999999989</v>
      </c>
      <c r="BQ10" s="12">
        <f t="shared" si="51"/>
        <v>6.3166666666666664</v>
      </c>
      <c r="BR10" s="12">
        <f t="shared" si="51"/>
        <v>-24.086992279124047</v>
      </c>
      <c r="BS10" s="12">
        <f t="shared" si="51"/>
        <v>133.375</v>
      </c>
      <c r="BT10" s="12">
        <f t="shared" si="51"/>
        <v>137</v>
      </c>
      <c r="BU10" s="12">
        <f t="shared" si="51"/>
        <v>2.7061400715740245</v>
      </c>
      <c r="BV10" s="12">
        <f t="shared" si="51"/>
        <v>0.40375000000000005</v>
      </c>
      <c r="BW10" s="12">
        <f t="shared" si="51"/>
        <v>0.41500000000000004</v>
      </c>
      <c r="BX10" s="12">
        <f t="shared" si="51"/>
        <v>2.8148760738619565</v>
      </c>
      <c r="BY10" s="12">
        <f t="shared" si="51"/>
        <v>4.55</v>
      </c>
      <c r="BZ10" s="12">
        <f t="shared" si="51"/>
        <v>4.6375000000000002</v>
      </c>
      <c r="CA10" s="12">
        <f t="shared" si="51"/>
        <v>1.9707629548828205</v>
      </c>
      <c r="CB10" s="12">
        <f t="shared" si="51"/>
        <v>89.125</v>
      </c>
      <c r="CC10" s="12">
        <f t="shared" si="51"/>
        <v>89.375</v>
      </c>
      <c r="CD10" s="12">
        <f t="shared" si="51"/>
        <v>0.30403668825985797</v>
      </c>
      <c r="CE10" s="12">
        <f t="shared" si="51"/>
        <v>29.375000000000004</v>
      </c>
      <c r="CF10" s="12">
        <f t="shared" si="51"/>
        <v>29.462499999999995</v>
      </c>
      <c r="CG10" s="12">
        <f t="shared" si="51"/>
        <v>0.31913239873995458</v>
      </c>
      <c r="CH10" s="12">
        <f t="shared" si="51"/>
        <v>329.625</v>
      </c>
      <c r="CI10" s="12">
        <f t="shared" si="51"/>
        <v>328.875</v>
      </c>
      <c r="CJ10" s="12">
        <f t="shared" si="51"/>
        <v>-0.22326126128352541</v>
      </c>
      <c r="CK10" s="12">
        <f t="shared" si="51"/>
        <v>7.3000000000000007</v>
      </c>
      <c r="CL10" s="12">
        <f t="shared" si="51"/>
        <v>7.5874999999999986</v>
      </c>
      <c r="CM10" s="12">
        <f t="shared" si="51"/>
        <v>5.2275296934398767</v>
      </c>
      <c r="CN10" s="12">
        <f t="shared" si="51"/>
        <v>4.4249999999999989</v>
      </c>
      <c r="CO10" s="12">
        <f t="shared" si="51"/>
        <v>4.0750000000000002</v>
      </c>
      <c r="CP10" s="12">
        <f t="shared" si="51"/>
        <v>-6.0978578419809129</v>
      </c>
      <c r="CQ10" s="12">
        <f t="shared" si="51"/>
        <v>2.1375000000000002</v>
      </c>
      <c r="CR10" s="12">
        <f t="shared" si="51"/>
        <v>2.5625</v>
      </c>
      <c r="CS10" s="12">
        <f t="shared" si="51"/>
        <v>19.801975990431</v>
      </c>
      <c r="CT10" s="12">
        <f t="shared" si="51"/>
        <v>0.44999999999999996</v>
      </c>
      <c r="CU10" s="12">
        <f t="shared" si="51"/>
        <v>0.58749999999999991</v>
      </c>
      <c r="CV10" s="12">
        <f t="shared" si="51"/>
        <v>36.111111111111114</v>
      </c>
      <c r="CW10" s="12">
        <f t="shared" si="51"/>
        <v>0.23750000000000002</v>
      </c>
      <c r="CX10" s="12">
        <f t="shared" si="51"/>
        <v>0.25</v>
      </c>
      <c r="CY10" s="12">
        <f t="shared" si="51"/>
        <v>5.2083333333333339</v>
      </c>
      <c r="CZ10" s="12">
        <f t="shared" si="51"/>
        <v>2.5000000000000001E-2</v>
      </c>
      <c r="DA10" s="12">
        <f t="shared" si="51"/>
        <v>3.7500000000000006E-2</v>
      </c>
      <c r="DB10" s="12">
        <f t="shared" si="51"/>
        <v>0</v>
      </c>
      <c r="DC10" s="12">
        <f t="shared" si="51"/>
        <v>273</v>
      </c>
      <c r="DD10" s="12">
        <f t="shared" si="51"/>
        <v>268.625</v>
      </c>
      <c r="DE10" s="12">
        <f t="shared" si="51"/>
        <v>0.18913904785607016</v>
      </c>
      <c r="DF10" s="12">
        <f t="shared" si="51"/>
        <v>6.1333333333333329</v>
      </c>
      <c r="DG10" s="12">
        <f t="shared" si="51"/>
        <v>6.2</v>
      </c>
      <c r="DH10" s="12">
        <f t="shared" si="51"/>
        <v>8.9295440398381629</v>
      </c>
      <c r="DI10" s="12">
        <f t="shared" si="51"/>
        <v>102.25</v>
      </c>
      <c r="DJ10" s="12">
        <f t="shared" si="51"/>
        <v>92.5</v>
      </c>
      <c r="DK10" s="12">
        <f t="shared" si="51"/>
        <v>-8.5875706246056183</v>
      </c>
      <c r="DL10" s="12">
        <f t="shared" si="51"/>
        <v>128.375</v>
      </c>
      <c r="DM10" s="12">
        <f t="shared" si="51"/>
        <v>111.125</v>
      </c>
      <c r="DN10" s="12">
        <f t="shared" si="51"/>
        <v>-12.285032190369785</v>
      </c>
      <c r="DO10" s="12">
        <f t="shared" si="51"/>
        <v>42.375</v>
      </c>
      <c r="DP10" s="12">
        <f t="shared" si="51"/>
        <v>32</v>
      </c>
      <c r="DQ10" s="12">
        <f t="shared" si="51"/>
        <v>-20.338246523591344</v>
      </c>
      <c r="DR10" s="12">
        <f t="shared" si="51"/>
        <v>10.375</v>
      </c>
      <c r="DS10" s="12">
        <f t="shared" si="51"/>
        <v>6.25</v>
      </c>
      <c r="DT10" s="12">
        <f t="shared" si="51"/>
        <v>-97.063671622495136</v>
      </c>
      <c r="DU10" s="12">
        <f t="shared" si="51"/>
        <v>23.25</v>
      </c>
      <c r="DV10" s="12">
        <f t="shared" si="51"/>
        <v>17.375</v>
      </c>
      <c r="DW10" s="12">
        <f t="shared" si="51"/>
        <v>-124.3585458658988</v>
      </c>
      <c r="DX10" s="12">
        <f t="shared" si="51"/>
        <v>87.375</v>
      </c>
      <c r="DY10" s="12">
        <f t="shared" si="51"/>
        <v>79.125</v>
      </c>
      <c r="DZ10" s="12">
        <f t="shared" si="51"/>
        <v>-8.7562059457926349</v>
      </c>
      <c r="EA10" s="12">
        <f t="shared" si="51"/>
        <v>22.625</v>
      </c>
      <c r="EB10" s="12">
        <f t="shared" ref="EB10:EO10" si="52">AVERAGE(EB2:EB9)</f>
        <v>24.75</v>
      </c>
      <c r="EC10" s="12">
        <f t="shared" si="52"/>
        <v>20.002266252266253</v>
      </c>
      <c r="ED10" s="12">
        <f t="shared" si="52"/>
        <v>21.5</v>
      </c>
      <c r="EE10" s="12">
        <f t="shared" si="52"/>
        <v>22.75</v>
      </c>
      <c r="EF10" s="12">
        <f t="shared" si="52"/>
        <v>8.5240280552780572</v>
      </c>
      <c r="EG10" s="12">
        <f t="shared" si="52"/>
        <v>15.375</v>
      </c>
      <c r="EH10" s="12">
        <f t="shared" si="52"/>
        <v>19.375</v>
      </c>
      <c r="EI10" s="12">
        <f t="shared" si="52"/>
        <v>33.131127450980387</v>
      </c>
      <c r="EJ10" s="12">
        <f t="shared" si="52"/>
        <v>18.125</v>
      </c>
      <c r="EK10" s="12">
        <f t="shared" si="52"/>
        <v>22.625</v>
      </c>
      <c r="EL10" s="12">
        <f t="shared" si="52"/>
        <v>32.247363543319423</v>
      </c>
      <c r="EM10" s="12">
        <f t="shared" si="52"/>
        <v>77.625</v>
      </c>
      <c r="EN10" s="12">
        <f t="shared" si="52"/>
        <v>89.5</v>
      </c>
      <c r="EO10" s="12">
        <f t="shared" si="52"/>
        <v>17.441511601397831</v>
      </c>
      <c r="ER10" s="12" t="e">
        <f>AVERAGE(ER2:ER9)</f>
        <v>#DIV/0!</v>
      </c>
    </row>
    <row r="11" spans="1:148" s="7" customFormat="1" x14ac:dyDescent="0.25">
      <c r="A11" s="7" t="s">
        <v>155</v>
      </c>
      <c r="C11" s="12">
        <f>STDEV(C2:C9)</f>
        <v>13.488089984448184</v>
      </c>
      <c r="D11" s="12">
        <f>STDEV(D2:D9)</f>
        <v>7.6445246935189548</v>
      </c>
      <c r="E11" s="12">
        <f>STDEV(E2:E9)</f>
        <v>6.4695260150405378</v>
      </c>
      <c r="F11" s="12">
        <f>STDEV(F2:F9)</f>
        <v>17.50320974365912</v>
      </c>
      <c r="G11" s="12">
        <f t="shared" ref="G11:H11" si="53">STDEV(G2:G9)</f>
        <v>0.4177541841005013</v>
      </c>
      <c r="H11" s="12">
        <f t="shared" si="53"/>
        <v>0.27238453700593118</v>
      </c>
      <c r="I11" s="12">
        <f>STDEV(I2:I9)</f>
        <v>16.882342620256047</v>
      </c>
      <c r="J11" s="12">
        <f t="shared" ref="J11:K11" si="54">STDEV(J2:J9)</f>
        <v>11.39022136997975</v>
      </c>
      <c r="K11" s="12">
        <f t="shared" si="54"/>
        <v>11.550564302850622</v>
      </c>
      <c r="L11" s="12">
        <f>STDEV(L2:L9)</f>
        <v>2.4600339135248643</v>
      </c>
      <c r="M11" s="12">
        <f t="shared" ref="M11:O11" si="55">STDEV(M2:M9)</f>
        <v>3.7496666518505331</v>
      </c>
      <c r="N11" s="12">
        <f t="shared" si="55"/>
        <v>10.940970102587535</v>
      </c>
      <c r="O11" s="12">
        <f t="shared" si="55"/>
        <v>8.4547112817140508</v>
      </c>
      <c r="P11" s="12">
        <f>STDEV(P2:P10)</f>
        <v>5.4652234865129037</v>
      </c>
      <c r="Q11" s="12">
        <f t="shared" ref="Q11:R11" si="56">STDEV(Q2:Q9)</f>
        <v>13.038404810405298</v>
      </c>
      <c r="R11" s="12">
        <f t="shared" si="56"/>
        <v>9.7778174602369212</v>
      </c>
      <c r="S11" s="12">
        <f>STDEV(S2:S9)</f>
        <v>4.7368121022498855</v>
      </c>
      <c r="T11" s="12">
        <f t="shared" ref="T11:U11" si="57">STDEV(T2:T9)</f>
        <v>16.024534760351525</v>
      </c>
      <c r="U11" s="12">
        <f t="shared" si="57"/>
        <v>14.807695875552588</v>
      </c>
      <c r="V11" s="12">
        <f>STDEV(V2:V9)</f>
        <v>28.181938480030254</v>
      </c>
      <c r="W11" s="12">
        <f t="shared" ref="W11:X11" si="58">STDEV(W2:W9)</f>
        <v>10.854009572942333</v>
      </c>
      <c r="X11" s="12">
        <f t="shared" si="58"/>
        <v>8.877472827867388</v>
      </c>
      <c r="Y11" s="12">
        <f>STDEV(Y2:Y9)</f>
        <v>4.5537964909203055</v>
      </c>
      <c r="Z11" s="12">
        <f t="shared" ref="Z11:AA11" si="59">STDEV(Z2:Z9)</f>
        <v>10.501700542565203</v>
      </c>
      <c r="AA11" s="12">
        <f t="shared" si="59"/>
        <v>8.3452296039628013</v>
      </c>
      <c r="AB11" s="12">
        <f>STDEV(AB2:AB9)</f>
        <v>10.842108138714702</v>
      </c>
      <c r="AC11" s="12">
        <f t="shared" ref="AC11:AD11" si="60">STDEV(AC2:AC9)</f>
        <v>2.9746185229610336</v>
      </c>
      <c r="AD11" s="12">
        <f t="shared" si="60"/>
        <v>2.3140070378952093</v>
      </c>
      <c r="AE11" s="12">
        <f>STDEV(AE2:AE9)</f>
        <v>12.77143562791111</v>
      </c>
      <c r="AF11" s="12">
        <f t="shared" ref="AF11:AG11" si="61">STDEV(AF2:AF9)</f>
        <v>148.52607695524139</v>
      </c>
      <c r="AG11" s="12">
        <f t="shared" si="61"/>
        <v>102.54754994635415</v>
      </c>
      <c r="AH11" s="12">
        <f>STDEV(AH2:AH9)</f>
        <v>16.630022205468475</v>
      </c>
      <c r="AI11" s="12">
        <f t="shared" ref="AI11:AJ11" si="62">STDEV(AI2:AI9)</f>
        <v>8.0724288255058312</v>
      </c>
      <c r="AJ11" s="12">
        <f t="shared" si="62"/>
        <v>6.7880014942333151</v>
      </c>
      <c r="AK11" s="12">
        <f>STDEV(AK2:AK9)</f>
        <v>11.327377360797577</v>
      </c>
      <c r="AL11" s="12">
        <f>STDEV(AL2:AL9)</f>
        <v>24.225134527121678</v>
      </c>
      <c r="AM11" s="12">
        <f>STDEV(AM2:AM9)</f>
        <v>29.412096636782433</v>
      </c>
      <c r="AN11" s="12">
        <f>STDEV(AN2:AN9)</f>
        <v>12.978392920615429</v>
      </c>
      <c r="AO11" s="12">
        <f t="shared" ref="AO11:AP11" si="63">STDEV(AO2:AO9)</f>
        <v>11.577657053875136</v>
      </c>
      <c r="AP11" s="12">
        <f t="shared" si="63"/>
        <v>11.550564302850622</v>
      </c>
      <c r="AQ11" s="12">
        <f>STDEV(AQ2:AQ9)</f>
        <v>2.3847482171059329</v>
      </c>
      <c r="AR11" s="12">
        <f t="shared" ref="AR11:AS11" si="64">STDEV(AR2:AR9)</f>
        <v>7.9000791135278963</v>
      </c>
      <c r="AS11" s="12">
        <f t="shared" si="64"/>
        <v>8.2951685593827165</v>
      </c>
      <c r="AT11" s="12">
        <f>STDEV(AT2:AT9)</f>
        <v>4.2291482798111373</v>
      </c>
      <c r="AU11" s="12">
        <f t="shared" ref="AU11:AV11" si="65">STDEV(AU2:AU9)</f>
        <v>11318.15080491761</v>
      </c>
      <c r="AV11" s="12">
        <f t="shared" si="65"/>
        <v>11628.462163403821</v>
      </c>
      <c r="AW11" s="12">
        <f>STDEV(AW2:AW9)</f>
        <v>3.1756045086338758</v>
      </c>
      <c r="AX11" s="12">
        <f t="shared" ref="AX11:AY11" si="66">STDEV(AX2:AX9)</f>
        <v>9549.4908979858337</v>
      </c>
      <c r="AY11" s="12">
        <f t="shared" si="66"/>
        <v>9634.5901647582887</v>
      </c>
      <c r="AZ11" s="12">
        <f>STDEV(AZ2:AZ9)</f>
        <v>5.9329543017986728</v>
      </c>
      <c r="BA11" s="12">
        <f t="shared" ref="BA11:BB11" si="67">STDEV(BA2:BA9)</f>
        <v>5271.8547952445406</v>
      </c>
      <c r="BB11" s="12">
        <f t="shared" si="67"/>
        <v>4892.3331400847419</v>
      </c>
      <c r="BC11" s="12">
        <f>STDEV(BC2:BC9)</f>
        <v>3.4576235926262209</v>
      </c>
      <c r="BD11" s="12">
        <f t="shared" ref="BD11:BE11" si="68">STDEV(BD2:BD9)</f>
        <v>384.88207841586268</v>
      </c>
      <c r="BE11" s="12">
        <f t="shared" si="68"/>
        <v>415.35198068282142</v>
      </c>
      <c r="BF11" s="12">
        <f>STDEV(BF2:BF9)</f>
        <v>3.0445344117765778</v>
      </c>
      <c r="BG11" s="12">
        <f t="shared" ref="BG11:BH11" si="69">STDEV(BG2:BG9)</f>
        <v>5562.9662806173574</v>
      </c>
      <c r="BH11" s="12">
        <f t="shared" si="69"/>
        <v>8003.0017359559706</v>
      </c>
      <c r="BI11" s="12">
        <f>STDEV(BI2:BI9)</f>
        <v>25.280346489190109</v>
      </c>
      <c r="BJ11" s="12">
        <f t="shared" ref="BJ11:BK11" si="70">STDEV(BJ2:BJ9)</f>
        <v>0.2203892660077359</v>
      </c>
      <c r="BK11" s="12">
        <f t="shared" si="70"/>
        <v>0.48916839052182676</v>
      </c>
      <c r="BL11" s="12">
        <f>STDEV(BL2:BL9)</f>
        <v>11.23904571044303</v>
      </c>
      <c r="BM11" s="12">
        <f t="shared" ref="BM11:BN11" si="71">STDEV(BM2:BM9)</f>
        <v>1.2149857925879115</v>
      </c>
      <c r="BN11" s="12">
        <f t="shared" si="71"/>
        <v>0.95118973121134176</v>
      </c>
      <c r="BO11" s="12">
        <f>STDEV(BO2:BO9)</f>
        <v>53.72992426855599</v>
      </c>
      <c r="BP11" s="12">
        <f t="shared" ref="BP11:BQ11" si="72">STDEV(BP2:BP9)</f>
        <v>0.87177978870813466</v>
      </c>
      <c r="BQ11" s="12">
        <f t="shared" si="72"/>
        <v>1.1143009766964527</v>
      </c>
      <c r="BR11" s="12">
        <f>STDEV(BR2:BR9)</f>
        <v>9.2879268484316668</v>
      </c>
      <c r="BS11" s="12">
        <f t="shared" ref="BS11:BT11" si="73">STDEV(BS2:BS9)</f>
        <v>5.5789784011053491</v>
      </c>
      <c r="BT11" s="12">
        <f t="shared" si="73"/>
        <v>7.0710678118654755</v>
      </c>
      <c r="BU11" s="12">
        <f>STDEV(BU2:BU9)</f>
        <v>2.538546224876105</v>
      </c>
      <c r="BV11" s="12">
        <f t="shared" ref="BV11:BW11" si="74">STDEV(BV2:BV9)</f>
        <v>1.5979898086569341E-2</v>
      </c>
      <c r="BW11" s="12">
        <f t="shared" si="74"/>
        <v>1.9272482233188625E-2</v>
      </c>
      <c r="BX11" s="12">
        <f>STDEV(BX2:BX9)</f>
        <v>3.5744741593435521</v>
      </c>
      <c r="BY11" s="12">
        <f t="shared" ref="BY11:BZ11" si="75">STDEV(BY2:BY9)</f>
        <v>0.2203892660077359</v>
      </c>
      <c r="BZ11" s="12">
        <f t="shared" si="75"/>
        <v>0.19955307206712855</v>
      </c>
      <c r="CA11" s="12">
        <f>STDEV(CA2:CA9)</f>
        <v>2.4826426325685418</v>
      </c>
      <c r="CB11" s="12">
        <f t="shared" ref="CB11:CC11" si="76">STDEV(CB2:CB9)</f>
        <v>4.3239366983604848</v>
      </c>
      <c r="CC11" s="12">
        <f t="shared" si="76"/>
        <v>4.240535680446853</v>
      </c>
      <c r="CD11" s="12">
        <f>STDEV(CD2:CD9)</f>
        <v>2.1296229686306258</v>
      </c>
      <c r="CE11" s="12">
        <f t="shared" ref="CE11:CF11" si="77">STDEV(CE2:CE9)</f>
        <v>1.5544865941617421</v>
      </c>
      <c r="CF11" s="12">
        <f t="shared" si="77"/>
        <v>1.4899065167222501</v>
      </c>
      <c r="CG11" s="12">
        <f>STDEV(CG2:CG9)</f>
        <v>1.5603166342748147</v>
      </c>
      <c r="CH11" s="12">
        <f t="shared" ref="CH11:CI11" si="78">STDEV(CH2:CH9)</f>
        <v>5.4231646006473273</v>
      </c>
      <c r="CI11" s="12">
        <f t="shared" si="78"/>
        <v>5.4099775547461508</v>
      </c>
      <c r="CJ11" s="12">
        <f>STDEV(CJ2:CJ9)</f>
        <v>0.9759170259772072</v>
      </c>
      <c r="CK11" s="12">
        <f t="shared" ref="CK11:EO11" si="79">STDEV(CK2:CK9)</f>
        <v>3.0654759593157546</v>
      </c>
      <c r="CL11" s="12">
        <f t="shared" si="79"/>
        <v>3.001636458429211</v>
      </c>
      <c r="CM11" s="12">
        <f t="shared" si="79"/>
        <v>9.9142188492669323</v>
      </c>
      <c r="CN11" s="12">
        <f t="shared" si="79"/>
        <v>2.2852008351877657</v>
      </c>
      <c r="CO11" s="12">
        <f t="shared" si="79"/>
        <v>1.8668154702594462</v>
      </c>
      <c r="CP11" s="12">
        <f t="shared" si="79"/>
        <v>14.786661059805013</v>
      </c>
      <c r="CQ11" s="12">
        <f t="shared" si="79"/>
        <v>0.6162965427222753</v>
      </c>
      <c r="CR11" s="12">
        <f t="shared" si="79"/>
        <v>0.9379879682444916</v>
      </c>
      <c r="CS11" s="12">
        <f t="shared" si="79"/>
        <v>19.562226204280023</v>
      </c>
      <c r="CT11" s="12">
        <f t="shared" si="79"/>
        <v>0.21380899352993976</v>
      </c>
      <c r="CU11" s="12">
        <f t="shared" si="79"/>
        <v>0.24748737341529189</v>
      </c>
      <c r="CV11" s="12">
        <f t="shared" si="79"/>
        <v>29.359716369990331</v>
      </c>
      <c r="CW11" s="12">
        <f t="shared" si="79"/>
        <v>0.15979898086569355</v>
      </c>
      <c r="CX11" s="12">
        <f t="shared" si="79"/>
        <v>0.17728105208558365</v>
      </c>
      <c r="CY11" s="12">
        <f t="shared" si="79"/>
        <v>26.328774469757715</v>
      </c>
      <c r="CZ11" s="12">
        <f t="shared" si="79"/>
        <v>4.6291004988627579E-2</v>
      </c>
      <c r="DA11" s="12">
        <f t="shared" si="79"/>
        <v>5.175491695067657E-2</v>
      </c>
      <c r="DB11" s="12">
        <f t="shared" si="79"/>
        <v>0</v>
      </c>
      <c r="DC11" s="12">
        <f t="shared" si="79"/>
        <v>71.878866355636333</v>
      </c>
      <c r="DD11" s="12">
        <f t="shared" si="79"/>
        <v>55.19041712885619</v>
      </c>
      <c r="DE11" s="12">
        <f t="shared" si="79"/>
        <v>15.179295070502461</v>
      </c>
      <c r="DF11" s="12">
        <f t="shared" si="79"/>
        <v>2.2923059714328438</v>
      </c>
      <c r="DG11" s="12">
        <f t="shared" si="79"/>
        <v>1.2537942414925993</v>
      </c>
      <c r="DH11" s="12">
        <f t="shared" si="79"/>
        <v>33.831223727529363</v>
      </c>
      <c r="DI11" s="12">
        <f t="shared" si="79"/>
        <v>15.691216833448122</v>
      </c>
      <c r="DJ11" s="12">
        <f t="shared" si="79"/>
        <v>8.194074514114277</v>
      </c>
      <c r="DK11" s="12">
        <f t="shared" si="79"/>
        <v>8.6927359028841327</v>
      </c>
      <c r="DL11" s="12">
        <f t="shared" si="79"/>
        <v>25.013924693486796</v>
      </c>
      <c r="DM11" s="12">
        <f t="shared" si="79"/>
        <v>12.460652356231479</v>
      </c>
      <c r="DN11" s="12">
        <f t="shared" si="79"/>
        <v>8.0925051074182672</v>
      </c>
      <c r="DO11" s="12">
        <f t="shared" si="79"/>
        <v>17.070756113474125</v>
      </c>
      <c r="DP11" s="12">
        <f t="shared" si="79"/>
        <v>7.2899147555274713</v>
      </c>
      <c r="DQ11" s="12">
        <f t="shared" si="79"/>
        <v>13.908426577747123</v>
      </c>
      <c r="DR11" s="12">
        <f t="shared" si="79"/>
        <v>8.9432736096545131</v>
      </c>
      <c r="DS11" s="12">
        <f t="shared" si="79"/>
        <v>5.6505372690188871</v>
      </c>
      <c r="DT11" s="12">
        <f t="shared" si="79"/>
        <v>171.09976753724345</v>
      </c>
      <c r="DU11" s="12">
        <f t="shared" si="79"/>
        <v>14.713938969562161</v>
      </c>
      <c r="DV11" s="12">
        <f t="shared" si="79"/>
        <v>14.74485382381644</v>
      </c>
      <c r="DW11" s="12">
        <f t="shared" si="79"/>
        <v>281.84439609451846</v>
      </c>
      <c r="DX11" s="12">
        <f t="shared" si="79"/>
        <v>11.722231625663873</v>
      </c>
      <c r="DY11" s="12">
        <f t="shared" si="79"/>
        <v>8.1667881429255011</v>
      </c>
      <c r="DZ11" s="12">
        <f t="shared" si="79"/>
        <v>8.9145374440995724</v>
      </c>
      <c r="EA11" s="12">
        <f t="shared" si="79"/>
        <v>5.9266347955648486</v>
      </c>
      <c r="EB11" s="12">
        <f t="shared" si="79"/>
        <v>1.3887301496588271</v>
      </c>
      <c r="EC11" s="12">
        <f t="shared" si="79"/>
        <v>47.367570257764875</v>
      </c>
      <c r="ED11" s="12">
        <f t="shared" si="79"/>
        <v>4.7207747548166585</v>
      </c>
      <c r="EE11" s="12">
        <f t="shared" si="79"/>
        <v>3.1052950170405937</v>
      </c>
      <c r="EF11" s="12">
        <f t="shared" si="79"/>
        <v>16.711426770930093</v>
      </c>
      <c r="EG11" s="12">
        <f t="shared" si="79"/>
        <v>3.9977672339873487</v>
      </c>
      <c r="EH11" s="12">
        <f t="shared" si="79"/>
        <v>2.615202805574687</v>
      </c>
      <c r="EI11" s="12">
        <f t="shared" si="79"/>
        <v>36.627133644508731</v>
      </c>
      <c r="EJ11" s="12">
        <f t="shared" si="79"/>
        <v>5.9386746958271042</v>
      </c>
      <c r="EK11" s="12">
        <f t="shared" si="79"/>
        <v>3.3354160160315836</v>
      </c>
      <c r="EL11" s="12">
        <f t="shared" si="79"/>
        <v>29.412941351082385</v>
      </c>
      <c r="EM11" s="12">
        <f t="shared" si="79"/>
        <v>13.585049555617065</v>
      </c>
      <c r="EN11" s="12">
        <f t="shared" si="79"/>
        <v>6.8243262357121068</v>
      </c>
      <c r="EO11" s="12">
        <f t="shared" si="79"/>
        <v>15.569837084029757</v>
      </c>
    </row>
    <row r="12" spans="1:148" s="7" customFormat="1" x14ac:dyDescent="0.25">
      <c r="C12" s="12"/>
      <c r="D12" s="12"/>
      <c r="E12" s="12"/>
      <c r="F12" s="12">
        <v>14.63</v>
      </c>
      <c r="G12" s="12"/>
      <c r="H12" s="12"/>
      <c r="I12" s="12">
        <v>14.11</v>
      </c>
      <c r="J12" s="12"/>
      <c r="K12" s="12"/>
      <c r="L12" s="12">
        <v>2.06</v>
      </c>
      <c r="M12" s="12"/>
      <c r="N12" s="12"/>
      <c r="O12" s="12"/>
      <c r="P12" s="12">
        <v>4.57</v>
      </c>
      <c r="Q12" s="12"/>
      <c r="R12" s="12"/>
      <c r="S12" s="12">
        <v>3.73</v>
      </c>
      <c r="T12" s="12"/>
      <c r="U12" s="12"/>
      <c r="V12" s="12">
        <v>23.56</v>
      </c>
      <c r="W12" s="12"/>
      <c r="X12" s="12"/>
      <c r="Y12" s="12">
        <v>4.21</v>
      </c>
      <c r="Z12" s="12"/>
      <c r="AA12" s="12"/>
      <c r="AB12" s="12">
        <v>9.06</v>
      </c>
      <c r="AC12" s="12"/>
      <c r="AD12" s="12"/>
      <c r="AE12" s="12">
        <v>10.68</v>
      </c>
      <c r="AF12" s="12"/>
      <c r="AG12" s="12"/>
      <c r="AH12" s="12">
        <v>13.9</v>
      </c>
      <c r="AI12" s="12"/>
      <c r="AJ12" s="12"/>
      <c r="AK12" s="12">
        <v>9.4700000000000006</v>
      </c>
      <c r="AL12" s="12"/>
      <c r="AM12" s="12"/>
      <c r="AN12" s="12">
        <v>10.85</v>
      </c>
      <c r="AO12" s="12"/>
      <c r="AP12" s="12"/>
      <c r="AQ12" s="12">
        <v>1.99</v>
      </c>
      <c r="AR12" s="12"/>
      <c r="AS12" s="12"/>
      <c r="AT12" s="12">
        <v>3.54</v>
      </c>
      <c r="AU12" s="12"/>
      <c r="AV12" s="12"/>
      <c r="AW12" s="12">
        <v>2.66</v>
      </c>
      <c r="AX12" s="12"/>
      <c r="AY12" s="12"/>
      <c r="AZ12" s="12">
        <v>4.96</v>
      </c>
      <c r="BA12" s="12"/>
      <c r="BB12" s="12"/>
      <c r="BC12" s="12">
        <v>2.89</v>
      </c>
      <c r="BD12" s="12"/>
      <c r="BE12" s="12"/>
      <c r="BF12" s="12">
        <v>2.54</v>
      </c>
      <c r="BG12" s="12"/>
      <c r="BH12" s="12"/>
      <c r="BI12" s="12">
        <v>21.13</v>
      </c>
      <c r="BJ12" s="12"/>
      <c r="BK12" s="12"/>
      <c r="BL12" s="12">
        <v>9.4</v>
      </c>
      <c r="BM12" s="12"/>
      <c r="BN12" s="12"/>
      <c r="BO12" s="12">
        <v>49.69</v>
      </c>
      <c r="BP12" s="12"/>
      <c r="BQ12" s="12"/>
      <c r="BR12" s="12">
        <v>9.75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>
        <v>8.2799999999999994</v>
      </c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>
        <v>35.5</v>
      </c>
      <c r="DI12" s="12"/>
      <c r="DJ12" s="12"/>
      <c r="DK12" s="12">
        <v>7.27</v>
      </c>
      <c r="DL12" s="12"/>
      <c r="DM12" s="12"/>
      <c r="DN12" s="12">
        <v>6.76</v>
      </c>
      <c r="DO12" s="12"/>
      <c r="DP12" s="12"/>
      <c r="DQ12" s="12">
        <v>11.63</v>
      </c>
      <c r="DR12" s="12"/>
      <c r="DS12" s="12"/>
      <c r="DT12" s="12">
        <v>143.04</v>
      </c>
      <c r="DU12" s="12"/>
      <c r="DV12" s="12"/>
      <c r="DW12" s="12">
        <v>235.62</v>
      </c>
      <c r="DX12" s="12"/>
      <c r="DY12" s="12"/>
      <c r="DZ12" s="12">
        <v>7.45</v>
      </c>
      <c r="EA12" s="12"/>
      <c r="EB12" s="12"/>
      <c r="EC12" s="12">
        <v>39.6</v>
      </c>
      <c r="ED12" s="12"/>
      <c r="EE12" s="12"/>
      <c r="EF12" s="12">
        <v>13.97</v>
      </c>
      <c r="EG12" s="12"/>
      <c r="EH12" s="12"/>
      <c r="EI12" s="12">
        <v>30.62</v>
      </c>
      <c r="EJ12" s="12"/>
      <c r="EK12" s="12"/>
      <c r="EL12" s="12">
        <v>24.59</v>
      </c>
      <c r="EM12" s="12"/>
      <c r="EN12" s="12"/>
      <c r="EO12" s="12">
        <v>13.02</v>
      </c>
    </row>
    <row r="13" spans="1:148" s="7" customFormat="1" x14ac:dyDescent="0.25">
      <c r="A13" s="7" t="s">
        <v>160</v>
      </c>
      <c r="B13" s="13">
        <v>0.9</v>
      </c>
      <c r="C13" s="12">
        <f>C10+C12</f>
        <v>47.25</v>
      </c>
      <c r="D13" s="12">
        <f>D10+D12</f>
        <v>30.411587500000003</v>
      </c>
      <c r="E13" s="12">
        <f>E10+E12</f>
        <v>33.129674999999992</v>
      </c>
      <c r="F13" s="12">
        <f>F10+F12</f>
        <v>25.947771815167336</v>
      </c>
      <c r="G13" s="12">
        <f t="shared" ref="G13:H13" si="80">G10+G12</f>
        <v>2.2715596762499999</v>
      </c>
      <c r="H13" s="12">
        <f t="shared" si="80"/>
        <v>2.3997061674999998</v>
      </c>
      <c r="I13" s="12">
        <f>I10+I12</f>
        <v>21.868842739482751</v>
      </c>
      <c r="J13" s="12">
        <f t="shared" ref="J13:K13" si="81">J10+J12</f>
        <v>76.349999999999994</v>
      </c>
      <c r="K13" s="12">
        <f t="shared" si="81"/>
        <v>74.012499999999989</v>
      </c>
      <c r="L13" s="12">
        <f>L10+L12</f>
        <v>-1.0887426160603941</v>
      </c>
      <c r="M13" s="12">
        <f t="shared" ref="M13:O13" si="82">M10+M12</f>
        <v>166.1</v>
      </c>
      <c r="N13" s="12">
        <f t="shared" si="82"/>
        <v>110.46625</v>
      </c>
      <c r="O13" s="12">
        <f t="shared" si="82"/>
        <v>104.375</v>
      </c>
      <c r="P13" s="12">
        <f>P10+P12</f>
        <v>-0.65293021392192863</v>
      </c>
      <c r="Q13" s="12">
        <f t="shared" ref="Q13:R13" si="83">Q10+Q12</f>
        <v>93.5</v>
      </c>
      <c r="R13" s="12">
        <f t="shared" si="83"/>
        <v>86.95</v>
      </c>
      <c r="S13" s="12">
        <f>S10+S12</f>
        <v>-2.9080997157853425</v>
      </c>
      <c r="T13" s="12">
        <f t="shared" ref="T13:U13" si="84">T10+T12</f>
        <v>74.75</v>
      </c>
      <c r="U13" s="12">
        <f t="shared" si="84"/>
        <v>73.125</v>
      </c>
      <c r="V13" s="12">
        <f>V10+V12</f>
        <v>24.63049581694484</v>
      </c>
      <c r="W13" s="12">
        <f t="shared" ref="W13:X13" si="85">W10+W12</f>
        <v>129.85714285714286</v>
      </c>
      <c r="X13" s="12">
        <f t="shared" si="85"/>
        <v>122.14285714285714</v>
      </c>
      <c r="Y13" s="12">
        <f>Y10+Y12</f>
        <v>-1.5728987094268128</v>
      </c>
      <c r="Z13" s="12">
        <f t="shared" ref="Z13:AA13" si="86">Z10+Z12</f>
        <v>84.5</v>
      </c>
      <c r="AA13" s="12">
        <f t="shared" si="86"/>
        <v>78.75</v>
      </c>
      <c r="AB13" s="12">
        <f>AB10+AB12</f>
        <v>2.9403358701081856</v>
      </c>
      <c r="AC13" s="12">
        <f t="shared" ref="AC13:AD13" si="87">AC10+AC12</f>
        <v>10.231249999999999</v>
      </c>
      <c r="AD13" s="12">
        <f t="shared" si="87"/>
        <v>7.7350000000000003</v>
      </c>
      <c r="AE13" s="12">
        <f>AE10+AE12</f>
        <v>-12.777910294052276</v>
      </c>
      <c r="AF13" s="12">
        <f t="shared" ref="AF13:AG13" si="88">AF10+AF12</f>
        <v>502.8125</v>
      </c>
      <c r="AG13" s="12">
        <f t="shared" si="88"/>
        <v>577.25</v>
      </c>
      <c r="AH13" s="12">
        <f>AH10+AH12</f>
        <v>32.433386946353828</v>
      </c>
      <c r="AI13" s="12">
        <f t="shared" ref="AI13:AJ13" si="89">AI10+AI12</f>
        <v>43.287499999999994</v>
      </c>
      <c r="AJ13" s="12">
        <f t="shared" si="89"/>
        <v>43.237500000000004</v>
      </c>
      <c r="AK13" s="12">
        <f>AK10+AK12</f>
        <v>10.351361153405758</v>
      </c>
      <c r="AL13" s="12">
        <f>AL10+AL12</f>
        <v>78.5</v>
      </c>
      <c r="AM13" s="12">
        <f>AM10+AM12</f>
        <v>73.75</v>
      </c>
      <c r="AN13" s="12">
        <f>AN10+AN12</f>
        <v>1.8556655840370624</v>
      </c>
      <c r="AO13" s="12">
        <f t="shared" ref="AO13:AP13" si="90">AO10+AO12</f>
        <v>75.824999999999989</v>
      </c>
      <c r="AP13" s="12">
        <f t="shared" si="90"/>
        <v>74.012499999999989</v>
      </c>
      <c r="AQ13" s="12">
        <f>AQ10+AQ12</f>
        <v>-0.43951253279502311</v>
      </c>
      <c r="AR13" s="12">
        <f t="shared" ref="AR13:AS13" si="91">AR10+AR12</f>
        <v>41.737500000000004</v>
      </c>
      <c r="AS13" s="12">
        <f t="shared" si="91"/>
        <v>40.487499999999997</v>
      </c>
      <c r="AT13" s="12">
        <f>AT10+AT12</f>
        <v>0.30671659846776489</v>
      </c>
      <c r="AU13" s="12">
        <f t="shared" ref="AU13:AV13" si="92">AU10+AU12</f>
        <v>73073.25</v>
      </c>
      <c r="AV13" s="12">
        <f t="shared" si="92"/>
        <v>71074.5</v>
      </c>
      <c r="AW13" s="12">
        <f>AW10+AW12</f>
        <v>-0.17564557507316891</v>
      </c>
      <c r="AX13" s="12">
        <f t="shared" ref="AX13:AY13" si="93">AX10+AX12</f>
        <v>32170.125</v>
      </c>
      <c r="AY13" s="12">
        <f t="shared" si="93"/>
        <v>30571.75</v>
      </c>
      <c r="AZ13" s="12">
        <f>AZ10+AZ12</f>
        <v>-0.54002155406290786</v>
      </c>
      <c r="BA13" s="12">
        <f t="shared" ref="BA13:BB13" si="94">BA10+BA12</f>
        <v>40903.125</v>
      </c>
      <c r="BB13" s="12">
        <f t="shared" si="94"/>
        <v>40877.875</v>
      </c>
      <c r="BC13" s="12">
        <f>BC10+BC12</f>
        <v>2.9825428305157291</v>
      </c>
      <c r="BD13" s="12">
        <f t="shared" ref="BD13:BE13" si="95">BD10+BD12</f>
        <v>2743.75</v>
      </c>
      <c r="BE13" s="12">
        <f t="shared" si="95"/>
        <v>2680.875</v>
      </c>
      <c r="BF13" s="12">
        <f>BF10+BF12</f>
        <v>0.10252549615142481</v>
      </c>
      <c r="BG13" s="12">
        <f t="shared" ref="BG13:BH13" si="96">BG10+BG12</f>
        <v>43646.875</v>
      </c>
      <c r="BH13" s="12">
        <f t="shared" si="96"/>
        <v>46683.75</v>
      </c>
      <c r="BI13" s="12">
        <f>BI10+BI12</f>
        <v>29.555117375511102</v>
      </c>
      <c r="BJ13" s="12">
        <f t="shared" ref="BJ13:BK13" si="97">BJ10+BJ12</f>
        <v>4.8500000000000005</v>
      </c>
      <c r="BK13" s="12">
        <f t="shared" si="97"/>
        <v>4.7250000000000005</v>
      </c>
      <c r="BL13" s="12">
        <f>BL10+BL12</f>
        <v>7.0038104347267982</v>
      </c>
      <c r="BM13" s="12">
        <f t="shared" ref="BM13:BN13" si="98">BM10+BM12</f>
        <v>2.1428571428571428</v>
      </c>
      <c r="BN13" s="12">
        <f t="shared" si="98"/>
        <v>1.7142857142857142</v>
      </c>
      <c r="BO13" s="12">
        <f>BO10+BO12</f>
        <v>43.737619047619042</v>
      </c>
      <c r="BP13" s="12">
        <f t="shared" ref="BP13:BQ13" si="99">BP10+BP12</f>
        <v>8.2999999999999989</v>
      </c>
      <c r="BQ13" s="12">
        <f t="shared" si="99"/>
        <v>6.3166666666666664</v>
      </c>
      <c r="BR13" s="12">
        <f>BR10+BR12</f>
        <v>-14.336992279124047</v>
      </c>
      <c r="BS13" s="12">
        <f t="shared" ref="BS13:BT13" si="100">BS10+BS12</f>
        <v>133.375</v>
      </c>
      <c r="BT13" s="12">
        <f t="shared" si="100"/>
        <v>137</v>
      </c>
      <c r="BU13" s="12">
        <f>BU10+BU12</f>
        <v>2.7061400715740245</v>
      </c>
      <c r="BV13" s="12">
        <f t="shared" ref="BV13:BW13" si="101">BV10+BV12</f>
        <v>0.40375000000000005</v>
      </c>
      <c r="BW13" s="12">
        <f t="shared" si="101"/>
        <v>0.41500000000000004</v>
      </c>
      <c r="BX13" s="12">
        <f>BX10+BX12</f>
        <v>2.8148760738619565</v>
      </c>
      <c r="BY13" s="12">
        <f t="shared" ref="BY13:BZ13" si="102">BY10+BY12</f>
        <v>4.55</v>
      </c>
      <c r="BZ13" s="12">
        <f t="shared" si="102"/>
        <v>4.6375000000000002</v>
      </c>
      <c r="CA13" s="12">
        <f>CA10+CA12</f>
        <v>1.9707629548828205</v>
      </c>
      <c r="CB13" s="12">
        <f t="shared" ref="CB13:CC13" si="103">CB10+CB12</f>
        <v>89.125</v>
      </c>
      <c r="CC13" s="12">
        <f t="shared" si="103"/>
        <v>89.375</v>
      </c>
      <c r="CD13" s="12">
        <f>CD10+CD12</f>
        <v>0.30403668825985797</v>
      </c>
      <c r="CE13" s="12">
        <f t="shared" ref="CE13:CF13" si="104">CE10+CE12</f>
        <v>29.375000000000004</v>
      </c>
      <c r="CF13" s="12">
        <f t="shared" si="104"/>
        <v>29.462499999999995</v>
      </c>
      <c r="CG13" s="12">
        <f>CG10+CG12</f>
        <v>0.31913239873995458</v>
      </c>
      <c r="CH13" s="12">
        <f t="shared" ref="CH13:CI13" si="105">CH10+CH12</f>
        <v>329.625</v>
      </c>
      <c r="CI13" s="12">
        <f t="shared" si="105"/>
        <v>328.875</v>
      </c>
      <c r="CJ13" s="12">
        <f>CJ10+CJ12</f>
        <v>-0.22326126128352541</v>
      </c>
      <c r="CK13" s="12">
        <f t="shared" ref="CK13:EO13" si="106">CK10+CK12</f>
        <v>7.3000000000000007</v>
      </c>
      <c r="CL13" s="12">
        <f t="shared" si="106"/>
        <v>7.5874999999999986</v>
      </c>
      <c r="CM13" s="12">
        <f t="shared" si="106"/>
        <v>13.507529693439876</v>
      </c>
      <c r="CN13" s="12">
        <f t="shared" si="106"/>
        <v>4.4249999999999989</v>
      </c>
      <c r="CO13" s="12">
        <f t="shared" si="106"/>
        <v>4.0750000000000002</v>
      </c>
      <c r="CP13" s="12">
        <f t="shared" si="106"/>
        <v>-6.0978578419809129</v>
      </c>
      <c r="CQ13" s="12">
        <f t="shared" si="106"/>
        <v>2.1375000000000002</v>
      </c>
      <c r="CR13" s="12">
        <f t="shared" si="106"/>
        <v>2.5625</v>
      </c>
      <c r="CS13" s="12">
        <f t="shared" si="106"/>
        <v>19.801975990431</v>
      </c>
      <c r="CT13" s="12">
        <f t="shared" si="106"/>
        <v>0.44999999999999996</v>
      </c>
      <c r="CU13" s="12">
        <f t="shared" si="106"/>
        <v>0.58749999999999991</v>
      </c>
      <c r="CV13" s="12">
        <f t="shared" si="106"/>
        <v>36.111111111111114</v>
      </c>
      <c r="CW13" s="12">
        <f t="shared" si="106"/>
        <v>0.23750000000000002</v>
      </c>
      <c r="CX13" s="12">
        <f t="shared" si="106"/>
        <v>0.25</v>
      </c>
      <c r="CY13" s="12">
        <f t="shared" si="106"/>
        <v>5.2083333333333339</v>
      </c>
      <c r="CZ13" s="12">
        <f t="shared" si="106"/>
        <v>2.5000000000000001E-2</v>
      </c>
      <c r="DA13" s="12">
        <f t="shared" si="106"/>
        <v>3.7500000000000006E-2</v>
      </c>
      <c r="DB13" s="12">
        <f t="shared" si="106"/>
        <v>0</v>
      </c>
      <c r="DC13" s="12">
        <f t="shared" si="106"/>
        <v>273</v>
      </c>
      <c r="DD13" s="12">
        <f t="shared" si="106"/>
        <v>268.625</v>
      </c>
      <c r="DE13" s="12">
        <f t="shared" si="106"/>
        <v>0.18913904785607016</v>
      </c>
      <c r="DF13" s="12">
        <f t="shared" si="106"/>
        <v>6.1333333333333329</v>
      </c>
      <c r="DG13" s="12">
        <f t="shared" si="106"/>
        <v>6.2</v>
      </c>
      <c r="DH13" s="12">
        <f t="shared" si="106"/>
        <v>44.429544039838163</v>
      </c>
      <c r="DI13" s="12">
        <f t="shared" si="106"/>
        <v>102.25</v>
      </c>
      <c r="DJ13" s="12">
        <f t="shared" si="106"/>
        <v>92.5</v>
      </c>
      <c r="DK13" s="12">
        <f t="shared" si="106"/>
        <v>-1.3175706246056187</v>
      </c>
      <c r="DL13" s="12">
        <f t="shared" si="106"/>
        <v>128.375</v>
      </c>
      <c r="DM13" s="12">
        <f t="shared" si="106"/>
        <v>111.125</v>
      </c>
      <c r="DN13" s="12">
        <f t="shared" si="106"/>
        <v>-5.5250321903697852</v>
      </c>
      <c r="DO13" s="12">
        <f t="shared" si="106"/>
        <v>42.375</v>
      </c>
      <c r="DP13" s="12">
        <f t="shared" si="106"/>
        <v>32</v>
      </c>
      <c r="DQ13" s="12">
        <f t="shared" si="106"/>
        <v>-8.7082465235913435</v>
      </c>
      <c r="DR13" s="12">
        <f t="shared" si="106"/>
        <v>10.375</v>
      </c>
      <c r="DS13" s="12">
        <f t="shared" si="106"/>
        <v>6.25</v>
      </c>
      <c r="DT13" s="12">
        <f t="shared" si="106"/>
        <v>45.976328377504856</v>
      </c>
      <c r="DU13" s="12">
        <f t="shared" si="106"/>
        <v>23.25</v>
      </c>
      <c r="DV13" s="12">
        <f t="shared" si="106"/>
        <v>17.375</v>
      </c>
      <c r="DW13" s="12">
        <f t="shared" si="106"/>
        <v>111.2614541341012</v>
      </c>
      <c r="DX13" s="12">
        <f t="shared" si="106"/>
        <v>87.375</v>
      </c>
      <c r="DY13" s="12">
        <f t="shared" si="106"/>
        <v>79.125</v>
      </c>
      <c r="DZ13" s="12">
        <f t="shared" si="106"/>
        <v>-1.3062059457926347</v>
      </c>
      <c r="EA13" s="12">
        <f t="shared" si="106"/>
        <v>22.625</v>
      </c>
      <c r="EB13" s="12">
        <f t="shared" si="106"/>
        <v>24.75</v>
      </c>
      <c r="EC13" s="12">
        <f t="shared" si="106"/>
        <v>59.602266252266254</v>
      </c>
      <c r="ED13" s="12">
        <f t="shared" si="106"/>
        <v>21.5</v>
      </c>
      <c r="EE13" s="12">
        <f t="shared" si="106"/>
        <v>22.75</v>
      </c>
      <c r="EF13" s="12">
        <f t="shared" si="106"/>
        <v>22.494028055278058</v>
      </c>
      <c r="EG13" s="12">
        <f t="shared" si="106"/>
        <v>15.375</v>
      </c>
      <c r="EH13" s="12">
        <f t="shared" si="106"/>
        <v>19.375</v>
      </c>
      <c r="EI13" s="12">
        <f t="shared" si="106"/>
        <v>63.751127450980391</v>
      </c>
      <c r="EJ13" s="12">
        <f t="shared" si="106"/>
        <v>18.125</v>
      </c>
      <c r="EK13" s="12">
        <f t="shared" si="106"/>
        <v>22.625</v>
      </c>
      <c r="EL13" s="12">
        <f t="shared" si="106"/>
        <v>56.837363543319427</v>
      </c>
      <c r="EM13" s="12">
        <f t="shared" si="106"/>
        <v>77.625</v>
      </c>
      <c r="EN13" s="12">
        <f t="shared" si="106"/>
        <v>89.5</v>
      </c>
      <c r="EO13" s="12">
        <f t="shared" si="106"/>
        <v>30.461511601397831</v>
      </c>
    </row>
    <row r="14" spans="1:148" s="7" customFormat="1" x14ac:dyDescent="0.25">
      <c r="A14" s="10" t="s">
        <v>161</v>
      </c>
      <c r="C14" s="12">
        <f>C10-C12</f>
        <v>47.25</v>
      </c>
      <c r="D14" s="12">
        <f>D10-D12</f>
        <v>30.411587500000003</v>
      </c>
      <c r="E14" s="12">
        <f>E10-E12</f>
        <v>33.129674999999992</v>
      </c>
      <c r="F14" s="12">
        <f>F10-F12</f>
        <v>-3.312228184832664</v>
      </c>
      <c r="G14" s="12">
        <f t="shared" ref="G14:H14" si="107">G10-G12</f>
        <v>2.2715596762499999</v>
      </c>
      <c r="H14" s="12">
        <f t="shared" si="107"/>
        <v>2.3997061674999998</v>
      </c>
      <c r="I14" s="12">
        <f>I10-I12</f>
        <v>-6.3511572605172457</v>
      </c>
      <c r="J14" s="12">
        <f t="shared" ref="J14:K14" si="108">J10-J12</f>
        <v>76.349999999999994</v>
      </c>
      <c r="K14" s="12">
        <f t="shared" si="108"/>
        <v>74.012499999999989</v>
      </c>
      <c r="L14" s="12">
        <f>L10-L12</f>
        <v>-5.2087426160603947</v>
      </c>
      <c r="M14" s="12">
        <f t="shared" ref="M14:O14" si="109">M10-M12</f>
        <v>166.1</v>
      </c>
      <c r="N14" s="12">
        <f t="shared" si="109"/>
        <v>110.46625</v>
      </c>
      <c r="O14" s="12">
        <f t="shared" si="109"/>
        <v>104.375</v>
      </c>
      <c r="P14" s="12">
        <f>P10-P12</f>
        <v>-9.7929302139219292</v>
      </c>
      <c r="Q14" s="12">
        <f t="shared" ref="Q14:R14" si="110">Q10-Q12</f>
        <v>93.5</v>
      </c>
      <c r="R14" s="12">
        <f t="shared" si="110"/>
        <v>86.95</v>
      </c>
      <c r="S14" s="12">
        <f>S10-S12</f>
        <v>-10.368099715785343</v>
      </c>
      <c r="T14" s="12">
        <f t="shared" ref="T14:U14" si="111">T10-T12</f>
        <v>74.75</v>
      </c>
      <c r="U14" s="12">
        <f t="shared" si="111"/>
        <v>73.125</v>
      </c>
      <c r="V14" s="12">
        <f>V10-V12</f>
        <v>-22.489504183055157</v>
      </c>
      <c r="W14" s="12">
        <f t="shared" ref="W14:X14" si="112">W10-W12</f>
        <v>129.85714285714286</v>
      </c>
      <c r="X14" s="12">
        <f t="shared" si="112"/>
        <v>122.14285714285714</v>
      </c>
      <c r="Y14" s="12">
        <f>Y10-Y12</f>
        <v>-9.9928987094268127</v>
      </c>
      <c r="Z14" s="12">
        <f t="shared" ref="Z14:AA14" si="113">Z10-Z12</f>
        <v>84.5</v>
      </c>
      <c r="AA14" s="12">
        <f t="shared" si="113"/>
        <v>78.75</v>
      </c>
      <c r="AB14" s="12">
        <f>AB10-AB12</f>
        <v>-15.179664129891815</v>
      </c>
      <c r="AC14" s="12">
        <f t="shared" ref="AC14:AD14" si="114">AC10-AC12</f>
        <v>10.231249999999999</v>
      </c>
      <c r="AD14" s="12">
        <f t="shared" si="114"/>
        <v>7.7350000000000003</v>
      </c>
      <c r="AE14" s="12">
        <f>AE10-AE12</f>
        <v>-34.137910294052276</v>
      </c>
      <c r="AF14" s="12">
        <f t="shared" ref="AF14:AG14" si="115">AF10-AF12</f>
        <v>502.8125</v>
      </c>
      <c r="AG14" s="12">
        <f t="shared" si="115"/>
        <v>577.25</v>
      </c>
      <c r="AH14" s="12">
        <f>AH10-AH12</f>
        <v>4.6333869463538253</v>
      </c>
      <c r="AI14" s="12">
        <f t="shared" ref="AI14:AJ14" si="116">AI10-AI12</f>
        <v>43.287499999999994</v>
      </c>
      <c r="AJ14" s="12">
        <f t="shared" si="116"/>
        <v>43.237500000000004</v>
      </c>
      <c r="AK14" s="12">
        <f>AK10-AK12</f>
        <v>-8.5886388465942431</v>
      </c>
      <c r="AL14" s="12">
        <f>AL10-AL12</f>
        <v>78.5</v>
      </c>
      <c r="AM14" s="12">
        <f>AM10-AM12</f>
        <v>73.75</v>
      </c>
      <c r="AN14" s="12">
        <f>AN10-AN12</f>
        <v>-19.844334415962937</v>
      </c>
      <c r="AO14" s="12">
        <f t="shared" ref="AO14:AP14" si="117">AO10-AO12</f>
        <v>75.824999999999989</v>
      </c>
      <c r="AP14" s="12">
        <f t="shared" si="117"/>
        <v>74.012499999999989</v>
      </c>
      <c r="AQ14" s="12">
        <f>AQ10-AQ12</f>
        <v>-4.4195125327950233</v>
      </c>
      <c r="AR14" s="12">
        <f t="shared" ref="AR14:AS14" si="118">AR10-AR12</f>
        <v>41.737500000000004</v>
      </c>
      <c r="AS14" s="12">
        <f t="shared" si="118"/>
        <v>40.487499999999997</v>
      </c>
      <c r="AT14" s="12">
        <f>AT10-AT12</f>
        <v>-6.7732834015322352</v>
      </c>
      <c r="AU14" s="12">
        <f t="shared" ref="AU14:AV14" si="119">AU10-AU12</f>
        <v>73073.25</v>
      </c>
      <c r="AV14" s="12">
        <f t="shared" si="119"/>
        <v>71074.5</v>
      </c>
      <c r="AW14" s="12">
        <f>AW10-AW12</f>
        <v>-5.4956455750731692</v>
      </c>
      <c r="AX14" s="12">
        <f t="shared" ref="AX14:AY14" si="120">AX10-AX12</f>
        <v>32170.125</v>
      </c>
      <c r="AY14" s="12">
        <f t="shared" si="120"/>
        <v>30571.75</v>
      </c>
      <c r="AZ14" s="12">
        <f>AZ10-AZ12</f>
        <v>-10.460021554062909</v>
      </c>
      <c r="BA14" s="12">
        <f t="shared" ref="BA14:BB14" si="121">BA10-BA12</f>
        <v>40903.125</v>
      </c>
      <c r="BB14" s="12">
        <f t="shared" si="121"/>
        <v>40877.875</v>
      </c>
      <c r="BC14" s="12">
        <f>BC10-BC12</f>
        <v>-2.7974571694842711</v>
      </c>
      <c r="BD14" s="12">
        <f t="shared" ref="BD14:BE14" si="122">BD10-BD12</f>
        <v>2743.75</v>
      </c>
      <c r="BE14" s="12">
        <f t="shared" si="122"/>
        <v>2680.875</v>
      </c>
      <c r="BF14" s="12">
        <f>BF10-BF12</f>
        <v>-4.9774745038485753</v>
      </c>
      <c r="BG14" s="12">
        <f t="shared" ref="BG14:BH14" si="123">BG10-BG12</f>
        <v>43646.875</v>
      </c>
      <c r="BH14" s="12">
        <f t="shared" si="123"/>
        <v>46683.75</v>
      </c>
      <c r="BI14" s="12">
        <f>BI10-BI12</f>
        <v>-12.704882624488897</v>
      </c>
      <c r="BJ14" s="12">
        <f t="shared" ref="BJ14:BK14" si="124">BJ10-BJ12</f>
        <v>4.8500000000000005</v>
      </c>
      <c r="BK14" s="12">
        <f t="shared" si="124"/>
        <v>4.7250000000000005</v>
      </c>
      <c r="BL14" s="12">
        <f>BL10-BL12</f>
        <v>-11.796189565273203</v>
      </c>
      <c r="BM14" s="12">
        <f t="shared" ref="BM14:BN14" si="125">BM10-BM12</f>
        <v>2.1428571428571428</v>
      </c>
      <c r="BN14" s="12">
        <f t="shared" si="125"/>
        <v>1.7142857142857142</v>
      </c>
      <c r="BO14" s="12">
        <f>BO10-BO12</f>
        <v>-55.642380952380954</v>
      </c>
      <c r="BP14" s="12">
        <f t="shared" ref="BP14:BQ14" si="126">BP10-BP12</f>
        <v>8.2999999999999989</v>
      </c>
      <c r="BQ14" s="12">
        <f t="shared" si="126"/>
        <v>6.3166666666666664</v>
      </c>
      <c r="BR14" s="12">
        <f>BR10-BR12</f>
        <v>-33.836992279124047</v>
      </c>
      <c r="BS14" s="12">
        <f t="shared" ref="BS14:BT14" si="127">BS10-BS12</f>
        <v>133.375</v>
      </c>
      <c r="BT14" s="12">
        <f t="shared" si="127"/>
        <v>137</v>
      </c>
      <c r="BU14" s="12">
        <f>BU10-BU12</f>
        <v>2.7061400715740245</v>
      </c>
      <c r="BV14" s="12">
        <f t="shared" ref="BV14:BW14" si="128">BV10-BV12</f>
        <v>0.40375000000000005</v>
      </c>
      <c r="BW14" s="12">
        <f t="shared" si="128"/>
        <v>0.41500000000000004</v>
      </c>
      <c r="BX14" s="12">
        <f>BX10-BX12</f>
        <v>2.8148760738619565</v>
      </c>
      <c r="BY14" s="12">
        <f t="shared" ref="BY14:BZ14" si="129">BY10-BY12</f>
        <v>4.55</v>
      </c>
      <c r="BZ14" s="12">
        <f t="shared" si="129"/>
        <v>4.6375000000000002</v>
      </c>
      <c r="CA14" s="12">
        <f>CA10-CA12</f>
        <v>1.9707629548828205</v>
      </c>
      <c r="CB14" s="12">
        <f t="shared" ref="CB14:CC14" si="130">CB10-CB12</f>
        <v>89.125</v>
      </c>
      <c r="CC14" s="12">
        <f t="shared" si="130"/>
        <v>89.375</v>
      </c>
      <c r="CD14" s="12">
        <f>CD10-CD12</f>
        <v>0.30403668825985797</v>
      </c>
      <c r="CE14" s="12">
        <f t="shared" ref="CE14:CF14" si="131">CE10-CE12</f>
        <v>29.375000000000004</v>
      </c>
      <c r="CF14" s="12">
        <f t="shared" si="131"/>
        <v>29.462499999999995</v>
      </c>
      <c r="CG14" s="12">
        <f>CG10-CG12</f>
        <v>0.31913239873995458</v>
      </c>
      <c r="CH14" s="12">
        <f t="shared" ref="CH14:CI14" si="132">CH10-CH12</f>
        <v>329.625</v>
      </c>
      <c r="CI14" s="12">
        <f t="shared" si="132"/>
        <v>328.875</v>
      </c>
      <c r="CJ14" s="12">
        <f>CJ10-CJ12</f>
        <v>-0.22326126128352541</v>
      </c>
      <c r="CK14" s="12">
        <f t="shared" ref="CK14:EO14" si="133">CK10-CK12</f>
        <v>7.3000000000000007</v>
      </c>
      <c r="CL14" s="12">
        <f t="shared" si="133"/>
        <v>7.5874999999999986</v>
      </c>
      <c r="CM14" s="12">
        <f t="shared" si="133"/>
        <v>-3.0524703065601226</v>
      </c>
      <c r="CN14" s="12">
        <f t="shared" si="133"/>
        <v>4.4249999999999989</v>
      </c>
      <c r="CO14" s="12">
        <f t="shared" si="133"/>
        <v>4.0750000000000002</v>
      </c>
      <c r="CP14" s="12">
        <f t="shared" si="133"/>
        <v>-6.0978578419809129</v>
      </c>
      <c r="CQ14" s="12">
        <f t="shared" si="133"/>
        <v>2.1375000000000002</v>
      </c>
      <c r="CR14" s="12">
        <f t="shared" si="133"/>
        <v>2.5625</v>
      </c>
      <c r="CS14" s="12">
        <f t="shared" si="133"/>
        <v>19.801975990431</v>
      </c>
      <c r="CT14" s="12">
        <f t="shared" si="133"/>
        <v>0.44999999999999996</v>
      </c>
      <c r="CU14" s="12">
        <f t="shared" si="133"/>
        <v>0.58749999999999991</v>
      </c>
      <c r="CV14" s="12">
        <f t="shared" si="133"/>
        <v>36.111111111111114</v>
      </c>
      <c r="CW14" s="12">
        <f t="shared" si="133"/>
        <v>0.23750000000000002</v>
      </c>
      <c r="CX14" s="12">
        <f t="shared" si="133"/>
        <v>0.25</v>
      </c>
      <c r="CY14" s="12">
        <f t="shared" si="133"/>
        <v>5.2083333333333339</v>
      </c>
      <c r="CZ14" s="12">
        <f t="shared" si="133"/>
        <v>2.5000000000000001E-2</v>
      </c>
      <c r="DA14" s="12">
        <f t="shared" si="133"/>
        <v>3.7500000000000006E-2</v>
      </c>
      <c r="DB14" s="12">
        <f t="shared" si="133"/>
        <v>0</v>
      </c>
      <c r="DC14" s="12">
        <f t="shared" si="133"/>
        <v>273</v>
      </c>
      <c r="DD14" s="12">
        <f t="shared" si="133"/>
        <v>268.625</v>
      </c>
      <c r="DE14" s="12">
        <f t="shared" si="133"/>
        <v>0.18913904785607016</v>
      </c>
      <c r="DF14" s="12">
        <f t="shared" si="133"/>
        <v>6.1333333333333329</v>
      </c>
      <c r="DG14" s="12">
        <f t="shared" si="133"/>
        <v>6.2</v>
      </c>
      <c r="DH14" s="12">
        <f t="shared" si="133"/>
        <v>-26.570455960161837</v>
      </c>
      <c r="DI14" s="12">
        <f t="shared" si="133"/>
        <v>102.25</v>
      </c>
      <c r="DJ14" s="12">
        <f t="shared" si="133"/>
        <v>92.5</v>
      </c>
      <c r="DK14" s="12">
        <f t="shared" si="133"/>
        <v>-15.857570624605618</v>
      </c>
      <c r="DL14" s="12">
        <f t="shared" si="133"/>
        <v>128.375</v>
      </c>
      <c r="DM14" s="12">
        <f t="shared" si="133"/>
        <v>111.125</v>
      </c>
      <c r="DN14" s="12">
        <f t="shared" si="133"/>
        <v>-19.045032190369785</v>
      </c>
      <c r="DO14" s="12">
        <f t="shared" si="133"/>
        <v>42.375</v>
      </c>
      <c r="DP14" s="12">
        <f t="shared" si="133"/>
        <v>32</v>
      </c>
      <c r="DQ14" s="12">
        <f t="shared" si="133"/>
        <v>-31.968246523591347</v>
      </c>
      <c r="DR14" s="12">
        <f t="shared" si="133"/>
        <v>10.375</v>
      </c>
      <c r="DS14" s="12">
        <f t="shared" si="133"/>
        <v>6.25</v>
      </c>
      <c r="DT14" s="12">
        <f t="shared" si="133"/>
        <v>-240.10367162249514</v>
      </c>
      <c r="DU14" s="12">
        <f t="shared" si="133"/>
        <v>23.25</v>
      </c>
      <c r="DV14" s="12">
        <f t="shared" si="133"/>
        <v>17.375</v>
      </c>
      <c r="DW14" s="12">
        <f t="shared" si="133"/>
        <v>-359.97854586589881</v>
      </c>
      <c r="DX14" s="12">
        <f t="shared" si="133"/>
        <v>87.375</v>
      </c>
      <c r="DY14" s="12">
        <f t="shared" si="133"/>
        <v>79.125</v>
      </c>
      <c r="DZ14" s="12">
        <f t="shared" si="133"/>
        <v>-16.206205945792636</v>
      </c>
      <c r="EA14" s="12">
        <f t="shared" si="133"/>
        <v>22.625</v>
      </c>
      <c r="EB14" s="12">
        <f t="shared" si="133"/>
        <v>24.75</v>
      </c>
      <c r="EC14" s="12">
        <f t="shared" si="133"/>
        <v>-19.597733747733749</v>
      </c>
      <c r="ED14" s="12">
        <f t="shared" si="133"/>
        <v>21.5</v>
      </c>
      <c r="EE14" s="12">
        <f t="shared" si="133"/>
        <v>22.75</v>
      </c>
      <c r="EF14" s="12">
        <f t="shared" si="133"/>
        <v>-5.4459719447219435</v>
      </c>
      <c r="EG14" s="12">
        <f t="shared" si="133"/>
        <v>15.375</v>
      </c>
      <c r="EH14" s="12">
        <f t="shared" si="133"/>
        <v>19.375</v>
      </c>
      <c r="EI14" s="12">
        <f t="shared" si="133"/>
        <v>2.5111274509803856</v>
      </c>
      <c r="EJ14" s="12">
        <f t="shared" si="133"/>
        <v>18.125</v>
      </c>
      <c r="EK14" s="12">
        <f t="shared" si="133"/>
        <v>22.625</v>
      </c>
      <c r="EL14" s="12">
        <f t="shared" si="133"/>
        <v>7.6573635433194234</v>
      </c>
      <c r="EM14" s="12">
        <f t="shared" si="133"/>
        <v>77.625</v>
      </c>
      <c r="EN14" s="12">
        <f t="shared" si="133"/>
        <v>89.5</v>
      </c>
      <c r="EO14" s="12">
        <f t="shared" si="133"/>
        <v>4.4215116013978317</v>
      </c>
    </row>
    <row r="19" spans="6:145" x14ac:dyDescent="0.25">
      <c r="F19">
        <v>20.118853550930439</v>
      </c>
      <c r="I19">
        <v>12.809669580552367</v>
      </c>
      <c r="L19">
        <v>-6.0849598163030976</v>
      </c>
      <c r="P19">
        <v>-11.261261261261254</v>
      </c>
      <c r="S19">
        <f>-6.84210526315789+_xlfn.CONFIDENCE.T(0.05,4.47,8)</f>
        <v>-3.1050917434730803</v>
      </c>
      <c r="V19">
        <v>-3.7037037037037095</v>
      </c>
      <c r="Y19">
        <v>0.75757575757575069</v>
      </c>
      <c r="AB19">
        <v>7.5949367088607573</v>
      </c>
      <c r="AE19">
        <v>-34.62603878116343</v>
      </c>
      <c r="AH19">
        <v>25.786163522012572</v>
      </c>
      <c r="AK19">
        <v>-9.3366093366093423</v>
      </c>
      <c r="AN19">
        <v>-25.352112676056336</v>
      </c>
      <c r="AQ19">
        <v>-5.6516724336793516</v>
      </c>
      <c r="AT19">
        <v>-9.4387755102040956</v>
      </c>
      <c r="AW19">
        <v>-5.8093971312506767</v>
      </c>
      <c r="AZ19">
        <v>-14.469263865149998</v>
      </c>
      <c r="BC19">
        <v>0.12520952400186047</v>
      </c>
      <c r="BF19">
        <v>-1.6429014259144452</v>
      </c>
      <c r="BI19">
        <v>1.706387577497992E-2</v>
      </c>
      <c r="BL19">
        <v>-15.686274509803923</v>
      </c>
      <c r="BO19">
        <v>-50</v>
      </c>
      <c r="BR19">
        <v>-22.222222222222214</v>
      </c>
      <c r="CM19">
        <v>4.1095890410958873</v>
      </c>
    </row>
    <row r="20" spans="6:145" x14ac:dyDescent="0.25">
      <c r="F20">
        <v>17.382707286312751</v>
      </c>
      <c r="I20">
        <v>12.000078733501212</v>
      </c>
      <c r="L20">
        <v>-4.5855379188712533</v>
      </c>
      <c r="P20">
        <v>-3.9375065976987287</v>
      </c>
      <c r="S20">
        <v>-5.4794520547945211</v>
      </c>
      <c r="V20">
        <v>-23.456790123456798</v>
      </c>
      <c r="Y20">
        <v>-12.7659574468085</v>
      </c>
      <c r="AB20">
        <v>-3.75</v>
      </c>
      <c r="AE20">
        <v>-8.1796311146752316</v>
      </c>
      <c r="AH20">
        <v>8.5714285714285694</v>
      </c>
      <c r="AK20">
        <v>-7.0422535211267672</v>
      </c>
      <c r="AN20">
        <v>-28.205128205128204</v>
      </c>
      <c r="AQ20">
        <v>-3.2200357781753155</v>
      </c>
      <c r="AT20">
        <v>-6.764705882352942</v>
      </c>
      <c r="AW20">
        <v>-3.150695171176551</v>
      </c>
      <c r="AZ20">
        <v>-9.9889595710004784</v>
      </c>
      <c r="BC20">
        <v>0.62045171204081839</v>
      </c>
      <c r="BF20">
        <v>-6.1036789297658913</v>
      </c>
      <c r="BI20">
        <v>70.677547921806791</v>
      </c>
      <c r="BL20">
        <v>-2.173913043478251</v>
      </c>
      <c r="BO20">
        <v>100</v>
      </c>
      <c r="BR20">
        <v>-27.536231884057969</v>
      </c>
      <c r="CM20">
        <v>10.416666666666671</v>
      </c>
      <c r="DH20">
        <v>66.666666666666657</v>
      </c>
      <c r="DK20">
        <v>-2.941176470588232</v>
      </c>
      <c r="DN20">
        <v>-5.5555555555555571</v>
      </c>
      <c r="DQ20">
        <v>-21.428571428571431</v>
      </c>
      <c r="DT20">
        <v>-80</v>
      </c>
      <c r="DW20">
        <v>-75</v>
      </c>
      <c r="DZ20">
        <v>2.3809523809523796</v>
      </c>
      <c r="EC20">
        <v>0</v>
      </c>
      <c r="EF20">
        <v>-15.384615384615387</v>
      </c>
      <c r="EI20">
        <v>50</v>
      </c>
      <c r="EL20">
        <v>8.3333333333333286</v>
      </c>
      <c r="EO20">
        <v>4.5454545454545467</v>
      </c>
    </row>
    <row r="21" spans="6:145" x14ac:dyDescent="0.25">
      <c r="F21">
        <v>-19.642401180786067</v>
      </c>
      <c r="I21">
        <v>-20.584459783590461</v>
      </c>
      <c r="L21">
        <v>-1.1723329425556841</v>
      </c>
      <c r="P21">
        <v>-4.8888888888888857</v>
      </c>
      <c r="S21">
        <v>-5.0515463917525807</v>
      </c>
      <c r="V21">
        <v>60.655737704918039</v>
      </c>
      <c r="Y21">
        <v>-1.6528925619834638</v>
      </c>
      <c r="AB21">
        <v>-20.238095238095227</v>
      </c>
      <c r="AE21">
        <v>-14.399999999999991</v>
      </c>
      <c r="AH21">
        <v>3.6666666666666572</v>
      </c>
      <c r="AK21">
        <v>2.6315789473684248</v>
      </c>
      <c r="AN21">
        <v>3.7500000000000142</v>
      </c>
      <c r="AQ21">
        <v>0.23781212841855393</v>
      </c>
      <c r="AT21">
        <v>2.4875621890547279</v>
      </c>
      <c r="AW21">
        <v>0.23889390882420969</v>
      </c>
      <c r="AZ21">
        <v>2.8491884847766897</v>
      </c>
      <c r="BC21">
        <v>-1.6353003721424813</v>
      </c>
      <c r="BF21">
        <v>0.12239902080783338</v>
      </c>
      <c r="BI21">
        <v>-1.5230444983497051</v>
      </c>
      <c r="BL21">
        <v>-7.6923076923076934</v>
      </c>
      <c r="BO21">
        <v>0</v>
      </c>
      <c r="BR21">
        <v>-22.5</v>
      </c>
      <c r="CM21">
        <v>11.904761904761912</v>
      </c>
      <c r="DH21">
        <v>-6.3492063492063409</v>
      </c>
      <c r="DK21">
        <v>-15.887850467289724</v>
      </c>
      <c r="DN21">
        <v>-18.571428571428569</v>
      </c>
      <c r="DQ21">
        <v>-33.333333333333343</v>
      </c>
      <c r="DT21">
        <v>42.857142857142861</v>
      </c>
      <c r="DW21">
        <v>107.69230769230771</v>
      </c>
      <c r="DZ21">
        <v>-9.3023255813953512</v>
      </c>
      <c r="EC21">
        <v>-3.8461538461538396</v>
      </c>
      <c r="EF21">
        <v>28.571428571428584</v>
      </c>
      <c r="EI21">
        <v>64.285714285714278</v>
      </c>
      <c r="EL21">
        <v>43.75</v>
      </c>
      <c r="EO21">
        <v>27.142857142857139</v>
      </c>
    </row>
    <row r="22" spans="6:145" x14ac:dyDescent="0.25">
      <c r="F22">
        <v>-1.2864757739356065</v>
      </c>
      <c r="I22">
        <v>-4.35384517079072</v>
      </c>
      <c r="L22">
        <v>-3.1073446327683598</v>
      </c>
      <c r="P22">
        <v>2.8708133971291829</v>
      </c>
      <c r="S22">
        <v>0</v>
      </c>
      <c r="V22">
        <v>13.924050632911403</v>
      </c>
      <c r="Y22">
        <v>-7.6271186440677923</v>
      </c>
      <c r="AB22">
        <v>-1.4084507042253449</v>
      </c>
      <c r="AE22">
        <v>-15.64039408866995</v>
      </c>
      <c r="AH22">
        <v>8.5714285714285694</v>
      </c>
      <c r="AK22">
        <v>2.3474178403755701</v>
      </c>
      <c r="AN22">
        <v>1.0526315789473699</v>
      </c>
      <c r="AQ22">
        <v>-1.4367816091954069</v>
      </c>
      <c r="AT22">
        <v>2.2004889975549986</v>
      </c>
      <c r="AW22">
        <v>-1.6304429120607864</v>
      </c>
      <c r="AZ22">
        <v>0.68170637430600323</v>
      </c>
      <c r="BC22">
        <v>-3.344185440812609</v>
      </c>
      <c r="BF22">
        <v>0.9396458258041207</v>
      </c>
      <c r="BI22">
        <v>-3.0562168990816758</v>
      </c>
      <c r="BL22">
        <v>-2.1276595744680975</v>
      </c>
      <c r="BO22">
        <v>0</v>
      </c>
      <c r="CM22">
        <v>-14.102564102564102</v>
      </c>
      <c r="DH22">
        <v>-13.725490196078411</v>
      </c>
      <c r="DK22">
        <v>-10.638297872340431</v>
      </c>
      <c r="DN22">
        <v>-11.607142857142861</v>
      </c>
      <c r="DQ22">
        <v>3.5714285714285836</v>
      </c>
      <c r="DT22">
        <v>-133.33333333333331</v>
      </c>
      <c r="DW22">
        <v>-136.36363636363637</v>
      </c>
      <c r="DZ22">
        <v>-16.666666666666657</v>
      </c>
      <c r="EC22">
        <v>13.63636363636364</v>
      </c>
      <c r="EF22">
        <v>12.5</v>
      </c>
      <c r="EI22">
        <v>100</v>
      </c>
      <c r="EL22">
        <v>57.142857142857139</v>
      </c>
      <c r="EO22">
        <v>33.333333333333314</v>
      </c>
    </row>
    <row r="23" spans="6:145" x14ac:dyDescent="0.25">
      <c r="F23">
        <v>38.199090885112184</v>
      </c>
      <c r="I23">
        <v>33.022507458087546</v>
      </c>
      <c r="L23">
        <v>-3.74574347332576</v>
      </c>
      <c r="P23">
        <v>-7.8125</v>
      </c>
      <c r="S23">
        <v>-9.8214285714285694</v>
      </c>
      <c r="V23">
        <v>-29.523809523809518</v>
      </c>
      <c r="Y23">
        <v>-8.8435374149659793</v>
      </c>
      <c r="AB23">
        <v>-10.101010101010104</v>
      </c>
      <c r="AE23">
        <v>-30.193548387096769</v>
      </c>
      <c r="AH23">
        <v>16.242038216560516</v>
      </c>
      <c r="AK23">
        <v>-1.3384321223709321</v>
      </c>
      <c r="AN23">
        <v>-1</v>
      </c>
      <c r="AQ23">
        <v>-3.74574347332576</v>
      </c>
      <c r="AT23">
        <v>-1.3833992094861713</v>
      </c>
      <c r="AW23">
        <v>-3.853544229642651</v>
      </c>
      <c r="AZ23">
        <v>-5.1015376339265686</v>
      </c>
      <c r="BC23">
        <v>-2.4867439120188521</v>
      </c>
      <c r="BF23">
        <v>0.57866184448462832</v>
      </c>
      <c r="BI23">
        <v>-2.2896551724138021</v>
      </c>
      <c r="BL23">
        <v>0</v>
      </c>
      <c r="BO23">
        <v>-66.666666666666671</v>
      </c>
      <c r="CM23">
        <v>0</v>
      </c>
      <c r="DH23">
        <v>17.64705882352942</v>
      </c>
      <c r="DK23">
        <v>-9.5744680851063748</v>
      </c>
      <c r="DN23">
        <v>-14.285714285714292</v>
      </c>
      <c r="DQ23">
        <v>-7.1428571428571388</v>
      </c>
      <c r="DT23">
        <v>-500</v>
      </c>
      <c r="DW23">
        <v>-800</v>
      </c>
      <c r="DZ23">
        <v>-16.666666666666657</v>
      </c>
      <c r="EC23">
        <v>-14.81481481481481</v>
      </c>
      <c r="EF23">
        <v>13.63636363636364</v>
      </c>
      <c r="EI23">
        <v>-4.7619047619047734</v>
      </c>
      <c r="EL23">
        <v>9.0909090909090793</v>
      </c>
      <c r="EO23">
        <v>0</v>
      </c>
    </row>
    <row r="24" spans="6:145" x14ac:dyDescent="0.25">
      <c r="F24">
        <v>14.448138692631929</v>
      </c>
      <c r="I24">
        <v>13.60763828607648</v>
      </c>
      <c r="L24">
        <v>-0.7343941248470145</v>
      </c>
      <c r="P24">
        <v>-14.754098360655746</v>
      </c>
      <c r="S24">
        <v>-13.63636363636364</v>
      </c>
      <c r="V24">
        <v>-1.7543859649122879</v>
      </c>
      <c r="AB24">
        <v>-14.851485148514854</v>
      </c>
      <c r="AE24">
        <v>-36.461538461538467</v>
      </c>
      <c r="AH24">
        <v>38.717948717948701</v>
      </c>
      <c r="AK24">
        <v>-3.5916824196597332</v>
      </c>
      <c r="AN24">
        <v>-1.0309278350515427</v>
      </c>
      <c r="AQ24">
        <v>-0.7343941248470145</v>
      </c>
      <c r="AT24">
        <v>-3.3333333333333428</v>
      </c>
      <c r="AW24">
        <v>-0.51517612425135439</v>
      </c>
      <c r="AZ24">
        <v>-4.0243814643277034</v>
      </c>
      <c r="BC24">
        <v>6.1123377672464869</v>
      </c>
      <c r="BF24">
        <v>-7.1280276816608961</v>
      </c>
      <c r="BI24">
        <v>2.6581393024882658</v>
      </c>
      <c r="BL24">
        <v>0</v>
      </c>
      <c r="BR24">
        <v>-24.468085106382986</v>
      </c>
      <c r="CM24">
        <v>18.749999999999972</v>
      </c>
      <c r="DH24">
        <v>-29.411764705882348</v>
      </c>
      <c r="DK24">
        <v>-11.965811965811966</v>
      </c>
      <c r="DN24">
        <v>-13.138686131386862</v>
      </c>
      <c r="DQ24">
        <v>-16.666666666666657</v>
      </c>
      <c r="DT24">
        <v>-16.666666666666657</v>
      </c>
      <c r="DW24">
        <v>0</v>
      </c>
      <c r="DZ24">
        <v>-11.881188118811878</v>
      </c>
      <c r="EC24">
        <v>129.99999999999997</v>
      </c>
      <c r="EF24">
        <v>-4.7619047619047734</v>
      </c>
      <c r="EI24">
        <v>5</v>
      </c>
      <c r="EL24">
        <v>76.923076923076906</v>
      </c>
      <c r="EO24">
        <v>35.9375</v>
      </c>
    </row>
    <row r="25" spans="6:145" x14ac:dyDescent="0.25">
      <c r="F25">
        <v>20.138148542999204</v>
      </c>
      <c r="I25">
        <v>20.611754910448596</v>
      </c>
      <c r="L25">
        <v>0.39421813403417616</v>
      </c>
      <c r="P25">
        <v>0</v>
      </c>
      <c r="S25">
        <v>-1.1627906976744242</v>
      </c>
      <c r="V25">
        <v>-14.473684210526315</v>
      </c>
      <c r="Y25">
        <v>-6.25</v>
      </c>
      <c r="AB25">
        <v>-15.294117647058826</v>
      </c>
      <c r="AE25">
        <v>-38.662131519274382</v>
      </c>
      <c r="AH25">
        <v>45.768025078369902</v>
      </c>
      <c r="AK25">
        <v>-3.5928143712574894</v>
      </c>
      <c r="AN25">
        <v>-2.0202020202020208</v>
      </c>
      <c r="AQ25">
        <v>0.39421813403417616</v>
      </c>
      <c r="AT25">
        <v>-3.4907597535934372</v>
      </c>
      <c r="AW25">
        <v>0.58337845154304091</v>
      </c>
      <c r="AZ25">
        <v>-3.023758099352051</v>
      </c>
      <c r="BC25">
        <v>4.2128121606948952</v>
      </c>
      <c r="BF25">
        <v>-3.7607612143180802</v>
      </c>
      <c r="BI25">
        <v>3.7621328143007133</v>
      </c>
      <c r="BL25">
        <v>21.276595744680861</v>
      </c>
      <c r="BO25">
        <v>-25</v>
      </c>
      <c r="BR25">
        <v>-9.5238095238095326</v>
      </c>
      <c r="CM25">
        <v>1.4084507042253449</v>
      </c>
      <c r="DK25">
        <v>-22.137404580152676</v>
      </c>
      <c r="DN25">
        <v>-26.923076923076934</v>
      </c>
      <c r="DQ25">
        <v>-39.743589743589745</v>
      </c>
      <c r="DT25">
        <v>-42.307692307692314</v>
      </c>
      <c r="DW25">
        <v>-5.8823529411764781</v>
      </c>
      <c r="DZ25">
        <v>-17.307692307692307</v>
      </c>
      <c r="EC25">
        <v>-7.6923076923076934</v>
      </c>
      <c r="EF25">
        <v>9.5238095238095326</v>
      </c>
      <c r="EI25">
        <v>7.1428571428571388</v>
      </c>
      <c r="EL25">
        <v>11.764705882352942</v>
      </c>
      <c r="EO25">
        <v>3.8461538461538538</v>
      </c>
    </row>
    <row r="26" spans="6:145" x14ac:dyDescent="0.25">
      <c r="F26">
        <v>1.1841125180738601</v>
      </c>
      <c r="I26">
        <v>-5.0426020984229893</v>
      </c>
      <c r="L26">
        <v>-6.1538461538461604</v>
      </c>
      <c r="P26">
        <v>-2</v>
      </c>
      <c r="S26">
        <v>-11.111111111111114</v>
      </c>
      <c r="V26">
        <v>6.8965517241379217</v>
      </c>
      <c r="Y26">
        <v>-4.0983606557377072</v>
      </c>
      <c r="AB26">
        <v>9.0909090909090793</v>
      </c>
      <c r="AE26">
        <v>-9.5000000000000142</v>
      </c>
      <c r="AH26">
        <v>0.94339622641510346</v>
      </c>
      <c r="AK26">
        <v>26.973684210526329</v>
      </c>
      <c r="AN26">
        <v>-19.148936170212778</v>
      </c>
      <c r="AQ26">
        <v>-5.2795031055900665</v>
      </c>
      <c r="AT26">
        <v>-6.1433447098976188</v>
      </c>
      <c r="AW26">
        <v>-8.5481813925705836</v>
      </c>
      <c r="AZ26">
        <v>-10.923166657829157</v>
      </c>
      <c r="BC26">
        <v>-2.8642387948842867</v>
      </c>
      <c r="BF26">
        <v>-2.5051334702258714</v>
      </c>
      <c r="BI26">
        <v>-2.8450283404367553</v>
      </c>
      <c r="BL26">
        <v>-12.765957446808514</v>
      </c>
      <c r="BO26">
        <v>0</v>
      </c>
      <c r="BR26">
        <v>-38.271604938271594</v>
      </c>
      <c r="CM26">
        <v>9.3333333333333286</v>
      </c>
      <c r="DH26">
        <v>18.75</v>
      </c>
      <c r="DK26">
        <v>0</v>
      </c>
      <c r="DN26">
        <v>-7.2727272727272805</v>
      </c>
      <c r="DQ26">
        <v>-27.272727272727266</v>
      </c>
      <c r="DT26">
        <v>-47.058823529411761</v>
      </c>
      <c r="DW26">
        <v>-30.769230769230774</v>
      </c>
      <c r="DZ26">
        <v>6.0606060606060623</v>
      </c>
      <c r="EC26">
        <v>3.8461538461538538</v>
      </c>
      <c r="EF26">
        <v>-7.1428571428571388</v>
      </c>
      <c r="EI26">
        <v>37.5</v>
      </c>
      <c r="EL26">
        <v>-3.5714285714285694</v>
      </c>
      <c r="EO26">
        <v>4.0816326530612344</v>
      </c>
    </row>
    <row r="27" spans="6:145" x14ac:dyDescent="0.25">
      <c r="DK27">
        <v>4.4444444444444571</v>
      </c>
      <c r="DN27">
        <v>-0.92592592592592382</v>
      </c>
      <c r="DQ27">
        <v>-20.689655172413794</v>
      </c>
      <c r="DT27">
        <v>0</v>
      </c>
      <c r="DW27">
        <v>-54.545454545454547</v>
      </c>
      <c r="DZ27">
        <v>-6.6666666666666714</v>
      </c>
      <c r="EC27">
        <v>38.888888888888886</v>
      </c>
      <c r="EF27">
        <v>31.25</v>
      </c>
      <c r="EI27">
        <v>5.8823529411764781</v>
      </c>
      <c r="EL27">
        <v>54.545454545454533</v>
      </c>
      <c r="EO27">
        <v>30.645161290322562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R14" sqref="R14"/>
    </sheetView>
  </sheetViews>
  <sheetFormatPr defaultRowHeight="15" x14ac:dyDescent="0.25"/>
  <sheetData>
    <row r="1" spans="1:3" x14ac:dyDescent="0.25">
      <c r="B1" s="14" t="s">
        <v>163</v>
      </c>
      <c r="C1" s="14" t="s">
        <v>131</v>
      </c>
    </row>
    <row r="2" spans="1:3" x14ac:dyDescent="0.25">
      <c r="A2" s="14" t="s">
        <v>164</v>
      </c>
      <c r="B2" s="12">
        <v>10.231249999999999</v>
      </c>
      <c r="C2" s="12">
        <v>7.7350000000000003</v>
      </c>
    </row>
    <row r="3" spans="1:3" x14ac:dyDescent="0.25">
      <c r="A3" s="14" t="s">
        <v>155</v>
      </c>
      <c r="B3" s="12">
        <v>2.9746185229610336</v>
      </c>
      <c r="C3" s="12">
        <v>2.3140070378952093</v>
      </c>
    </row>
    <row r="4" spans="1:3" x14ac:dyDescent="0.25">
      <c r="A4" s="14" t="s">
        <v>165</v>
      </c>
      <c r="B4" s="12">
        <v>9.3224999999999998</v>
      </c>
      <c r="C4" s="12">
        <v>8.6662499999999998</v>
      </c>
    </row>
    <row r="5" spans="1:3" x14ac:dyDescent="0.25">
      <c r="A5" s="14" t="s">
        <v>155</v>
      </c>
      <c r="B5" s="12">
        <v>3.0715410278416098</v>
      </c>
      <c r="C5" s="12">
        <v>2.8085834634969573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4" workbookViewId="0">
      <selection activeCell="C17" sqref="C17"/>
    </sheetView>
  </sheetViews>
  <sheetFormatPr defaultRowHeight="15" x14ac:dyDescent="0.25"/>
  <sheetData>
    <row r="1" spans="1:3" x14ac:dyDescent="0.25">
      <c r="B1" s="14" t="s">
        <v>163</v>
      </c>
      <c r="C1" s="14" t="s">
        <v>131</v>
      </c>
    </row>
    <row r="2" spans="1:3" x14ac:dyDescent="0.25">
      <c r="A2" s="14" t="s">
        <v>164</v>
      </c>
      <c r="B2" s="12">
        <v>502.8125</v>
      </c>
      <c r="C2" s="12">
        <v>577.25</v>
      </c>
    </row>
    <row r="3" spans="1:3" x14ac:dyDescent="0.25">
      <c r="A3" s="14" t="s">
        <v>155</v>
      </c>
      <c r="B3" s="12">
        <v>148.52607695524139</v>
      </c>
      <c r="C3" s="12">
        <v>102.54754994635415</v>
      </c>
    </row>
    <row r="4" spans="1:3" x14ac:dyDescent="0.25">
      <c r="A4" s="14" t="s">
        <v>165</v>
      </c>
      <c r="B4">
        <v>520.875</v>
      </c>
      <c r="C4">
        <v>530.5625</v>
      </c>
    </row>
    <row r="5" spans="1:3" x14ac:dyDescent="0.25">
      <c r="A5" s="14" t="s">
        <v>155</v>
      </c>
      <c r="B5">
        <v>74.251382863505356</v>
      </c>
      <c r="C5">
        <v>107.81181935602953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M27" sqref="M27"/>
    </sheetView>
  </sheetViews>
  <sheetFormatPr defaultRowHeight="15" x14ac:dyDescent="0.25"/>
  <sheetData>
    <row r="1" spans="1:3" x14ac:dyDescent="0.25">
      <c r="A1" t="s">
        <v>166</v>
      </c>
      <c r="B1" t="s">
        <v>167</v>
      </c>
      <c r="C1" t="s">
        <v>168</v>
      </c>
    </row>
    <row r="2" spans="1:3" x14ac:dyDescent="0.25">
      <c r="A2" t="s">
        <v>107</v>
      </c>
      <c r="B2" s="4">
        <v>91.272222222222226</v>
      </c>
      <c r="C2" s="4">
        <v>0.71805555555555556</v>
      </c>
    </row>
    <row r="3" spans="1:3" x14ac:dyDescent="0.25">
      <c r="A3" t="s">
        <v>108</v>
      </c>
      <c r="B3" s="4">
        <v>103.64027777777778</v>
      </c>
      <c r="C3" s="4">
        <v>0.375</v>
      </c>
    </row>
    <row r="4" spans="1:3" x14ac:dyDescent="0.25">
      <c r="A4" t="s">
        <v>110</v>
      </c>
      <c r="B4" s="4">
        <v>82.310869565217402</v>
      </c>
      <c r="C4" s="4">
        <v>1.1378260869565218</v>
      </c>
    </row>
    <row r="5" spans="1:3" x14ac:dyDescent="0.25">
      <c r="A5" t="s">
        <v>111</v>
      </c>
      <c r="B5" s="4">
        <v>100.42793103448274</v>
      </c>
      <c r="C5" s="4">
        <v>8.9285714285714288E-2</v>
      </c>
    </row>
    <row r="6" spans="1:3" x14ac:dyDescent="0.25">
      <c r="A6" t="s">
        <v>112</v>
      </c>
      <c r="B6" s="4">
        <v>94.214722222222193</v>
      </c>
      <c r="C6" s="4">
        <v>0.30277777777777781</v>
      </c>
    </row>
    <row r="7" spans="1:3" x14ac:dyDescent="0.25">
      <c r="A7" t="s">
        <v>113</v>
      </c>
      <c r="B7" s="4">
        <v>99.488888888888894</v>
      </c>
      <c r="C7" s="4">
        <v>0.35972222222222222</v>
      </c>
    </row>
    <row r="8" spans="1:3" x14ac:dyDescent="0.25">
      <c r="A8" t="s">
        <v>4</v>
      </c>
      <c r="B8" s="4">
        <v>92.153055555555568</v>
      </c>
      <c r="C8" s="4">
        <v>0.3208333333333333</v>
      </c>
    </row>
    <row r="9" spans="1:3" x14ac:dyDescent="0.25">
      <c r="A9" t="s">
        <v>114</v>
      </c>
      <c r="B9" s="4">
        <v>96.927777777777763</v>
      </c>
      <c r="C9" s="4">
        <v>1.5833333333333333</v>
      </c>
    </row>
    <row r="10" spans="1:3" x14ac:dyDescent="0.25">
      <c r="A10" t="s">
        <v>169</v>
      </c>
      <c r="B10" s="4">
        <f>AVERAGE(B2:B9)</f>
        <v>95.054468130518089</v>
      </c>
      <c r="C10" s="4">
        <f>AVERAGE(C2:C9)</f>
        <v>0.61085425293305728</v>
      </c>
    </row>
    <row r="11" spans="1:3" x14ac:dyDescent="0.25">
      <c r="A11" t="s">
        <v>155</v>
      </c>
      <c r="B11" s="4">
        <f>STDEV(B2:B10)</f>
        <v>6.2409100298058773</v>
      </c>
      <c r="C11" s="4">
        <f>STDEV(C2:C10)</f>
        <v>0.47495506488588413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K10" sqref="K10"/>
    </sheetView>
  </sheetViews>
  <sheetFormatPr defaultRowHeight="15" x14ac:dyDescent="0.25"/>
  <sheetData>
    <row r="1" spans="1:5" x14ac:dyDescent="0.25">
      <c r="B1" t="s">
        <v>170</v>
      </c>
      <c r="C1" t="s">
        <v>171</v>
      </c>
      <c r="D1" t="s">
        <v>172</v>
      </c>
      <c r="E1" t="s">
        <v>173</v>
      </c>
    </row>
    <row r="2" spans="1:5" x14ac:dyDescent="0.25">
      <c r="A2" t="s">
        <v>174</v>
      </c>
      <c r="B2" s="4">
        <v>135.79611111111112</v>
      </c>
      <c r="C2" s="4">
        <v>110.88694444444447</v>
      </c>
      <c r="D2" s="4">
        <v>2.4738888888888888</v>
      </c>
      <c r="E2" s="4">
        <v>0.96416666666666673</v>
      </c>
    </row>
    <row r="3" spans="1:5" x14ac:dyDescent="0.25">
      <c r="A3" t="s">
        <v>0</v>
      </c>
      <c r="B3" s="4">
        <v>138.08361111111111</v>
      </c>
      <c r="C3" s="4">
        <v>119.11944444444447</v>
      </c>
      <c r="D3" s="4">
        <v>2.7105555555555552</v>
      </c>
      <c r="E3" s="4">
        <v>1.2622222222222224</v>
      </c>
    </row>
    <row r="4" spans="1:5" x14ac:dyDescent="0.25">
      <c r="A4" t="s">
        <v>1</v>
      </c>
      <c r="B4" s="4">
        <v>136.65916666666666</v>
      </c>
      <c r="C4" s="4">
        <v>111.92805555555559</v>
      </c>
      <c r="D4" s="4">
        <v>1.7116666666666669</v>
      </c>
      <c r="E4" s="4">
        <v>0.82916666666666672</v>
      </c>
    </row>
    <row r="5" spans="1:5" x14ac:dyDescent="0.25">
      <c r="A5" t="s">
        <v>2</v>
      </c>
      <c r="B5" s="4">
        <v>145.49944444444444</v>
      </c>
      <c r="C5" s="4">
        <v>111.27166666666668</v>
      </c>
      <c r="D5" s="4">
        <v>2.2666666666666666</v>
      </c>
      <c r="E5" s="4">
        <v>0.1388888888888889</v>
      </c>
    </row>
    <row r="6" spans="1:5" x14ac:dyDescent="0.25">
      <c r="A6" t="s">
        <v>3</v>
      </c>
      <c r="B6" s="4">
        <v>165.44138888888889</v>
      </c>
      <c r="C6" s="4">
        <v>132.78611111111115</v>
      </c>
      <c r="D6" s="4">
        <v>2.7808333333333319</v>
      </c>
      <c r="E6" s="4">
        <v>1.1583333333333334</v>
      </c>
    </row>
    <row r="7" spans="1:5" x14ac:dyDescent="0.25">
      <c r="A7" t="s">
        <v>5</v>
      </c>
      <c r="B7" s="4">
        <v>146.70000000000005</v>
      </c>
      <c r="C7" s="4">
        <v>123.46250000000002</v>
      </c>
      <c r="D7" s="4">
        <v>6.3183333333333325</v>
      </c>
      <c r="E7" s="4">
        <v>3.3037222222222216</v>
      </c>
    </row>
    <row r="8" spans="1:5" x14ac:dyDescent="0.25">
      <c r="A8" t="s">
        <v>6</v>
      </c>
      <c r="B8" s="4">
        <v>134.17333333333335</v>
      </c>
      <c r="C8" s="4">
        <v>108.08472222222224</v>
      </c>
      <c r="D8" s="4">
        <v>3.2902777777777774</v>
      </c>
      <c r="E8" s="4">
        <v>0</v>
      </c>
    </row>
    <row r="9" spans="1:5" x14ac:dyDescent="0.25">
      <c r="A9" t="s">
        <v>7</v>
      </c>
      <c r="B9" s="4">
        <v>155.71611111111113</v>
      </c>
      <c r="C9" s="4">
        <v>129.20749999999998</v>
      </c>
      <c r="D9" s="4">
        <v>1.7944444444444443</v>
      </c>
      <c r="E9" s="4">
        <v>1.6647222222222222</v>
      </c>
    </row>
    <row r="10" spans="1:5" x14ac:dyDescent="0.25">
      <c r="A10" t="s">
        <v>175</v>
      </c>
      <c r="B10" s="4">
        <f>AVERAGE(B2:B9)</f>
        <v>144.75864583333333</v>
      </c>
      <c r="C10" s="4">
        <f>AVERAGE(C2:C9)</f>
        <v>118.34336805555557</v>
      </c>
      <c r="D10" s="4">
        <f>AVERAGE(D2:D9)</f>
        <v>2.918333333333333</v>
      </c>
      <c r="E10" s="4">
        <f>AVERAGE(E2:E9)</f>
        <v>1.1651527777777777</v>
      </c>
    </row>
    <row r="11" spans="1:5" x14ac:dyDescent="0.25">
      <c r="A11" t="s">
        <v>155</v>
      </c>
      <c r="B11" s="4">
        <f>STDEV(B2:B10)</f>
        <v>10.336180779683149</v>
      </c>
      <c r="C11" s="4">
        <f>STDEV(C2:C10)</f>
        <v>8.6993768362271968</v>
      </c>
      <c r="D11" s="4">
        <f>STDEV(D2:D10)</f>
        <v>1.3739446637485844</v>
      </c>
      <c r="E11" s="4">
        <f>STDEV(E2:E10)</f>
        <v>0.96154813512643411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5"/>
  <sheetViews>
    <sheetView zoomScale="90" zoomScaleNormal="90" workbookViewId="0">
      <pane xSplit="12" ySplit="12" topLeftCell="DQ13" activePane="bottomRight" state="frozen"/>
      <selection pane="topRight" activeCell="N1" sqref="N1"/>
      <selection pane="bottomLeft" activeCell="A13" sqref="A13"/>
      <selection pane="bottomRight" activeCell="DW3" sqref="DW3"/>
    </sheetView>
  </sheetViews>
  <sheetFormatPr defaultRowHeight="15" x14ac:dyDescent="0.25"/>
  <sheetData>
    <row r="1" spans="1:148" s="1" customFormat="1" ht="105" x14ac:dyDescent="0.25">
      <c r="A1" s="1" t="s">
        <v>9</v>
      </c>
      <c r="B1" s="1" t="s">
        <v>10</v>
      </c>
      <c r="C1" s="1" t="s">
        <v>11</v>
      </c>
      <c r="D1" s="1" t="s">
        <v>127</v>
      </c>
      <c r="E1" s="1" t="s">
        <v>126</v>
      </c>
      <c r="F1" s="1" t="s">
        <v>154</v>
      </c>
      <c r="G1" s="1" t="s">
        <v>156</v>
      </c>
      <c r="H1" s="1" t="s">
        <v>157</v>
      </c>
      <c r="I1" s="1" t="s">
        <v>154</v>
      </c>
      <c r="J1" s="1" t="s">
        <v>12</v>
      </c>
      <c r="K1" s="1" t="s">
        <v>13</v>
      </c>
      <c r="L1" s="1" t="s">
        <v>154</v>
      </c>
      <c r="M1" s="1" t="s">
        <v>14</v>
      </c>
      <c r="N1" s="1" t="s">
        <v>15</v>
      </c>
      <c r="O1" s="1" t="s">
        <v>16</v>
      </c>
      <c r="P1" s="1" t="s">
        <v>154</v>
      </c>
      <c r="Q1" s="1" t="s">
        <v>17</v>
      </c>
      <c r="R1" s="1" t="s">
        <v>18</v>
      </c>
      <c r="S1" s="1" t="s">
        <v>154</v>
      </c>
      <c r="T1" s="1" t="s">
        <v>19</v>
      </c>
      <c r="U1" s="1" t="s">
        <v>20</v>
      </c>
      <c r="V1" s="1" t="s">
        <v>154</v>
      </c>
      <c r="W1" s="1" t="s">
        <v>21</v>
      </c>
      <c r="X1" s="1" t="s">
        <v>22</v>
      </c>
      <c r="Y1" s="1" t="s">
        <v>154</v>
      </c>
      <c r="Z1" s="1" t="s">
        <v>23</v>
      </c>
      <c r="AA1" s="1" t="s">
        <v>24</v>
      </c>
      <c r="AB1" s="1" t="s">
        <v>154</v>
      </c>
      <c r="AC1" s="1" t="s">
        <v>25</v>
      </c>
      <c r="AD1" s="1" t="s">
        <v>26</v>
      </c>
      <c r="AE1" s="1" t="s">
        <v>154</v>
      </c>
      <c r="AF1" s="1" t="s">
        <v>27</v>
      </c>
      <c r="AG1" s="1" t="s">
        <v>28</v>
      </c>
      <c r="AH1" s="1" t="s">
        <v>154</v>
      </c>
      <c r="AI1" s="1" t="s">
        <v>29</v>
      </c>
      <c r="AJ1" s="1" t="s">
        <v>30</v>
      </c>
      <c r="AK1" s="1" t="s">
        <v>154</v>
      </c>
      <c r="AL1" s="1" t="s">
        <v>31</v>
      </c>
      <c r="AM1" s="1" t="s">
        <v>32</v>
      </c>
      <c r="AN1" s="1" t="s">
        <v>154</v>
      </c>
      <c r="AO1" s="1" t="s">
        <v>33</v>
      </c>
      <c r="AP1" s="1" t="s">
        <v>34</v>
      </c>
      <c r="AQ1" s="1" t="s">
        <v>154</v>
      </c>
      <c r="AR1" s="1" t="s">
        <v>35</v>
      </c>
      <c r="AS1" s="1" t="s">
        <v>36</v>
      </c>
      <c r="AT1" s="1" t="s">
        <v>154</v>
      </c>
      <c r="AU1" s="1" t="s">
        <v>37</v>
      </c>
      <c r="AV1" s="1" t="s">
        <v>38</v>
      </c>
      <c r="AW1" s="1" t="s">
        <v>154</v>
      </c>
      <c r="AX1" s="1" t="s">
        <v>39</v>
      </c>
      <c r="AY1" s="1" t="s">
        <v>40</v>
      </c>
      <c r="AZ1" s="1" t="s">
        <v>154</v>
      </c>
      <c r="BA1" s="1" t="s">
        <v>41</v>
      </c>
      <c r="BB1" s="1" t="s">
        <v>42</v>
      </c>
      <c r="BC1" s="1" t="s">
        <v>154</v>
      </c>
      <c r="BD1" s="1" t="s">
        <v>43</v>
      </c>
      <c r="BE1" s="1" t="s">
        <v>44</v>
      </c>
      <c r="BF1" s="1" t="s">
        <v>154</v>
      </c>
      <c r="BG1" s="1" t="s">
        <v>45</v>
      </c>
      <c r="BH1" s="1" t="s">
        <v>46</v>
      </c>
      <c r="BI1" s="1" t="s">
        <v>154</v>
      </c>
      <c r="BJ1" s="1" t="s">
        <v>47</v>
      </c>
      <c r="BK1" s="1" t="s">
        <v>48</v>
      </c>
      <c r="BL1" s="1" t="s">
        <v>154</v>
      </c>
      <c r="BM1" s="1" t="s">
        <v>49</v>
      </c>
      <c r="BN1" s="1" t="s">
        <v>50</v>
      </c>
      <c r="BO1" s="1" t="s">
        <v>154</v>
      </c>
      <c r="BP1" s="1" t="s">
        <v>51</v>
      </c>
      <c r="BQ1" s="1" t="s">
        <v>52</v>
      </c>
      <c r="BR1" s="1" t="s">
        <v>154</v>
      </c>
      <c r="BS1" s="1" t="s">
        <v>53</v>
      </c>
      <c r="BT1" s="1" t="s">
        <v>54</v>
      </c>
      <c r="BU1" s="1" t="s">
        <v>154</v>
      </c>
      <c r="BV1" s="1" t="s">
        <v>55</v>
      </c>
      <c r="BW1" s="1" t="s">
        <v>56</v>
      </c>
      <c r="BX1" s="1" t="s">
        <v>154</v>
      </c>
      <c r="BY1" s="1" t="s">
        <v>57</v>
      </c>
      <c r="BZ1" s="1" t="s">
        <v>58</v>
      </c>
      <c r="CA1" s="1" t="s">
        <v>154</v>
      </c>
      <c r="CB1" s="1" t="s">
        <v>59</v>
      </c>
      <c r="CC1" s="1" t="s">
        <v>60</v>
      </c>
      <c r="CD1" s="1" t="s">
        <v>154</v>
      </c>
      <c r="CE1" s="1" t="s">
        <v>61</v>
      </c>
      <c r="CF1" s="1" t="s">
        <v>62</v>
      </c>
      <c r="CG1" s="1" t="s">
        <v>154</v>
      </c>
      <c r="CH1" s="1" t="s">
        <v>63</v>
      </c>
      <c r="CI1" s="1" t="s">
        <v>64</v>
      </c>
      <c r="CJ1" s="1" t="s">
        <v>154</v>
      </c>
      <c r="CK1" s="1" t="s">
        <v>65</v>
      </c>
      <c r="CL1" s="1" t="s">
        <v>66</v>
      </c>
      <c r="CM1" s="1" t="s">
        <v>154</v>
      </c>
      <c r="CN1" s="1" t="s">
        <v>67</v>
      </c>
      <c r="CO1" s="1" t="s">
        <v>68</v>
      </c>
      <c r="CP1" s="1" t="s">
        <v>154</v>
      </c>
      <c r="CQ1" s="1" t="s">
        <v>69</v>
      </c>
      <c r="CR1" s="1" t="s">
        <v>70</v>
      </c>
      <c r="CS1" s="1" t="s">
        <v>154</v>
      </c>
      <c r="CT1" s="1" t="s">
        <v>71</v>
      </c>
      <c r="CU1" s="1" t="s">
        <v>72</v>
      </c>
      <c r="CV1" s="1" t="s">
        <v>154</v>
      </c>
      <c r="CW1" s="1" t="s">
        <v>73</v>
      </c>
      <c r="CX1" s="1" t="s">
        <v>74</v>
      </c>
      <c r="CY1" s="1" t="s">
        <v>154</v>
      </c>
      <c r="CZ1" s="1" t="s">
        <v>75</v>
      </c>
      <c r="DA1" s="1" t="s">
        <v>76</v>
      </c>
      <c r="DB1" s="1" t="s">
        <v>154</v>
      </c>
      <c r="DC1" s="1" t="s">
        <v>77</v>
      </c>
      <c r="DD1" s="1" t="s">
        <v>78</v>
      </c>
      <c r="DE1" s="1" t="s">
        <v>154</v>
      </c>
      <c r="DF1" s="1" t="s">
        <v>79</v>
      </c>
      <c r="DG1" s="1" t="s">
        <v>82</v>
      </c>
      <c r="DH1" s="1" t="s">
        <v>154</v>
      </c>
      <c r="DI1" s="1" t="s">
        <v>83</v>
      </c>
      <c r="DJ1" s="1" t="s">
        <v>86</v>
      </c>
      <c r="DK1" s="1" t="s">
        <v>154</v>
      </c>
      <c r="DL1" s="1" t="s">
        <v>87</v>
      </c>
      <c r="DM1" s="1" t="s">
        <v>90</v>
      </c>
      <c r="DN1" s="1" t="s">
        <v>154</v>
      </c>
      <c r="DO1" s="1" t="s">
        <v>91</v>
      </c>
      <c r="DP1" s="1" t="s">
        <v>94</v>
      </c>
      <c r="DQ1" s="1" t="s">
        <v>154</v>
      </c>
      <c r="DR1" s="1" t="s">
        <v>95</v>
      </c>
      <c r="DS1" s="1" t="s">
        <v>98</v>
      </c>
      <c r="DT1" s="1" t="s">
        <v>154</v>
      </c>
      <c r="DU1" s="1" t="s">
        <v>99</v>
      </c>
      <c r="DV1" s="1" t="s">
        <v>102</v>
      </c>
      <c r="DW1" s="1" t="s">
        <v>154</v>
      </c>
      <c r="DX1" s="1" t="s">
        <v>103</v>
      </c>
      <c r="DY1" s="1" t="s">
        <v>106</v>
      </c>
      <c r="DZ1" s="1" t="s">
        <v>154</v>
      </c>
      <c r="EA1" s="1" t="s">
        <v>115</v>
      </c>
      <c r="EB1" s="1" t="s">
        <v>116</v>
      </c>
      <c r="EC1" s="1" t="s">
        <v>154</v>
      </c>
      <c r="ED1" s="1" t="s">
        <v>117</v>
      </c>
      <c r="EE1" s="1" t="s">
        <v>118</v>
      </c>
      <c r="EF1" s="1" t="s">
        <v>154</v>
      </c>
      <c r="EG1" s="1" t="s">
        <v>119</v>
      </c>
      <c r="EH1" s="1" t="s">
        <v>120</v>
      </c>
      <c r="EI1" s="1" t="s">
        <v>154</v>
      </c>
      <c r="EJ1" s="1" t="s">
        <v>121</v>
      </c>
      <c r="EK1" s="1" t="s">
        <v>122</v>
      </c>
      <c r="EL1" s="1" t="s">
        <v>154</v>
      </c>
      <c r="EM1" s="1" t="s">
        <v>124</v>
      </c>
      <c r="EN1" s="1" t="s">
        <v>123</v>
      </c>
      <c r="EO1" s="1" t="s">
        <v>154</v>
      </c>
    </row>
    <row r="2" spans="1:148" x14ac:dyDescent="0.25">
      <c r="A2" t="s">
        <v>107</v>
      </c>
      <c r="B2">
        <v>2</v>
      </c>
      <c r="C2">
        <v>64</v>
      </c>
      <c r="D2" s="4">
        <f t="shared" ref="D2:D9" si="0">(70.161+(0.023*AF2)-(0.276*J2)-(6.79*1)-(0.193*T2)-(0.191*C2))</f>
        <v>32.393000000000001</v>
      </c>
      <c r="E2" s="4">
        <f t="shared" ref="E2:E9" si="1">(70.161+(0.023*AG2)-(0.276*K2)-(6.79*1)-(0.193*U2)-(0.19*C2))</f>
        <v>34.388600000000011</v>
      </c>
      <c r="F2" s="4">
        <f>((E2/D2)*100)-100</f>
        <v>6.1605902509801922</v>
      </c>
      <c r="G2" s="4">
        <f t="shared" ref="G2:G9" si="2">((D2*J2)/1000)</f>
        <v>2.3160995000000004</v>
      </c>
      <c r="H2" s="4">
        <f t="shared" ref="H2:H9" si="3">((E2*K2)/1000)</f>
        <v>2.4381517400000012</v>
      </c>
      <c r="I2" s="4">
        <f>((H2/G2)*100)-100</f>
        <v>5.2697321509719472</v>
      </c>
      <c r="J2">
        <v>71.5</v>
      </c>
      <c r="K2">
        <v>70.900000000000006</v>
      </c>
      <c r="L2" s="4">
        <f>((K2/J2)*100)-100</f>
        <v>-0.83916083916084006</v>
      </c>
      <c r="M2">
        <v>160</v>
      </c>
      <c r="N2">
        <v>101.5</v>
      </c>
      <c r="O2">
        <v>101</v>
      </c>
      <c r="P2" s="4">
        <f>((O2/N2)*100)-100</f>
        <v>-0.49261083743841994</v>
      </c>
      <c r="Q2">
        <v>89</v>
      </c>
      <c r="R2">
        <v>84</v>
      </c>
      <c r="S2" s="4">
        <f>((R2/Q2)*100)-100</f>
        <v>-5.6179775280898951</v>
      </c>
      <c r="T2">
        <v>70</v>
      </c>
      <c r="U2">
        <v>68</v>
      </c>
      <c r="V2" s="4">
        <f>((U2/T2)*100)-100</f>
        <v>-2.8571428571428612</v>
      </c>
      <c r="W2">
        <v>123</v>
      </c>
      <c r="X2">
        <v>116</v>
      </c>
      <c r="Y2" s="4">
        <f>((X2/W2)*100)-100</f>
        <v>-5.6910569105691025</v>
      </c>
      <c r="Z2">
        <v>80</v>
      </c>
      <c r="AA2">
        <v>79</v>
      </c>
      <c r="AB2" s="4">
        <f>((AA2/Z2)*100)-100</f>
        <v>-1.25</v>
      </c>
      <c r="AC2">
        <v>4.9400000000000004</v>
      </c>
      <c r="AD2">
        <v>4.5</v>
      </c>
      <c r="AE2" s="4">
        <f>((AD2/AC2)*100)-100</f>
        <v>-8.9068825910931224</v>
      </c>
      <c r="AF2">
        <v>630</v>
      </c>
      <c r="AG2">
        <v>690</v>
      </c>
      <c r="AH2" s="4">
        <f>((AG2/AF2)*100)-100</f>
        <v>9.5238095238095326</v>
      </c>
      <c r="AI2">
        <v>38.5</v>
      </c>
      <c r="AJ2">
        <v>38.1</v>
      </c>
      <c r="AK2" s="4">
        <f>((AJ2/AI2)*100)-100</f>
        <v>-1.038961038961034</v>
      </c>
      <c r="AL2">
        <v>55</v>
      </c>
      <c r="AM2">
        <v>53</v>
      </c>
      <c r="AN2" s="4">
        <f>((AM2/AL2)*100)-100</f>
        <v>-3.6363636363636402</v>
      </c>
      <c r="AO2">
        <v>71.099999999999994</v>
      </c>
      <c r="AP2">
        <v>70.900000000000006</v>
      </c>
      <c r="AQ2" s="4">
        <f>((AP2/AO2)*100)-100</f>
        <v>-0.28129395218002173</v>
      </c>
      <c r="AR2">
        <v>37.200000000000003</v>
      </c>
      <c r="AS2">
        <v>36.799999999999997</v>
      </c>
      <c r="AT2" s="4">
        <f>((AS2/AR2)*100)-100</f>
        <v>-1.0752688172043179</v>
      </c>
      <c r="AU2">
        <v>68585</v>
      </c>
      <c r="AV2">
        <v>68442</v>
      </c>
      <c r="AW2" s="4">
        <f>((AV2/AU2)*100)-100</f>
        <v>-0.20850040096230771</v>
      </c>
      <c r="AX2">
        <v>26400</v>
      </c>
      <c r="AY2">
        <v>26058</v>
      </c>
      <c r="AZ2" s="4">
        <f>((AY2/AX2)*100)-100</f>
        <v>-1.2954545454545467</v>
      </c>
      <c r="BA2">
        <v>42185</v>
      </c>
      <c r="BB2">
        <v>42384</v>
      </c>
      <c r="BC2" s="4">
        <f>((BB2/BA2)*100)-100</f>
        <v>0.47173165817233098</v>
      </c>
      <c r="BD2">
        <v>2466</v>
      </c>
      <c r="BE2">
        <v>2431</v>
      </c>
      <c r="BF2" s="4">
        <f>((BE2/BD2)*100)-100</f>
        <v>-1.4193025141930207</v>
      </c>
      <c r="BG2">
        <v>44651</v>
      </c>
      <c r="BH2">
        <v>44815</v>
      </c>
      <c r="BI2" s="4">
        <f>((BH2/BG2)*100)-100</f>
        <v>0.36729300575575508</v>
      </c>
      <c r="BJ2">
        <v>5.4</v>
      </c>
      <c r="BK2">
        <v>5.2</v>
      </c>
      <c r="BL2" s="4">
        <f>((BK2/BJ2)*100)-100</f>
        <v>-3.7037037037037095</v>
      </c>
      <c r="BM2">
        <v>1</v>
      </c>
      <c r="BN2">
        <v>1</v>
      </c>
      <c r="BO2" s="4">
        <f>((BN2/BM2)*100)-100</f>
        <v>0</v>
      </c>
      <c r="BP2">
        <v>12.3</v>
      </c>
      <c r="BQ2">
        <v>6.4</v>
      </c>
      <c r="BR2" s="4">
        <f>((BQ2/BP2)*100)-100</f>
        <v>-47.967479674796756</v>
      </c>
      <c r="BS2">
        <v>152</v>
      </c>
      <c r="BT2">
        <v>150</v>
      </c>
      <c r="BU2" s="4">
        <f>((BT2/BS2)*100)-100</f>
        <v>-1.3157894736842195</v>
      </c>
      <c r="BV2">
        <v>0.45</v>
      </c>
      <c r="BW2">
        <v>0.44</v>
      </c>
      <c r="BX2" s="4">
        <f>((BW2/BV2)*100)-100</f>
        <v>-2.2222222222222285</v>
      </c>
      <c r="BY2">
        <v>4.9000000000000004</v>
      </c>
      <c r="BZ2">
        <v>4.8</v>
      </c>
      <c r="CA2" s="4">
        <f>((BZ2/BY2)*100)-100</f>
        <v>-2.0408163265306314</v>
      </c>
      <c r="CB2">
        <v>91</v>
      </c>
      <c r="CC2">
        <v>92</v>
      </c>
      <c r="CD2" s="4">
        <f>((CC2/CB2)*100)-100</f>
        <v>1.098901098901095</v>
      </c>
      <c r="CE2">
        <v>31</v>
      </c>
      <c r="CF2">
        <v>31.5</v>
      </c>
      <c r="CG2" s="4">
        <f>((CF2/CE2)*100)-100</f>
        <v>1.6129032258064484</v>
      </c>
      <c r="CH2">
        <v>339</v>
      </c>
      <c r="CI2">
        <v>344</v>
      </c>
      <c r="CJ2" s="4">
        <f>((CI2/CH2)*100)-100</f>
        <v>1.4749262536873289</v>
      </c>
      <c r="CK2">
        <v>6</v>
      </c>
      <c r="CL2">
        <v>5.7</v>
      </c>
      <c r="CM2" s="4">
        <f>((CL2/CK2)*100)-100</f>
        <v>-5</v>
      </c>
      <c r="CN2">
        <v>2.8</v>
      </c>
      <c r="CO2">
        <v>2.2999999999999998</v>
      </c>
      <c r="CP2" s="4">
        <f>((CO2/CN2)*100)-100</f>
        <v>-17.857142857142861</v>
      </c>
      <c r="CQ2">
        <v>2.8</v>
      </c>
      <c r="CR2">
        <v>2.9</v>
      </c>
      <c r="CS2" s="4">
        <f>((CR2/CQ2)*100)-100</f>
        <v>3.5714285714285836</v>
      </c>
      <c r="CT2">
        <v>0.3</v>
      </c>
      <c r="CU2">
        <v>0.4</v>
      </c>
      <c r="CV2" s="4">
        <f>((CU2/CT2)*100)-100</f>
        <v>33.333333333333343</v>
      </c>
      <c r="CW2">
        <v>0.1</v>
      </c>
      <c r="CX2">
        <v>0.1</v>
      </c>
      <c r="CY2" s="4">
        <f>((CX2/CW2)*100)-100</f>
        <v>0</v>
      </c>
      <c r="CZ2">
        <v>0</v>
      </c>
      <c r="DA2">
        <v>0.1</v>
      </c>
      <c r="DB2" s="4">
        <v>0.01</v>
      </c>
      <c r="DC2">
        <v>243</v>
      </c>
      <c r="DD2">
        <v>270</v>
      </c>
      <c r="DE2" s="4">
        <f>((DD2/DC2)*100)-100</f>
        <v>11.111111111111114</v>
      </c>
      <c r="DF2">
        <v>6.7</v>
      </c>
      <c r="DG2" s="2">
        <v>4.4000000000000004</v>
      </c>
      <c r="DH2" s="4">
        <f>((DG2/DF2)*100)-100</f>
        <v>-34.328358208955223</v>
      </c>
      <c r="DI2">
        <v>95</v>
      </c>
      <c r="DJ2">
        <v>91</v>
      </c>
      <c r="DK2" s="4">
        <f>((DJ2/DI2)*100)-100</f>
        <v>-4.2105263157894797</v>
      </c>
      <c r="DL2">
        <v>112</v>
      </c>
      <c r="DM2">
        <v>108</v>
      </c>
      <c r="DN2" s="4">
        <f>((DM2/DL2)*100)-100</f>
        <v>-3.5714285714285694</v>
      </c>
      <c r="DO2">
        <v>27</v>
      </c>
      <c r="DP2">
        <v>27</v>
      </c>
      <c r="DQ2" s="4">
        <f>((DP2/DO2)*100)-100</f>
        <v>0</v>
      </c>
      <c r="DR2">
        <v>7</v>
      </c>
      <c r="DS2">
        <v>6</v>
      </c>
      <c r="DT2" s="4">
        <f>((DS2/DR2)*100)-100</f>
        <v>-14.285714285714292</v>
      </c>
      <c r="DU2">
        <v>22</v>
      </c>
      <c r="DV2">
        <v>22</v>
      </c>
      <c r="DW2" s="4">
        <f>((DV2/DU2)*100)-100</f>
        <v>0</v>
      </c>
      <c r="DX2">
        <v>78</v>
      </c>
      <c r="DY2">
        <v>81</v>
      </c>
      <c r="DZ2" s="4">
        <f>((DY2/DX2)*100)-100</f>
        <v>3.8461538461538538</v>
      </c>
      <c r="EA2">
        <v>21</v>
      </c>
      <c r="EB2">
        <v>21</v>
      </c>
      <c r="EC2" s="4">
        <f>((EB2/EA2)*100)-100</f>
        <v>0</v>
      </c>
      <c r="ED2">
        <v>13</v>
      </c>
      <c r="EE2">
        <v>20</v>
      </c>
      <c r="EF2" s="4">
        <f>((EE2/ED2)*100)-100</f>
        <v>53.846153846153868</v>
      </c>
      <c r="EG2">
        <v>21</v>
      </c>
      <c r="EH2">
        <v>21</v>
      </c>
      <c r="EI2" s="4">
        <f>((EH2/EG2)*100)-100</f>
        <v>0</v>
      </c>
      <c r="EJ2">
        <v>27</v>
      </c>
      <c r="EK2">
        <v>24</v>
      </c>
      <c r="EL2" s="4">
        <f>((EK2/EJ2)*100)-100</f>
        <v>-11.111111111111114</v>
      </c>
      <c r="EM2">
        <v>82</v>
      </c>
      <c r="EN2">
        <v>86</v>
      </c>
      <c r="EO2" s="4">
        <f>((EN2/EM2)*100)-100</f>
        <v>4.8780487804878021</v>
      </c>
    </row>
    <row r="3" spans="1:148" x14ac:dyDescent="0.25">
      <c r="A3" t="s">
        <v>108</v>
      </c>
      <c r="B3">
        <v>2</v>
      </c>
      <c r="C3">
        <v>45</v>
      </c>
      <c r="D3" s="4">
        <f t="shared" si="0"/>
        <v>35.306199999999997</v>
      </c>
      <c r="E3" s="4">
        <f t="shared" si="1"/>
        <v>34.559200000000004</v>
      </c>
      <c r="F3" s="4">
        <f t="shared" ref="F3:F9" si="4">((E3/D3)*100)-100</f>
        <v>-2.1157756994522003</v>
      </c>
      <c r="G3" s="4">
        <f t="shared" si="2"/>
        <v>1.8641673599999997</v>
      </c>
      <c r="H3" s="4">
        <f t="shared" si="3"/>
        <v>1.8592849600000001</v>
      </c>
      <c r="I3" s="4">
        <f t="shared" ref="I3:I9" si="5">((H3/G3)*100)-100</f>
        <v>-0.26190781497213322</v>
      </c>
      <c r="J3">
        <v>52.8</v>
      </c>
      <c r="K3">
        <v>53.8</v>
      </c>
      <c r="L3" s="4">
        <f t="shared" ref="L3:L9" si="6">((K3/J3)*100)-100</f>
        <v>1.8939393939394051</v>
      </c>
      <c r="M3">
        <v>175.3</v>
      </c>
      <c r="N3">
        <v>91</v>
      </c>
      <c r="O3">
        <v>95.5</v>
      </c>
      <c r="P3" s="4">
        <f t="shared" ref="P3:P9" si="7">((O3/N3)*100)-100</f>
        <v>4.9450549450549488</v>
      </c>
      <c r="Q3">
        <v>74</v>
      </c>
      <c r="R3">
        <v>74</v>
      </c>
      <c r="S3" s="4">
        <f t="shared" ref="S3:S9" si="8">((R3/Q3)*100)-100</f>
        <v>0</v>
      </c>
      <c r="T3">
        <v>79</v>
      </c>
      <c r="U3">
        <v>75</v>
      </c>
      <c r="V3" s="4">
        <f t="shared" ref="V3:V9" si="9">((U3/T3)*100)-100</f>
        <v>-5.0632911392405049</v>
      </c>
      <c r="W3">
        <v>138</v>
      </c>
      <c r="X3">
        <v>124</v>
      </c>
      <c r="Y3" s="4">
        <f t="shared" ref="Y3:Y9" si="10">((X3/W3)*100)-100</f>
        <v>-10.14492753623189</v>
      </c>
      <c r="Z3">
        <v>95</v>
      </c>
      <c r="AA3">
        <v>82</v>
      </c>
      <c r="AB3" s="4">
        <f t="shared" ref="AB3:AB9" si="11">((AA3/Z3)*100)-100</f>
        <v>-13.68421052631578</v>
      </c>
      <c r="AC3">
        <v>6</v>
      </c>
      <c r="AD3">
        <v>6</v>
      </c>
      <c r="AE3" s="4">
        <f t="shared" ref="AE3:AE9" si="12">((AD3/AC3)*100)-100</f>
        <v>0</v>
      </c>
      <c r="AF3">
        <v>450</v>
      </c>
      <c r="AG3">
        <v>394</v>
      </c>
      <c r="AH3" s="4">
        <f t="shared" ref="AH3:AH9" si="13">((AG3/AF3)*100)-100</f>
        <v>-12.444444444444443</v>
      </c>
      <c r="AI3">
        <v>31.8</v>
      </c>
      <c r="AJ3">
        <v>26.3</v>
      </c>
      <c r="AK3" s="4">
        <f t="shared" ref="AK3:AK9" si="14">((AJ3/AI3)*100)-100</f>
        <v>-17.295597484276726</v>
      </c>
      <c r="AL3">
        <v>16</v>
      </c>
      <c r="AM3">
        <v>18</v>
      </c>
      <c r="AN3" s="4">
        <f t="shared" ref="AN3:AN9" si="15">((AM3/AL3)*100)-100</f>
        <v>12.5</v>
      </c>
      <c r="AO3">
        <v>52.3</v>
      </c>
      <c r="AP3">
        <v>53.2</v>
      </c>
      <c r="AQ3" s="4">
        <f t="shared" ref="AQ3:AQ9" si="16">((AP3/AO3)*100)-100</f>
        <v>1.7208413001912106</v>
      </c>
      <c r="AR3">
        <v>24.8</v>
      </c>
      <c r="AS3">
        <v>25.8</v>
      </c>
      <c r="AT3" s="4">
        <f t="shared" ref="AT3:AT9" si="17">((AS3/AR3)*100)-100</f>
        <v>4.0322580645161281</v>
      </c>
      <c r="AU3">
        <v>50448</v>
      </c>
      <c r="AV3">
        <v>51381</v>
      </c>
      <c r="AW3" s="4">
        <f t="shared" ref="AW3:AW9" si="18">((AV3/AU3)*100)-100</f>
        <v>1.8494291151284443</v>
      </c>
      <c r="AX3">
        <v>12956</v>
      </c>
      <c r="AY3">
        <v>13493</v>
      </c>
      <c r="AZ3" s="4">
        <f t="shared" ref="AZ3:AZ9" si="19">((AY3/AX3)*100)-100</f>
        <v>4.1447977770916964</v>
      </c>
      <c r="BA3">
        <v>37492</v>
      </c>
      <c r="BB3">
        <v>37889</v>
      </c>
      <c r="BC3" s="4">
        <f t="shared" ref="BC3:BC9" si="20">((BB3/BA3)*100)-100</f>
        <v>1.0588925637469373</v>
      </c>
      <c r="BD3">
        <v>1848</v>
      </c>
      <c r="BE3">
        <v>1834</v>
      </c>
      <c r="BF3" s="4">
        <f t="shared" ref="BF3:BF9" si="21">((BE3/BD3)*100)-100</f>
        <v>-0.75757575757575069</v>
      </c>
      <c r="BG3">
        <v>39340</v>
      </c>
      <c r="BH3">
        <v>39723</v>
      </c>
      <c r="BI3" s="4">
        <f t="shared" ref="BI3:BI9" si="22">((BH3/BG3)*100)-100</f>
        <v>0.97356380274528931</v>
      </c>
      <c r="BJ3">
        <v>4.5</v>
      </c>
      <c r="BK3">
        <v>4.3</v>
      </c>
      <c r="BL3" s="4">
        <f t="shared" ref="BL3:BL9" si="23">((BK3/BJ3)*100)-100</f>
        <v>-4.4444444444444571</v>
      </c>
      <c r="BM3">
        <v>1</v>
      </c>
      <c r="BN3">
        <v>1</v>
      </c>
      <c r="BO3" s="4">
        <f t="shared" ref="BO3:BO8" si="24">((BN3/BM3)*100)-100</f>
        <v>0</v>
      </c>
      <c r="BP3">
        <v>4.3</v>
      </c>
      <c r="BQ3">
        <v>3.8</v>
      </c>
      <c r="BR3" s="4">
        <f t="shared" ref="BR3:BR9" si="25">((BQ3/BP3)*100)-100</f>
        <v>-11.627906976744185</v>
      </c>
      <c r="BS3">
        <v>138</v>
      </c>
      <c r="BT3">
        <v>126</v>
      </c>
      <c r="BU3" s="4">
        <f t="shared" ref="BU3:BU9" si="26">((BT3/BS3)*100)-100</f>
        <v>-8.6956521739130466</v>
      </c>
      <c r="BV3">
        <v>0.42</v>
      </c>
      <c r="BW3">
        <v>0.39</v>
      </c>
      <c r="BX3" s="4">
        <f t="shared" ref="BX3:BX9" si="27">((BW3/BV3)*100)-100</f>
        <v>-7.1428571428571388</v>
      </c>
      <c r="BY3">
        <v>4.3</v>
      </c>
      <c r="BZ3">
        <v>3.9</v>
      </c>
      <c r="CA3" s="4">
        <f t="shared" ref="CA3:CA9" si="28">((BZ3/BY3)*100)-100</f>
        <v>-9.3023255813953369</v>
      </c>
      <c r="CB3">
        <v>100</v>
      </c>
      <c r="CC3">
        <v>99</v>
      </c>
      <c r="CD3" s="4">
        <f t="shared" ref="CD3:CD9" si="29">((CC3/CB3)*100)-100</f>
        <v>-1</v>
      </c>
      <c r="CE3">
        <v>32.4</v>
      </c>
      <c r="CF3" s="3" t="s">
        <v>109</v>
      </c>
      <c r="CG3" s="4"/>
      <c r="CH3">
        <v>325</v>
      </c>
      <c r="CI3">
        <v>323</v>
      </c>
      <c r="CJ3" s="4">
        <f t="shared" ref="CJ3:CJ9" si="30">((CI3/CH3)*100)-100</f>
        <v>-0.6153846153846132</v>
      </c>
      <c r="CK3">
        <v>2.6</v>
      </c>
      <c r="CL3">
        <v>2.8</v>
      </c>
      <c r="CM3" s="4">
        <f t="shared" ref="CM3:CM9" si="31">((CL3/CK3)*100)-100</f>
        <v>7.6923076923076934</v>
      </c>
      <c r="CN3">
        <v>1.3</v>
      </c>
      <c r="CO3">
        <v>1.2</v>
      </c>
      <c r="CP3" s="4">
        <f t="shared" ref="CP3:CP9" si="32">((CO3/CN3)*100)-100</f>
        <v>-7.6923076923076934</v>
      </c>
      <c r="CQ3">
        <v>1</v>
      </c>
      <c r="CR3">
        <v>1.2</v>
      </c>
      <c r="CS3" s="4">
        <f t="shared" ref="CS3:CS9" si="33">((CR3/CQ3)*100)-100</f>
        <v>20</v>
      </c>
      <c r="CT3">
        <v>0.2</v>
      </c>
      <c r="CU3">
        <v>0.3</v>
      </c>
      <c r="CV3" s="4">
        <f t="shared" ref="CV3:CV9" si="34">((CU3/CT3)*100)-100</f>
        <v>49.999999999999972</v>
      </c>
      <c r="CW3">
        <v>0.1</v>
      </c>
      <c r="CX3">
        <v>0.2</v>
      </c>
      <c r="CY3" s="4">
        <f t="shared" ref="CY3:CY8" si="35">((CX3/CW3)*100)-100</f>
        <v>100</v>
      </c>
      <c r="CZ3">
        <v>0</v>
      </c>
      <c r="DA3">
        <v>0</v>
      </c>
      <c r="DB3" s="4">
        <v>0</v>
      </c>
      <c r="DC3">
        <v>202</v>
      </c>
      <c r="DD3">
        <v>237</v>
      </c>
      <c r="DE3" s="4">
        <f t="shared" ref="DE3:DE9" si="36">((DD3/DC3)*100)-100</f>
        <v>17.326732673267315</v>
      </c>
      <c r="DF3">
        <v>7.5</v>
      </c>
      <c r="DG3" s="2">
        <v>6.8</v>
      </c>
      <c r="DH3" s="4">
        <f t="shared" ref="DH3:DH9" si="37">((DG3/DF3)*100)-100</f>
        <v>-9.3333333333333428</v>
      </c>
      <c r="DI3">
        <v>105</v>
      </c>
      <c r="DJ3">
        <v>101</v>
      </c>
      <c r="DK3" s="4">
        <f t="shared" ref="DK3:DK9" si="38">((DJ3/DI3)*100)-100</f>
        <v>-3.8095238095238102</v>
      </c>
      <c r="DL3">
        <v>123</v>
      </c>
      <c r="DM3">
        <v>109</v>
      </c>
      <c r="DN3" s="4">
        <f t="shared" ref="DN3:DN9" si="39">((DM3/DL3)*100)-100</f>
        <v>-11.382113821138205</v>
      </c>
      <c r="DO3">
        <v>28</v>
      </c>
      <c r="DP3">
        <v>25</v>
      </c>
      <c r="DQ3" s="4">
        <f t="shared" ref="DQ3:DQ9" si="40">((DP3/DO3)*100)-100</f>
        <v>-10.714285714285708</v>
      </c>
      <c r="DR3">
        <v>0</v>
      </c>
      <c r="DS3">
        <v>-3</v>
      </c>
      <c r="DT3" s="4">
        <v>0</v>
      </c>
      <c r="DU3">
        <v>-1</v>
      </c>
      <c r="DV3">
        <v>-11</v>
      </c>
      <c r="DW3" s="4">
        <f t="shared" ref="DW3:DW9" si="41">((DV3/DU3)*100)-100</f>
        <v>1000</v>
      </c>
      <c r="DX3">
        <v>95</v>
      </c>
      <c r="DY3">
        <v>84</v>
      </c>
      <c r="DZ3" s="4">
        <f t="shared" ref="DZ3:DZ9" si="42">((DY3/DX3)*100)-100</f>
        <v>-11.578947368421055</v>
      </c>
      <c r="EA3">
        <v>21</v>
      </c>
      <c r="EB3">
        <v>24</v>
      </c>
      <c r="EC3" s="4">
        <f t="shared" ref="EC3:EC9" si="43">((EB3/EA3)*100)-100</f>
        <v>14.285714285714278</v>
      </c>
      <c r="ED3">
        <v>16</v>
      </c>
      <c r="EE3">
        <v>18</v>
      </c>
      <c r="EF3" s="4">
        <f t="shared" ref="EF3:EF9" si="44">((EE3/ED3)*100)-100</f>
        <v>12.5</v>
      </c>
      <c r="EG3">
        <v>15</v>
      </c>
      <c r="EH3">
        <v>16</v>
      </c>
      <c r="EI3" s="4">
        <f t="shared" ref="EI3:EI9" si="45">((EH3/EG3)*100)-100</f>
        <v>6.6666666666666714</v>
      </c>
      <c r="EJ3">
        <v>14</v>
      </c>
      <c r="EK3">
        <v>18</v>
      </c>
      <c r="EL3" s="4">
        <f t="shared" ref="EL3:EL9" si="46">((EK3/EJ3)*100)-100</f>
        <v>28.571428571428584</v>
      </c>
      <c r="EM3">
        <v>66</v>
      </c>
      <c r="EN3">
        <v>76</v>
      </c>
      <c r="EO3" s="4">
        <f t="shared" ref="EO3:EO9" si="47">((EN3/EM3)*100)-100</f>
        <v>15.151515151515156</v>
      </c>
    </row>
    <row r="4" spans="1:148" x14ac:dyDescent="0.25">
      <c r="A4" t="s">
        <v>110</v>
      </c>
      <c r="B4">
        <v>2</v>
      </c>
      <c r="C4">
        <v>57</v>
      </c>
      <c r="D4" s="4">
        <f t="shared" si="0"/>
        <v>38.699399999999997</v>
      </c>
      <c r="E4" s="4">
        <f t="shared" si="1"/>
        <v>37.612400000000008</v>
      </c>
      <c r="F4" s="4">
        <f t="shared" si="4"/>
        <v>-2.8088290774533675</v>
      </c>
      <c r="G4" s="4">
        <f t="shared" si="2"/>
        <v>2.0355884400000002</v>
      </c>
      <c r="H4" s="4">
        <f t="shared" si="3"/>
        <v>1.9596060400000006</v>
      </c>
      <c r="I4" s="4">
        <f t="shared" si="5"/>
        <v>-3.7326995234851807</v>
      </c>
      <c r="J4">
        <v>52.6</v>
      </c>
      <c r="K4">
        <v>52.1</v>
      </c>
      <c r="L4" s="4">
        <f t="shared" si="6"/>
        <v>-0.95057034220532444</v>
      </c>
      <c r="M4">
        <v>144</v>
      </c>
      <c r="N4">
        <v>92.5</v>
      </c>
      <c r="O4">
        <v>84</v>
      </c>
      <c r="P4" s="4">
        <f t="shared" si="7"/>
        <v>-9.1891891891891788</v>
      </c>
      <c r="Q4">
        <v>78</v>
      </c>
      <c r="R4">
        <v>77</v>
      </c>
      <c r="S4" s="4">
        <f t="shared" si="8"/>
        <v>-1.2820512820512704</v>
      </c>
      <c r="T4">
        <v>54</v>
      </c>
      <c r="U4">
        <v>61</v>
      </c>
      <c r="V4" s="4">
        <f t="shared" si="9"/>
        <v>12.962962962962948</v>
      </c>
      <c r="W4">
        <v>114</v>
      </c>
      <c r="X4">
        <v>130</v>
      </c>
      <c r="Y4" s="4">
        <f t="shared" si="10"/>
        <v>14.035087719298247</v>
      </c>
      <c r="Z4">
        <v>68</v>
      </c>
      <c r="AA4">
        <v>79</v>
      </c>
      <c r="AB4" s="4">
        <f t="shared" si="11"/>
        <v>16.176470588235304</v>
      </c>
      <c r="AC4">
        <v>10.75</v>
      </c>
      <c r="AD4">
        <v>9.34</v>
      </c>
      <c r="AE4" s="4">
        <f t="shared" si="12"/>
        <v>-13.116279069767444</v>
      </c>
      <c r="AF4">
        <v>485</v>
      </c>
      <c r="AG4">
        <v>488</v>
      </c>
      <c r="AH4" s="4">
        <f t="shared" si="13"/>
        <v>0.61855670103092564</v>
      </c>
      <c r="AI4">
        <v>42.4</v>
      </c>
      <c r="AJ4">
        <v>40.1</v>
      </c>
      <c r="AK4" s="4">
        <f t="shared" si="14"/>
        <v>-5.4245283018867951</v>
      </c>
      <c r="AL4">
        <v>77</v>
      </c>
      <c r="AM4">
        <v>68</v>
      </c>
      <c r="AN4" s="4">
        <f t="shared" si="15"/>
        <v>-11.688311688311686</v>
      </c>
      <c r="AO4">
        <v>52.8</v>
      </c>
      <c r="AP4">
        <v>52.1</v>
      </c>
      <c r="AQ4" s="4">
        <f t="shared" si="16"/>
        <v>-1.3257575757575637</v>
      </c>
      <c r="AR4">
        <v>41</v>
      </c>
      <c r="AS4">
        <v>38.9</v>
      </c>
      <c r="AT4" s="4">
        <f t="shared" si="17"/>
        <v>-5.1219512195121979</v>
      </c>
      <c r="AU4">
        <v>51089</v>
      </c>
      <c r="AV4">
        <v>50463</v>
      </c>
      <c r="AW4" s="4">
        <f t="shared" si="18"/>
        <v>-1.2253126896200683</v>
      </c>
      <c r="AX4">
        <v>21655</v>
      </c>
      <c r="AY4">
        <v>20256</v>
      </c>
      <c r="AZ4" s="4">
        <f t="shared" si="19"/>
        <v>-6.4604017547910502</v>
      </c>
      <c r="BA4">
        <v>29434</v>
      </c>
      <c r="BB4">
        <v>30206</v>
      </c>
      <c r="BC4" s="4">
        <f t="shared" si="20"/>
        <v>2.6228171502344253</v>
      </c>
      <c r="BD4">
        <v>1755</v>
      </c>
      <c r="BE4">
        <v>1663</v>
      </c>
      <c r="BF4" s="4">
        <f t="shared" si="21"/>
        <v>-5.2421652421652425</v>
      </c>
      <c r="BG4">
        <v>31188</v>
      </c>
      <c r="BH4">
        <v>31869</v>
      </c>
      <c r="BI4" s="4">
        <f t="shared" si="22"/>
        <v>2.1835321277414437</v>
      </c>
      <c r="BJ4">
        <v>5.0999999999999996</v>
      </c>
      <c r="BK4">
        <v>5.2</v>
      </c>
      <c r="BL4" s="4">
        <f t="shared" si="23"/>
        <v>1.9607843137255117</v>
      </c>
      <c r="BM4">
        <v>1</v>
      </c>
      <c r="BN4">
        <v>1</v>
      </c>
      <c r="BO4" s="4">
        <f t="shared" si="24"/>
        <v>0</v>
      </c>
      <c r="BP4">
        <v>6.9</v>
      </c>
      <c r="BQ4">
        <v>9.3000000000000007</v>
      </c>
      <c r="BR4" s="4">
        <f t="shared" si="25"/>
        <v>34.782608695652186</v>
      </c>
      <c r="BS4">
        <v>149</v>
      </c>
      <c r="BT4">
        <v>129</v>
      </c>
      <c r="BU4" s="4">
        <f t="shared" si="26"/>
        <v>-13.422818791946312</v>
      </c>
      <c r="BV4">
        <v>0.44</v>
      </c>
      <c r="BW4">
        <v>0.39</v>
      </c>
      <c r="BX4" s="4">
        <f t="shared" si="27"/>
        <v>-11.36363636363636</v>
      </c>
      <c r="BY4">
        <v>4.9000000000000004</v>
      </c>
      <c r="BZ4">
        <v>4.3</v>
      </c>
      <c r="CA4" s="4">
        <f t="shared" si="28"/>
        <v>-12.244897959183689</v>
      </c>
      <c r="CB4">
        <v>91</v>
      </c>
      <c r="CC4">
        <v>92</v>
      </c>
      <c r="CD4" s="4">
        <f t="shared" si="29"/>
        <v>1.098901098901095</v>
      </c>
      <c r="CE4">
        <v>30.6</v>
      </c>
      <c r="CF4">
        <v>30.4</v>
      </c>
      <c r="CG4" s="4">
        <f t="shared" ref="CG4:CG9" si="48">((CF4/CE4)*100)-100</f>
        <v>-0.65359477124184195</v>
      </c>
      <c r="CH4">
        <v>336</v>
      </c>
      <c r="CI4">
        <v>332</v>
      </c>
      <c r="CJ4" s="4">
        <f t="shared" si="30"/>
        <v>-1.1904761904761898</v>
      </c>
      <c r="CK4">
        <v>3.4</v>
      </c>
      <c r="CL4">
        <v>3.7</v>
      </c>
      <c r="CM4" s="4">
        <f t="shared" si="31"/>
        <v>8.8235294117647243</v>
      </c>
      <c r="CN4">
        <v>2.2000000000000002</v>
      </c>
      <c r="CO4">
        <v>2.2000000000000002</v>
      </c>
      <c r="CP4" s="4">
        <f t="shared" si="32"/>
        <v>0</v>
      </c>
      <c r="CQ4">
        <v>0.8</v>
      </c>
      <c r="CR4">
        <v>0.8</v>
      </c>
      <c r="CS4" s="4">
        <f t="shared" si="33"/>
        <v>0</v>
      </c>
      <c r="CT4">
        <v>0.3</v>
      </c>
      <c r="CU4">
        <v>0.5</v>
      </c>
      <c r="CV4" s="4">
        <f t="shared" si="34"/>
        <v>66.666666666666686</v>
      </c>
      <c r="CW4">
        <v>0.1</v>
      </c>
      <c r="CX4">
        <v>0.1</v>
      </c>
      <c r="CY4" s="4">
        <f t="shared" si="35"/>
        <v>0</v>
      </c>
      <c r="CZ4">
        <v>0</v>
      </c>
      <c r="DA4">
        <v>0</v>
      </c>
      <c r="DB4" s="4">
        <v>0</v>
      </c>
      <c r="DC4">
        <v>236</v>
      </c>
      <c r="DD4">
        <v>262</v>
      </c>
      <c r="DE4" s="4">
        <f t="shared" si="36"/>
        <v>11.016949152542367</v>
      </c>
      <c r="DF4">
        <v>5.2</v>
      </c>
      <c r="DG4">
        <v>6</v>
      </c>
      <c r="DH4" s="4">
        <f t="shared" si="37"/>
        <v>15.384615384615373</v>
      </c>
      <c r="DI4">
        <v>93</v>
      </c>
      <c r="DJ4">
        <v>92</v>
      </c>
      <c r="DK4" s="4">
        <f t="shared" si="38"/>
        <v>-1.0752688172043037</v>
      </c>
      <c r="DL4">
        <v>117</v>
      </c>
      <c r="DM4">
        <v>117</v>
      </c>
      <c r="DN4" s="4">
        <f t="shared" si="39"/>
        <v>0</v>
      </c>
      <c r="DO4">
        <v>36</v>
      </c>
      <c r="DP4">
        <v>37</v>
      </c>
      <c r="DQ4" s="4">
        <f t="shared" si="40"/>
        <v>2.7777777777777715</v>
      </c>
      <c r="DR4">
        <v>9</v>
      </c>
      <c r="DS4">
        <v>7</v>
      </c>
      <c r="DT4" s="4">
        <f t="shared" ref="DT4:DT9" si="49">((DS4/DR4)*100)-100</f>
        <v>-22.222222222222214</v>
      </c>
      <c r="DU4">
        <v>26</v>
      </c>
      <c r="DV4">
        <v>20</v>
      </c>
      <c r="DW4" s="4">
        <f t="shared" si="41"/>
        <v>-23.076923076923066</v>
      </c>
      <c r="DX4">
        <v>81</v>
      </c>
      <c r="DY4">
        <v>80</v>
      </c>
      <c r="DZ4" s="4">
        <f t="shared" si="42"/>
        <v>-1.2345679012345698</v>
      </c>
      <c r="EA4">
        <v>22</v>
      </c>
      <c r="EB4">
        <v>25</v>
      </c>
      <c r="EC4" s="4">
        <f t="shared" si="43"/>
        <v>13.63636363636364</v>
      </c>
      <c r="ED4">
        <v>24</v>
      </c>
      <c r="EE4">
        <v>22</v>
      </c>
      <c r="EF4" s="4">
        <f t="shared" si="44"/>
        <v>-8.3333333333333428</v>
      </c>
      <c r="EG4">
        <v>23</v>
      </c>
      <c r="EH4">
        <v>23</v>
      </c>
      <c r="EI4" s="4">
        <f t="shared" si="45"/>
        <v>0</v>
      </c>
      <c r="EJ4">
        <v>20</v>
      </c>
      <c r="EK4">
        <v>26</v>
      </c>
      <c r="EL4" s="4">
        <f t="shared" si="46"/>
        <v>30</v>
      </c>
      <c r="EM4">
        <v>89</v>
      </c>
      <c r="EN4">
        <v>96</v>
      </c>
      <c r="EO4" s="4">
        <f t="shared" si="47"/>
        <v>7.8651685393258362</v>
      </c>
    </row>
    <row r="5" spans="1:148" x14ac:dyDescent="0.25">
      <c r="A5" t="s">
        <v>111</v>
      </c>
      <c r="B5">
        <v>2</v>
      </c>
      <c r="C5">
        <v>40</v>
      </c>
      <c r="D5" s="4">
        <f t="shared" si="0"/>
        <v>29.362399999999994</v>
      </c>
      <c r="E5" s="4">
        <f t="shared" si="1"/>
        <v>31.1402</v>
      </c>
      <c r="F5" s="4">
        <f t="shared" si="4"/>
        <v>6.0546821785685268</v>
      </c>
      <c r="G5" s="4">
        <f t="shared" si="2"/>
        <v>2.2344786399999994</v>
      </c>
      <c r="H5" s="4">
        <f t="shared" si="3"/>
        <v>2.3604271599999995</v>
      </c>
      <c r="I5" s="4">
        <f t="shared" si="5"/>
        <v>5.6365953894282939</v>
      </c>
      <c r="J5">
        <v>76.099999999999994</v>
      </c>
      <c r="K5">
        <v>75.8</v>
      </c>
      <c r="L5" s="4">
        <f t="shared" si="6"/>
        <v>-0.39421813403416195</v>
      </c>
      <c r="M5">
        <v>153</v>
      </c>
      <c r="N5">
        <v>115</v>
      </c>
      <c r="O5">
        <v>116</v>
      </c>
      <c r="P5" s="4">
        <f t="shared" si="7"/>
        <v>0.86956521739129755</v>
      </c>
      <c r="Q5">
        <v>114</v>
      </c>
      <c r="R5">
        <v>104</v>
      </c>
      <c r="S5" s="4">
        <f t="shared" si="8"/>
        <v>-8.7719298245614112</v>
      </c>
      <c r="T5">
        <v>85</v>
      </c>
      <c r="U5">
        <v>80</v>
      </c>
      <c r="V5" s="4">
        <f t="shared" si="9"/>
        <v>-5.8823529411764781</v>
      </c>
      <c r="W5">
        <v>133</v>
      </c>
      <c r="X5">
        <v>129</v>
      </c>
      <c r="Y5" s="4">
        <f t="shared" si="10"/>
        <v>-3.0075187969924855</v>
      </c>
      <c r="Z5">
        <v>88</v>
      </c>
      <c r="AA5">
        <v>83</v>
      </c>
      <c r="AB5" s="4">
        <f t="shared" si="11"/>
        <v>-5.6818181818181728</v>
      </c>
      <c r="AC5">
        <v>13.5</v>
      </c>
      <c r="AD5">
        <v>12</v>
      </c>
      <c r="AE5" s="4">
        <f t="shared" si="12"/>
        <v>-11.111111111111114</v>
      </c>
      <c r="AF5">
        <v>480</v>
      </c>
      <c r="AG5">
        <v>510</v>
      </c>
      <c r="AH5" s="4">
        <f t="shared" si="13"/>
        <v>6.25</v>
      </c>
      <c r="AI5">
        <v>54.1</v>
      </c>
      <c r="AJ5">
        <v>54.2</v>
      </c>
      <c r="AK5" s="4">
        <f t="shared" si="14"/>
        <v>0.18484288354898126</v>
      </c>
      <c r="AL5">
        <v>100</v>
      </c>
      <c r="AM5">
        <v>100</v>
      </c>
      <c r="AN5" s="4">
        <f t="shared" si="15"/>
        <v>0</v>
      </c>
      <c r="AO5">
        <v>74.599999999999994</v>
      </c>
      <c r="AP5">
        <v>75.8</v>
      </c>
      <c r="AQ5" s="4">
        <f t="shared" si="16"/>
        <v>1.6085790884718563</v>
      </c>
      <c r="AR5">
        <v>52.3</v>
      </c>
      <c r="AS5">
        <v>52.4</v>
      </c>
      <c r="AT5" s="4">
        <f t="shared" si="17"/>
        <v>0.19120458891012504</v>
      </c>
      <c r="AU5">
        <v>72068</v>
      </c>
      <c r="AV5">
        <v>73268</v>
      </c>
      <c r="AW5" s="4">
        <f t="shared" si="18"/>
        <v>1.6650940778153824</v>
      </c>
      <c r="AX5">
        <v>39016</v>
      </c>
      <c r="AY5">
        <v>39709</v>
      </c>
      <c r="AZ5" s="4">
        <f t="shared" si="19"/>
        <v>1.7761943817920809</v>
      </c>
      <c r="BA5">
        <v>33052</v>
      </c>
      <c r="BB5">
        <v>33559</v>
      </c>
      <c r="BC5" s="4">
        <f t="shared" si="20"/>
        <v>1.5339465085319972</v>
      </c>
      <c r="BD5">
        <v>2537</v>
      </c>
      <c r="BE5">
        <v>2489</v>
      </c>
      <c r="BF5" s="4">
        <f t="shared" si="21"/>
        <v>-1.8919984233346554</v>
      </c>
      <c r="BG5">
        <v>35589</v>
      </c>
      <c r="BH5">
        <v>36047</v>
      </c>
      <c r="BI5" s="4">
        <f t="shared" si="22"/>
        <v>1.2869144960521623</v>
      </c>
      <c r="BJ5">
        <v>5.3</v>
      </c>
      <c r="BK5">
        <v>6.1</v>
      </c>
      <c r="BL5" s="4">
        <f t="shared" si="23"/>
        <v>15.094339622641513</v>
      </c>
      <c r="BO5" s="4"/>
      <c r="BR5" s="4"/>
      <c r="BS5">
        <v>133</v>
      </c>
      <c r="BT5">
        <v>135</v>
      </c>
      <c r="BU5" s="4">
        <f t="shared" si="26"/>
        <v>1.5037593984962569</v>
      </c>
      <c r="BV5">
        <v>0.39</v>
      </c>
      <c r="BW5">
        <v>0.41</v>
      </c>
      <c r="BX5" s="4">
        <f t="shared" si="27"/>
        <v>5.12820512820511</v>
      </c>
      <c r="BY5">
        <v>4.4000000000000004</v>
      </c>
      <c r="BZ5">
        <v>4.5</v>
      </c>
      <c r="CA5" s="4">
        <f t="shared" si="28"/>
        <v>2.2727272727272663</v>
      </c>
      <c r="CB5">
        <v>89</v>
      </c>
      <c r="CC5">
        <v>92</v>
      </c>
      <c r="CD5" s="4">
        <f t="shared" si="29"/>
        <v>3.3707865168539399</v>
      </c>
      <c r="CE5">
        <v>30.2</v>
      </c>
      <c r="CF5">
        <v>30.3</v>
      </c>
      <c r="CG5" s="4">
        <f t="shared" si="48"/>
        <v>0.33112582781458855</v>
      </c>
      <c r="CH5">
        <v>339</v>
      </c>
      <c r="CI5">
        <v>330</v>
      </c>
      <c r="CJ5" s="4">
        <f t="shared" si="30"/>
        <v>-2.6548672566371749</v>
      </c>
      <c r="CK5">
        <v>6.9</v>
      </c>
      <c r="CL5">
        <v>7</v>
      </c>
      <c r="CM5" s="4">
        <f t="shared" si="31"/>
        <v>1.4492753623188293</v>
      </c>
      <c r="CN5">
        <v>4.3</v>
      </c>
      <c r="CO5">
        <v>4.3</v>
      </c>
      <c r="CP5" s="4">
        <f t="shared" si="32"/>
        <v>0</v>
      </c>
      <c r="CQ5">
        <v>2.2000000000000002</v>
      </c>
      <c r="CR5">
        <v>2</v>
      </c>
      <c r="CS5" s="4">
        <f t="shared" si="33"/>
        <v>-9.0909090909090935</v>
      </c>
      <c r="CT5">
        <v>0.3</v>
      </c>
      <c r="CU5">
        <v>0.4</v>
      </c>
      <c r="CV5" s="4">
        <f t="shared" si="34"/>
        <v>33.333333333333343</v>
      </c>
      <c r="CW5">
        <v>0.2</v>
      </c>
      <c r="CX5">
        <v>0.2</v>
      </c>
      <c r="CY5" s="4">
        <f t="shared" si="35"/>
        <v>0</v>
      </c>
      <c r="CZ5">
        <v>0</v>
      </c>
      <c r="DA5">
        <v>0.1</v>
      </c>
      <c r="DB5" s="4">
        <v>0.01</v>
      </c>
      <c r="DC5">
        <v>214</v>
      </c>
      <c r="DD5">
        <v>220</v>
      </c>
      <c r="DE5" s="4">
        <f t="shared" si="36"/>
        <v>2.803738317756995</v>
      </c>
      <c r="DF5">
        <v>7.1</v>
      </c>
      <c r="DG5">
        <v>6.4</v>
      </c>
      <c r="DH5" s="4">
        <f t="shared" si="37"/>
        <v>-9.859154929577457</v>
      </c>
      <c r="DI5">
        <v>114</v>
      </c>
      <c r="DJ5">
        <v>101</v>
      </c>
      <c r="DK5" s="4">
        <f t="shared" si="38"/>
        <v>-11.403508771929822</v>
      </c>
      <c r="DL5">
        <v>136</v>
      </c>
      <c r="DM5">
        <v>119</v>
      </c>
      <c r="DN5" s="4">
        <f t="shared" si="39"/>
        <v>-12.5</v>
      </c>
      <c r="DO5">
        <v>41</v>
      </c>
      <c r="DP5">
        <v>36</v>
      </c>
      <c r="DQ5" s="4">
        <f t="shared" si="40"/>
        <v>-12.195121951219505</v>
      </c>
      <c r="DR5">
        <v>14</v>
      </c>
      <c r="DS5">
        <v>11</v>
      </c>
      <c r="DT5" s="4">
        <f t="shared" si="49"/>
        <v>-21.428571428571431</v>
      </c>
      <c r="DU5">
        <v>35</v>
      </c>
      <c r="DV5">
        <v>31</v>
      </c>
      <c r="DW5" s="4">
        <f t="shared" si="41"/>
        <v>-11.428571428571431</v>
      </c>
      <c r="DX5">
        <v>95</v>
      </c>
      <c r="DY5">
        <v>83</v>
      </c>
      <c r="DZ5" s="4">
        <f t="shared" si="42"/>
        <v>-12.631578947368411</v>
      </c>
      <c r="EA5">
        <v>20</v>
      </c>
      <c r="EB5">
        <v>20</v>
      </c>
      <c r="EC5" s="4">
        <f t="shared" si="43"/>
        <v>0</v>
      </c>
      <c r="ED5">
        <v>26</v>
      </c>
      <c r="EE5">
        <v>25</v>
      </c>
      <c r="EF5" s="4">
        <f t="shared" si="44"/>
        <v>-3.8461538461538396</v>
      </c>
      <c r="EG5">
        <v>17</v>
      </c>
      <c r="EH5">
        <v>14</v>
      </c>
      <c r="EI5" s="4">
        <f t="shared" si="45"/>
        <v>-17.64705882352942</v>
      </c>
      <c r="EJ5">
        <v>20</v>
      </c>
      <c r="EK5">
        <v>23</v>
      </c>
      <c r="EL5" s="4">
        <f t="shared" si="46"/>
        <v>14.999999999999986</v>
      </c>
      <c r="EM5">
        <v>83</v>
      </c>
      <c r="EN5">
        <v>82</v>
      </c>
      <c r="EO5" s="4">
        <f t="shared" si="47"/>
        <v>-1.2048192771084416</v>
      </c>
    </row>
    <row r="6" spans="1:148" x14ac:dyDescent="0.25">
      <c r="A6" t="s">
        <v>112</v>
      </c>
      <c r="B6">
        <v>2</v>
      </c>
      <c r="C6">
        <v>63</v>
      </c>
      <c r="D6" s="4">
        <f t="shared" si="0"/>
        <v>30.207799999999992</v>
      </c>
      <c r="E6" s="4">
        <f t="shared" si="1"/>
        <v>31.930199999999999</v>
      </c>
      <c r="F6" s="4">
        <f t="shared" si="4"/>
        <v>5.701838597978039</v>
      </c>
      <c r="G6" s="4">
        <f t="shared" si="2"/>
        <v>2.0752758599999996</v>
      </c>
      <c r="H6" s="4">
        <f t="shared" si="3"/>
        <v>2.1967977599999999</v>
      </c>
      <c r="I6" s="4">
        <f t="shared" si="5"/>
        <v>5.8556986250493139</v>
      </c>
      <c r="J6">
        <v>68.7</v>
      </c>
      <c r="K6">
        <v>68.8</v>
      </c>
      <c r="L6" s="4">
        <f t="shared" si="6"/>
        <v>0.14556040756912125</v>
      </c>
      <c r="M6">
        <v>161.5</v>
      </c>
      <c r="N6">
        <v>106</v>
      </c>
      <c r="O6">
        <v>102</v>
      </c>
      <c r="P6" s="4">
        <f t="shared" si="7"/>
        <v>-3.7735849056603712</v>
      </c>
      <c r="Q6">
        <v>83</v>
      </c>
      <c r="R6">
        <v>82</v>
      </c>
      <c r="S6" s="4">
        <f t="shared" si="8"/>
        <v>-1.2048192771084416</v>
      </c>
      <c r="T6">
        <v>80</v>
      </c>
      <c r="U6">
        <v>74</v>
      </c>
      <c r="V6" s="4">
        <f t="shared" si="9"/>
        <v>-7.5</v>
      </c>
      <c r="W6">
        <v>139</v>
      </c>
      <c r="X6">
        <v>126</v>
      </c>
      <c r="Y6" s="4">
        <f t="shared" si="10"/>
        <v>-9.352517985611513</v>
      </c>
      <c r="Z6">
        <v>80</v>
      </c>
      <c r="AA6">
        <v>82</v>
      </c>
      <c r="AB6" s="4">
        <f t="shared" si="11"/>
        <v>2.4999999999999858</v>
      </c>
      <c r="AC6">
        <v>8</v>
      </c>
      <c r="AD6">
        <v>8.5</v>
      </c>
      <c r="AE6" s="4">
        <f t="shared" si="12"/>
        <v>6.25</v>
      </c>
      <c r="AF6">
        <v>577</v>
      </c>
      <c r="AG6">
        <v>600</v>
      </c>
      <c r="AH6" s="4">
        <f t="shared" si="13"/>
        <v>3.9861351819757544</v>
      </c>
      <c r="AI6">
        <v>39.799999999999997</v>
      </c>
      <c r="AJ6">
        <v>42.8</v>
      </c>
      <c r="AK6" s="4">
        <f t="shared" si="14"/>
        <v>7.5376884422110493</v>
      </c>
      <c r="AL6">
        <v>62</v>
      </c>
      <c r="AM6">
        <v>75</v>
      </c>
      <c r="AN6" s="4">
        <f t="shared" si="15"/>
        <v>20.967741935483872</v>
      </c>
      <c r="AO6">
        <v>68.7</v>
      </c>
      <c r="AP6">
        <v>68.8</v>
      </c>
      <c r="AQ6" s="4">
        <f t="shared" si="16"/>
        <v>0.14556040756912125</v>
      </c>
      <c r="AR6">
        <v>38.4</v>
      </c>
      <c r="AS6">
        <v>41.3</v>
      </c>
      <c r="AT6" s="4">
        <f t="shared" si="17"/>
        <v>7.5520833333333286</v>
      </c>
      <c r="AU6">
        <v>66254</v>
      </c>
      <c r="AV6">
        <v>66374</v>
      </c>
      <c r="AW6" s="4">
        <f t="shared" si="18"/>
        <v>0.18112113985570488</v>
      </c>
      <c r="AX6">
        <v>26376</v>
      </c>
      <c r="AY6">
        <v>28423</v>
      </c>
      <c r="AZ6" s="4">
        <f t="shared" si="19"/>
        <v>7.7608431907794966</v>
      </c>
      <c r="BA6">
        <v>39878</v>
      </c>
      <c r="BB6">
        <v>37951</v>
      </c>
      <c r="BC6" s="4">
        <f t="shared" si="20"/>
        <v>-4.832238326897027</v>
      </c>
      <c r="BD6">
        <v>2421</v>
      </c>
      <c r="BE6">
        <v>2445</v>
      </c>
      <c r="BF6" s="4">
        <f t="shared" si="21"/>
        <v>0.9913258983891069</v>
      </c>
      <c r="BG6">
        <v>42299</v>
      </c>
      <c r="BH6">
        <v>40396</v>
      </c>
      <c r="BI6" s="4">
        <f t="shared" si="22"/>
        <v>-4.4989243244521191</v>
      </c>
      <c r="BJ6">
        <v>4.4000000000000004</v>
      </c>
      <c r="BK6">
        <v>4.7</v>
      </c>
      <c r="BL6" s="4">
        <f t="shared" si="23"/>
        <v>6.818181818181813</v>
      </c>
      <c r="BM6">
        <v>3</v>
      </c>
      <c r="BN6">
        <v>5</v>
      </c>
      <c r="BO6" s="4">
        <f t="shared" si="24"/>
        <v>66.666666666666686</v>
      </c>
      <c r="BP6">
        <v>3</v>
      </c>
      <c r="BQ6">
        <v>3.6</v>
      </c>
      <c r="BR6" s="4">
        <f t="shared" si="25"/>
        <v>20</v>
      </c>
      <c r="BS6">
        <v>139</v>
      </c>
      <c r="BT6">
        <v>136</v>
      </c>
      <c r="BU6" s="4">
        <f t="shared" si="26"/>
        <v>-2.1582733812949613</v>
      </c>
      <c r="BV6">
        <v>0.42</v>
      </c>
      <c r="BW6">
        <v>0.41</v>
      </c>
      <c r="BX6" s="4">
        <f t="shared" si="27"/>
        <v>-2.3809523809523796</v>
      </c>
      <c r="BY6">
        <v>4.7</v>
      </c>
      <c r="BZ6">
        <v>4.5999999999999996</v>
      </c>
      <c r="CA6" s="4">
        <f t="shared" si="28"/>
        <v>-2.1276595744680975</v>
      </c>
      <c r="CB6">
        <v>89</v>
      </c>
      <c r="CC6">
        <v>90</v>
      </c>
      <c r="CD6" s="4">
        <f t="shared" si="29"/>
        <v>1.1235955056179847</v>
      </c>
      <c r="CE6">
        <v>29.6</v>
      </c>
      <c r="CF6">
        <v>29.8</v>
      </c>
      <c r="CG6" s="4">
        <f t="shared" si="48"/>
        <v>0.67567567567567721</v>
      </c>
      <c r="CH6">
        <v>334</v>
      </c>
      <c r="CI6">
        <v>333</v>
      </c>
      <c r="CJ6" s="4">
        <f t="shared" si="30"/>
        <v>-0.29940119760479433</v>
      </c>
      <c r="CK6">
        <v>7.5</v>
      </c>
      <c r="CL6">
        <v>7.2</v>
      </c>
      <c r="CM6" s="4">
        <f t="shared" si="31"/>
        <v>-3.9999999999999858</v>
      </c>
      <c r="CN6">
        <v>4.2</v>
      </c>
      <c r="CO6">
        <v>3.4</v>
      </c>
      <c r="CP6" s="4">
        <f t="shared" si="32"/>
        <v>-19.047619047619051</v>
      </c>
      <c r="CQ6">
        <v>2.6</v>
      </c>
      <c r="CR6">
        <v>3</v>
      </c>
      <c r="CS6" s="4">
        <f t="shared" si="33"/>
        <v>15.384615384615373</v>
      </c>
      <c r="CT6">
        <v>0.5</v>
      </c>
      <c r="CU6">
        <v>0.6</v>
      </c>
      <c r="CV6" s="4">
        <f t="shared" si="34"/>
        <v>20</v>
      </c>
      <c r="CW6">
        <v>0.3</v>
      </c>
      <c r="CX6">
        <v>0.3</v>
      </c>
      <c r="CY6" s="4">
        <f t="shared" si="35"/>
        <v>0</v>
      </c>
      <c r="CZ6">
        <v>0.1</v>
      </c>
      <c r="DA6">
        <v>0.1</v>
      </c>
      <c r="DB6" s="4">
        <f t="shared" ref="DB6" si="50">((DA6/CZ6)*100)-100</f>
        <v>0</v>
      </c>
      <c r="DC6">
        <v>273</v>
      </c>
      <c r="DD6">
        <v>258</v>
      </c>
      <c r="DE6" s="4">
        <f t="shared" si="36"/>
        <v>-5.4945054945055034</v>
      </c>
      <c r="DF6">
        <v>2.5</v>
      </c>
      <c r="DG6">
        <v>6</v>
      </c>
      <c r="DH6" s="4">
        <f t="shared" si="37"/>
        <v>140</v>
      </c>
      <c r="DI6">
        <v>98</v>
      </c>
      <c r="DJ6">
        <v>96</v>
      </c>
      <c r="DK6" s="4">
        <f t="shared" si="38"/>
        <v>-2.0408163265306172</v>
      </c>
      <c r="DL6">
        <v>122</v>
      </c>
      <c r="DM6">
        <v>116</v>
      </c>
      <c r="DN6" s="4">
        <f t="shared" si="39"/>
        <v>-4.9180327868852487</v>
      </c>
      <c r="DO6">
        <v>40</v>
      </c>
      <c r="DP6">
        <v>32</v>
      </c>
      <c r="DQ6" s="4">
        <f t="shared" si="40"/>
        <v>-20</v>
      </c>
      <c r="DR6">
        <v>9</v>
      </c>
      <c r="DS6">
        <v>9</v>
      </c>
      <c r="DT6" s="4">
        <f t="shared" si="49"/>
        <v>0</v>
      </c>
      <c r="DU6">
        <v>21</v>
      </c>
      <c r="DV6">
        <v>27</v>
      </c>
      <c r="DW6" s="4">
        <f t="shared" si="41"/>
        <v>28.571428571428584</v>
      </c>
      <c r="DX6">
        <v>82</v>
      </c>
      <c r="DY6">
        <v>84</v>
      </c>
      <c r="DZ6" s="4">
        <f t="shared" si="42"/>
        <v>2.4390243902439011</v>
      </c>
      <c r="EA6">
        <v>27</v>
      </c>
      <c r="EB6">
        <v>26</v>
      </c>
      <c r="EC6" s="4">
        <f t="shared" si="43"/>
        <v>-3.7037037037037095</v>
      </c>
      <c r="ED6">
        <v>26</v>
      </c>
      <c r="EE6">
        <v>23</v>
      </c>
      <c r="EF6" s="4">
        <f t="shared" si="44"/>
        <v>-11.538461538461547</v>
      </c>
      <c r="EG6">
        <v>19</v>
      </c>
      <c r="EH6">
        <v>19</v>
      </c>
      <c r="EI6" s="4">
        <f t="shared" si="45"/>
        <v>0</v>
      </c>
      <c r="EJ6">
        <v>25</v>
      </c>
      <c r="EK6">
        <v>28</v>
      </c>
      <c r="EL6" s="4">
        <f t="shared" si="46"/>
        <v>12.000000000000014</v>
      </c>
      <c r="EM6">
        <v>97</v>
      </c>
      <c r="EN6">
        <v>96</v>
      </c>
      <c r="EO6" s="4">
        <f t="shared" si="47"/>
        <v>-1.0309278350515427</v>
      </c>
    </row>
    <row r="7" spans="1:148" x14ac:dyDescent="0.25">
      <c r="A7" t="s">
        <v>4</v>
      </c>
      <c r="B7">
        <v>2</v>
      </c>
      <c r="C7">
        <v>67</v>
      </c>
      <c r="D7" s="4">
        <f t="shared" si="0"/>
        <v>29.269400000000001</v>
      </c>
      <c r="E7" s="4">
        <f t="shared" si="1"/>
        <v>35.307000000000016</v>
      </c>
      <c r="F7" s="4">
        <f t="shared" si="4"/>
        <v>20.627686252536833</v>
      </c>
      <c r="G7" s="4">
        <f t="shared" si="2"/>
        <v>2.0810543399999997</v>
      </c>
      <c r="H7" s="4">
        <f t="shared" si="3"/>
        <v>2.4714900000000011</v>
      </c>
      <c r="I7" s="4">
        <f t="shared" si="5"/>
        <v>18.761435129079885</v>
      </c>
      <c r="J7">
        <v>71.099999999999994</v>
      </c>
      <c r="K7">
        <v>70</v>
      </c>
      <c r="L7" s="4">
        <f t="shared" si="6"/>
        <v>-1.547116736990148</v>
      </c>
      <c r="M7">
        <v>163</v>
      </c>
      <c r="N7">
        <v>101</v>
      </c>
      <c r="O7">
        <v>100</v>
      </c>
      <c r="P7" s="4">
        <f t="shared" si="7"/>
        <v>-0.99009900990098743</v>
      </c>
      <c r="Q7">
        <v>93</v>
      </c>
      <c r="R7">
        <v>92</v>
      </c>
      <c r="S7" s="4">
        <f t="shared" si="8"/>
        <v>-1.0752688172043037</v>
      </c>
      <c r="T7">
        <v>82</v>
      </c>
      <c r="U7">
        <v>58</v>
      </c>
      <c r="V7" s="4">
        <f t="shared" si="9"/>
        <v>-29.268292682926827</v>
      </c>
      <c r="W7">
        <v>122</v>
      </c>
      <c r="X7">
        <v>116</v>
      </c>
      <c r="Y7" s="4">
        <f t="shared" si="10"/>
        <v>-4.9180327868852487</v>
      </c>
      <c r="Z7">
        <v>79</v>
      </c>
      <c r="AA7">
        <v>81</v>
      </c>
      <c r="AB7" s="4">
        <f t="shared" si="11"/>
        <v>2.5316455696202382</v>
      </c>
      <c r="AC7">
        <v>9.48</v>
      </c>
      <c r="AD7">
        <v>7.21</v>
      </c>
      <c r="AE7" s="4">
        <f t="shared" si="12"/>
        <v>-23.94514767932489</v>
      </c>
      <c r="AF7">
        <v>615</v>
      </c>
      <c r="AG7">
        <v>660</v>
      </c>
      <c r="AH7" s="4">
        <f t="shared" si="13"/>
        <v>7.3170731707317174</v>
      </c>
      <c r="AI7">
        <v>44.3</v>
      </c>
      <c r="AJ7">
        <v>45.2</v>
      </c>
      <c r="AK7" s="4">
        <f t="shared" si="14"/>
        <v>2.0316027088036321</v>
      </c>
      <c r="AL7">
        <v>79</v>
      </c>
      <c r="AM7">
        <v>82</v>
      </c>
      <c r="AN7" s="4">
        <f t="shared" si="15"/>
        <v>3.7974683544303787</v>
      </c>
      <c r="AO7">
        <v>69.7</v>
      </c>
      <c r="AP7">
        <v>70</v>
      </c>
      <c r="AQ7" s="4">
        <f t="shared" si="16"/>
        <v>0.43041606886656325</v>
      </c>
      <c r="AR7">
        <v>42.7</v>
      </c>
      <c r="AS7">
        <v>43.6</v>
      </c>
      <c r="AT7" s="4">
        <f t="shared" si="17"/>
        <v>2.1077283372365372</v>
      </c>
      <c r="AU7">
        <v>67263</v>
      </c>
      <c r="AV7">
        <v>67477</v>
      </c>
      <c r="AW7" s="4">
        <f t="shared" si="18"/>
        <v>0.31815411147286454</v>
      </c>
      <c r="AX7">
        <v>29800</v>
      </c>
      <c r="AY7">
        <v>30506</v>
      </c>
      <c r="AZ7" s="4">
        <f t="shared" si="19"/>
        <v>2.3691275167785193</v>
      </c>
      <c r="BA7">
        <v>37463</v>
      </c>
      <c r="BB7">
        <v>36971</v>
      </c>
      <c r="BC7" s="4">
        <f t="shared" si="20"/>
        <v>-1.3132957851747022</v>
      </c>
      <c r="BD7">
        <v>2453</v>
      </c>
      <c r="BE7">
        <v>2508</v>
      </c>
      <c r="BF7" s="4">
        <f t="shared" si="21"/>
        <v>2.2421524663677133</v>
      </c>
      <c r="BG7">
        <v>39916</v>
      </c>
      <c r="BH7">
        <v>39479</v>
      </c>
      <c r="BI7" s="4">
        <f t="shared" si="22"/>
        <v>-1.0947990780639287</v>
      </c>
      <c r="BJ7">
        <v>4.9000000000000004</v>
      </c>
      <c r="BK7">
        <v>4.7</v>
      </c>
      <c r="BL7" s="4">
        <f t="shared" si="23"/>
        <v>-4.0816326530612344</v>
      </c>
      <c r="BM7">
        <v>2</v>
      </c>
      <c r="BN7">
        <v>3</v>
      </c>
      <c r="BO7" s="4">
        <f t="shared" si="24"/>
        <v>50</v>
      </c>
      <c r="BP7">
        <v>7.1</v>
      </c>
      <c r="BQ7">
        <v>9.6</v>
      </c>
      <c r="BR7" s="4">
        <f t="shared" si="25"/>
        <v>35.211267605633793</v>
      </c>
      <c r="BS7">
        <v>144</v>
      </c>
      <c r="BT7">
        <v>140</v>
      </c>
      <c r="BU7" s="4">
        <f t="shared" si="26"/>
        <v>-2.7777777777777857</v>
      </c>
      <c r="BV7">
        <v>0.44</v>
      </c>
      <c r="BW7">
        <v>0.44</v>
      </c>
      <c r="BX7" s="4">
        <f t="shared" si="27"/>
        <v>0</v>
      </c>
      <c r="BY7">
        <v>4.7</v>
      </c>
      <c r="BZ7">
        <v>4.7</v>
      </c>
      <c r="CA7" s="4">
        <f t="shared" si="28"/>
        <v>0</v>
      </c>
      <c r="CB7">
        <v>93</v>
      </c>
      <c r="CC7">
        <v>92</v>
      </c>
      <c r="CD7" s="4">
        <f t="shared" si="29"/>
        <v>-1.0752688172043037</v>
      </c>
      <c r="CE7">
        <v>30.6</v>
      </c>
      <c r="CF7">
        <v>29.7</v>
      </c>
      <c r="CG7" s="4">
        <f t="shared" si="48"/>
        <v>-2.9411764705882462</v>
      </c>
      <c r="CH7">
        <v>330</v>
      </c>
      <c r="CI7">
        <v>321</v>
      </c>
      <c r="CJ7" s="4">
        <f t="shared" si="30"/>
        <v>-2.7272727272727195</v>
      </c>
      <c r="CK7">
        <v>5.4</v>
      </c>
      <c r="CL7">
        <v>5.4</v>
      </c>
      <c r="CM7" s="4">
        <f t="shared" si="31"/>
        <v>0</v>
      </c>
      <c r="CN7">
        <v>2.9</v>
      </c>
      <c r="CO7">
        <v>2.2999999999999998</v>
      </c>
      <c r="CP7" s="4">
        <f t="shared" si="32"/>
        <v>-20.689655172413808</v>
      </c>
      <c r="CQ7">
        <v>1.9</v>
      </c>
      <c r="CR7">
        <v>0.6</v>
      </c>
      <c r="CS7" s="4">
        <f t="shared" si="33"/>
        <v>-68.421052631578945</v>
      </c>
      <c r="CT7">
        <v>0.3</v>
      </c>
      <c r="CU7">
        <v>0.2</v>
      </c>
      <c r="CV7" s="4">
        <f t="shared" si="34"/>
        <v>-33.333333333333329</v>
      </c>
      <c r="CW7">
        <v>0.2</v>
      </c>
      <c r="CX7">
        <v>0</v>
      </c>
      <c r="CY7" s="4">
        <f t="shared" si="35"/>
        <v>-100</v>
      </c>
      <c r="CZ7">
        <v>0</v>
      </c>
      <c r="DA7">
        <v>0</v>
      </c>
      <c r="DB7" s="4">
        <v>0</v>
      </c>
      <c r="DC7">
        <v>296</v>
      </c>
      <c r="DD7">
        <v>293</v>
      </c>
      <c r="DE7" s="4">
        <f t="shared" si="36"/>
        <v>-1.0135135135135158</v>
      </c>
      <c r="DF7">
        <v>7.4</v>
      </c>
      <c r="DG7">
        <v>5.3</v>
      </c>
      <c r="DH7" s="4">
        <f t="shared" si="37"/>
        <v>-28.378378378378386</v>
      </c>
      <c r="DI7">
        <v>101</v>
      </c>
      <c r="DJ7">
        <v>98</v>
      </c>
      <c r="DK7" s="4">
        <f t="shared" si="38"/>
        <v>-2.9702970297029765</v>
      </c>
      <c r="DL7">
        <v>121</v>
      </c>
      <c r="DM7">
        <v>112</v>
      </c>
      <c r="DN7" s="4">
        <f t="shared" si="39"/>
        <v>-7.4380165289256155</v>
      </c>
      <c r="DO7">
        <v>31</v>
      </c>
      <c r="DP7">
        <v>29</v>
      </c>
      <c r="DQ7" s="4">
        <f t="shared" si="40"/>
        <v>-6.4516129032258078</v>
      </c>
      <c r="DR7">
        <v>10</v>
      </c>
      <c r="DS7">
        <v>-1</v>
      </c>
      <c r="DT7" s="4">
        <f t="shared" si="49"/>
        <v>-110</v>
      </c>
      <c r="DU7">
        <v>33</v>
      </c>
      <c r="DV7">
        <v>-3</v>
      </c>
      <c r="DW7" s="4">
        <f t="shared" si="41"/>
        <v>-109.09090909090909</v>
      </c>
      <c r="DX7">
        <v>90</v>
      </c>
      <c r="DY7">
        <v>83</v>
      </c>
      <c r="DZ7" s="4">
        <f t="shared" si="42"/>
        <v>-7.7777777777777715</v>
      </c>
      <c r="EA7">
        <v>24</v>
      </c>
      <c r="EB7">
        <v>26</v>
      </c>
      <c r="EC7" s="4">
        <f t="shared" si="43"/>
        <v>8.3333333333333286</v>
      </c>
      <c r="ED7">
        <v>13</v>
      </c>
      <c r="EE7">
        <v>12</v>
      </c>
      <c r="EF7" s="4">
        <f t="shared" si="44"/>
        <v>-7.6923076923076934</v>
      </c>
      <c r="EG7">
        <v>16</v>
      </c>
      <c r="EH7">
        <v>17</v>
      </c>
      <c r="EI7" s="4">
        <f t="shared" si="45"/>
        <v>6.25</v>
      </c>
      <c r="EJ7">
        <v>22</v>
      </c>
      <c r="EK7">
        <v>23</v>
      </c>
      <c r="EL7" s="4">
        <f t="shared" si="46"/>
        <v>4.5454545454545467</v>
      </c>
      <c r="EM7">
        <v>75</v>
      </c>
      <c r="EN7">
        <v>78</v>
      </c>
      <c r="EO7" s="4">
        <f t="shared" si="47"/>
        <v>4</v>
      </c>
    </row>
    <row r="8" spans="1:148" x14ac:dyDescent="0.25">
      <c r="A8" t="s">
        <v>113</v>
      </c>
      <c r="B8">
        <v>2</v>
      </c>
      <c r="C8">
        <v>69</v>
      </c>
      <c r="D8" s="4">
        <f t="shared" si="0"/>
        <v>32.402999999999984</v>
      </c>
      <c r="E8" s="4">
        <f t="shared" si="1"/>
        <v>29.487100000000005</v>
      </c>
      <c r="F8" s="4">
        <f t="shared" si="4"/>
        <v>-8.9988581304199613</v>
      </c>
      <c r="G8" s="4">
        <f t="shared" si="2"/>
        <v>1.9117769999999992</v>
      </c>
      <c r="H8" s="4">
        <f t="shared" si="3"/>
        <v>1.7515337400000004</v>
      </c>
      <c r="I8" s="4">
        <f t="shared" si="5"/>
        <v>-8.3819012363889129</v>
      </c>
      <c r="J8">
        <v>59</v>
      </c>
      <c r="K8">
        <v>59.4</v>
      </c>
      <c r="L8" s="4">
        <f t="shared" si="6"/>
        <v>0.67796610169490634</v>
      </c>
      <c r="M8">
        <v>150</v>
      </c>
      <c r="N8">
        <v>121</v>
      </c>
      <c r="O8">
        <v>106.5</v>
      </c>
      <c r="P8" s="4">
        <f t="shared" si="7"/>
        <v>-11.983471074380176</v>
      </c>
      <c r="Q8">
        <v>99</v>
      </c>
      <c r="R8">
        <v>95.5</v>
      </c>
      <c r="S8" s="4">
        <f t="shared" si="8"/>
        <v>-3.5353535353535364</v>
      </c>
      <c r="T8">
        <v>65</v>
      </c>
      <c r="U8">
        <v>79</v>
      </c>
      <c r="V8" s="4">
        <f t="shared" si="9"/>
        <v>21.538461538461533</v>
      </c>
      <c r="W8">
        <v>129</v>
      </c>
      <c r="X8">
        <v>138</v>
      </c>
      <c r="Y8" s="4">
        <f t="shared" si="10"/>
        <v>6.9767441860465027</v>
      </c>
      <c r="Z8">
        <v>63</v>
      </c>
      <c r="AA8">
        <v>89</v>
      </c>
      <c r="AB8" s="4">
        <f t="shared" si="11"/>
        <v>41.269841269841265</v>
      </c>
      <c r="AC8">
        <v>8.81</v>
      </c>
      <c r="AD8">
        <v>9</v>
      </c>
      <c r="AE8" s="4">
        <f t="shared" si="12"/>
        <v>2.1566401816117917</v>
      </c>
      <c r="AF8">
        <v>480</v>
      </c>
      <c r="AG8">
        <v>472.5</v>
      </c>
      <c r="AH8" s="4">
        <f t="shared" si="13"/>
        <v>-1.5625</v>
      </c>
      <c r="AI8">
        <v>47</v>
      </c>
      <c r="AJ8">
        <v>43.4</v>
      </c>
      <c r="AK8" s="4">
        <f t="shared" si="14"/>
        <v>-7.6595744680851112</v>
      </c>
      <c r="AL8">
        <v>87</v>
      </c>
      <c r="AM8">
        <v>76</v>
      </c>
      <c r="AN8" s="4">
        <f t="shared" si="15"/>
        <v>-12.643678160919535</v>
      </c>
      <c r="AO8">
        <v>60.9</v>
      </c>
      <c r="AP8">
        <v>59.4</v>
      </c>
      <c r="AQ8" s="4">
        <f t="shared" si="16"/>
        <v>-2.4630541871921139</v>
      </c>
      <c r="AR8">
        <v>45.4</v>
      </c>
      <c r="AS8">
        <v>42.1</v>
      </c>
      <c r="AT8" s="4">
        <f t="shared" si="17"/>
        <v>-7.268722466960341</v>
      </c>
      <c r="AU8">
        <v>58948</v>
      </c>
      <c r="AV8">
        <v>57597</v>
      </c>
      <c r="AW8" s="4">
        <f t="shared" si="18"/>
        <v>-2.2918504444595271</v>
      </c>
      <c r="AX8">
        <v>27677</v>
      </c>
      <c r="AY8">
        <v>25026</v>
      </c>
      <c r="AZ8" s="4">
        <f t="shared" si="19"/>
        <v>-9.5783502547241426</v>
      </c>
      <c r="BA8">
        <v>31271</v>
      </c>
      <c r="BB8">
        <v>32571</v>
      </c>
      <c r="BC8" s="4">
        <f t="shared" si="20"/>
        <v>4.1572063573278797</v>
      </c>
      <c r="BD8">
        <v>1952</v>
      </c>
      <c r="BE8">
        <v>1852</v>
      </c>
      <c r="BF8" s="4">
        <f t="shared" si="21"/>
        <v>-5.122950819672127</v>
      </c>
      <c r="BG8">
        <v>33223</v>
      </c>
      <c r="BH8">
        <v>34423</v>
      </c>
      <c r="BI8" s="4">
        <f t="shared" si="22"/>
        <v>3.6119555729464423</v>
      </c>
      <c r="BJ8">
        <v>5.8</v>
      </c>
      <c r="BK8">
        <v>5.5</v>
      </c>
      <c r="BL8" s="4">
        <f t="shared" si="23"/>
        <v>-5.1724137931034448</v>
      </c>
      <c r="BM8">
        <v>1</v>
      </c>
      <c r="BN8">
        <v>1</v>
      </c>
      <c r="BO8" s="4">
        <f t="shared" si="24"/>
        <v>0</v>
      </c>
      <c r="BP8">
        <v>9</v>
      </c>
      <c r="BQ8">
        <v>11</v>
      </c>
      <c r="BR8" s="4">
        <f t="shared" si="25"/>
        <v>22.222222222222229</v>
      </c>
      <c r="BS8">
        <v>147</v>
      </c>
      <c r="BT8">
        <v>151</v>
      </c>
      <c r="BU8" s="4">
        <f t="shared" si="26"/>
        <v>2.7210884353741562</v>
      </c>
      <c r="BV8">
        <v>0.45</v>
      </c>
      <c r="BW8">
        <v>0.46</v>
      </c>
      <c r="BX8" s="4">
        <f t="shared" si="27"/>
        <v>2.2222222222222143</v>
      </c>
      <c r="BY8">
        <v>4.9000000000000004</v>
      </c>
      <c r="BZ8">
        <v>4.9000000000000004</v>
      </c>
      <c r="CA8" s="4">
        <f t="shared" si="28"/>
        <v>0</v>
      </c>
      <c r="CB8">
        <v>92</v>
      </c>
      <c r="CC8">
        <v>93</v>
      </c>
      <c r="CD8" s="4">
        <f t="shared" si="29"/>
        <v>1.0869565217391397</v>
      </c>
      <c r="CE8">
        <v>30.1</v>
      </c>
      <c r="CF8">
        <v>30.8</v>
      </c>
      <c r="CG8" s="4">
        <f t="shared" si="48"/>
        <v>2.3255813953488484</v>
      </c>
      <c r="CH8">
        <v>327</v>
      </c>
      <c r="CI8">
        <v>330</v>
      </c>
      <c r="CJ8" s="4">
        <f t="shared" si="30"/>
        <v>0.91743119266054407</v>
      </c>
      <c r="CK8">
        <v>6.3</v>
      </c>
      <c r="CL8">
        <v>6.2</v>
      </c>
      <c r="CM8" s="4">
        <f t="shared" si="31"/>
        <v>-1.5873015873015817</v>
      </c>
      <c r="CN8">
        <v>3.3</v>
      </c>
      <c r="CO8">
        <v>3.5</v>
      </c>
      <c r="CP8" s="4">
        <f t="shared" si="32"/>
        <v>6.0606060606060623</v>
      </c>
      <c r="CQ8">
        <v>2.4</v>
      </c>
      <c r="CR8">
        <v>2</v>
      </c>
      <c r="CS8" s="4">
        <f t="shared" si="33"/>
        <v>-16.666666666666657</v>
      </c>
      <c r="CT8">
        <v>0.5</v>
      </c>
      <c r="CU8">
        <v>0.5</v>
      </c>
      <c r="CV8" s="4">
        <f t="shared" si="34"/>
        <v>0</v>
      </c>
      <c r="CW8">
        <v>0.1</v>
      </c>
      <c r="CX8">
        <v>0.2</v>
      </c>
      <c r="CY8" s="4">
        <f t="shared" si="35"/>
        <v>100</v>
      </c>
      <c r="CZ8">
        <v>0</v>
      </c>
      <c r="DA8">
        <v>0.1</v>
      </c>
      <c r="DB8" s="4">
        <v>0.01</v>
      </c>
      <c r="DC8">
        <v>196</v>
      </c>
      <c r="DD8">
        <v>197</v>
      </c>
      <c r="DE8" s="4">
        <f t="shared" si="36"/>
        <v>0.51020408163265074</v>
      </c>
      <c r="DF8">
        <v>8.1</v>
      </c>
      <c r="DG8">
        <v>8.1</v>
      </c>
      <c r="DH8" s="4">
        <f t="shared" si="37"/>
        <v>0</v>
      </c>
      <c r="DI8">
        <v>118</v>
      </c>
      <c r="DJ8">
        <v>103</v>
      </c>
      <c r="DK8" s="4">
        <f t="shared" si="38"/>
        <v>-12.711864406779654</v>
      </c>
      <c r="DL8">
        <v>149</v>
      </c>
      <c r="DM8">
        <v>124</v>
      </c>
      <c r="DN8" s="4">
        <f t="shared" si="39"/>
        <v>-16.77852348993288</v>
      </c>
      <c r="DO8">
        <v>51</v>
      </c>
      <c r="DP8">
        <v>35</v>
      </c>
      <c r="DQ8" s="4">
        <f t="shared" si="40"/>
        <v>-31.372549019607845</v>
      </c>
      <c r="DR8">
        <v>16</v>
      </c>
      <c r="DS8">
        <v>11</v>
      </c>
      <c r="DT8" s="4">
        <f t="shared" si="49"/>
        <v>-31.25</v>
      </c>
      <c r="DU8">
        <v>32</v>
      </c>
      <c r="DV8">
        <v>31</v>
      </c>
      <c r="DW8" s="4">
        <f t="shared" si="41"/>
        <v>-3.125</v>
      </c>
      <c r="DX8">
        <v>98</v>
      </c>
      <c r="DY8">
        <v>89</v>
      </c>
      <c r="DZ8" s="4">
        <f t="shared" si="42"/>
        <v>-9.183673469387756</v>
      </c>
      <c r="EA8">
        <v>22</v>
      </c>
      <c r="EB8">
        <v>25</v>
      </c>
      <c r="EC8" s="4">
        <f t="shared" si="43"/>
        <v>13.63636363636364</v>
      </c>
      <c r="ED8">
        <v>23</v>
      </c>
      <c r="EE8">
        <v>24</v>
      </c>
      <c r="EF8" s="4">
        <f t="shared" si="44"/>
        <v>4.3478260869565162</v>
      </c>
      <c r="EG8">
        <v>10</v>
      </c>
      <c r="EH8">
        <v>16</v>
      </c>
      <c r="EI8" s="4">
        <f t="shared" si="45"/>
        <v>60</v>
      </c>
      <c r="EJ8">
        <v>20</v>
      </c>
      <c r="EK8">
        <v>21</v>
      </c>
      <c r="EL8" s="4">
        <f t="shared" si="46"/>
        <v>5</v>
      </c>
      <c r="EM8">
        <v>75</v>
      </c>
      <c r="EN8">
        <v>86</v>
      </c>
      <c r="EO8" s="4">
        <f t="shared" si="47"/>
        <v>14.666666666666671</v>
      </c>
    </row>
    <row r="9" spans="1:148" s="8" customFormat="1" ht="15.75" thickBot="1" x14ac:dyDescent="0.3">
      <c r="A9" s="8" t="s">
        <v>114</v>
      </c>
      <c r="B9" s="8">
        <v>2</v>
      </c>
      <c r="C9" s="8">
        <v>42</v>
      </c>
      <c r="D9" s="9">
        <f t="shared" si="0"/>
        <v>28.705400000000004</v>
      </c>
      <c r="E9" s="9">
        <f t="shared" si="1"/>
        <v>30.465599999999998</v>
      </c>
      <c r="F9" s="9">
        <f t="shared" si="4"/>
        <v>6.1319472991144437</v>
      </c>
      <c r="G9" s="9">
        <f t="shared" si="2"/>
        <v>2.0409539400000001</v>
      </c>
      <c r="H9" s="9">
        <f t="shared" si="3"/>
        <v>2.1600110399999997</v>
      </c>
      <c r="I9" s="9">
        <f t="shared" si="5"/>
        <v>5.8334045500311191</v>
      </c>
      <c r="J9" s="8">
        <v>71.099999999999994</v>
      </c>
      <c r="K9" s="8">
        <v>70.900000000000006</v>
      </c>
      <c r="L9" s="9">
        <f t="shared" si="6"/>
        <v>-0.28129395218002173</v>
      </c>
      <c r="M9" s="8">
        <v>168</v>
      </c>
      <c r="N9" s="8">
        <v>109.5</v>
      </c>
      <c r="O9" s="8">
        <v>108</v>
      </c>
      <c r="P9" s="9">
        <f t="shared" si="7"/>
        <v>-1.3698630136986338</v>
      </c>
      <c r="Q9" s="8">
        <v>92.5</v>
      </c>
      <c r="R9" s="8">
        <v>93</v>
      </c>
      <c r="S9" s="9">
        <f t="shared" si="8"/>
        <v>0.54054054054053324</v>
      </c>
      <c r="T9" s="8">
        <v>90</v>
      </c>
      <c r="U9" s="8">
        <v>79</v>
      </c>
      <c r="V9" s="9">
        <f t="shared" si="9"/>
        <v>-12.222222222222229</v>
      </c>
      <c r="W9" s="8">
        <v>122</v>
      </c>
      <c r="X9" s="8">
        <v>133</v>
      </c>
      <c r="Y9" s="9">
        <f t="shared" si="10"/>
        <v>9.0163934426229559</v>
      </c>
      <c r="Z9" s="8">
        <v>75</v>
      </c>
      <c r="AA9" s="8">
        <v>91</v>
      </c>
      <c r="AB9" s="9">
        <f t="shared" si="11"/>
        <v>21.333333333333343</v>
      </c>
      <c r="AC9" s="8">
        <v>13.1</v>
      </c>
      <c r="AD9" s="8">
        <v>12.78</v>
      </c>
      <c r="AE9" s="9">
        <f t="shared" si="12"/>
        <v>-2.4427480916030504</v>
      </c>
      <c r="AF9" s="8">
        <v>450</v>
      </c>
      <c r="AG9" s="8">
        <v>430</v>
      </c>
      <c r="AH9" s="9">
        <f t="shared" si="13"/>
        <v>-4.4444444444444429</v>
      </c>
      <c r="AI9" s="8">
        <v>39</v>
      </c>
      <c r="AJ9" s="8">
        <v>40.6</v>
      </c>
      <c r="AK9" s="9">
        <f t="shared" si="14"/>
        <v>4.1025641025641164</v>
      </c>
      <c r="AL9" s="8">
        <v>78</v>
      </c>
      <c r="AM9" s="8">
        <v>83</v>
      </c>
      <c r="AN9" s="9">
        <f t="shared" si="15"/>
        <v>6.4102564102564088</v>
      </c>
      <c r="AO9" s="8">
        <v>71.099999999999994</v>
      </c>
      <c r="AP9" s="8">
        <v>70.900000000000006</v>
      </c>
      <c r="AQ9" s="9">
        <f t="shared" si="16"/>
        <v>-0.28129395218002173</v>
      </c>
      <c r="AR9" s="8">
        <v>37.4</v>
      </c>
      <c r="AS9" s="8">
        <v>38.9</v>
      </c>
      <c r="AT9" s="9">
        <f t="shared" si="17"/>
        <v>4.0106951871657657</v>
      </c>
      <c r="AU9" s="8">
        <v>68235</v>
      </c>
      <c r="AV9" s="8">
        <v>67967</v>
      </c>
      <c r="AW9" s="9">
        <f t="shared" si="18"/>
        <v>-0.39276031362204833</v>
      </c>
      <c r="AX9" s="8">
        <v>26613</v>
      </c>
      <c r="AY9" s="8">
        <v>27570</v>
      </c>
      <c r="AZ9" s="9">
        <f t="shared" si="19"/>
        <v>3.5959869236839239</v>
      </c>
      <c r="BA9" s="8">
        <v>41622</v>
      </c>
      <c r="BB9" s="8">
        <v>40398</v>
      </c>
      <c r="BC9" s="9">
        <f t="shared" si="20"/>
        <v>-2.9407524866657155</v>
      </c>
      <c r="BD9" s="8">
        <v>2866</v>
      </c>
      <c r="BE9" s="8">
        <v>2907</v>
      </c>
      <c r="BF9" s="9">
        <f t="shared" si="21"/>
        <v>1.4305652477320336</v>
      </c>
      <c r="BG9" s="8">
        <v>44488</v>
      </c>
      <c r="BH9" s="8">
        <v>43305</v>
      </c>
      <c r="BI9" s="9">
        <f t="shared" si="22"/>
        <v>-2.6591440388419301</v>
      </c>
      <c r="BJ9" s="8">
        <v>4.5</v>
      </c>
      <c r="BK9" s="8">
        <v>3.7</v>
      </c>
      <c r="BL9" s="9">
        <f t="shared" si="23"/>
        <v>-17.777777777777771</v>
      </c>
      <c r="BO9" s="9"/>
      <c r="BP9" s="8">
        <v>8.3000000000000007</v>
      </c>
      <c r="BQ9" s="8">
        <v>4.5</v>
      </c>
      <c r="BR9" s="9">
        <f t="shared" si="25"/>
        <v>-45.783132530120483</v>
      </c>
      <c r="BS9" s="8">
        <v>120</v>
      </c>
      <c r="BT9" s="8">
        <v>126</v>
      </c>
      <c r="BU9" s="9">
        <f t="shared" si="26"/>
        <v>5</v>
      </c>
      <c r="BV9" s="8">
        <v>0.36</v>
      </c>
      <c r="BW9" s="8">
        <v>0.39</v>
      </c>
      <c r="BX9" s="9">
        <f t="shared" si="27"/>
        <v>8.3333333333333428</v>
      </c>
      <c r="BY9" s="8">
        <v>3.9</v>
      </c>
      <c r="BZ9" s="8">
        <v>4.3</v>
      </c>
      <c r="CA9" s="9">
        <f t="shared" si="28"/>
        <v>10.256410256410263</v>
      </c>
      <c r="CB9" s="8">
        <v>91</v>
      </c>
      <c r="CC9" s="8">
        <v>90</v>
      </c>
      <c r="CD9" s="9">
        <f t="shared" si="29"/>
        <v>-1.098901098901095</v>
      </c>
      <c r="CE9" s="8">
        <v>30.6</v>
      </c>
      <c r="CF9" s="8">
        <v>29.2</v>
      </c>
      <c r="CG9" s="9">
        <f t="shared" si="48"/>
        <v>-4.5751633986928226</v>
      </c>
      <c r="CH9" s="8">
        <v>337</v>
      </c>
      <c r="CI9" s="8">
        <v>324</v>
      </c>
      <c r="CJ9" s="9">
        <f t="shared" si="30"/>
        <v>-3.857566765578639</v>
      </c>
      <c r="CK9" s="8">
        <v>2.6</v>
      </c>
      <c r="CL9" s="8">
        <v>4.0999999999999996</v>
      </c>
      <c r="CM9" s="9">
        <f t="shared" si="31"/>
        <v>57.692307692307679</v>
      </c>
      <c r="CN9" s="8">
        <v>1.4</v>
      </c>
      <c r="CO9" s="8">
        <v>2.5</v>
      </c>
      <c r="CP9" s="9">
        <f t="shared" si="32"/>
        <v>78.571428571428584</v>
      </c>
      <c r="CQ9" s="8">
        <v>1</v>
      </c>
      <c r="CR9" s="8">
        <v>1.1000000000000001</v>
      </c>
      <c r="CS9" s="9">
        <f t="shared" si="33"/>
        <v>10.000000000000014</v>
      </c>
      <c r="CT9" s="8">
        <v>0.1</v>
      </c>
      <c r="CU9" s="8">
        <v>0.3</v>
      </c>
      <c r="CV9" s="9">
        <f t="shared" si="34"/>
        <v>199.99999999999994</v>
      </c>
      <c r="CW9" s="8">
        <v>0</v>
      </c>
      <c r="CX9" s="8">
        <v>0.2</v>
      </c>
      <c r="CY9" s="9">
        <v>0.02</v>
      </c>
      <c r="CZ9" s="8">
        <v>0</v>
      </c>
      <c r="DA9" s="8">
        <v>0</v>
      </c>
      <c r="DB9" s="9">
        <v>0</v>
      </c>
      <c r="DC9" s="8">
        <v>197</v>
      </c>
      <c r="DD9" s="8">
        <v>254</v>
      </c>
      <c r="DE9" s="9">
        <f t="shared" si="36"/>
        <v>28.934010152284259</v>
      </c>
      <c r="DF9" s="8">
        <v>7.6</v>
      </c>
      <c r="DG9" s="8">
        <v>6.9</v>
      </c>
      <c r="DH9" s="9">
        <f t="shared" si="37"/>
        <v>-9.2105263157894655</v>
      </c>
      <c r="DI9" s="8">
        <v>88</v>
      </c>
      <c r="DJ9" s="8">
        <v>111</v>
      </c>
      <c r="DK9" s="9">
        <f t="shared" si="38"/>
        <v>26.13636363636364</v>
      </c>
      <c r="DL9" s="8">
        <v>107</v>
      </c>
      <c r="DM9" s="8">
        <v>135</v>
      </c>
      <c r="DN9" s="9">
        <f t="shared" si="39"/>
        <v>26.168224299065429</v>
      </c>
      <c r="DO9" s="8">
        <v>31</v>
      </c>
      <c r="DP9" s="8">
        <v>42</v>
      </c>
      <c r="DQ9" s="9">
        <f t="shared" si="40"/>
        <v>35.483870967741922</v>
      </c>
      <c r="DR9" s="8">
        <v>3</v>
      </c>
      <c r="DS9" s="8">
        <v>8</v>
      </c>
      <c r="DT9" s="9">
        <f t="shared" si="49"/>
        <v>166.66666666666663</v>
      </c>
      <c r="DU9" s="8">
        <v>9</v>
      </c>
      <c r="DV9" s="8">
        <v>19</v>
      </c>
      <c r="DW9" s="4">
        <f t="shared" si="41"/>
        <v>111.11111111111111</v>
      </c>
      <c r="DX9" s="8">
        <v>76</v>
      </c>
      <c r="DY9" s="8">
        <v>93</v>
      </c>
      <c r="DZ9" s="9">
        <f t="shared" si="42"/>
        <v>22.368421052631575</v>
      </c>
      <c r="EA9" s="8">
        <v>16</v>
      </c>
      <c r="EB9" s="8">
        <v>23</v>
      </c>
      <c r="EC9" s="9">
        <f t="shared" si="43"/>
        <v>43.75</v>
      </c>
      <c r="ED9" s="8">
        <v>26</v>
      </c>
      <c r="EE9" s="8">
        <v>26</v>
      </c>
      <c r="EF9" s="9">
        <f t="shared" si="44"/>
        <v>0</v>
      </c>
      <c r="EG9" s="8">
        <v>22</v>
      </c>
      <c r="EH9" s="8">
        <v>16</v>
      </c>
      <c r="EI9" s="9">
        <f t="shared" si="45"/>
        <v>-27.272727272727266</v>
      </c>
      <c r="EJ9" s="8">
        <v>19</v>
      </c>
      <c r="EK9" s="8">
        <v>22</v>
      </c>
      <c r="EL9" s="9">
        <f t="shared" si="46"/>
        <v>15.789473684210535</v>
      </c>
      <c r="EM9" s="8">
        <v>83</v>
      </c>
      <c r="EN9" s="8">
        <v>87</v>
      </c>
      <c r="EO9" s="9">
        <f t="shared" si="47"/>
        <v>4.8192771084337238</v>
      </c>
    </row>
    <row r="10" spans="1:148" s="7" customFormat="1" ht="14.25" customHeight="1" x14ac:dyDescent="0.25">
      <c r="A10" s="7" t="s">
        <v>159</v>
      </c>
      <c r="B10" s="7">
        <f>AVERAGE(B2:B9)</f>
        <v>2</v>
      </c>
      <c r="C10" s="12">
        <f t="shared" ref="C10:BO10" si="51">AVERAGE(C2:C9)</f>
        <v>55.875</v>
      </c>
      <c r="D10" s="12">
        <f t="shared" si="51"/>
        <v>32.043324999999996</v>
      </c>
      <c r="E10" s="12">
        <f t="shared" si="51"/>
        <v>33.111287500000003</v>
      </c>
      <c r="F10" s="12">
        <f t="shared" si="51"/>
        <v>3.8441602089815632</v>
      </c>
      <c r="G10" s="12">
        <f t="shared" si="51"/>
        <v>2.0699243849999998</v>
      </c>
      <c r="H10" s="12">
        <f t="shared" si="51"/>
        <v>2.1496628050000006</v>
      </c>
      <c r="I10" s="12">
        <f t="shared" si="51"/>
        <v>3.6225446587142915</v>
      </c>
      <c r="J10" s="12">
        <f t="shared" si="51"/>
        <v>65.362499999999997</v>
      </c>
      <c r="K10" s="12">
        <f t="shared" si="51"/>
        <v>65.212500000000006</v>
      </c>
      <c r="L10" s="12">
        <f t="shared" si="51"/>
        <v>-0.16186176267088292</v>
      </c>
      <c r="M10" s="12">
        <f t="shared" si="51"/>
        <v>159.35</v>
      </c>
      <c r="N10" s="12">
        <f t="shared" si="51"/>
        <v>104.6875</v>
      </c>
      <c r="O10" s="12">
        <f t="shared" si="51"/>
        <v>101.625</v>
      </c>
      <c r="P10" s="12">
        <f t="shared" si="51"/>
        <v>-2.7480247334776902</v>
      </c>
      <c r="Q10" s="12">
        <f t="shared" si="51"/>
        <v>90.3125</v>
      </c>
      <c r="R10" s="12">
        <f t="shared" si="51"/>
        <v>87.6875</v>
      </c>
      <c r="S10" s="12">
        <f t="shared" si="51"/>
        <v>-2.6183574654785406</v>
      </c>
      <c r="T10" s="12">
        <f t="shared" si="51"/>
        <v>75.625</v>
      </c>
      <c r="U10" s="12">
        <f t="shared" si="51"/>
        <v>71.75</v>
      </c>
      <c r="V10" s="12">
        <f t="shared" si="51"/>
        <v>-3.5364846676605524</v>
      </c>
      <c r="W10" s="12">
        <f t="shared" si="51"/>
        <v>127.5</v>
      </c>
      <c r="X10" s="12">
        <f t="shared" si="51"/>
        <v>126.5</v>
      </c>
      <c r="Y10" s="12">
        <f t="shared" si="51"/>
        <v>-0.38572858354031681</v>
      </c>
      <c r="Z10" s="12">
        <f t="shared" si="51"/>
        <v>78.5</v>
      </c>
      <c r="AA10" s="12">
        <f t="shared" si="51"/>
        <v>83.25</v>
      </c>
      <c r="AB10" s="12">
        <f t="shared" si="51"/>
        <v>7.8994077566120229</v>
      </c>
      <c r="AC10" s="12">
        <f t="shared" si="51"/>
        <v>9.3224999999999998</v>
      </c>
      <c r="AD10" s="12">
        <f t="shared" si="51"/>
        <v>8.6662499999999998</v>
      </c>
      <c r="AE10" s="12">
        <f t="shared" si="51"/>
        <v>-6.3894410451609787</v>
      </c>
      <c r="AF10" s="12">
        <f t="shared" si="51"/>
        <v>520.875</v>
      </c>
      <c r="AG10" s="12">
        <f t="shared" si="51"/>
        <v>530.5625</v>
      </c>
      <c r="AH10" s="12">
        <f t="shared" si="51"/>
        <v>1.1555232110823805</v>
      </c>
      <c r="AI10" s="12">
        <f t="shared" si="51"/>
        <v>42.112499999999997</v>
      </c>
      <c r="AJ10" s="12">
        <f t="shared" si="51"/>
        <v>41.337499999999999</v>
      </c>
      <c r="AK10" s="12">
        <f t="shared" si="51"/>
        <v>-2.1952453945102359</v>
      </c>
      <c r="AL10" s="12">
        <f t="shared" si="51"/>
        <v>69.25</v>
      </c>
      <c r="AM10" s="12">
        <f t="shared" si="51"/>
        <v>69.375</v>
      </c>
      <c r="AN10" s="12">
        <f t="shared" si="51"/>
        <v>1.9633891518219748</v>
      </c>
      <c r="AO10" s="12">
        <f t="shared" si="51"/>
        <v>65.149999999999991</v>
      </c>
      <c r="AP10" s="12">
        <f t="shared" si="51"/>
        <v>65.137500000000003</v>
      </c>
      <c r="AQ10" s="12">
        <f t="shared" si="51"/>
        <v>-5.5750350276371208E-2</v>
      </c>
      <c r="AR10" s="12">
        <f t="shared" si="51"/>
        <v>39.9</v>
      </c>
      <c r="AS10" s="12">
        <f t="shared" si="51"/>
        <v>39.974999999999994</v>
      </c>
      <c r="AT10" s="12">
        <f t="shared" si="51"/>
        <v>0.55350337593562848</v>
      </c>
      <c r="AU10" s="12">
        <f t="shared" si="51"/>
        <v>62861.25</v>
      </c>
      <c r="AV10" s="12">
        <f t="shared" si="51"/>
        <v>62871.125</v>
      </c>
      <c r="AW10" s="12">
        <f t="shared" si="51"/>
        <v>-1.3078175548944415E-2</v>
      </c>
      <c r="AX10" s="12">
        <f t="shared" si="51"/>
        <v>26311.625</v>
      </c>
      <c r="AY10" s="12">
        <f t="shared" si="51"/>
        <v>26380.125</v>
      </c>
      <c r="AZ10" s="12">
        <f t="shared" si="51"/>
        <v>0.2890929043944972</v>
      </c>
      <c r="BA10" s="12">
        <f t="shared" si="51"/>
        <v>36549.625</v>
      </c>
      <c r="BB10" s="12">
        <f t="shared" si="51"/>
        <v>36491.125</v>
      </c>
      <c r="BC10" s="12">
        <f t="shared" si="51"/>
        <v>9.4788454909515707E-2</v>
      </c>
      <c r="BD10" s="12">
        <f t="shared" si="51"/>
        <v>2287.25</v>
      </c>
      <c r="BE10" s="12">
        <f t="shared" si="51"/>
        <v>2266.125</v>
      </c>
      <c r="BF10" s="12">
        <f t="shared" si="51"/>
        <v>-1.2212436430564928</v>
      </c>
      <c r="BG10" s="12">
        <f t="shared" si="51"/>
        <v>38836.75</v>
      </c>
      <c r="BH10" s="12">
        <f t="shared" si="51"/>
        <v>38757.125</v>
      </c>
      <c r="BI10" s="12">
        <f t="shared" si="51"/>
        <v>2.1298945485389353E-2</v>
      </c>
      <c r="BJ10" s="12">
        <f t="shared" si="51"/>
        <v>4.9874999999999998</v>
      </c>
      <c r="BK10" s="12">
        <f t="shared" si="51"/>
        <v>4.9249999999999998</v>
      </c>
      <c r="BL10" s="12">
        <f t="shared" si="51"/>
        <v>-1.4133333271927224</v>
      </c>
      <c r="BM10" s="12">
        <f t="shared" si="51"/>
        <v>1.5</v>
      </c>
      <c r="BN10" s="12">
        <f t="shared" si="51"/>
        <v>2</v>
      </c>
      <c r="BO10" s="12">
        <f t="shared" si="51"/>
        <v>19.444444444444446</v>
      </c>
      <c r="BP10" s="12">
        <f t="shared" ref="BP10:EA10" si="52">AVERAGE(BP2:BP9)</f>
        <v>7.2714285714285722</v>
      </c>
      <c r="BQ10" s="12">
        <f t="shared" si="52"/>
        <v>6.8857142857142861</v>
      </c>
      <c r="BR10" s="12">
        <f t="shared" si="52"/>
        <v>0.97679704883525476</v>
      </c>
      <c r="BS10" s="12">
        <f t="shared" si="52"/>
        <v>140.25</v>
      </c>
      <c r="BT10" s="12">
        <f t="shared" si="52"/>
        <v>136.625</v>
      </c>
      <c r="BU10" s="12">
        <f t="shared" si="52"/>
        <v>-2.393182970593239</v>
      </c>
      <c r="BV10" s="12">
        <f t="shared" si="52"/>
        <v>0.42125000000000001</v>
      </c>
      <c r="BW10" s="12">
        <f t="shared" si="52"/>
        <v>0.41625000000000001</v>
      </c>
      <c r="BX10" s="12">
        <f t="shared" si="52"/>
        <v>-0.92823842823842995</v>
      </c>
      <c r="BY10" s="12">
        <f t="shared" si="52"/>
        <v>4.5874999999999995</v>
      </c>
      <c r="BZ10" s="12">
        <f t="shared" si="52"/>
        <v>4.5</v>
      </c>
      <c r="CA10" s="12">
        <f t="shared" si="52"/>
        <v>-1.6483202390550282</v>
      </c>
      <c r="CB10" s="12">
        <f t="shared" si="52"/>
        <v>92</v>
      </c>
      <c r="CC10" s="12">
        <f t="shared" si="52"/>
        <v>92.5</v>
      </c>
      <c r="CD10" s="12">
        <f t="shared" si="52"/>
        <v>0.57562135323848196</v>
      </c>
      <c r="CE10" s="12">
        <f t="shared" si="52"/>
        <v>30.637499999999999</v>
      </c>
      <c r="CF10" s="12">
        <f t="shared" si="52"/>
        <v>30.24285714285714</v>
      </c>
      <c r="CG10" s="12">
        <f t="shared" si="52"/>
        <v>-0.46066407369676404</v>
      </c>
      <c r="CH10" s="12">
        <f t="shared" si="52"/>
        <v>333.375</v>
      </c>
      <c r="CI10" s="12">
        <f t="shared" si="52"/>
        <v>329.625</v>
      </c>
      <c r="CJ10" s="12">
        <f t="shared" si="52"/>
        <v>-1.1190764133257822</v>
      </c>
      <c r="CK10" s="12">
        <f t="shared" si="52"/>
        <v>5.0874999999999995</v>
      </c>
      <c r="CL10" s="12">
        <f t="shared" si="52"/>
        <v>5.2625000000000002</v>
      </c>
      <c r="CM10" s="12">
        <f t="shared" si="52"/>
        <v>8.1337648214246698</v>
      </c>
      <c r="CN10" s="12">
        <f t="shared" si="52"/>
        <v>2.8</v>
      </c>
      <c r="CO10" s="12">
        <f t="shared" si="52"/>
        <v>2.7124999999999999</v>
      </c>
      <c r="CP10" s="12">
        <f t="shared" si="52"/>
        <v>2.4181637328189041</v>
      </c>
      <c r="CQ10" s="12">
        <f t="shared" si="52"/>
        <v>1.8375000000000001</v>
      </c>
      <c r="CR10" s="12">
        <f t="shared" si="52"/>
        <v>1.6999999999999997</v>
      </c>
      <c r="CS10" s="12">
        <f t="shared" si="52"/>
        <v>-5.6528230541388407</v>
      </c>
      <c r="CT10" s="12">
        <f t="shared" si="52"/>
        <v>0.31250000000000006</v>
      </c>
      <c r="CU10" s="12">
        <f t="shared" si="52"/>
        <v>0.4</v>
      </c>
      <c r="CV10" s="12">
        <f t="shared" si="52"/>
        <v>46.249999999999993</v>
      </c>
      <c r="CW10" s="12">
        <f t="shared" si="52"/>
        <v>0.13750000000000001</v>
      </c>
      <c r="CX10" s="12">
        <f t="shared" si="52"/>
        <v>0.16250000000000001</v>
      </c>
      <c r="CY10" s="12">
        <f t="shared" si="52"/>
        <v>12.5025</v>
      </c>
      <c r="CZ10" s="12">
        <f t="shared" si="52"/>
        <v>1.2500000000000001E-2</v>
      </c>
      <c r="DA10" s="12">
        <f t="shared" si="52"/>
        <v>0.05</v>
      </c>
      <c r="DB10" s="12">
        <f t="shared" si="52"/>
        <v>3.7499999999999999E-3</v>
      </c>
      <c r="DC10" s="12">
        <f t="shared" si="52"/>
        <v>232.125</v>
      </c>
      <c r="DD10" s="12">
        <f t="shared" si="52"/>
        <v>248.875</v>
      </c>
      <c r="DE10" s="12">
        <f t="shared" si="52"/>
        <v>8.1493408100719602</v>
      </c>
      <c r="DF10" s="12">
        <f t="shared" si="52"/>
        <v>6.5125000000000002</v>
      </c>
      <c r="DG10" s="12">
        <f t="shared" si="52"/>
        <v>6.2374999999999998</v>
      </c>
      <c r="DH10" s="12">
        <f t="shared" si="52"/>
        <v>8.0343580273226873</v>
      </c>
      <c r="DI10" s="12">
        <f t="shared" si="52"/>
        <v>101.5</v>
      </c>
      <c r="DJ10" s="12">
        <f t="shared" si="52"/>
        <v>99.125</v>
      </c>
      <c r="DK10" s="12">
        <f t="shared" si="52"/>
        <v>-1.5106802301371278</v>
      </c>
      <c r="DL10" s="12">
        <f t="shared" si="52"/>
        <v>123.375</v>
      </c>
      <c r="DM10" s="12">
        <f t="shared" si="52"/>
        <v>117.5</v>
      </c>
      <c r="DN10" s="12">
        <f t="shared" si="52"/>
        <v>-3.8024863624056362</v>
      </c>
      <c r="DO10" s="12">
        <f t="shared" si="52"/>
        <v>35.625</v>
      </c>
      <c r="DP10" s="12">
        <f t="shared" si="52"/>
        <v>32.875</v>
      </c>
      <c r="DQ10" s="12">
        <f t="shared" si="52"/>
        <v>-5.3089901053523967</v>
      </c>
      <c r="DR10" s="12">
        <f t="shared" si="52"/>
        <v>8.5</v>
      </c>
      <c r="DS10" s="12">
        <f t="shared" si="52"/>
        <v>6</v>
      </c>
      <c r="DT10" s="12">
        <f t="shared" si="52"/>
        <v>-4.0649801587301653</v>
      </c>
      <c r="DU10" s="12">
        <f t="shared" si="52"/>
        <v>22.125</v>
      </c>
      <c r="DV10" s="12">
        <f t="shared" si="52"/>
        <v>17</v>
      </c>
      <c r="DW10" s="12">
        <f t="shared" si="52"/>
        <v>124.120142010767</v>
      </c>
      <c r="DX10" s="12">
        <f t="shared" si="52"/>
        <v>86.875</v>
      </c>
      <c r="DY10" s="12">
        <f t="shared" si="52"/>
        <v>84.625</v>
      </c>
      <c r="DZ10" s="12">
        <f t="shared" si="52"/>
        <v>-1.7191182718950291</v>
      </c>
      <c r="EA10" s="12">
        <f t="shared" si="52"/>
        <v>21.625</v>
      </c>
      <c r="EB10" s="12">
        <f t="shared" ref="EB10:EO10" si="53">AVERAGE(EB2:EB9)</f>
        <v>23.75</v>
      </c>
      <c r="EC10" s="12">
        <f t="shared" si="53"/>
        <v>11.242258898508897</v>
      </c>
      <c r="ED10" s="12">
        <f t="shared" si="53"/>
        <v>20.875</v>
      </c>
      <c r="EE10" s="12">
        <f t="shared" si="53"/>
        <v>21.25</v>
      </c>
      <c r="EF10" s="12">
        <f t="shared" si="53"/>
        <v>4.9104654403567451</v>
      </c>
      <c r="EG10" s="12">
        <f t="shared" si="53"/>
        <v>17.875</v>
      </c>
      <c r="EH10" s="12">
        <f t="shared" si="53"/>
        <v>17.75</v>
      </c>
      <c r="EI10" s="12">
        <f t="shared" si="53"/>
        <v>3.4996100713012481</v>
      </c>
      <c r="EJ10" s="12">
        <f t="shared" si="53"/>
        <v>20.875</v>
      </c>
      <c r="EK10" s="12">
        <f t="shared" si="53"/>
        <v>23.125</v>
      </c>
      <c r="EL10" s="12">
        <f t="shared" si="53"/>
        <v>12.474405711247819</v>
      </c>
      <c r="EM10" s="12">
        <f t="shared" si="53"/>
        <v>81.25</v>
      </c>
      <c r="EN10" s="12">
        <f t="shared" si="53"/>
        <v>85.875</v>
      </c>
      <c r="EO10" s="12">
        <f t="shared" si="53"/>
        <v>6.1431161417836506</v>
      </c>
      <c r="ER10" s="12" t="e">
        <f>AVERAGE(ER2:ER9)</f>
        <v>#DIV/0!</v>
      </c>
    </row>
    <row r="11" spans="1:148" s="7" customFormat="1" x14ac:dyDescent="0.25">
      <c r="A11" s="7" t="s">
        <v>155</v>
      </c>
      <c r="C11" s="12">
        <f>STDEV(C2:C9)</f>
        <v>11.813279452741792</v>
      </c>
      <c r="D11" s="12">
        <f>STDEV(D2:D9)</f>
        <v>3.4763330531507792</v>
      </c>
      <c r="E11" s="12">
        <f>STDEV(E2:E9)</f>
        <v>2.783207192860941</v>
      </c>
      <c r="F11" s="12">
        <f>STDEV(F2:F9)</f>
        <v>8.8265036216676229</v>
      </c>
      <c r="G11" s="12">
        <f t="shared" ref="G11:H11" si="54">STDEV(G2:G9)</f>
        <v>0.14985592928284541</v>
      </c>
      <c r="H11" s="12">
        <f t="shared" si="54"/>
        <v>0.27058049542601353</v>
      </c>
      <c r="I11" s="12">
        <f>STDEV(I2:I9)</f>
        <v>8.098728462800505</v>
      </c>
      <c r="J11" s="12">
        <f t="shared" ref="J11:K11" si="55">STDEV(J2:J9)</f>
        <v>9.1894252113114199</v>
      </c>
      <c r="K11" s="12">
        <f t="shared" si="55"/>
        <v>8.8523503739320741</v>
      </c>
      <c r="L11" s="12">
        <f>STDEV(L2:L9)</f>
        <v>1.0753150877477848</v>
      </c>
      <c r="M11" s="12">
        <f t="shared" ref="M11:O11" si="56">STDEV(M2:M9)</f>
        <v>10.077981657341629</v>
      </c>
      <c r="N11" s="12">
        <f t="shared" si="56"/>
        <v>10.398961143169199</v>
      </c>
      <c r="O11" s="12">
        <f t="shared" si="56"/>
        <v>9.4292478112368165</v>
      </c>
      <c r="P11" s="12">
        <f>STDEV(P2:P10)</f>
        <v>5.1256804272552658</v>
      </c>
      <c r="Q11" s="12">
        <f t="shared" ref="Q11:R11" si="57">STDEV(Q2:Q9)</f>
        <v>12.657401843529003</v>
      </c>
      <c r="R11" s="12">
        <f t="shared" si="57"/>
        <v>10.152190122614641</v>
      </c>
      <c r="S11" s="12">
        <f>STDEV(S2:S9)</f>
        <v>3.1781489339010203</v>
      </c>
      <c r="T11" s="12">
        <f t="shared" ref="T11:U11" si="58">STDEV(T2:T9)</f>
        <v>11.819324370344887</v>
      </c>
      <c r="U11" s="12">
        <f t="shared" si="58"/>
        <v>8.5146931829632013</v>
      </c>
      <c r="V11" s="12">
        <f>STDEV(V2:V9)</f>
        <v>15.411303249796898</v>
      </c>
      <c r="W11" s="12">
        <f t="shared" ref="W11:X11" si="59">STDEV(W2:W9)</f>
        <v>8.7668205671807193</v>
      </c>
      <c r="X11" s="12">
        <f t="shared" si="59"/>
        <v>7.745966692414834</v>
      </c>
      <c r="Y11" s="12">
        <f>STDEV(Y2:Y9)</f>
        <v>9.1164936639186713</v>
      </c>
      <c r="Z11" s="12">
        <f t="shared" ref="Z11:AA11" si="60">STDEV(Z2:Z9)</f>
        <v>10.212037714663724</v>
      </c>
      <c r="AA11" s="12">
        <f t="shared" si="60"/>
        <v>4.4320263021395911</v>
      </c>
      <c r="AB11" s="12">
        <f>STDEV(AB2:AB9)</f>
        <v>17.544011480800499</v>
      </c>
      <c r="AC11" s="12">
        <f t="shared" ref="AC11:AD11" si="61">STDEV(AC2:AC9)</f>
        <v>3.0715410278416098</v>
      </c>
      <c r="AD11" s="12">
        <f t="shared" si="61"/>
        <v>2.8085834634969573</v>
      </c>
      <c r="AE11" s="12">
        <f>STDEV(AE2:AE9)</f>
        <v>9.7926881016322032</v>
      </c>
      <c r="AF11" s="12">
        <f t="shared" ref="AF11:AG11" si="62">STDEV(AF2:AF9)</f>
        <v>74.251382863505356</v>
      </c>
      <c r="AG11" s="12">
        <f t="shared" si="62"/>
        <v>107.81181935602953</v>
      </c>
      <c r="AH11" s="12">
        <f>STDEV(AH2:AH9)</f>
        <v>7.2304288825850271</v>
      </c>
      <c r="AI11" s="12">
        <f t="shared" ref="AI11:AJ11" si="63">STDEV(AI2:AI9)</f>
        <v>6.621272536302973</v>
      </c>
      <c r="AJ11" s="12">
        <f t="shared" si="63"/>
        <v>7.7959582018963332</v>
      </c>
      <c r="AK11" s="12">
        <f>STDEV(AK2:AK9)</f>
        <v>7.8154449438940183</v>
      </c>
      <c r="AL11" s="12">
        <f>STDEV(AL2:AL9)</f>
        <v>25.588781023833754</v>
      </c>
      <c r="AM11" s="12">
        <f>STDEV(AM2:AM9)</f>
        <v>24.692031681727379</v>
      </c>
      <c r="AN11" s="12">
        <f>STDEV(AN2:AN9)</f>
        <v>11.52804993659967</v>
      </c>
      <c r="AO11" s="12">
        <f t="shared" ref="AO11:AP11" si="64">STDEV(AO2:AO9)</f>
        <v>8.694168817579504</v>
      </c>
      <c r="AP11" s="12">
        <f t="shared" si="64"/>
        <v>8.9646826889904592</v>
      </c>
      <c r="AQ11" s="12">
        <f>STDEV(AQ2:AQ9)</f>
        <v>1.3996389396782067</v>
      </c>
      <c r="AR11" s="12">
        <f t="shared" ref="AR11:AS11" si="65">STDEV(AR2:AR9)</f>
        <v>7.8999095835693911</v>
      </c>
      <c r="AS11" s="12">
        <f t="shared" si="65"/>
        <v>7.4365410546263435</v>
      </c>
      <c r="AT11" s="12">
        <f>STDEV(AT2:AT9)</f>
        <v>4.9516491816055241</v>
      </c>
      <c r="AU11" s="12">
        <f t="shared" ref="AU11:AV11" si="66">STDEV(AU2:AU9)</f>
        <v>8326.1813876470405</v>
      </c>
      <c r="AV11" s="12">
        <f t="shared" si="66"/>
        <v>8555.5558463074576</v>
      </c>
      <c r="AW11" s="12">
        <f>STDEV(AW2:AW9)</f>
        <v>1.3772274251800285</v>
      </c>
      <c r="AX11" s="12">
        <f t="shared" ref="AX11:AY11" si="67">STDEV(AX2:AX9)</f>
        <v>7325.0432458499126</v>
      </c>
      <c r="AY11" s="12">
        <f t="shared" si="67"/>
        <v>7613.814614379763</v>
      </c>
      <c r="AZ11" s="12">
        <f>STDEV(AZ2:AZ9)</f>
        <v>5.7768006287301032</v>
      </c>
      <c r="BA11" s="12">
        <f t="shared" ref="BA11:BB11" si="68">STDEV(BA2:BA9)</f>
        <v>4796.0731835682882</v>
      </c>
      <c r="BB11" s="12">
        <f t="shared" si="68"/>
        <v>4101.7896943198548</v>
      </c>
      <c r="BC11" s="12">
        <f>STDEV(BC2:BC9)</f>
        <v>2.9643050271169797</v>
      </c>
      <c r="BD11" s="12">
        <f t="shared" ref="BD11:BE11" si="69">STDEV(BD2:BD9)</f>
        <v>389.73681595954685</v>
      </c>
      <c r="BE11" s="12">
        <f t="shared" si="69"/>
        <v>430.9572194545533</v>
      </c>
      <c r="BF11" s="12">
        <f>STDEV(BF2:BF9)</f>
        <v>2.8288797272250439</v>
      </c>
      <c r="BG11" s="12">
        <f t="shared" ref="BG11:BH11" si="70">STDEV(BG2:BG9)</f>
        <v>5066.8783218636136</v>
      </c>
      <c r="BH11" s="12">
        <f t="shared" si="70"/>
        <v>4393.1217159002417</v>
      </c>
      <c r="BI11" s="12">
        <f>STDEV(BI2:BI9)</f>
        <v>2.6473501069456211</v>
      </c>
      <c r="BJ11" s="12">
        <f t="shared" ref="BJ11:BK11" si="71">STDEV(BJ2:BJ9)</f>
        <v>0.50267143486433696</v>
      </c>
      <c r="BK11" s="12">
        <f t="shared" si="71"/>
        <v>0.74210126378701735</v>
      </c>
      <c r="BL11" s="12">
        <f>STDEV(BL2:BL9)</f>
        <v>9.6741537699067504</v>
      </c>
      <c r="BM11" s="12">
        <f t="shared" ref="BM11:BN11" si="72">STDEV(BM2:BM9)</f>
        <v>0.83666002653407556</v>
      </c>
      <c r="BN11" s="12">
        <f t="shared" si="72"/>
        <v>1.6733200530681511</v>
      </c>
      <c r="BO11" s="12">
        <f>STDEV(BO2:BO9)</f>
        <v>30.580797654495306</v>
      </c>
      <c r="BP11" s="12">
        <f t="shared" ref="BP11:BQ11" si="73">STDEV(BP2:BP9)</f>
        <v>3.0706754336868007</v>
      </c>
      <c r="BQ11" s="12">
        <f t="shared" si="73"/>
        <v>3.0650875851697776</v>
      </c>
      <c r="BR11" s="12">
        <f>STDEV(BR2:BR9)</f>
        <v>36.214624160515555</v>
      </c>
      <c r="BS11" s="12">
        <f t="shared" ref="BS11:BT11" si="74">STDEV(BS2:BS9)</f>
        <v>10.306031521118383</v>
      </c>
      <c r="BT11" s="12">
        <f t="shared" si="74"/>
        <v>9.8841503717531829</v>
      </c>
      <c r="BU11" s="12">
        <f>STDEV(BU2:BU9)</f>
        <v>6.0796962226399742</v>
      </c>
      <c r="BV11" s="12">
        <f t="shared" ref="BV11:BW11" si="75">STDEV(BV2:BV9)</f>
        <v>3.1819805153394644E-2</v>
      </c>
      <c r="BW11" s="12">
        <f t="shared" si="75"/>
        <v>2.7222627143085008E-2</v>
      </c>
      <c r="BX11" s="12">
        <f>STDEV(BX2:BX9)</f>
        <v>6.3757132560386491</v>
      </c>
      <c r="BY11" s="12">
        <f t="shared" ref="BY11:BZ11" si="76">STDEV(BY2:BY9)</f>
        <v>0.36030740843261699</v>
      </c>
      <c r="BZ11" s="12">
        <f t="shared" si="76"/>
        <v>0.3251373336211727</v>
      </c>
      <c r="CA11" s="12">
        <f>STDEV(CA2:CA9)</f>
        <v>6.9053417988925814</v>
      </c>
      <c r="CB11" s="12">
        <f t="shared" ref="CB11:CC11" si="77">STDEV(CB2:CB9)</f>
        <v>3.5050983275386565</v>
      </c>
      <c r="CC11" s="12">
        <f t="shared" si="77"/>
        <v>2.8284271247461903</v>
      </c>
      <c r="CD11" s="12">
        <f>STDEV(CD2:CD9)</f>
        <v>1.5553767319902978</v>
      </c>
      <c r="CE11" s="12">
        <f t="shared" ref="CE11:CF11" si="78">STDEV(CE2:CE9)</f>
        <v>0.82797084144655297</v>
      </c>
      <c r="CF11" s="12">
        <f t="shared" si="78"/>
        <v>0.76345081233642231</v>
      </c>
      <c r="CG11" s="12">
        <f>STDEV(CG2:CG9)</f>
        <v>2.4866414141054465</v>
      </c>
      <c r="CH11" s="12">
        <f t="shared" ref="CH11:CI11" si="79">STDEV(CH2:CH9)</f>
        <v>5.4231646006473273</v>
      </c>
      <c r="CI11" s="12">
        <f t="shared" si="79"/>
        <v>7.3082634247620195</v>
      </c>
      <c r="CJ11" s="12">
        <f>STDEV(CJ2:CJ9)</f>
        <v>1.8613037745639667</v>
      </c>
      <c r="CK11" s="12">
        <f t="shared" ref="CK11:EO11" si="80">STDEV(CK2:CK9)</f>
        <v>1.9540708424064015</v>
      </c>
      <c r="CL11" s="12">
        <f t="shared" si="80"/>
        <v>1.5909902576697319</v>
      </c>
      <c r="CM11" s="12">
        <f t="shared" si="80"/>
        <v>20.63901824845437</v>
      </c>
      <c r="CN11" s="12">
        <f t="shared" si="80"/>
        <v>1.1364103886486481</v>
      </c>
      <c r="CO11" s="12">
        <f t="shared" si="80"/>
        <v>0.9672309518856983</v>
      </c>
      <c r="CP11" s="12">
        <f t="shared" si="80"/>
        <v>32.364758121974383</v>
      </c>
      <c r="CQ11" s="12">
        <f t="shared" si="80"/>
        <v>0.79630844705876547</v>
      </c>
      <c r="CR11" s="12">
        <f t="shared" si="80"/>
        <v>0.92117936829448677</v>
      </c>
      <c r="CS11" s="12">
        <f t="shared" si="80"/>
        <v>28.121341854319162</v>
      </c>
      <c r="CT11" s="12">
        <f t="shared" si="80"/>
        <v>0.13562026818605366</v>
      </c>
      <c r="CU11" s="12">
        <f t="shared" si="80"/>
        <v>0.13093073414159537</v>
      </c>
      <c r="CV11" s="12">
        <f t="shared" si="80"/>
        <v>69.246225041800514</v>
      </c>
      <c r="CW11" s="12">
        <f t="shared" si="80"/>
        <v>9.161253813129043E-2</v>
      </c>
      <c r="CX11" s="12">
        <f t="shared" si="80"/>
        <v>9.161253813129043E-2</v>
      </c>
      <c r="CY11" s="12">
        <f t="shared" si="80"/>
        <v>64.086437555628166</v>
      </c>
      <c r="CZ11" s="12">
        <f t="shared" si="80"/>
        <v>3.5355339059327376E-2</v>
      </c>
      <c r="DA11" s="12">
        <f t="shared" si="80"/>
        <v>5.3452248382484878E-2</v>
      </c>
      <c r="DB11" s="12">
        <f t="shared" si="80"/>
        <v>5.175491695067657E-3</v>
      </c>
      <c r="DC11" s="12">
        <f t="shared" si="80"/>
        <v>37.146188037459318</v>
      </c>
      <c r="DD11" s="12">
        <f t="shared" si="80"/>
        <v>30.097164080927719</v>
      </c>
      <c r="DE11" s="12">
        <f t="shared" si="80"/>
        <v>11.277452722119499</v>
      </c>
      <c r="DF11" s="12">
        <f t="shared" si="80"/>
        <v>1.8388175548433288</v>
      </c>
      <c r="DG11" s="12">
        <f t="shared" si="80"/>
        <v>1.1096170510586094</v>
      </c>
      <c r="DH11" s="12">
        <f t="shared" si="80"/>
        <v>55.514728416368463</v>
      </c>
      <c r="DI11" s="12">
        <f t="shared" si="80"/>
        <v>10.350983390135314</v>
      </c>
      <c r="DJ11" s="12">
        <f t="shared" si="80"/>
        <v>6.4462059716217128</v>
      </c>
      <c r="DK11" s="12">
        <f t="shared" si="80"/>
        <v>11.969416845456465</v>
      </c>
      <c r="DL11" s="12">
        <f t="shared" si="80"/>
        <v>13.426386600379759</v>
      </c>
      <c r="DM11" s="12">
        <f t="shared" si="80"/>
        <v>8.8317608663278477</v>
      </c>
      <c r="DN11" s="12">
        <f t="shared" si="80"/>
        <v>13.248678352595842</v>
      </c>
      <c r="DO11" s="12">
        <f t="shared" si="80"/>
        <v>8.1053333411667019</v>
      </c>
      <c r="DP11" s="12">
        <f t="shared" si="80"/>
        <v>5.6930408645744226</v>
      </c>
      <c r="DQ11" s="12">
        <f t="shared" si="80"/>
        <v>19.751004312770188</v>
      </c>
      <c r="DR11" s="12">
        <f t="shared" si="80"/>
        <v>5.2644359350537941</v>
      </c>
      <c r="DS11" s="12">
        <f t="shared" si="80"/>
        <v>5.2644359350537941</v>
      </c>
      <c r="DT11" s="12">
        <f t="shared" si="80"/>
        <v>77.348229488340664</v>
      </c>
      <c r="DU11" s="12">
        <f t="shared" si="80"/>
        <v>12.563410592442075</v>
      </c>
      <c r="DV11" s="12">
        <f t="shared" si="80"/>
        <v>15.647911773049556</v>
      </c>
      <c r="DW11" s="12">
        <f t="shared" si="80"/>
        <v>359.06411624341479</v>
      </c>
      <c r="DX11" s="12">
        <f t="shared" si="80"/>
        <v>8.6261645176587205</v>
      </c>
      <c r="DY11" s="12">
        <f t="shared" si="80"/>
        <v>4.3073856837496489</v>
      </c>
      <c r="DZ11" s="12">
        <f t="shared" si="80"/>
        <v>11.572329750807977</v>
      </c>
      <c r="EA11" s="12">
        <f t="shared" si="80"/>
        <v>3.1594529363709247</v>
      </c>
      <c r="EB11" s="12">
        <f t="shared" si="80"/>
        <v>2.2519832529192065</v>
      </c>
      <c r="EC11" s="12">
        <f t="shared" si="80"/>
        <v>14.938443902226588</v>
      </c>
      <c r="ED11" s="12">
        <f t="shared" si="80"/>
        <v>5.8660646336120683</v>
      </c>
      <c r="EE11" s="12">
        <f t="shared" si="80"/>
        <v>4.5591352563522705</v>
      </c>
      <c r="EF11" s="12">
        <f t="shared" si="80"/>
        <v>21.240814973398361</v>
      </c>
      <c r="EG11" s="12">
        <f t="shared" si="80"/>
        <v>4.2907708265199025</v>
      </c>
      <c r="EH11" s="12">
        <f t="shared" si="80"/>
        <v>3.0118812346154309</v>
      </c>
      <c r="EI11" s="12">
        <f t="shared" si="80"/>
        <v>25.748090406998809</v>
      </c>
      <c r="EJ11" s="12">
        <f t="shared" si="80"/>
        <v>3.9438016467073278</v>
      </c>
      <c r="EK11" s="12">
        <f t="shared" si="80"/>
        <v>3.044315545875155</v>
      </c>
      <c r="EL11" s="12">
        <f t="shared" si="80"/>
        <v>13.410366854438585</v>
      </c>
      <c r="EM11" s="12">
        <f t="shared" si="80"/>
        <v>9.4528907143340479</v>
      </c>
      <c r="EN11" s="12">
        <f t="shared" si="80"/>
        <v>7.3763618597323628</v>
      </c>
      <c r="EO11" s="12">
        <f t="shared" si="80"/>
        <v>6.2125746289559567</v>
      </c>
    </row>
    <row r="12" spans="1:148" s="7" customFormat="1" x14ac:dyDescent="0.25">
      <c r="C12" s="12"/>
      <c r="D12" s="12"/>
      <c r="E12" s="12"/>
      <c r="F12" s="12">
        <v>7.38</v>
      </c>
      <c r="G12" s="12"/>
      <c r="H12" s="12"/>
      <c r="I12" s="12">
        <v>6.77</v>
      </c>
      <c r="J12" s="12"/>
      <c r="K12" s="12"/>
      <c r="L12" s="12">
        <v>0.9</v>
      </c>
      <c r="M12" s="12"/>
      <c r="N12" s="12"/>
      <c r="O12" s="12"/>
      <c r="P12" s="12">
        <v>4.28</v>
      </c>
      <c r="Q12" s="12"/>
      <c r="R12" s="12"/>
      <c r="S12" s="12">
        <v>2.66</v>
      </c>
      <c r="T12" s="12"/>
      <c r="U12" s="12"/>
      <c r="V12" s="12">
        <v>12.88</v>
      </c>
      <c r="W12" s="12"/>
      <c r="X12" s="12"/>
      <c r="Y12" s="12">
        <v>7.62</v>
      </c>
      <c r="Z12" s="12"/>
      <c r="AA12" s="12"/>
      <c r="AB12" s="12">
        <v>14.66</v>
      </c>
      <c r="AC12" s="12"/>
      <c r="AD12" s="12"/>
      <c r="AE12" s="12">
        <v>8.18</v>
      </c>
      <c r="AF12" s="12"/>
      <c r="AG12" s="12"/>
      <c r="AH12" s="12">
        <v>6.04</v>
      </c>
      <c r="AI12" s="12"/>
      <c r="AJ12" s="12"/>
      <c r="AK12" s="12">
        <v>6.54</v>
      </c>
      <c r="AL12" s="12"/>
      <c r="AM12" s="12"/>
      <c r="AN12" s="12">
        <v>9.64</v>
      </c>
      <c r="AO12" s="12"/>
      <c r="AP12" s="12"/>
      <c r="AQ12" s="12">
        <v>1.17</v>
      </c>
      <c r="AR12" s="12"/>
      <c r="AS12" s="12"/>
      <c r="AT12" s="12">
        <v>4.1399999999999997</v>
      </c>
      <c r="AU12" s="12"/>
      <c r="AV12" s="12"/>
      <c r="AW12" s="12">
        <v>1.1499999999999999</v>
      </c>
      <c r="AX12" s="12"/>
      <c r="AY12" s="12"/>
      <c r="AZ12" s="12">
        <v>4.83</v>
      </c>
      <c r="BA12" s="12"/>
      <c r="BB12" s="12"/>
      <c r="BC12" s="12">
        <v>2.4700000000000002</v>
      </c>
      <c r="BD12" s="12"/>
      <c r="BE12" s="12"/>
      <c r="BF12" s="12">
        <v>2.37</v>
      </c>
      <c r="BG12" s="12"/>
      <c r="BH12" s="12"/>
      <c r="BI12" s="12">
        <v>2.2200000000000002</v>
      </c>
      <c r="BJ12" s="12"/>
      <c r="BK12" s="12"/>
      <c r="BL12" s="12">
        <v>8.08</v>
      </c>
      <c r="BM12" s="12"/>
      <c r="BN12" s="12"/>
      <c r="BO12" s="12">
        <v>32.090000000000003</v>
      </c>
      <c r="BP12" s="12"/>
      <c r="BQ12" s="12"/>
      <c r="BR12" s="12">
        <v>33.49</v>
      </c>
      <c r="BS12" s="12"/>
      <c r="BT12" s="12"/>
      <c r="BU12" s="12">
        <v>5.08</v>
      </c>
      <c r="BV12" s="12"/>
      <c r="BW12" s="12"/>
      <c r="BX12" s="12">
        <v>5.33</v>
      </c>
      <c r="BY12" s="12"/>
      <c r="BZ12" s="12"/>
      <c r="CA12" s="12">
        <v>5.79</v>
      </c>
      <c r="CB12" s="12"/>
      <c r="CC12" s="12"/>
      <c r="CD12" s="12">
        <v>1.3</v>
      </c>
      <c r="CE12" s="12"/>
      <c r="CF12" s="12"/>
      <c r="CG12" s="12">
        <v>2.08</v>
      </c>
      <c r="CH12" s="12"/>
      <c r="CI12" s="12"/>
      <c r="CJ12" s="12">
        <v>1.55</v>
      </c>
      <c r="CK12" s="12"/>
      <c r="CL12" s="12"/>
      <c r="CM12" s="12">
        <v>17.260000000000002</v>
      </c>
      <c r="CN12" s="12"/>
      <c r="CO12" s="12"/>
      <c r="CP12" s="12">
        <v>27.28</v>
      </c>
      <c r="CQ12" s="12"/>
      <c r="CR12" s="12"/>
      <c r="CS12" s="12">
        <v>23.51</v>
      </c>
      <c r="CT12" s="12"/>
      <c r="CU12" s="12"/>
      <c r="CV12" s="12">
        <v>57.89</v>
      </c>
      <c r="CW12" s="12"/>
      <c r="CX12" s="12"/>
      <c r="CY12" s="12">
        <v>57.69</v>
      </c>
      <c r="CZ12" s="12"/>
      <c r="DA12" s="12"/>
      <c r="DB12" s="12">
        <v>0</v>
      </c>
      <c r="DC12" s="12"/>
      <c r="DD12" s="12"/>
      <c r="DE12" s="12">
        <v>9.43</v>
      </c>
      <c r="DF12" s="12"/>
      <c r="DG12" s="12"/>
      <c r="DH12" s="12">
        <v>46.41</v>
      </c>
      <c r="DI12" s="12"/>
      <c r="DJ12" s="12"/>
      <c r="DK12" s="12">
        <v>10.01</v>
      </c>
      <c r="DL12" s="12"/>
      <c r="DM12" s="12"/>
      <c r="DN12" s="12">
        <v>11.08</v>
      </c>
      <c r="DO12" s="12"/>
      <c r="DP12" s="12"/>
      <c r="DQ12" s="12">
        <v>16.510000000000002</v>
      </c>
      <c r="DR12" s="12"/>
      <c r="DS12" s="12"/>
      <c r="DT12" s="12">
        <v>64.67</v>
      </c>
      <c r="DU12" s="12"/>
      <c r="DV12" s="12"/>
      <c r="DW12" s="12">
        <v>300.19</v>
      </c>
      <c r="DX12" s="12"/>
      <c r="DY12" s="12"/>
      <c r="DZ12" s="12">
        <v>9.67</v>
      </c>
      <c r="EA12" s="12"/>
      <c r="EB12" s="12"/>
      <c r="EC12" s="12">
        <v>12.49</v>
      </c>
      <c r="ED12" s="12"/>
      <c r="EE12" s="12"/>
      <c r="EF12" s="12">
        <v>17.760000000000002</v>
      </c>
      <c r="EG12" s="12"/>
      <c r="EH12" s="12"/>
      <c r="EI12" s="12">
        <v>21.53</v>
      </c>
      <c r="EJ12" s="12"/>
      <c r="EK12" s="12"/>
      <c r="EL12" s="12">
        <v>11.21</v>
      </c>
      <c r="EM12" s="12"/>
      <c r="EN12" s="12"/>
      <c r="EO12" s="12">
        <v>5.19</v>
      </c>
    </row>
    <row r="13" spans="1:148" s="7" customFormat="1" x14ac:dyDescent="0.25">
      <c r="A13" s="7" t="s">
        <v>160</v>
      </c>
      <c r="B13" s="13">
        <v>0.9</v>
      </c>
      <c r="C13" s="12">
        <f>C10+C12</f>
        <v>55.875</v>
      </c>
      <c r="D13" s="12">
        <f>D10+D12</f>
        <v>32.043324999999996</v>
      </c>
      <c r="E13" s="12">
        <f>E10+E12</f>
        <v>33.111287500000003</v>
      </c>
      <c r="F13" s="12">
        <f>F10+F12</f>
        <v>11.224160208981562</v>
      </c>
      <c r="G13" s="12">
        <f t="shared" ref="G13:H13" si="81">G10+G12</f>
        <v>2.0699243849999998</v>
      </c>
      <c r="H13" s="12">
        <f t="shared" si="81"/>
        <v>2.1496628050000006</v>
      </c>
      <c r="I13" s="12">
        <f>I10+I12</f>
        <v>10.392544658714291</v>
      </c>
      <c r="J13" s="12">
        <f t="shared" ref="J13:K13" si="82">J10+J12</f>
        <v>65.362499999999997</v>
      </c>
      <c r="K13" s="12">
        <f t="shared" si="82"/>
        <v>65.212500000000006</v>
      </c>
      <c r="L13" s="12">
        <f>L10+L12</f>
        <v>0.7381382373291171</v>
      </c>
      <c r="M13" s="12">
        <f t="shared" ref="M13:O13" si="83">M10+M12</f>
        <v>159.35</v>
      </c>
      <c r="N13" s="12">
        <f t="shared" si="83"/>
        <v>104.6875</v>
      </c>
      <c r="O13" s="12">
        <f t="shared" si="83"/>
        <v>101.625</v>
      </c>
      <c r="P13" s="12">
        <f>P10+P12</f>
        <v>1.5319752665223101</v>
      </c>
      <c r="Q13" s="12">
        <f t="shared" ref="Q13:R13" si="84">Q10+Q12</f>
        <v>90.3125</v>
      </c>
      <c r="R13" s="12">
        <f t="shared" si="84"/>
        <v>87.6875</v>
      </c>
      <c r="S13" s="12">
        <f>S10+S12</f>
        <v>4.1642534521459496E-2</v>
      </c>
      <c r="T13" s="12">
        <f t="shared" ref="T13:U13" si="85">T10+T12</f>
        <v>75.625</v>
      </c>
      <c r="U13" s="12">
        <f t="shared" si="85"/>
        <v>71.75</v>
      </c>
      <c r="V13" s="12">
        <f>V10+V12</f>
        <v>9.3435153323394484</v>
      </c>
      <c r="W13" s="12">
        <f t="shared" ref="W13:X13" si="86">W10+W12</f>
        <v>127.5</v>
      </c>
      <c r="X13" s="12">
        <f t="shared" si="86"/>
        <v>126.5</v>
      </c>
      <c r="Y13" s="12">
        <f>Y10+Y12</f>
        <v>7.2342714164596833</v>
      </c>
      <c r="Z13" s="12">
        <f t="shared" ref="Z13:AA13" si="87">Z10+Z12</f>
        <v>78.5</v>
      </c>
      <c r="AA13" s="12">
        <f t="shared" si="87"/>
        <v>83.25</v>
      </c>
      <c r="AB13" s="12">
        <f>AB10+AB12</f>
        <v>22.559407756612025</v>
      </c>
      <c r="AC13" s="12">
        <f t="shared" ref="AC13:AD13" si="88">AC10+AC12</f>
        <v>9.3224999999999998</v>
      </c>
      <c r="AD13" s="12">
        <f t="shared" si="88"/>
        <v>8.6662499999999998</v>
      </c>
      <c r="AE13" s="12">
        <f>AE10+AE12</f>
        <v>1.7905589548390211</v>
      </c>
      <c r="AF13" s="12">
        <f t="shared" ref="AF13:AG13" si="89">AF10+AF12</f>
        <v>520.875</v>
      </c>
      <c r="AG13" s="12">
        <f t="shared" si="89"/>
        <v>530.5625</v>
      </c>
      <c r="AH13" s="12">
        <f>AH10+AH12</f>
        <v>7.1955232110823806</v>
      </c>
      <c r="AI13" s="12">
        <f t="shared" ref="AI13:AJ13" si="90">AI10+AI12</f>
        <v>42.112499999999997</v>
      </c>
      <c r="AJ13" s="12">
        <f t="shared" si="90"/>
        <v>41.337499999999999</v>
      </c>
      <c r="AK13" s="12">
        <f>AK10+AK12</f>
        <v>4.3447546054897641</v>
      </c>
      <c r="AL13" s="12">
        <f>AL10+AL12</f>
        <v>69.25</v>
      </c>
      <c r="AM13" s="12">
        <f>AM10+AM12</f>
        <v>69.375</v>
      </c>
      <c r="AN13" s="12">
        <f>AN10+AN12</f>
        <v>11.603389151821975</v>
      </c>
      <c r="AO13" s="12">
        <f t="shared" ref="AO13:AP13" si="91">AO10+AO12</f>
        <v>65.149999999999991</v>
      </c>
      <c r="AP13" s="12">
        <f t="shared" si="91"/>
        <v>65.137500000000003</v>
      </c>
      <c r="AQ13" s="12">
        <f>AQ10+AQ12</f>
        <v>1.1142496497236287</v>
      </c>
      <c r="AR13" s="12">
        <f t="shared" ref="AR13:AS13" si="92">AR10+AR12</f>
        <v>39.9</v>
      </c>
      <c r="AS13" s="12">
        <f t="shared" si="92"/>
        <v>39.974999999999994</v>
      </c>
      <c r="AT13" s="12">
        <f>AT10+AT12</f>
        <v>4.6935033759356282</v>
      </c>
      <c r="AU13" s="12">
        <f t="shared" ref="AU13:AV13" si="93">AU10+AU12</f>
        <v>62861.25</v>
      </c>
      <c r="AV13" s="12">
        <f t="shared" si="93"/>
        <v>62871.125</v>
      </c>
      <c r="AW13" s="12">
        <f>AW10+AW12</f>
        <v>1.1369218244510555</v>
      </c>
      <c r="AX13" s="12">
        <f t="shared" ref="AX13:AY13" si="94">AX10+AX12</f>
        <v>26311.625</v>
      </c>
      <c r="AY13" s="12">
        <f t="shared" si="94"/>
        <v>26380.125</v>
      </c>
      <c r="AZ13" s="12">
        <f>AZ10+AZ12</f>
        <v>5.1190929043944973</v>
      </c>
      <c r="BA13" s="12">
        <f t="shared" ref="BA13:BB13" si="95">BA10+BA12</f>
        <v>36549.625</v>
      </c>
      <c r="BB13" s="12">
        <f t="shared" si="95"/>
        <v>36491.125</v>
      </c>
      <c r="BC13" s="12">
        <f>BC10+BC12</f>
        <v>2.5647884549095159</v>
      </c>
      <c r="BD13" s="12">
        <f t="shared" ref="BD13:BE13" si="96">BD10+BD12</f>
        <v>2287.25</v>
      </c>
      <c r="BE13" s="12">
        <f t="shared" si="96"/>
        <v>2266.125</v>
      </c>
      <c r="BF13" s="12">
        <f>BF10+BF12</f>
        <v>1.1487563569435073</v>
      </c>
      <c r="BG13" s="12">
        <f t="shared" ref="BG13:BH13" si="97">BG10+BG12</f>
        <v>38836.75</v>
      </c>
      <c r="BH13" s="12">
        <f t="shared" si="97"/>
        <v>38757.125</v>
      </c>
      <c r="BI13" s="12">
        <f>BI10+BI12</f>
        <v>2.2412989454853895</v>
      </c>
      <c r="BJ13" s="12">
        <f t="shared" ref="BJ13:BK13" si="98">BJ10+BJ12</f>
        <v>4.9874999999999998</v>
      </c>
      <c r="BK13" s="12">
        <f t="shared" si="98"/>
        <v>4.9249999999999998</v>
      </c>
      <c r="BL13" s="12">
        <f>BL10+BL12</f>
        <v>6.6666666728072776</v>
      </c>
      <c r="BM13" s="12">
        <f t="shared" ref="BM13:BN13" si="99">BM10+BM12</f>
        <v>1.5</v>
      </c>
      <c r="BN13" s="12">
        <f t="shared" si="99"/>
        <v>2</v>
      </c>
      <c r="BO13" s="12">
        <f>BO10+BO12</f>
        <v>51.534444444444446</v>
      </c>
      <c r="BP13" s="12">
        <f t="shared" ref="BP13:BR13" si="100">BP10+BP12</f>
        <v>7.2714285714285722</v>
      </c>
      <c r="BQ13" s="12">
        <f t="shared" si="100"/>
        <v>6.8857142857142861</v>
      </c>
      <c r="BR13" s="12">
        <f t="shared" si="100"/>
        <v>34.466797048835254</v>
      </c>
      <c r="BS13" s="12">
        <f t="shared" ref="BS13:BT13" si="101">BS10+BS12</f>
        <v>140.25</v>
      </c>
      <c r="BT13" s="12">
        <f t="shared" si="101"/>
        <v>136.625</v>
      </c>
      <c r="BU13" s="12">
        <f>BU10+BU12</f>
        <v>2.686817029406761</v>
      </c>
      <c r="BV13" s="12">
        <f t="shared" ref="BV13:BW13" si="102">BV10+BV12</f>
        <v>0.42125000000000001</v>
      </c>
      <c r="BW13" s="12">
        <f t="shared" si="102"/>
        <v>0.41625000000000001</v>
      </c>
      <c r="BX13" s="12">
        <f>BX10+BX12</f>
        <v>4.4017615717615701</v>
      </c>
      <c r="BY13" s="12">
        <f t="shared" ref="BY13:BZ13" si="103">BY10+BY12</f>
        <v>4.5874999999999995</v>
      </c>
      <c r="BZ13" s="12">
        <f t="shared" si="103"/>
        <v>4.5</v>
      </c>
      <c r="CA13" s="12">
        <f>CA10+CA12</f>
        <v>4.1416797609449718</v>
      </c>
      <c r="CB13" s="12">
        <f t="shared" ref="CB13:CC13" si="104">CB10+CB12</f>
        <v>92</v>
      </c>
      <c r="CC13" s="12">
        <f t="shared" si="104"/>
        <v>92.5</v>
      </c>
      <c r="CD13" s="12">
        <f>CD10+CD12</f>
        <v>1.875621353238482</v>
      </c>
      <c r="CE13" s="12">
        <f t="shared" ref="CE13:CF13" si="105">CE10+CE12</f>
        <v>30.637499999999999</v>
      </c>
      <c r="CF13" s="12">
        <f t="shared" si="105"/>
        <v>30.24285714285714</v>
      </c>
      <c r="CG13" s="12">
        <f>CG10+CG12</f>
        <v>1.6193359263032361</v>
      </c>
      <c r="CH13" s="12">
        <f t="shared" ref="CH13:CI13" si="106">CH10+CH12</f>
        <v>333.375</v>
      </c>
      <c r="CI13" s="12">
        <f t="shared" si="106"/>
        <v>329.625</v>
      </c>
      <c r="CJ13" s="12">
        <f>CJ10+CJ12</f>
        <v>0.43092358667421782</v>
      </c>
      <c r="CK13" s="12">
        <f t="shared" ref="CK13:EO13" si="107">CK10+CK12</f>
        <v>5.0874999999999995</v>
      </c>
      <c r="CL13" s="12">
        <f t="shared" si="107"/>
        <v>5.2625000000000002</v>
      </c>
      <c r="CM13" s="12">
        <f t="shared" si="107"/>
        <v>25.393764821424671</v>
      </c>
      <c r="CN13" s="12">
        <f t="shared" si="107"/>
        <v>2.8</v>
      </c>
      <c r="CO13" s="12">
        <f t="shared" si="107"/>
        <v>2.7124999999999999</v>
      </c>
      <c r="CP13" s="12">
        <f t="shared" si="107"/>
        <v>29.698163732818905</v>
      </c>
      <c r="CQ13" s="12">
        <f t="shared" si="107"/>
        <v>1.8375000000000001</v>
      </c>
      <c r="CR13" s="12">
        <f t="shared" si="107"/>
        <v>1.6999999999999997</v>
      </c>
      <c r="CS13" s="12">
        <f t="shared" si="107"/>
        <v>17.857176945861163</v>
      </c>
      <c r="CT13" s="12">
        <f t="shared" si="107"/>
        <v>0.31250000000000006</v>
      </c>
      <c r="CU13" s="12">
        <f t="shared" si="107"/>
        <v>0.4</v>
      </c>
      <c r="CV13" s="12">
        <f t="shared" si="107"/>
        <v>104.13999999999999</v>
      </c>
      <c r="CW13" s="12">
        <f t="shared" si="107"/>
        <v>0.13750000000000001</v>
      </c>
      <c r="CX13" s="12">
        <f t="shared" si="107"/>
        <v>0.16250000000000001</v>
      </c>
      <c r="CY13" s="12">
        <f t="shared" si="107"/>
        <v>70.192499999999995</v>
      </c>
      <c r="CZ13" s="12">
        <f t="shared" si="107"/>
        <v>1.2500000000000001E-2</v>
      </c>
      <c r="DA13" s="12">
        <f t="shared" si="107"/>
        <v>0.05</v>
      </c>
      <c r="DB13" s="12">
        <f t="shared" si="107"/>
        <v>3.7499999999999999E-3</v>
      </c>
      <c r="DC13" s="12">
        <f t="shared" si="107"/>
        <v>232.125</v>
      </c>
      <c r="DD13" s="12">
        <f t="shared" si="107"/>
        <v>248.875</v>
      </c>
      <c r="DE13" s="12">
        <f t="shared" si="107"/>
        <v>17.579340810071962</v>
      </c>
      <c r="DF13" s="12">
        <f t="shared" si="107"/>
        <v>6.5125000000000002</v>
      </c>
      <c r="DG13" s="12">
        <f t="shared" si="107"/>
        <v>6.2374999999999998</v>
      </c>
      <c r="DH13" s="12">
        <f t="shared" si="107"/>
        <v>54.444358027322686</v>
      </c>
      <c r="DI13" s="12">
        <f t="shared" si="107"/>
        <v>101.5</v>
      </c>
      <c r="DJ13" s="12">
        <f t="shared" si="107"/>
        <v>99.125</v>
      </c>
      <c r="DK13" s="12">
        <f t="shared" si="107"/>
        <v>8.499319769862872</v>
      </c>
      <c r="DL13" s="12">
        <f t="shared" si="107"/>
        <v>123.375</v>
      </c>
      <c r="DM13" s="12">
        <f t="shared" si="107"/>
        <v>117.5</v>
      </c>
      <c r="DN13" s="12">
        <f t="shared" si="107"/>
        <v>7.2775136375943639</v>
      </c>
      <c r="DO13" s="12">
        <f t="shared" si="107"/>
        <v>35.625</v>
      </c>
      <c r="DP13" s="12">
        <f t="shared" si="107"/>
        <v>32.875</v>
      </c>
      <c r="DQ13" s="12">
        <f t="shared" si="107"/>
        <v>11.201009894647605</v>
      </c>
      <c r="DR13" s="12">
        <f t="shared" si="107"/>
        <v>8.5</v>
      </c>
      <c r="DS13" s="12">
        <f t="shared" si="107"/>
        <v>6</v>
      </c>
      <c r="DT13" s="12">
        <f t="shared" si="107"/>
        <v>60.605019841269836</v>
      </c>
      <c r="DU13" s="12">
        <f t="shared" si="107"/>
        <v>22.125</v>
      </c>
      <c r="DV13" s="12">
        <f t="shared" si="107"/>
        <v>17</v>
      </c>
      <c r="DW13" s="12">
        <f t="shared" si="107"/>
        <v>424.31014201076698</v>
      </c>
      <c r="DX13" s="12">
        <f t="shared" si="107"/>
        <v>86.875</v>
      </c>
      <c r="DY13" s="12">
        <f t="shared" si="107"/>
        <v>84.625</v>
      </c>
      <c r="DZ13" s="12">
        <f t="shared" si="107"/>
        <v>7.9508817281049708</v>
      </c>
      <c r="EA13" s="12">
        <f t="shared" si="107"/>
        <v>21.625</v>
      </c>
      <c r="EB13" s="12">
        <f t="shared" si="107"/>
        <v>23.75</v>
      </c>
      <c r="EC13" s="12">
        <f t="shared" si="107"/>
        <v>23.732258898508896</v>
      </c>
      <c r="ED13" s="12">
        <f t="shared" si="107"/>
        <v>20.875</v>
      </c>
      <c r="EE13" s="12">
        <f t="shared" si="107"/>
        <v>21.25</v>
      </c>
      <c r="EF13" s="12">
        <f t="shared" si="107"/>
        <v>22.670465440356747</v>
      </c>
      <c r="EG13" s="12">
        <f t="shared" si="107"/>
        <v>17.875</v>
      </c>
      <c r="EH13" s="12">
        <f t="shared" si="107"/>
        <v>17.75</v>
      </c>
      <c r="EI13" s="12">
        <f t="shared" si="107"/>
        <v>25.029610071301249</v>
      </c>
      <c r="EJ13" s="12">
        <f t="shared" si="107"/>
        <v>20.875</v>
      </c>
      <c r="EK13" s="12">
        <f t="shared" si="107"/>
        <v>23.125</v>
      </c>
      <c r="EL13" s="12">
        <f t="shared" si="107"/>
        <v>23.68440571124782</v>
      </c>
      <c r="EM13" s="12">
        <f t="shared" si="107"/>
        <v>81.25</v>
      </c>
      <c r="EN13" s="12">
        <f t="shared" si="107"/>
        <v>85.875</v>
      </c>
      <c r="EO13" s="12">
        <f t="shared" si="107"/>
        <v>11.333116141783652</v>
      </c>
    </row>
    <row r="14" spans="1:148" s="7" customFormat="1" x14ac:dyDescent="0.25">
      <c r="A14" s="10" t="s">
        <v>161</v>
      </c>
      <c r="C14" s="12">
        <f>C10-C12</f>
        <v>55.875</v>
      </c>
      <c r="D14" s="12">
        <f>D10-D12</f>
        <v>32.043324999999996</v>
      </c>
      <c r="E14" s="12">
        <f>E10-E12</f>
        <v>33.111287500000003</v>
      </c>
      <c r="F14" s="12">
        <f>F10-F12</f>
        <v>-3.5358397910184367</v>
      </c>
      <c r="G14" s="12">
        <f t="shared" ref="G14:H14" si="108">G10-G12</f>
        <v>2.0699243849999998</v>
      </c>
      <c r="H14" s="12">
        <f t="shared" si="108"/>
        <v>2.1496628050000006</v>
      </c>
      <c r="I14" s="12">
        <f>I10-I12</f>
        <v>-3.147455341285708</v>
      </c>
      <c r="J14" s="12">
        <f t="shared" ref="J14:K14" si="109">J10-J12</f>
        <v>65.362499999999997</v>
      </c>
      <c r="K14" s="12">
        <f t="shared" si="109"/>
        <v>65.212500000000006</v>
      </c>
      <c r="L14" s="12">
        <f>L10-L12</f>
        <v>-1.0618617626708828</v>
      </c>
      <c r="M14" s="12">
        <f t="shared" ref="M14:O14" si="110">M10-M12</f>
        <v>159.35</v>
      </c>
      <c r="N14" s="12">
        <f t="shared" si="110"/>
        <v>104.6875</v>
      </c>
      <c r="O14" s="12">
        <f t="shared" si="110"/>
        <v>101.625</v>
      </c>
      <c r="P14" s="12">
        <f>P10-P12</f>
        <v>-7.0280247334776904</v>
      </c>
      <c r="Q14" s="12">
        <f t="shared" ref="Q14:R14" si="111">Q10-Q12</f>
        <v>90.3125</v>
      </c>
      <c r="R14" s="12">
        <f t="shared" si="111"/>
        <v>87.6875</v>
      </c>
      <c r="S14" s="12">
        <f>S10-S12</f>
        <v>-5.2783574654785408</v>
      </c>
      <c r="T14" s="12">
        <f t="shared" ref="T14:U14" si="112">T10-T12</f>
        <v>75.625</v>
      </c>
      <c r="U14" s="12">
        <f t="shared" si="112"/>
        <v>71.75</v>
      </c>
      <c r="V14" s="12">
        <f>V10-V12</f>
        <v>-16.416484667660555</v>
      </c>
      <c r="W14" s="12">
        <f t="shared" ref="W14:X14" si="113">W10-W12</f>
        <v>127.5</v>
      </c>
      <c r="X14" s="12">
        <f t="shared" si="113"/>
        <v>126.5</v>
      </c>
      <c r="Y14" s="12">
        <f>Y10-Y12</f>
        <v>-8.0057285835403178</v>
      </c>
      <c r="Z14" s="12">
        <f t="shared" ref="Z14:AA14" si="114">Z10-Z12</f>
        <v>78.5</v>
      </c>
      <c r="AA14" s="12">
        <f t="shared" si="114"/>
        <v>83.25</v>
      </c>
      <c r="AB14" s="12">
        <f>AB10-AB12</f>
        <v>-6.7605922433879773</v>
      </c>
      <c r="AC14" s="12">
        <f t="shared" ref="AC14:AD14" si="115">AC10-AC12</f>
        <v>9.3224999999999998</v>
      </c>
      <c r="AD14" s="12">
        <f t="shared" si="115"/>
        <v>8.6662499999999998</v>
      </c>
      <c r="AE14" s="12">
        <f>AE10-AE12</f>
        <v>-14.569441045160978</v>
      </c>
      <c r="AF14" s="12">
        <f t="shared" ref="AF14:AG14" si="116">AF10-AF12</f>
        <v>520.875</v>
      </c>
      <c r="AG14" s="12">
        <f t="shared" si="116"/>
        <v>530.5625</v>
      </c>
      <c r="AH14" s="12">
        <f>AH10-AH12</f>
        <v>-4.8844767889176195</v>
      </c>
      <c r="AI14" s="12">
        <f t="shared" ref="AI14:AJ14" si="117">AI10-AI12</f>
        <v>42.112499999999997</v>
      </c>
      <c r="AJ14" s="12">
        <f t="shared" si="117"/>
        <v>41.337499999999999</v>
      </c>
      <c r="AK14" s="12">
        <f>AK10-AK12</f>
        <v>-8.7352453945102368</v>
      </c>
      <c r="AL14" s="12">
        <f>AL10-AL12</f>
        <v>69.25</v>
      </c>
      <c r="AM14" s="12">
        <f>AM10-AM12</f>
        <v>69.375</v>
      </c>
      <c r="AN14" s="12">
        <f>AN10-AN12</f>
        <v>-7.6766108481780257</v>
      </c>
      <c r="AO14" s="12">
        <f t="shared" ref="AO14:AP14" si="118">AO10-AO12</f>
        <v>65.149999999999991</v>
      </c>
      <c r="AP14" s="12">
        <f t="shared" si="118"/>
        <v>65.137500000000003</v>
      </c>
      <c r="AQ14" s="12">
        <f>AQ10-AQ12</f>
        <v>-1.2257503502763711</v>
      </c>
      <c r="AR14" s="12">
        <f t="shared" ref="AR14:AS14" si="119">AR10-AR12</f>
        <v>39.9</v>
      </c>
      <c r="AS14" s="12">
        <f t="shared" si="119"/>
        <v>39.974999999999994</v>
      </c>
      <c r="AT14" s="12">
        <f>AT10-AT12</f>
        <v>-3.5864966240643712</v>
      </c>
      <c r="AU14" s="12">
        <f t="shared" ref="AU14:AV14" si="120">AU10-AU12</f>
        <v>62861.25</v>
      </c>
      <c r="AV14" s="12">
        <f t="shared" si="120"/>
        <v>62871.125</v>
      </c>
      <c r="AW14" s="12">
        <f>AW10-AW12</f>
        <v>-1.1630781755489443</v>
      </c>
      <c r="AX14" s="12">
        <f t="shared" ref="AX14:AY14" si="121">AX10-AX12</f>
        <v>26311.625</v>
      </c>
      <c r="AY14" s="12">
        <f t="shared" si="121"/>
        <v>26380.125</v>
      </c>
      <c r="AZ14" s="12">
        <f>AZ10-AZ12</f>
        <v>-4.5409070956055029</v>
      </c>
      <c r="BA14" s="12">
        <f t="shared" ref="BA14:BB14" si="122">BA10-BA12</f>
        <v>36549.625</v>
      </c>
      <c r="BB14" s="12">
        <f t="shared" si="122"/>
        <v>36491.125</v>
      </c>
      <c r="BC14" s="12">
        <f>BC10-BC12</f>
        <v>-2.3752115450904845</v>
      </c>
      <c r="BD14" s="12">
        <f t="shared" ref="BD14:BE14" si="123">BD10-BD12</f>
        <v>2287.25</v>
      </c>
      <c r="BE14" s="12">
        <f t="shared" si="123"/>
        <v>2266.125</v>
      </c>
      <c r="BF14" s="12">
        <f>BF10-BF12</f>
        <v>-3.5912436430564929</v>
      </c>
      <c r="BG14" s="12">
        <f t="shared" ref="BG14:BH14" si="124">BG10-BG12</f>
        <v>38836.75</v>
      </c>
      <c r="BH14" s="12">
        <f t="shared" si="124"/>
        <v>38757.125</v>
      </c>
      <c r="BI14" s="12">
        <f>BI10-BI12</f>
        <v>-2.1987010545146108</v>
      </c>
      <c r="BJ14" s="12">
        <f t="shared" ref="BJ14:BK14" si="125">BJ10-BJ12</f>
        <v>4.9874999999999998</v>
      </c>
      <c r="BK14" s="12">
        <f t="shared" si="125"/>
        <v>4.9249999999999998</v>
      </c>
      <c r="BL14" s="12">
        <f>BL10-BL12</f>
        <v>-9.4933333271927225</v>
      </c>
      <c r="BM14" s="12">
        <f t="shared" ref="BM14:BN14" si="126">BM10-BM12</f>
        <v>1.5</v>
      </c>
      <c r="BN14" s="12">
        <f t="shared" si="126"/>
        <v>2</v>
      </c>
      <c r="BO14" s="12">
        <f>BO10-BO12</f>
        <v>-12.645555555555557</v>
      </c>
      <c r="BP14" s="12">
        <f t="shared" ref="BP14:BQ14" si="127">BP10-BP12</f>
        <v>7.2714285714285722</v>
      </c>
      <c r="BQ14" s="12">
        <f t="shared" si="127"/>
        <v>6.8857142857142861</v>
      </c>
      <c r="BR14" s="12">
        <f>BR10-BR12</f>
        <v>-32.51320295116475</v>
      </c>
      <c r="BS14" s="12">
        <f t="shared" ref="BS14:BT14" si="128">BS10-BS12</f>
        <v>140.25</v>
      </c>
      <c r="BT14" s="12">
        <f t="shared" si="128"/>
        <v>136.625</v>
      </c>
      <c r="BU14" s="12">
        <f>BU10-BU12</f>
        <v>-7.4731829705932391</v>
      </c>
      <c r="BV14" s="12">
        <f t="shared" ref="BV14:BW14" si="129">BV10-BV12</f>
        <v>0.42125000000000001</v>
      </c>
      <c r="BW14" s="12">
        <f t="shared" si="129"/>
        <v>0.41625000000000001</v>
      </c>
      <c r="BX14" s="12">
        <f>BX10-BX12</f>
        <v>-6.25823842823843</v>
      </c>
      <c r="BY14" s="12">
        <f t="shared" ref="BY14:BZ14" si="130">BY10-BY12</f>
        <v>4.5874999999999995</v>
      </c>
      <c r="BZ14" s="12">
        <f t="shared" si="130"/>
        <v>4.5</v>
      </c>
      <c r="CA14" s="12">
        <f>CA10-CA12</f>
        <v>-7.4383202390550283</v>
      </c>
      <c r="CB14" s="12">
        <f t="shared" ref="CB14:CC14" si="131">CB10-CB12</f>
        <v>92</v>
      </c>
      <c r="CC14" s="12">
        <f t="shared" si="131"/>
        <v>92.5</v>
      </c>
      <c r="CD14" s="12">
        <f>CD10-CD12</f>
        <v>-0.72437864676151809</v>
      </c>
      <c r="CE14" s="12">
        <f t="shared" ref="CE14:CF14" si="132">CE10-CE12</f>
        <v>30.637499999999999</v>
      </c>
      <c r="CF14" s="12">
        <f t="shared" si="132"/>
        <v>30.24285714285714</v>
      </c>
      <c r="CG14" s="12">
        <f>CG10-CG12</f>
        <v>-2.5406640736967643</v>
      </c>
      <c r="CH14" s="12">
        <f t="shared" ref="CH14:CI14" si="133">CH10-CH12</f>
        <v>333.375</v>
      </c>
      <c r="CI14" s="12">
        <f t="shared" si="133"/>
        <v>329.625</v>
      </c>
      <c r="CJ14" s="12">
        <f>CJ10-CJ12</f>
        <v>-2.669076413325782</v>
      </c>
      <c r="CK14" s="12">
        <f t="shared" ref="CK14:EO14" si="134">CK10-CK12</f>
        <v>5.0874999999999995</v>
      </c>
      <c r="CL14" s="12">
        <f t="shared" si="134"/>
        <v>5.2625000000000002</v>
      </c>
      <c r="CM14" s="12">
        <f t="shared" si="134"/>
        <v>-9.1262351785753317</v>
      </c>
      <c r="CN14" s="12">
        <f t="shared" si="134"/>
        <v>2.8</v>
      </c>
      <c r="CO14" s="12">
        <f t="shared" si="134"/>
        <v>2.7124999999999999</v>
      </c>
      <c r="CP14" s="12">
        <f t="shared" si="134"/>
        <v>-24.861836267181097</v>
      </c>
      <c r="CQ14" s="12">
        <f t="shared" si="134"/>
        <v>1.8375000000000001</v>
      </c>
      <c r="CR14" s="12">
        <f t="shared" si="134"/>
        <v>1.6999999999999997</v>
      </c>
      <c r="CS14" s="12">
        <f t="shared" si="134"/>
        <v>-29.16282305413884</v>
      </c>
      <c r="CT14" s="12">
        <f t="shared" si="134"/>
        <v>0.31250000000000006</v>
      </c>
      <c r="CU14" s="12">
        <f t="shared" si="134"/>
        <v>0.4</v>
      </c>
      <c r="CV14" s="12">
        <f t="shared" si="134"/>
        <v>-11.640000000000008</v>
      </c>
      <c r="CW14" s="12">
        <f t="shared" si="134"/>
        <v>0.13750000000000001</v>
      </c>
      <c r="CX14" s="12">
        <f t="shared" si="134"/>
        <v>0.16250000000000001</v>
      </c>
      <c r="CY14" s="12">
        <f t="shared" si="134"/>
        <v>-45.1875</v>
      </c>
      <c r="CZ14" s="12">
        <f t="shared" si="134"/>
        <v>1.2500000000000001E-2</v>
      </c>
      <c r="DA14" s="12">
        <f t="shared" si="134"/>
        <v>0.05</v>
      </c>
      <c r="DB14" s="12">
        <f t="shared" si="134"/>
        <v>3.7499999999999999E-3</v>
      </c>
      <c r="DC14" s="12">
        <f t="shared" si="134"/>
        <v>232.125</v>
      </c>
      <c r="DD14" s="12">
        <f t="shared" si="134"/>
        <v>248.875</v>
      </c>
      <c r="DE14" s="12">
        <f t="shared" si="134"/>
        <v>-1.2806591899280395</v>
      </c>
      <c r="DF14" s="12">
        <f t="shared" si="134"/>
        <v>6.5125000000000002</v>
      </c>
      <c r="DG14" s="12">
        <f t="shared" si="134"/>
        <v>6.2374999999999998</v>
      </c>
      <c r="DH14" s="12">
        <f t="shared" si="134"/>
        <v>-38.375641972677307</v>
      </c>
      <c r="DI14" s="12">
        <f t="shared" si="134"/>
        <v>101.5</v>
      </c>
      <c r="DJ14" s="12">
        <f t="shared" si="134"/>
        <v>99.125</v>
      </c>
      <c r="DK14" s="12">
        <f t="shared" si="134"/>
        <v>-11.520680230137128</v>
      </c>
      <c r="DL14" s="12">
        <f t="shared" si="134"/>
        <v>123.375</v>
      </c>
      <c r="DM14" s="12">
        <f t="shared" si="134"/>
        <v>117.5</v>
      </c>
      <c r="DN14" s="12">
        <f t="shared" si="134"/>
        <v>-14.882486362405636</v>
      </c>
      <c r="DO14" s="12">
        <f t="shared" si="134"/>
        <v>35.625</v>
      </c>
      <c r="DP14" s="12">
        <f t="shared" si="134"/>
        <v>32.875</v>
      </c>
      <c r="DQ14" s="12">
        <f t="shared" si="134"/>
        <v>-21.818990105352398</v>
      </c>
      <c r="DR14" s="12">
        <f t="shared" si="134"/>
        <v>8.5</v>
      </c>
      <c r="DS14" s="12">
        <f t="shared" si="134"/>
        <v>6</v>
      </c>
      <c r="DT14" s="12">
        <f t="shared" si="134"/>
        <v>-68.734980158730167</v>
      </c>
      <c r="DU14" s="12">
        <f t="shared" si="134"/>
        <v>22.125</v>
      </c>
      <c r="DV14" s="12">
        <f t="shared" si="134"/>
        <v>17</v>
      </c>
      <c r="DW14" s="12">
        <f t="shared" si="134"/>
        <v>-176.06985798923301</v>
      </c>
      <c r="DX14" s="12">
        <f t="shared" si="134"/>
        <v>86.875</v>
      </c>
      <c r="DY14" s="12">
        <f t="shared" si="134"/>
        <v>84.625</v>
      </c>
      <c r="DZ14" s="12">
        <f t="shared" si="134"/>
        <v>-11.389118271895029</v>
      </c>
      <c r="EA14" s="12">
        <f t="shared" si="134"/>
        <v>21.625</v>
      </c>
      <c r="EB14" s="12">
        <f t="shared" si="134"/>
        <v>23.75</v>
      </c>
      <c r="EC14" s="12">
        <f t="shared" si="134"/>
        <v>-1.2477411014911031</v>
      </c>
      <c r="ED14" s="12">
        <f t="shared" si="134"/>
        <v>20.875</v>
      </c>
      <c r="EE14" s="12">
        <f t="shared" si="134"/>
        <v>21.25</v>
      </c>
      <c r="EF14" s="12">
        <f t="shared" si="134"/>
        <v>-12.849534559643256</v>
      </c>
      <c r="EG14" s="12">
        <f t="shared" si="134"/>
        <v>17.875</v>
      </c>
      <c r="EH14" s="12">
        <f t="shared" si="134"/>
        <v>17.75</v>
      </c>
      <c r="EI14" s="12">
        <f t="shared" si="134"/>
        <v>-18.030389928698753</v>
      </c>
      <c r="EJ14" s="12">
        <f t="shared" si="134"/>
        <v>20.875</v>
      </c>
      <c r="EK14" s="12">
        <f t="shared" si="134"/>
        <v>23.125</v>
      </c>
      <c r="EL14" s="12">
        <f t="shared" si="134"/>
        <v>1.264405711247818</v>
      </c>
      <c r="EM14" s="12">
        <f t="shared" si="134"/>
        <v>81.25</v>
      </c>
      <c r="EN14" s="12">
        <f t="shared" si="134"/>
        <v>85.875</v>
      </c>
      <c r="EO14" s="12">
        <f t="shared" si="134"/>
        <v>0.95311614178365023</v>
      </c>
    </row>
    <row r="16" spans="1:148" x14ac:dyDescent="0.25">
      <c r="T16" s="4"/>
      <c r="W16" s="4"/>
    </row>
    <row r="17" spans="6:145" x14ac:dyDescent="0.25">
      <c r="T17" s="4"/>
      <c r="W17" s="4"/>
      <c r="X17" s="6"/>
      <c r="Y17" s="6"/>
      <c r="Z17" s="6"/>
    </row>
    <row r="18" spans="6:145" x14ac:dyDescent="0.25">
      <c r="F18">
        <v>6.1605902509801922</v>
      </c>
      <c r="I18">
        <v>5.2697321509719472</v>
      </c>
      <c r="L18">
        <v>-0.83916083916084006</v>
      </c>
      <c r="P18">
        <v>-0.49261083743841994</v>
      </c>
      <c r="S18">
        <v>-5.6179775280898951</v>
      </c>
      <c r="T18" s="4"/>
      <c r="V18">
        <v>-2.8571428571428612</v>
      </c>
      <c r="W18" s="4"/>
      <c r="Y18">
        <v>-5.6910569105691025</v>
      </c>
      <c r="AB18">
        <v>-1.25</v>
      </c>
      <c r="AE18">
        <v>-8.9068825910931224</v>
      </c>
      <c r="AH18">
        <v>9.5238095238095326</v>
      </c>
      <c r="AK18">
        <v>-1.038961038961034</v>
      </c>
      <c r="AN18">
        <v>-3.6363636363636402</v>
      </c>
      <c r="AQ18">
        <v>-0.28129395218002173</v>
      </c>
      <c r="AT18">
        <v>-1.0752688172043179</v>
      </c>
      <c r="AW18">
        <v>-0.20850040096230771</v>
      </c>
      <c r="AZ18">
        <v>-1.2954545454545467</v>
      </c>
      <c r="BC18">
        <v>0.47173165817233098</v>
      </c>
      <c r="BF18">
        <v>-1.4193025141930207</v>
      </c>
      <c r="BI18">
        <v>0.36729300575575508</v>
      </c>
      <c r="BL18">
        <v>-3.7037037037037095</v>
      </c>
      <c r="BO18">
        <v>0</v>
      </c>
      <c r="BR18">
        <v>-47.967479674796756</v>
      </c>
      <c r="BU18">
        <v>-1.3157894736842195</v>
      </c>
      <c r="BX18">
        <f>-2.22222222222223+_xlfn.CONFIDENCE.T(0.05,6.38,8)</f>
        <v>3.1115912577753293</v>
      </c>
      <c r="CA18">
        <v>-2.0408163265306314</v>
      </c>
      <c r="CD18">
        <v>1.098901098901095</v>
      </c>
      <c r="CG18">
        <v>1.6129032258064484</v>
      </c>
      <c r="CJ18">
        <v>1.4749262536873289</v>
      </c>
      <c r="CM18">
        <v>-5</v>
      </c>
      <c r="CP18">
        <v>-17.857142857142861</v>
      </c>
      <c r="CS18">
        <v>3.5714285714285836</v>
      </c>
      <c r="CV18">
        <v>33.333333333333343</v>
      </c>
      <c r="CY18">
        <v>0</v>
      </c>
      <c r="DB18">
        <v>0.01</v>
      </c>
      <c r="DE18">
        <v>11.111111111111114</v>
      </c>
      <c r="DH18">
        <v>-34.328358208955223</v>
      </c>
      <c r="DK18">
        <v>-4.2105263157894797</v>
      </c>
      <c r="DN18">
        <v>-3.5714285714285694</v>
      </c>
      <c r="DQ18">
        <v>0</v>
      </c>
      <c r="DT18">
        <v>-14.285714285714292</v>
      </c>
      <c r="DW18">
        <v>0</v>
      </c>
      <c r="DZ18">
        <v>3.8461538461538538</v>
      </c>
      <c r="EC18">
        <v>0</v>
      </c>
      <c r="EF18">
        <v>53.846153846153868</v>
      </c>
      <c r="EI18">
        <v>0</v>
      </c>
      <c r="EL18">
        <v>-11.111111111111114</v>
      </c>
      <c r="EO18">
        <v>4.8780487804878021</v>
      </c>
    </row>
    <row r="19" spans="6:145" x14ac:dyDescent="0.25">
      <c r="F19">
        <v>-2.1157756994522003</v>
      </c>
      <c r="I19">
        <v>-0.26190781497213322</v>
      </c>
      <c r="L19">
        <v>1.8939393939394051</v>
      </c>
      <c r="P19">
        <v>4.9450549450549488</v>
      </c>
      <c r="S19">
        <v>0</v>
      </c>
      <c r="T19" s="4"/>
      <c r="V19">
        <v>-5.0632911392405049</v>
      </c>
      <c r="W19" s="4"/>
      <c r="Y19">
        <v>-10.14492753623189</v>
      </c>
      <c r="AB19">
        <v>-13.68421052631578</v>
      </c>
      <c r="AE19">
        <v>0</v>
      </c>
      <c r="AH19">
        <v>-12.444444444444443</v>
      </c>
      <c r="AK19">
        <v>-17.295597484276726</v>
      </c>
      <c r="AN19">
        <v>12.5</v>
      </c>
      <c r="AQ19">
        <v>1.7208413001912106</v>
      </c>
      <c r="AT19">
        <v>4.0322580645161281</v>
      </c>
      <c r="AW19">
        <v>1.8494291151284443</v>
      </c>
      <c r="AZ19">
        <v>4.1447977770916964</v>
      </c>
      <c r="BC19">
        <v>1.0588925637469373</v>
      </c>
      <c r="BF19">
        <v>-0.75757575757575069</v>
      </c>
      <c r="BI19">
        <v>0.97356380274528931</v>
      </c>
      <c r="BL19">
        <v>-4.4444444444444571</v>
      </c>
      <c r="BO19">
        <v>0</v>
      </c>
      <c r="BR19">
        <v>-11.627906976744185</v>
      </c>
      <c r="BU19">
        <v>-8.6956521739130466</v>
      </c>
      <c r="BX19">
        <v>-7.1428571428571388</v>
      </c>
      <c r="CA19">
        <v>-9.3023255813953369</v>
      </c>
      <c r="CD19">
        <v>-1</v>
      </c>
      <c r="CJ19">
        <v>-0.6153846153846132</v>
      </c>
      <c r="CM19">
        <v>7.6923076923076934</v>
      </c>
      <c r="CP19">
        <v>-7.6923076923076934</v>
      </c>
      <c r="CS19">
        <v>20</v>
      </c>
      <c r="CV19">
        <v>49.999999999999972</v>
      </c>
      <c r="CY19">
        <v>100</v>
      </c>
      <c r="DB19">
        <v>0</v>
      </c>
      <c r="DE19">
        <v>17.326732673267315</v>
      </c>
      <c r="DH19">
        <v>-9.3333333333333428</v>
      </c>
      <c r="DK19">
        <v>-3.8095238095238102</v>
      </c>
      <c r="DN19">
        <v>-11.382113821138205</v>
      </c>
      <c r="DQ19">
        <v>-10.714285714285708</v>
      </c>
      <c r="DT19">
        <v>0</v>
      </c>
      <c r="DW19">
        <v>1000</v>
      </c>
      <c r="DZ19">
        <v>-11.578947368421055</v>
      </c>
      <c r="EC19">
        <v>14.285714285714278</v>
      </c>
      <c r="EF19">
        <v>12.5</v>
      </c>
      <c r="EI19">
        <v>6.6666666666666714</v>
      </c>
      <c r="EL19">
        <v>28.571428571428584</v>
      </c>
      <c r="EO19">
        <v>15.151515151515156</v>
      </c>
    </row>
    <row r="20" spans="6:145" x14ac:dyDescent="0.25">
      <c r="F20">
        <v>-2.8088290774533675</v>
      </c>
      <c r="I20">
        <v>-3.7326995234851807</v>
      </c>
      <c r="L20">
        <v>-0.95057034220532444</v>
      </c>
      <c r="P20">
        <v>-9.1891891891891788</v>
      </c>
      <c r="S20">
        <v>-1.2820512820512704</v>
      </c>
      <c r="T20" s="4"/>
      <c r="V20">
        <v>12.962962962962948</v>
      </c>
      <c r="W20" s="4"/>
      <c r="Y20">
        <v>14.035087719298247</v>
      </c>
      <c r="AB20">
        <v>16.176470588235304</v>
      </c>
      <c r="AE20">
        <v>-13.116279069767444</v>
      </c>
      <c r="AH20">
        <v>0.61855670103092564</v>
      </c>
      <c r="AK20">
        <v>-5.4245283018867951</v>
      </c>
      <c r="AN20">
        <v>-11.688311688311686</v>
      </c>
      <c r="AQ20">
        <v>-1.3257575757575637</v>
      </c>
      <c r="AT20">
        <v>-5.1219512195121979</v>
      </c>
      <c r="AW20">
        <v>-1.2253126896200683</v>
      </c>
      <c r="AZ20">
        <v>-6.4604017547910502</v>
      </c>
      <c r="BC20">
        <v>2.6228171502344253</v>
      </c>
      <c r="BF20">
        <v>-5.2421652421652425</v>
      </c>
      <c r="BI20">
        <v>2.1835321277414437</v>
      </c>
      <c r="BL20">
        <v>1.9607843137255117</v>
      </c>
      <c r="BO20">
        <v>0</v>
      </c>
      <c r="BR20">
        <v>34.782608695652186</v>
      </c>
      <c r="BU20">
        <v>-13.422818791946312</v>
      </c>
      <c r="BX20">
        <v>-11.36363636363636</v>
      </c>
      <c r="CA20">
        <v>-12.244897959183689</v>
      </c>
      <c r="CD20">
        <v>1.098901098901095</v>
      </c>
      <c r="CG20">
        <v>-0.65359477124184195</v>
      </c>
      <c r="CJ20">
        <v>-1.1904761904761898</v>
      </c>
      <c r="CM20">
        <v>8.8235294117647243</v>
      </c>
      <c r="CP20">
        <v>0</v>
      </c>
      <c r="CS20">
        <v>0</v>
      </c>
      <c r="CV20">
        <v>66.666666666666686</v>
      </c>
      <c r="CY20">
        <v>0</v>
      </c>
      <c r="DB20">
        <v>0</v>
      </c>
      <c r="DE20">
        <v>11.016949152542367</v>
      </c>
      <c r="DH20">
        <v>15.384615384615373</v>
      </c>
      <c r="DK20">
        <v>-1.0752688172043037</v>
      </c>
      <c r="DN20">
        <v>0</v>
      </c>
      <c r="DQ20">
        <v>2.7777777777777715</v>
      </c>
      <c r="DT20">
        <v>-22.222222222222214</v>
      </c>
      <c r="DW20">
        <v>-23.076923076923066</v>
      </c>
      <c r="DZ20">
        <v>-1.2345679012345698</v>
      </c>
      <c r="EC20">
        <v>13.63636363636364</v>
      </c>
      <c r="EF20">
        <v>-8.3333333333333428</v>
      </c>
      <c r="EI20">
        <v>0</v>
      </c>
      <c r="EL20">
        <v>30</v>
      </c>
      <c r="EO20">
        <v>7.8651685393258362</v>
      </c>
    </row>
    <row r="21" spans="6:145" x14ac:dyDescent="0.25">
      <c r="F21">
        <v>6.0546821785685268</v>
      </c>
      <c r="I21">
        <v>5.6365953894282939</v>
      </c>
      <c r="L21">
        <v>-0.39421813403416195</v>
      </c>
      <c r="P21">
        <v>0.86956521739129755</v>
      </c>
      <c r="S21">
        <v>-8.7719298245614112</v>
      </c>
      <c r="T21" s="4"/>
      <c r="V21">
        <v>-5.8823529411764781</v>
      </c>
      <c r="W21" s="4"/>
      <c r="Y21">
        <v>-3.0075187969924855</v>
      </c>
      <c r="AB21">
        <v>-5.6818181818181728</v>
      </c>
      <c r="AE21">
        <v>-11.111111111111114</v>
      </c>
      <c r="AH21">
        <v>6.25</v>
      </c>
      <c r="AK21">
        <v>0.18484288354898126</v>
      </c>
      <c r="AN21">
        <v>0</v>
      </c>
      <c r="AQ21">
        <v>1.6085790884718563</v>
      </c>
      <c r="AT21">
        <v>0.19120458891012504</v>
      </c>
      <c r="AW21">
        <v>1.6650940778153824</v>
      </c>
      <c r="AZ21">
        <v>1.7761943817920809</v>
      </c>
      <c r="BC21">
        <v>1.5339465085319972</v>
      </c>
      <c r="BF21">
        <v>-1.8919984233346554</v>
      </c>
      <c r="BI21">
        <v>1.2869144960521623</v>
      </c>
      <c r="BL21">
        <v>15.094339622641513</v>
      </c>
      <c r="BU21">
        <v>1.5037593984962569</v>
      </c>
      <c r="BX21">
        <v>5.12820512820511</v>
      </c>
      <c r="CA21">
        <v>2.2727272727272663</v>
      </c>
      <c r="CD21">
        <v>3.3707865168539399</v>
      </c>
      <c r="CG21">
        <v>0.33112582781458855</v>
      </c>
      <c r="CJ21">
        <v>-2.6548672566371749</v>
      </c>
      <c r="CM21">
        <v>1.4492753623188293</v>
      </c>
      <c r="CP21">
        <v>0</v>
      </c>
      <c r="CS21">
        <v>-9.0909090909090935</v>
      </c>
      <c r="CV21">
        <v>33.333333333333343</v>
      </c>
      <c r="CY21">
        <v>0</v>
      </c>
      <c r="DB21">
        <v>0.01</v>
      </c>
      <c r="DE21">
        <v>2.803738317756995</v>
      </c>
      <c r="DH21">
        <v>-9.859154929577457</v>
      </c>
      <c r="DK21">
        <v>-11.403508771929822</v>
      </c>
      <c r="DN21">
        <v>-12.5</v>
      </c>
      <c r="DQ21">
        <v>-12.195121951219505</v>
      </c>
      <c r="DT21">
        <v>-21.428571428571431</v>
      </c>
      <c r="DW21">
        <v>-11.428571428571431</v>
      </c>
      <c r="DZ21">
        <v>-12.631578947368411</v>
      </c>
      <c r="EC21">
        <v>0</v>
      </c>
      <c r="EF21">
        <v>-3.8461538461538396</v>
      </c>
      <c r="EI21">
        <v>-17.64705882352942</v>
      </c>
      <c r="EL21">
        <v>14.999999999999986</v>
      </c>
      <c r="EO21">
        <v>-1.2048192771084416</v>
      </c>
    </row>
    <row r="22" spans="6:145" x14ac:dyDescent="0.25">
      <c r="F22">
        <v>5.701838597978039</v>
      </c>
      <c r="I22">
        <v>5.8556986250493139</v>
      </c>
      <c r="L22">
        <v>0.14556040756912125</v>
      </c>
      <c r="P22">
        <v>-3.7735849056603712</v>
      </c>
      <c r="S22">
        <v>-1.2048192771084416</v>
      </c>
      <c r="T22" s="4"/>
      <c r="V22">
        <v>-7.5</v>
      </c>
      <c r="W22" s="4"/>
      <c r="Y22">
        <v>-9.352517985611513</v>
      </c>
      <c r="AB22">
        <v>2.4999999999999858</v>
      </c>
      <c r="AE22">
        <v>6.25</v>
      </c>
      <c r="AH22">
        <v>3.9861351819757544</v>
      </c>
      <c r="AK22">
        <v>7.5376884422110493</v>
      </c>
      <c r="AN22">
        <v>20.967741935483872</v>
      </c>
      <c r="AQ22">
        <v>0.14556040756912125</v>
      </c>
      <c r="AT22">
        <v>7.5520833333333286</v>
      </c>
      <c r="AW22">
        <v>0.18112113985570488</v>
      </c>
      <c r="AZ22">
        <v>7.7608431907794966</v>
      </c>
      <c r="BC22">
        <v>-4.832238326897027</v>
      </c>
      <c r="BF22">
        <v>0.9913258983891069</v>
      </c>
      <c r="BI22">
        <v>-4.4989243244521191</v>
      </c>
      <c r="BL22">
        <v>6.818181818181813</v>
      </c>
      <c r="BO22">
        <v>66.666666666666686</v>
      </c>
      <c r="BR22">
        <v>20</v>
      </c>
      <c r="BU22">
        <v>-2.1582733812949613</v>
      </c>
      <c r="BX22">
        <v>-2.3809523809523796</v>
      </c>
      <c r="CA22">
        <v>-2.1276595744680975</v>
      </c>
      <c r="CD22">
        <v>1.1235955056179847</v>
      </c>
      <c r="CG22">
        <v>0.67567567567567721</v>
      </c>
      <c r="CJ22">
        <v>-0.29940119760479433</v>
      </c>
      <c r="CM22">
        <v>-3.9999999999999858</v>
      </c>
      <c r="CP22">
        <v>-19.047619047619051</v>
      </c>
      <c r="CS22">
        <v>15.384615384615373</v>
      </c>
      <c r="CV22">
        <v>20</v>
      </c>
      <c r="CY22">
        <v>0</v>
      </c>
      <c r="DB22">
        <v>0</v>
      </c>
      <c r="DE22">
        <v>-5.4945054945055034</v>
      </c>
      <c r="DH22">
        <v>140</v>
      </c>
      <c r="DK22">
        <v>-2.0408163265306172</v>
      </c>
      <c r="DN22">
        <v>-4.9180327868852487</v>
      </c>
      <c r="DQ22">
        <v>-20</v>
      </c>
      <c r="DT22">
        <v>0</v>
      </c>
      <c r="DW22">
        <v>28.571428571428584</v>
      </c>
      <c r="DZ22">
        <v>2.4390243902439011</v>
      </c>
      <c r="EC22">
        <v>-3.7037037037037095</v>
      </c>
      <c r="EF22">
        <v>-11.538461538461547</v>
      </c>
      <c r="EI22">
        <v>0</v>
      </c>
      <c r="EL22">
        <v>12.000000000000014</v>
      </c>
      <c r="EO22">
        <v>-1.0309278350515427</v>
      </c>
    </row>
    <row r="23" spans="6:145" x14ac:dyDescent="0.25">
      <c r="F23">
        <v>20.627686252536833</v>
      </c>
      <c r="I23">
        <v>18.761435129079885</v>
      </c>
      <c r="L23">
        <v>-1.547116736990148</v>
      </c>
      <c r="P23">
        <v>-0.99009900990098743</v>
      </c>
      <c r="S23">
        <v>-1.0752688172043037</v>
      </c>
      <c r="V23">
        <v>-29.268292682926827</v>
      </c>
      <c r="Y23">
        <v>-4.9180327868852487</v>
      </c>
      <c r="AB23">
        <v>2.5316455696202382</v>
      </c>
      <c r="AE23">
        <v>-23.94514767932489</v>
      </c>
      <c r="AH23">
        <v>7.3170731707317174</v>
      </c>
      <c r="AK23">
        <v>2.0316027088036321</v>
      </c>
      <c r="AN23">
        <v>3.7974683544303787</v>
      </c>
      <c r="AQ23">
        <v>0.43041606886656325</v>
      </c>
      <c r="AT23">
        <v>2.1077283372365372</v>
      </c>
      <c r="AW23">
        <v>0.31815411147286454</v>
      </c>
      <c r="AZ23">
        <v>2.3691275167785193</v>
      </c>
      <c r="BC23">
        <v>-1.3132957851747022</v>
      </c>
      <c r="BF23">
        <v>2.2421524663677133</v>
      </c>
      <c r="BI23">
        <v>-1.0947990780639287</v>
      </c>
      <c r="BL23">
        <v>-4.0816326530612344</v>
      </c>
      <c r="BO23">
        <v>50</v>
      </c>
      <c r="BR23">
        <v>35.211267605633793</v>
      </c>
      <c r="BU23">
        <v>-2.7777777777777857</v>
      </c>
      <c r="BX23">
        <v>0</v>
      </c>
      <c r="CA23">
        <v>0</v>
      </c>
      <c r="CD23">
        <v>-1.0752688172043037</v>
      </c>
      <c r="CG23">
        <v>-2.9411764705882462</v>
      </c>
      <c r="CJ23">
        <v>-2.7272727272727195</v>
      </c>
      <c r="CM23">
        <v>0</v>
      </c>
      <c r="CP23">
        <v>-20.689655172413808</v>
      </c>
      <c r="CS23">
        <v>-68.421052631578945</v>
      </c>
      <c r="CV23">
        <v>-33.333333333333329</v>
      </c>
      <c r="CY23">
        <v>-100</v>
      </c>
      <c r="DB23">
        <v>0</v>
      </c>
      <c r="DE23">
        <v>-1.0135135135135158</v>
      </c>
      <c r="DH23">
        <v>-28.378378378378386</v>
      </c>
      <c r="DK23">
        <v>-2.9702970297029765</v>
      </c>
      <c r="DN23">
        <v>-7.4380165289256155</v>
      </c>
      <c r="DQ23">
        <v>-6.4516129032258078</v>
      </c>
      <c r="DT23">
        <v>-110</v>
      </c>
      <c r="DW23">
        <v>-109.09090909090909</v>
      </c>
      <c r="DZ23">
        <v>-7.7777777777777715</v>
      </c>
      <c r="EC23">
        <v>8.3333333333333286</v>
      </c>
      <c r="EF23">
        <v>-7.6923076923076934</v>
      </c>
      <c r="EI23">
        <v>6.25</v>
      </c>
      <c r="EL23">
        <v>4.5454545454545467</v>
      </c>
      <c r="EO23">
        <v>4</v>
      </c>
    </row>
    <row r="24" spans="6:145" x14ac:dyDescent="0.25">
      <c r="F24">
        <v>-8.9988581304199613</v>
      </c>
      <c r="I24">
        <v>-8.3819012363889129</v>
      </c>
      <c r="L24">
        <v>0.67796610169490634</v>
      </c>
      <c r="P24">
        <v>-11.983471074380176</v>
      </c>
      <c r="S24">
        <v>-3.5353535353535364</v>
      </c>
      <c r="V24">
        <v>21.538461538461533</v>
      </c>
      <c r="Y24">
        <v>6.9767441860465027</v>
      </c>
      <c r="AB24">
        <v>41.269841269841265</v>
      </c>
      <c r="AE24">
        <v>2.1566401816117917</v>
      </c>
      <c r="AH24">
        <v>-1.5625</v>
      </c>
      <c r="AK24">
        <v>-7.6595744680851112</v>
      </c>
      <c r="AN24">
        <v>-12.643678160919535</v>
      </c>
      <c r="AQ24">
        <v>-2.4630541871921139</v>
      </c>
      <c r="AT24">
        <v>-7.268722466960341</v>
      </c>
      <c r="AW24">
        <v>-2.2918504444595271</v>
      </c>
      <c r="AZ24">
        <v>-9.5783502547241426</v>
      </c>
      <c r="BC24">
        <v>4.1572063573278797</v>
      </c>
      <c r="BF24">
        <v>-5.122950819672127</v>
      </c>
      <c r="BI24">
        <v>3.6119555729464423</v>
      </c>
      <c r="BL24">
        <v>-5.1724137931034448</v>
      </c>
      <c r="BO24">
        <v>0</v>
      </c>
      <c r="BR24">
        <v>22.222222222222229</v>
      </c>
      <c r="BU24">
        <v>2.7210884353741562</v>
      </c>
      <c r="BX24">
        <v>2.2222222222222143</v>
      </c>
      <c r="CA24">
        <v>0</v>
      </c>
      <c r="CD24">
        <v>1.0869565217391397</v>
      </c>
      <c r="CG24">
        <v>2.3255813953488484</v>
      </c>
      <c r="CJ24">
        <v>0.91743119266054407</v>
      </c>
      <c r="CM24">
        <v>-1.5873015873015817</v>
      </c>
      <c r="CP24">
        <v>6.0606060606060623</v>
      </c>
      <c r="CS24">
        <v>-16.666666666666657</v>
      </c>
      <c r="CV24">
        <v>0</v>
      </c>
      <c r="CY24">
        <v>100</v>
      </c>
      <c r="DB24">
        <v>0.01</v>
      </c>
      <c r="DE24">
        <v>0.51020408163265074</v>
      </c>
      <c r="DH24">
        <v>0</v>
      </c>
      <c r="DK24">
        <v>-12.711864406779654</v>
      </c>
      <c r="DN24">
        <v>-16.77852348993288</v>
      </c>
      <c r="DQ24">
        <v>-31.372549019607845</v>
      </c>
      <c r="DT24">
        <v>-31.25</v>
      </c>
      <c r="DW24">
        <v>-3.125</v>
      </c>
      <c r="DZ24">
        <v>-9.183673469387756</v>
      </c>
      <c r="EC24">
        <v>13.63636363636364</v>
      </c>
      <c r="EF24">
        <v>4.3478260869565162</v>
      </c>
      <c r="EI24">
        <v>60</v>
      </c>
      <c r="EL24">
        <v>5</v>
      </c>
      <c r="EO24">
        <v>14.666666666666671</v>
      </c>
    </row>
    <row r="25" spans="6:145" x14ac:dyDescent="0.25">
      <c r="F25">
        <v>6.1319472991144437</v>
      </c>
      <c r="I25">
        <v>5.8334045500311191</v>
      </c>
      <c r="L25">
        <v>-0.28129395218002173</v>
      </c>
      <c r="P25">
        <v>-1.3698630136986338</v>
      </c>
      <c r="S25">
        <v>0.54054054054053324</v>
      </c>
      <c r="V25">
        <v>-12.222222222222229</v>
      </c>
      <c r="Y25">
        <v>9.0163934426229559</v>
      </c>
      <c r="AB25">
        <v>21.333333333333343</v>
      </c>
      <c r="AE25">
        <v>-2.4427480916030504</v>
      </c>
      <c r="AH25">
        <v>-4.4444444444444429</v>
      </c>
      <c r="AK25">
        <v>4.1025641025641164</v>
      </c>
      <c r="AN25">
        <v>6.4102564102564088</v>
      </c>
      <c r="AQ25">
        <v>-0.28129395218002173</v>
      </c>
      <c r="AT25">
        <v>4.0106951871657657</v>
      </c>
      <c r="AW25">
        <v>-0.39276031362204833</v>
      </c>
      <c r="AZ25">
        <v>3.5959869236839239</v>
      </c>
      <c r="BC25">
        <v>-2.9407524866657155</v>
      </c>
      <c r="BF25">
        <v>1.4305652477320336</v>
      </c>
      <c r="BI25">
        <v>-2.6591440388419301</v>
      </c>
      <c r="BL25">
        <v>-17.777777777777771</v>
      </c>
      <c r="BR25">
        <v>-45.783132530120483</v>
      </c>
      <c r="BU25">
        <v>5</v>
      </c>
      <c r="BX25">
        <v>8.3333333333333428</v>
      </c>
      <c r="CA25">
        <v>10.256410256410263</v>
      </c>
      <c r="CD25">
        <v>-1.098901098901095</v>
      </c>
      <c r="CG25">
        <v>-4.5751633986928226</v>
      </c>
      <c r="CJ25">
        <v>-3.857566765578639</v>
      </c>
      <c r="CM25">
        <v>57.692307692307679</v>
      </c>
      <c r="CP25">
        <v>78.571428571428584</v>
      </c>
      <c r="CS25">
        <v>10.000000000000014</v>
      </c>
      <c r="CV25">
        <v>199.99999999999994</v>
      </c>
      <c r="DB25">
        <v>0</v>
      </c>
      <c r="DE25">
        <v>28.934010152284259</v>
      </c>
      <c r="DH25">
        <v>-9.2105263157894655</v>
      </c>
      <c r="DK25">
        <v>26.13636363636364</v>
      </c>
      <c r="DN25">
        <v>26.168224299065429</v>
      </c>
      <c r="DQ25">
        <v>35.483870967741922</v>
      </c>
      <c r="DT25">
        <v>166.66666666666663</v>
      </c>
      <c r="DW25">
        <v>111.11111111111111</v>
      </c>
      <c r="DZ25">
        <v>22.368421052631575</v>
      </c>
      <c r="EC25">
        <v>43.75</v>
      </c>
      <c r="EF25">
        <v>0</v>
      </c>
      <c r="EI25">
        <v>-27.272727272727266</v>
      </c>
      <c r="EL25">
        <v>15.789473684210535</v>
      </c>
      <c r="EO25">
        <v>4.8192771084337238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zoomScale="80" zoomScaleNormal="80" workbookViewId="0">
      <pane xSplit="12" ySplit="10" topLeftCell="M11" activePane="bottomRight" state="frozen"/>
      <selection pane="topRight" activeCell="M1" sqref="M1"/>
      <selection pane="bottomLeft" activeCell="A11" sqref="A11"/>
      <selection pane="bottomRight" activeCell="Y29" sqref="Y29"/>
    </sheetView>
  </sheetViews>
  <sheetFormatPr defaultRowHeight="15" x14ac:dyDescent="0.25"/>
  <sheetData>
    <row r="1" spans="1:51" s="1" customFormat="1" ht="105" x14ac:dyDescent="0.25">
      <c r="A1" s="1" t="s">
        <v>9</v>
      </c>
      <c r="B1" s="1" t="s">
        <v>10</v>
      </c>
      <c r="C1" s="1" t="s">
        <v>129</v>
      </c>
      <c r="D1" s="1" t="s">
        <v>132</v>
      </c>
      <c r="E1" s="1" t="s">
        <v>11</v>
      </c>
      <c r="F1" s="1" t="s">
        <v>133</v>
      </c>
      <c r="G1" s="1" t="s">
        <v>14</v>
      </c>
      <c r="H1" s="1" t="s">
        <v>134</v>
      </c>
      <c r="I1" s="1" t="s">
        <v>17</v>
      </c>
      <c r="J1" s="1" t="s">
        <v>19</v>
      </c>
      <c r="K1" s="1" t="s">
        <v>21</v>
      </c>
      <c r="L1" s="1" t="s">
        <v>23</v>
      </c>
      <c r="M1" s="1" t="s">
        <v>25</v>
      </c>
      <c r="N1" s="1" t="s">
        <v>27</v>
      </c>
      <c r="O1" s="1" t="s">
        <v>29</v>
      </c>
      <c r="P1" s="1" t="s">
        <v>31</v>
      </c>
      <c r="Q1" s="1" t="s">
        <v>33</v>
      </c>
      <c r="R1" s="1" t="s">
        <v>35</v>
      </c>
      <c r="S1" s="1" t="s">
        <v>37</v>
      </c>
      <c r="T1" s="1" t="s">
        <v>39</v>
      </c>
      <c r="U1" s="1" t="s">
        <v>41</v>
      </c>
      <c r="V1" s="1" t="s">
        <v>43</v>
      </c>
      <c r="W1" s="1" t="s">
        <v>45</v>
      </c>
      <c r="X1" s="1" t="s">
        <v>47</v>
      </c>
      <c r="Y1" s="1" t="s">
        <v>49</v>
      </c>
      <c r="Z1" s="1" t="s">
        <v>51</v>
      </c>
      <c r="AA1" s="1" t="s">
        <v>53</v>
      </c>
      <c r="AB1" s="1" t="s">
        <v>55</v>
      </c>
      <c r="AC1" s="1" t="s">
        <v>57</v>
      </c>
      <c r="AD1" s="1" t="s">
        <v>59</v>
      </c>
      <c r="AE1" s="1" t="s">
        <v>61</v>
      </c>
      <c r="AF1" s="1" t="s">
        <v>63</v>
      </c>
      <c r="AG1" s="1" t="s">
        <v>65</v>
      </c>
      <c r="AH1" s="1" t="s">
        <v>67</v>
      </c>
      <c r="AI1" s="1" t="s">
        <v>69</v>
      </c>
      <c r="AJ1" s="1" t="s">
        <v>71</v>
      </c>
      <c r="AK1" s="1" t="s">
        <v>73</v>
      </c>
      <c r="AL1" s="1" t="s">
        <v>75</v>
      </c>
      <c r="AM1" s="1" t="s">
        <v>77</v>
      </c>
      <c r="AN1" s="1" t="s">
        <v>79</v>
      </c>
      <c r="AO1" s="1" t="s">
        <v>83</v>
      </c>
      <c r="AP1" s="1" t="s">
        <v>87</v>
      </c>
      <c r="AQ1" s="1" t="s">
        <v>91</v>
      </c>
      <c r="AR1" s="1" t="s">
        <v>95</v>
      </c>
      <c r="AS1" s="1" t="s">
        <v>99</v>
      </c>
      <c r="AT1" s="1" t="s">
        <v>103</v>
      </c>
      <c r="AU1" s="1" t="s">
        <v>115</v>
      </c>
      <c r="AV1" s="1" t="s">
        <v>117</v>
      </c>
      <c r="AW1" s="1" t="s">
        <v>119</v>
      </c>
      <c r="AX1" s="1" t="s">
        <v>121</v>
      </c>
      <c r="AY1" s="1" t="s">
        <v>124</v>
      </c>
    </row>
    <row r="2" spans="1:51" x14ac:dyDescent="0.25">
      <c r="A2" t="s">
        <v>0</v>
      </c>
      <c r="B2">
        <v>1</v>
      </c>
      <c r="C2" t="s">
        <v>130</v>
      </c>
      <c r="D2">
        <v>1</v>
      </c>
      <c r="E2">
        <v>56</v>
      </c>
      <c r="F2">
        <v>87.1</v>
      </c>
      <c r="G2">
        <v>173.2</v>
      </c>
      <c r="H2">
        <v>111</v>
      </c>
      <c r="I2">
        <v>95</v>
      </c>
      <c r="J2">
        <v>81</v>
      </c>
      <c r="K2">
        <v>132</v>
      </c>
      <c r="L2">
        <v>79</v>
      </c>
      <c r="M2">
        <v>14.44</v>
      </c>
      <c r="N2">
        <v>397.5</v>
      </c>
      <c r="O2">
        <v>40.700000000000003</v>
      </c>
      <c r="P2">
        <v>71</v>
      </c>
      <c r="Q2">
        <v>86.7</v>
      </c>
      <c r="R2">
        <v>39.200000000000003</v>
      </c>
      <c r="S2">
        <v>83451</v>
      </c>
      <c r="T2">
        <v>33934</v>
      </c>
      <c r="U2">
        <v>49517</v>
      </c>
      <c r="V2">
        <v>3226</v>
      </c>
      <c r="W2">
        <v>52743</v>
      </c>
      <c r="X2">
        <v>5.0999999999999996</v>
      </c>
      <c r="Y2">
        <v>2</v>
      </c>
      <c r="Z2">
        <v>9</v>
      </c>
      <c r="AA2">
        <v>136</v>
      </c>
      <c r="AB2">
        <v>0.41</v>
      </c>
      <c r="AC2">
        <v>4.7</v>
      </c>
      <c r="AD2">
        <v>88</v>
      </c>
      <c r="AE2">
        <v>28.9</v>
      </c>
      <c r="AF2">
        <v>329</v>
      </c>
      <c r="AG2">
        <v>7.3</v>
      </c>
      <c r="AH2">
        <v>4.5</v>
      </c>
      <c r="AI2">
        <v>2.1</v>
      </c>
      <c r="AJ2">
        <v>0.4</v>
      </c>
      <c r="AK2">
        <v>0.3</v>
      </c>
      <c r="AL2">
        <v>0</v>
      </c>
      <c r="AM2">
        <v>272</v>
      </c>
      <c r="AN2">
        <v>6.7</v>
      </c>
      <c r="AO2">
        <v>102</v>
      </c>
      <c r="AP2">
        <v>126</v>
      </c>
      <c r="AQ2">
        <v>42</v>
      </c>
      <c r="AR2">
        <v>15</v>
      </c>
      <c r="AS2">
        <v>36</v>
      </c>
      <c r="AT2">
        <v>84</v>
      </c>
      <c r="AU2">
        <v>26</v>
      </c>
      <c r="AV2">
        <v>26</v>
      </c>
      <c r="AW2">
        <v>12</v>
      </c>
      <c r="AX2">
        <v>24</v>
      </c>
      <c r="AY2">
        <v>88</v>
      </c>
    </row>
    <row r="3" spans="1:51" x14ac:dyDescent="0.25">
      <c r="A3" t="s">
        <v>1</v>
      </c>
      <c r="B3">
        <v>1</v>
      </c>
      <c r="C3" t="s">
        <v>130</v>
      </c>
      <c r="D3">
        <v>1</v>
      </c>
      <c r="E3">
        <v>66</v>
      </c>
      <c r="F3">
        <v>56.7</v>
      </c>
      <c r="G3">
        <v>167</v>
      </c>
      <c r="H3">
        <v>94.73</v>
      </c>
      <c r="I3">
        <v>73</v>
      </c>
      <c r="J3">
        <v>81</v>
      </c>
      <c r="K3">
        <v>141</v>
      </c>
      <c r="L3">
        <v>80</v>
      </c>
      <c r="M3">
        <v>12.47</v>
      </c>
      <c r="N3">
        <v>525</v>
      </c>
      <c r="O3">
        <v>35.5</v>
      </c>
      <c r="P3">
        <v>39</v>
      </c>
      <c r="Q3">
        <v>55.9</v>
      </c>
      <c r="R3">
        <v>34</v>
      </c>
      <c r="S3">
        <v>53512</v>
      </c>
      <c r="T3">
        <v>19021</v>
      </c>
      <c r="U3">
        <v>34491</v>
      </c>
      <c r="V3">
        <v>2392</v>
      </c>
      <c r="W3">
        <v>36883</v>
      </c>
      <c r="X3">
        <v>4.5999999999999996</v>
      </c>
      <c r="Y3">
        <v>1</v>
      </c>
      <c r="Z3">
        <v>6.9</v>
      </c>
      <c r="AA3">
        <v>139</v>
      </c>
      <c r="AB3">
        <v>0.41</v>
      </c>
      <c r="AC3">
        <v>4.5</v>
      </c>
      <c r="AD3">
        <v>92</v>
      </c>
      <c r="AE3">
        <v>30.8</v>
      </c>
      <c r="AF3">
        <v>337</v>
      </c>
      <c r="AG3">
        <v>4.8</v>
      </c>
      <c r="AH3">
        <v>2.7</v>
      </c>
      <c r="AI3">
        <v>1.8</v>
      </c>
      <c r="AJ3">
        <v>0.3</v>
      </c>
      <c r="AK3">
        <v>0.1</v>
      </c>
      <c r="AL3">
        <v>0</v>
      </c>
      <c r="AM3">
        <v>213</v>
      </c>
      <c r="AN3">
        <v>3.6</v>
      </c>
      <c r="AO3">
        <v>107</v>
      </c>
      <c r="AP3">
        <v>140</v>
      </c>
      <c r="AQ3">
        <v>54</v>
      </c>
      <c r="AR3">
        <v>7</v>
      </c>
      <c r="AS3">
        <v>13</v>
      </c>
      <c r="AT3">
        <v>86</v>
      </c>
      <c r="AU3">
        <v>26</v>
      </c>
      <c r="AV3">
        <v>14</v>
      </c>
      <c r="AW3">
        <v>14</v>
      </c>
      <c r="AX3">
        <v>16</v>
      </c>
      <c r="AY3">
        <v>70</v>
      </c>
    </row>
    <row r="4" spans="1:51" x14ac:dyDescent="0.25">
      <c r="A4" t="s">
        <v>2</v>
      </c>
      <c r="B4">
        <v>1</v>
      </c>
      <c r="C4" t="s">
        <v>130</v>
      </c>
      <c r="D4">
        <v>1</v>
      </c>
      <c r="E4">
        <v>51</v>
      </c>
      <c r="F4">
        <v>85.3</v>
      </c>
      <c r="G4">
        <v>168</v>
      </c>
      <c r="H4">
        <v>112.5</v>
      </c>
      <c r="I4">
        <v>97</v>
      </c>
      <c r="J4">
        <v>61</v>
      </c>
      <c r="K4">
        <v>121</v>
      </c>
      <c r="L4">
        <v>84</v>
      </c>
      <c r="M4">
        <v>11.25</v>
      </c>
      <c r="N4">
        <v>600</v>
      </c>
      <c r="O4">
        <v>41.8</v>
      </c>
      <c r="P4">
        <v>80</v>
      </c>
      <c r="Q4">
        <v>84.1</v>
      </c>
      <c r="R4">
        <v>40.200000000000003</v>
      </c>
      <c r="S4">
        <v>80789</v>
      </c>
      <c r="T4">
        <v>33764</v>
      </c>
      <c r="U4">
        <v>47025</v>
      </c>
      <c r="V4">
        <v>3268</v>
      </c>
      <c r="W4">
        <v>50294</v>
      </c>
      <c r="X4">
        <v>5.2</v>
      </c>
      <c r="Y4">
        <v>1</v>
      </c>
      <c r="Z4">
        <v>8</v>
      </c>
      <c r="AA4">
        <v>131</v>
      </c>
      <c r="AB4">
        <v>0.39</v>
      </c>
      <c r="AC4">
        <v>4.3</v>
      </c>
      <c r="AD4">
        <v>92</v>
      </c>
      <c r="AE4">
        <v>30.6</v>
      </c>
      <c r="AF4">
        <v>333</v>
      </c>
      <c r="AG4">
        <v>4.2</v>
      </c>
      <c r="AH4">
        <v>2</v>
      </c>
      <c r="AI4">
        <v>1.9</v>
      </c>
      <c r="AJ4">
        <v>0.2</v>
      </c>
      <c r="AK4">
        <v>0.1</v>
      </c>
      <c r="AL4">
        <v>0</v>
      </c>
      <c r="AM4">
        <v>196</v>
      </c>
      <c r="AN4">
        <v>6.3</v>
      </c>
      <c r="AO4">
        <v>94</v>
      </c>
      <c r="AP4">
        <v>112</v>
      </c>
      <c r="AQ4">
        <v>28</v>
      </c>
      <c r="AR4">
        <v>6</v>
      </c>
      <c r="AS4">
        <v>22</v>
      </c>
      <c r="AT4">
        <v>84</v>
      </c>
      <c r="AU4">
        <v>22</v>
      </c>
      <c r="AV4">
        <v>24</v>
      </c>
      <c r="AW4">
        <v>9</v>
      </c>
      <c r="AX4">
        <v>14</v>
      </c>
      <c r="AY4">
        <v>69</v>
      </c>
    </row>
    <row r="5" spans="1:51" x14ac:dyDescent="0.25">
      <c r="A5" t="s">
        <v>3</v>
      </c>
      <c r="B5">
        <v>1</v>
      </c>
      <c r="C5" t="s">
        <v>130</v>
      </c>
      <c r="D5">
        <v>1</v>
      </c>
      <c r="E5">
        <v>29</v>
      </c>
      <c r="F5">
        <v>70.8</v>
      </c>
      <c r="G5">
        <v>164</v>
      </c>
      <c r="H5">
        <v>104.5</v>
      </c>
      <c r="I5">
        <v>85</v>
      </c>
      <c r="J5">
        <v>79</v>
      </c>
      <c r="K5">
        <v>118</v>
      </c>
      <c r="L5">
        <v>71</v>
      </c>
      <c r="M5">
        <v>8.1199999999999992</v>
      </c>
      <c r="N5">
        <v>525</v>
      </c>
      <c r="O5">
        <v>42.6</v>
      </c>
      <c r="P5">
        <v>95</v>
      </c>
      <c r="Q5">
        <v>69.599999999999994</v>
      </c>
      <c r="R5">
        <v>40.9</v>
      </c>
      <c r="S5">
        <v>66853</v>
      </c>
      <c r="T5">
        <v>28458</v>
      </c>
      <c r="U5">
        <v>38395</v>
      </c>
      <c r="V5">
        <v>2767</v>
      </c>
      <c r="W5">
        <v>41162</v>
      </c>
      <c r="X5">
        <v>4.7</v>
      </c>
      <c r="Y5">
        <v>3</v>
      </c>
      <c r="Z5">
        <v>15.4</v>
      </c>
      <c r="AA5">
        <v>129</v>
      </c>
      <c r="AB5">
        <v>0.39</v>
      </c>
      <c r="AC5">
        <v>4.8</v>
      </c>
      <c r="AD5">
        <v>82</v>
      </c>
      <c r="AE5">
        <v>27</v>
      </c>
      <c r="AF5">
        <v>329</v>
      </c>
      <c r="AG5">
        <v>7.8</v>
      </c>
      <c r="AH5">
        <v>4.0999999999999996</v>
      </c>
      <c r="AI5">
        <v>3</v>
      </c>
      <c r="AJ5">
        <v>0.4</v>
      </c>
      <c r="AK5">
        <v>0.3</v>
      </c>
      <c r="AL5">
        <v>0</v>
      </c>
      <c r="AM5">
        <v>356</v>
      </c>
      <c r="AN5">
        <v>5.0999999999999996</v>
      </c>
      <c r="AO5">
        <v>94</v>
      </c>
      <c r="AP5">
        <v>112</v>
      </c>
      <c r="AQ5">
        <v>28</v>
      </c>
      <c r="AR5">
        <v>-1</v>
      </c>
      <c r="AS5">
        <v>-2</v>
      </c>
      <c r="AT5">
        <v>84</v>
      </c>
      <c r="AU5">
        <v>27</v>
      </c>
      <c r="AV5">
        <v>22</v>
      </c>
      <c r="AW5">
        <v>21</v>
      </c>
      <c r="AX5">
        <v>22</v>
      </c>
      <c r="AY5">
        <v>92</v>
      </c>
    </row>
    <row r="6" spans="1:51" x14ac:dyDescent="0.25">
      <c r="A6" t="s">
        <v>5</v>
      </c>
      <c r="B6">
        <v>1</v>
      </c>
      <c r="C6" t="s">
        <v>130</v>
      </c>
      <c r="D6">
        <v>1</v>
      </c>
      <c r="E6">
        <v>36</v>
      </c>
      <c r="F6">
        <v>88.1</v>
      </c>
      <c r="G6">
        <v>164</v>
      </c>
      <c r="H6">
        <v>128</v>
      </c>
      <c r="I6">
        <v>112</v>
      </c>
      <c r="J6">
        <v>105</v>
      </c>
      <c r="K6">
        <v>147</v>
      </c>
      <c r="L6">
        <v>99</v>
      </c>
      <c r="M6">
        <v>7.75</v>
      </c>
      <c r="N6">
        <v>471</v>
      </c>
      <c r="O6">
        <v>52.3</v>
      </c>
      <c r="P6">
        <v>100</v>
      </c>
      <c r="Q6">
        <v>88.1</v>
      </c>
      <c r="R6">
        <v>50.6</v>
      </c>
      <c r="S6">
        <v>85350</v>
      </c>
      <c r="T6">
        <v>44614</v>
      </c>
      <c r="U6">
        <v>40736</v>
      </c>
      <c r="V6">
        <v>2765</v>
      </c>
      <c r="W6">
        <v>43500</v>
      </c>
      <c r="X6">
        <v>5</v>
      </c>
      <c r="Y6">
        <v>3</v>
      </c>
      <c r="Z6">
        <v>7.7</v>
      </c>
      <c r="AA6">
        <v>140</v>
      </c>
      <c r="AB6">
        <v>0.43</v>
      </c>
      <c r="AC6">
        <v>4.9000000000000004</v>
      </c>
      <c r="AD6">
        <v>86</v>
      </c>
      <c r="AE6">
        <v>28.4</v>
      </c>
      <c r="AF6">
        <v>329</v>
      </c>
      <c r="AG6">
        <v>6.2</v>
      </c>
      <c r="AH6">
        <v>3.8</v>
      </c>
      <c r="AI6">
        <v>1.8</v>
      </c>
      <c r="AJ6">
        <v>0.4</v>
      </c>
      <c r="AK6">
        <v>0.1</v>
      </c>
      <c r="AL6">
        <v>0</v>
      </c>
      <c r="AM6">
        <v>268</v>
      </c>
      <c r="AN6">
        <v>6.8</v>
      </c>
      <c r="AO6">
        <v>117</v>
      </c>
      <c r="AP6">
        <v>137</v>
      </c>
      <c r="AQ6">
        <v>36</v>
      </c>
      <c r="AR6">
        <v>12</v>
      </c>
      <c r="AS6">
        <v>33</v>
      </c>
      <c r="AT6">
        <v>101</v>
      </c>
      <c r="AU6">
        <v>10</v>
      </c>
      <c r="AV6">
        <v>21</v>
      </c>
      <c r="AW6">
        <v>20</v>
      </c>
      <c r="AX6">
        <v>13</v>
      </c>
      <c r="AY6">
        <v>64</v>
      </c>
    </row>
    <row r="7" spans="1:51" x14ac:dyDescent="0.25">
      <c r="A7" t="s">
        <v>6</v>
      </c>
      <c r="B7">
        <v>1</v>
      </c>
      <c r="C7" t="s">
        <v>130</v>
      </c>
      <c r="D7">
        <v>1</v>
      </c>
      <c r="E7">
        <v>62</v>
      </c>
      <c r="F7">
        <v>81.7</v>
      </c>
      <c r="G7">
        <v>164.5</v>
      </c>
      <c r="H7">
        <v>122</v>
      </c>
      <c r="I7">
        <v>110</v>
      </c>
      <c r="J7">
        <v>57</v>
      </c>
      <c r="K7">
        <v>195</v>
      </c>
      <c r="L7">
        <v>101</v>
      </c>
      <c r="M7">
        <v>13</v>
      </c>
      <c r="N7">
        <v>390</v>
      </c>
      <c r="O7">
        <v>52.9</v>
      </c>
      <c r="P7">
        <v>97</v>
      </c>
      <c r="Q7">
        <v>81.7</v>
      </c>
      <c r="R7">
        <v>51</v>
      </c>
      <c r="S7">
        <v>78808</v>
      </c>
      <c r="T7">
        <v>41671</v>
      </c>
      <c r="U7">
        <v>37138</v>
      </c>
      <c r="V7">
        <v>2890</v>
      </c>
      <c r="W7">
        <v>40028</v>
      </c>
      <c r="X7">
        <v>4.8</v>
      </c>
      <c r="Y7">
        <v>7</v>
      </c>
      <c r="Z7">
        <v>9.4</v>
      </c>
      <c r="AA7">
        <v>129</v>
      </c>
      <c r="AB7">
        <v>0.41</v>
      </c>
      <c r="AC7">
        <v>4.4000000000000004</v>
      </c>
      <c r="AD7">
        <v>92</v>
      </c>
      <c r="AE7">
        <v>29.3</v>
      </c>
      <c r="AF7">
        <v>319</v>
      </c>
      <c r="AG7">
        <v>6.4</v>
      </c>
      <c r="AH7">
        <v>3.9</v>
      </c>
      <c r="AI7">
        <v>1.3</v>
      </c>
      <c r="AJ7">
        <v>0.6</v>
      </c>
      <c r="AK7">
        <v>0.4</v>
      </c>
      <c r="AL7">
        <v>0.1</v>
      </c>
      <c r="AM7">
        <v>233</v>
      </c>
      <c r="AN7">
        <v>10.199999999999999</v>
      </c>
      <c r="AO7">
        <v>131</v>
      </c>
      <c r="AP7">
        <v>182</v>
      </c>
      <c r="AQ7">
        <v>78</v>
      </c>
      <c r="AR7">
        <v>26</v>
      </c>
      <c r="AS7">
        <v>34</v>
      </c>
      <c r="AT7">
        <v>104</v>
      </c>
      <c r="AU7">
        <v>26</v>
      </c>
      <c r="AV7">
        <v>21</v>
      </c>
      <c r="AW7">
        <v>14</v>
      </c>
      <c r="AX7">
        <v>17</v>
      </c>
      <c r="AY7">
        <v>78</v>
      </c>
    </row>
    <row r="8" spans="1:51" ht="15.75" customHeight="1" x14ac:dyDescent="0.25">
      <c r="A8" t="s">
        <v>7</v>
      </c>
      <c r="B8">
        <v>1</v>
      </c>
      <c r="C8" t="s">
        <v>130</v>
      </c>
      <c r="D8">
        <v>1</v>
      </c>
      <c r="E8">
        <v>42</v>
      </c>
      <c r="F8">
        <v>76.099999999999994</v>
      </c>
      <c r="G8">
        <v>167.5</v>
      </c>
      <c r="H8">
        <v>111</v>
      </c>
      <c r="I8">
        <v>86</v>
      </c>
      <c r="J8">
        <v>76</v>
      </c>
      <c r="K8">
        <v>128</v>
      </c>
      <c r="L8">
        <v>85</v>
      </c>
      <c r="M8">
        <v>8.82</v>
      </c>
      <c r="N8">
        <v>319</v>
      </c>
      <c r="O8">
        <v>50.1</v>
      </c>
      <c r="P8">
        <v>99</v>
      </c>
      <c r="Q8">
        <v>76.099999999999994</v>
      </c>
      <c r="R8">
        <v>48.7</v>
      </c>
      <c r="S8">
        <v>73880</v>
      </c>
      <c r="T8">
        <v>37040</v>
      </c>
      <c r="U8">
        <v>36840</v>
      </c>
      <c r="V8">
        <v>2207</v>
      </c>
      <c r="W8">
        <v>39047</v>
      </c>
      <c r="X8">
        <v>4.7</v>
      </c>
      <c r="Y8">
        <v>4</v>
      </c>
      <c r="Z8">
        <v>8.4</v>
      </c>
      <c r="AA8">
        <v>138</v>
      </c>
      <c r="AB8">
        <v>0.41</v>
      </c>
      <c r="AC8">
        <v>4.4000000000000004</v>
      </c>
      <c r="AD8">
        <v>95</v>
      </c>
      <c r="AE8">
        <v>31.7</v>
      </c>
      <c r="AF8">
        <v>334</v>
      </c>
      <c r="AG8">
        <v>14.2</v>
      </c>
      <c r="AH8">
        <v>9.6</v>
      </c>
      <c r="AI8">
        <v>3.1</v>
      </c>
      <c r="AJ8">
        <v>0.9</v>
      </c>
      <c r="AK8">
        <v>0.5</v>
      </c>
      <c r="AL8">
        <v>0.1</v>
      </c>
      <c r="AM8">
        <v>404</v>
      </c>
      <c r="AN8">
        <v>5.8</v>
      </c>
      <c r="AO8">
        <v>83</v>
      </c>
      <c r="AP8">
        <v>110</v>
      </c>
      <c r="AQ8">
        <v>44</v>
      </c>
      <c r="AR8">
        <v>17</v>
      </c>
      <c r="AS8">
        <v>39</v>
      </c>
      <c r="AT8">
        <v>66</v>
      </c>
      <c r="AU8">
        <v>26</v>
      </c>
      <c r="AV8">
        <v>28</v>
      </c>
      <c r="AW8">
        <v>16</v>
      </c>
      <c r="AX8">
        <v>28</v>
      </c>
      <c r="AY8">
        <v>98</v>
      </c>
    </row>
    <row r="9" spans="1:51" x14ac:dyDescent="0.25">
      <c r="A9" t="s">
        <v>8</v>
      </c>
      <c r="B9">
        <v>1</v>
      </c>
      <c r="C9" t="s">
        <v>130</v>
      </c>
      <c r="D9">
        <v>1</v>
      </c>
      <c r="E9">
        <v>36</v>
      </c>
      <c r="F9">
        <v>65</v>
      </c>
      <c r="G9">
        <v>160.6</v>
      </c>
      <c r="H9">
        <v>100</v>
      </c>
      <c r="I9">
        <v>90</v>
      </c>
      <c r="J9">
        <v>58</v>
      </c>
      <c r="K9">
        <v>122</v>
      </c>
      <c r="L9">
        <v>77</v>
      </c>
      <c r="M9">
        <v>6</v>
      </c>
      <c r="N9">
        <v>795</v>
      </c>
      <c r="O9">
        <v>30.4</v>
      </c>
      <c r="P9">
        <v>47</v>
      </c>
      <c r="Q9">
        <v>64.400000000000006</v>
      </c>
      <c r="R9">
        <v>29.3</v>
      </c>
      <c r="S9">
        <v>61943</v>
      </c>
      <c r="T9">
        <v>18859</v>
      </c>
      <c r="U9">
        <v>43083</v>
      </c>
      <c r="V9">
        <v>2435</v>
      </c>
      <c r="W9">
        <v>45518</v>
      </c>
      <c r="X9">
        <v>4.7</v>
      </c>
      <c r="Y9">
        <v>1</v>
      </c>
      <c r="Z9">
        <v>8.1</v>
      </c>
      <c r="AA9">
        <v>125</v>
      </c>
      <c r="AB9">
        <v>0.38</v>
      </c>
      <c r="AC9">
        <v>4.4000000000000004</v>
      </c>
      <c r="AD9">
        <v>86</v>
      </c>
      <c r="AE9">
        <v>28.3</v>
      </c>
      <c r="AF9">
        <v>327</v>
      </c>
      <c r="AG9">
        <v>7.5</v>
      </c>
      <c r="AH9">
        <v>4.8</v>
      </c>
      <c r="AI9">
        <v>2.1</v>
      </c>
      <c r="AJ9">
        <v>0.4</v>
      </c>
      <c r="AK9">
        <v>0.1</v>
      </c>
      <c r="AL9">
        <v>0</v>
      </c>
      <c r="AM9">
        <v>242</v>
      </c>
      <c r="AN9">
        <v>4.8</v>
      </c>
      <c r="AO9">
        <v>90</v>
      </c>
      <c r="AP9">
        <v>108</v>
      </c>
      <c r="AQ9">
        <v>29</v>
      </c>
      <c r="AR9">
        <v>1</v>
      </c>
      <c r="AS9">
        <v>11</v>
      </c>
      <c r="AT9">
        <v>90</v>
      </c>
      <c r="AU9">
        <v>18</v>
      </c>
      <c r="AV9">
        <v>16</v>
      </c>
      <c r="AW9">
        <v>17</v>
      </c>
      <c r="AX9">
        <v>11</v>
      </c>
      <c r="AY9">
        <v>62</v>
      </c>
    </row>
    <row r="10" spans="1:51" x14ac:dyDescent="0.25">
      <c r="A10" t="s">
        <v>107</v>
      </c>
      <c r="B10">
        <v>2</v>
      </c>
      <c r="C10" t="s">
        <v>130</v>
      </c>
      <c r="D10">
        <v>1</v>
      </c>
      <c r="E10">
        <v>64</v>
      </c>
      <c r="F10">
        <v>71.5</v>
      </c>
      <c r="G10">
        <v>160</v>
      </c>
      <c r="H10">
        <v>101.5</v>
      </c>
      <c r="I10">
        <v>89</v>
      </c>
      <c r="J10">
        <v>70</v>
      </c>
      <c r="K10">
        <v>123</v>
      </c>
      <c r="L10">
        <v>80</v>
      </c>
      <c r="M10">
        <v>4.9400000000000004</v>
      </c>
      <c r="N10">
        <v>630</v>
      </c>
      <c r="O10">
        <v>38.5</v>
      </c>
      <c r="P10">
        <v>55</v>
      </c>
      <c r="Q10">
        <v>71.099999999999994</v>
      </c>
      <c r="R10">
        <v>37.200000000000003</v>
      </c>
      <c r="S10">
        <v>68585</v>
      </c>
      <c r="T10">
        <v>26400</v>
      </c>
      <c r="U10">
        <v>42185</v>
      </c>
      <c r="V10">
        <v>2466</v>
      </c>
      <c r="W10">
        <v>44651</v>
      </c>
      <c r="X10">
        <v>5.4</v>
      </c>
      <c r="Y10">
        <v>1</v>
      </c>
      <c r="Z10">
        <v>12.3</v>
      </c>
      <c r="AA10">
        <v>152</v>
      </c>
      <c r="AB10">
        <v>0.45</v>
      </c>
      <c r="AC10">
        <v>4.9000000000000004</v>
      </c>
      <c r="AD10">
        <v>91</v>
      </c>
      <c r="AE10">
        <v>31</v>
      </c>
      <c r="AF10">
        <v>339</v>
      </c>
      <c r="AG10">
        <v>6</v>
      </c>
      <c r="AH10">
        <v>2.8</v>
      </c>
      <c r="AI10">
        <v>2.8</v>
      </c>
      <c r="AJ10">
        <v>0.3</v>
      </c>
      <c r="AK10">
        <v>0.1</v>
      </c>
      <c r="AL10">
        <v>0</v>
      </c>
      <c r="AM10">
        <v>243</v>
      </c>
      <c r="AN10">
        <v>6.7</v>
      </c>
      <c r="AO10">
        <v>95</v>
      </c>
      <c r="AP10">
        <v>112</v>
      </c>
      <c r="AQ10">
        <v>27</v>
      </c>
      <c r="AR10">
        <v>7</v>
      </c>
      <c r="AS10">
        <v>22</v>
      </c>
      <c r="AT10">
        <v>78</v>
      </c>
      <c r="AU10">
        <v>21</v>
      </c>
      <c r="AV10">
        <v>13</v>
      </c>
      <c r="AW10">
        <v>21</v>
      </c>
      <c r="AX10">
        <v>27</v>
      </c>
      <c r="AY10">
        <v>82</v>
      </c>
    </row>
    <row r="11" spans="1:51" x14ac:dyDescent="0.25">
      <c r="A11" t="s">
        <v>108</v>
      </c>
      <c r="B11">
        <v>2</v>
      </c>
      <c r="C11" t="s">
        <v>130</v>
      </c>
      <c r="D11">
        <v>1</v>
      </c>
      <c r="E11">
        <v>45</v>
      </c>
      <c r="F11">
        <v>52.8</v>
      </c>
      <c r="G11">
        <v>175.3</v>
      </c>
      <c r="H11">
        <v>91</v>
      </c>
      <c r="I11">
        <v>74</v>
      </c>
      <c r="J11">
        <v>79</v>
      </c>
      <c r="K11">
        <v>138</v>
      </c>
      <c r="L11">
        <v>95</v>
      </c>
      <c r="M11">
        <v>6</v>
      </c>
      <c r="N11">
        <v>450</v>
      </c>
      <c r="O11">
        <v>31.8</v>
      </c>
      <c r="P11">
        <v>16</v>
      </c>
      <c r="Q11">
        <v>52.3</v>
      </c>
      <c r="R11">
        <v>24.8</v>
      </c>
      <c r="S11">
        <v>50448</v>
      </c>
      <c r="T11">
        <v>12956</v>
      </c>
      <c r="U11">
        <v>37492</v>
      </c>
      <c r="V11">
        <v>1848</v>
      </c>
      <c r="W11">
        <v>39340</v>
      </c>
      <c r="X11">
        <v>4.5</v>
      </c>
      <c r="Y11">
        <v>1</v>
      </c>
      <c r="Z11">
        <v>4.3</v>
      </c>
      <c r="AA11">
        <v>138</v>
      </c>
      <c r="AB11">
        <v>0.42</v>
      </c>
      <c r="AC11">
        <v>4.3</v>
      </c>
      <c r="AD11">
        <v>100</v>
      </c>
      <c r="AE11">
        <v>32.4</v>
      </c>
      <c r="AF11">
        <v>325</v>
      </c>
      <c r="AG11">
        <v>2.6</v>
      </c>
      <c r="AH11">
        <v>1.3</v>
      </c>
      <c r="AI11">
        <v>1</v>
      </c>
      <c r="AJ11">
        <v>0.2</v>
      </c>
      <c r="AK11">
        <v>0.1</v>
      </c>
      <c r="AL11">
        <v>0</v>
      </c>
      <c r="AM11">
        <v>202</v>
      </c>
      <c r="AN11">
        <v>7.5</v>
      </c>
      <c r="AO11">
        <v>105</v>
      </c>
      <c r="AP11">
        <v>123</v>
      </c>
      <c r="AQ11">
        <v>28</v>
      </c>
      <c r="AR11">
        <v>0</v>
      </c>
      <c r="AS11">
        <v>-1</v>
      </c>
      <c r="AT11">
        <v>95</v>
      </c>
      <c r="AU11">
        <v>21</v>
      </c>
      <c r="AV11">
        <v>16</v>
      </c>
      <c r="AW11">
        <v>15</v>
      </c>
      <c r="AX11">
        <v>14</v>
      </c>
      <c r="AY11">
        <v>66</v>
      </c>
    </row>
    <row r="12" spans="1:51" x14ac:dyDescent="0.25">
      <c r="A12" t="s">
        <v>110</v>
      </c>
      <c r="B12">
        <v>2</v>
      </c>
      <c r="C12" t="s">
        <v>130</v>
      </c>
      <c r="D12">
        <v>1</v>
      </c>
      <c r="E12">
        <v>57</v>
      </c>
      <c r="F12">
        <v>52.6</v>
      </c>
      <c r="G12">
        <v>144</v>
      </c>
      <c r="H12">
        <v>92.5</v>
      </c>
      <c r="I12">
        <v>78</v>
      </c>
      <c r="J12">
        <v>54</v>
      </c>
      <c r="K12">
        <v>114</v>
      </c>
      <c r="L12">
        <v>68</v>
      </c>
      <c r="M12">
        <v>10.75</v>
      </c>
      <c r="N12">
        <v>485</v>
      </c>
      <c r="O12">
        <v>42.4</v>
      </c>
      <c r="P12">
        <v>77</v>
      </c>
      <c r="Q12">
        <v>52.8</v>
      </c>
      <c r="R12">
        <v>41</v>
      </c>
      <c r="S12">
        <v>51089</v>
      </c>
      <c r="T12">
        <v>21655</v>
      </c>
      <c r="U12">
        <v>29434</v>
      </c>
      <c r="V12">
        <v>1755</v>
      </c>
      <c r="W12">
        <v>31188</v>
      </c>
      <c r="X12">
        <v>5.0999999999999996</v>
      </c>
      <c r="Y12">
        <v>1</v>
      </c>
      <c r="Z12">
        <v>6.9</v>
      </c>
      <c r="AA12">
        <v>149</v>
      </c>
      <c r="AB12">
        <v>0.44</v>
      </c>
      <c r="AC12">
        <v>4.9000000000000004</v>
      </c>
      <c r="AD12">
        <v>91</v>
      </c>
      <c r="AE12">
        <v>30.6</v>
      </c>
      <c r="AF12">
        <v>336</v>
      </c>
      <c r="AG12">
        <v>3.4</v>
      </c>
      <c r="AH12">
        <v>2.2000000000000002</v>
      </c>
      <c r="AI12">
        <v>0.8</v>
      </c>
      <c r="AJ12">
        <v>0.3</v>
      </c>
      <c r="AK12">
        <v>0.1</v>
      </c>
      <c r="AL12">
        <v>0</v>
      </c>
      <c r="AM12">
        <v>236</v>
      </c>
      <c r="AN12">
        <v>5.2</v>
      </c>
      <c r="AO12">
        <v>93</v>
      </c>
      <c r="AP12">
        <v>117</v>
      </c>
      <c r="AQ12">
        <v>36</v>
      </c>
      <c r="AR12">
        <v>9</v>
      </c>
      <c r="AS12">
        <v>26</v>
      </c>
      <c r="AT12">
        <v>81</v>
      </c>
      <c r="AU12">
        <v>22</v>
      </c>
      <c r="AV12">
        <v>24</v>
      </c>
      <c r="AW12">
        <v>23</v>
      </c>
      <c r="AX12">
        <v>20</v>
      </c>
      <c r="AY12">
        <v>89</v>
      </c>
    </row>
    <row r="13" spans="1:51" x14ac:dyDescent="0.25">
      <c r="A13" t="s">
        <v>111</v>
      </c>
      <c r="B13">
        <v>2</v>
      </c>
      <c r="C13" t="s">
        <v>130</v>
      </c>
      <c r="D13">
        <v>1</v>
      </c>
      <c r="E13">
        <v>40</v>
      </c>
      <c r="F13">
        <v>76.099999999999994</v>
      </c>
      <c r="G13">
        <v>153</v>
      </c>
      <c r="H13">
        <v>115</v>
      </c>
      <c r="I13">
        <v>114</v>
      </c>
      <c r="J13">
        <v>85</v>
      </c>
      <c r="K13">
        <v>133</v>
      </c>
      <c r="L13">
        <v>88</v>
      </c>
      <c r="M13">
        <v>13.5</v>
      </c>
      <c r="N13">
        <v>480</v>
      </c>
      <c r="O13">
        <v>54.1</v>
      </c>
      <c r="P13">
        <v>100</v>
      </c>
      <c r="Q13">
        <v>74.599999999999994</v>
      </c>
      <c r="R13">
        <v>52.3</v>
      </c>
      <c r="S13">
        <v>72068</v>
      </c>
      <c r="T13">
        <v>39016</v>
      </c>
      <c r="U13">
        <v>33052</v>
      </c>
      <c r="V13">
        <v>2537</v>
      </c>
      <c r="W13">
        <v>35589</v>
      </c>
      <c r="X13">
        <v>5.3</v>
      </c>
      <c r="Y13">
        <v>21</v>
      </c>
      <c r="Z13">
        <v>19.2</v>
      </c>
      <c r="AA13">
        <v>133</v>
      </c>
      <c r="AB13">
        <v>0.39</v>
      </c>
      <c r="AC13">
        <v>4.4000000000000004</v>
      </c>
      <c r="AD13">
        <v>89</v>
      </c>
      <c r="AE13">
        <v>30.2</v>
      </c>
      <c r="AF13">
        <v>339</v>
      </c>
      <c r="AG13">
        <v>6.9</v>
      </c>
      <c r="AH13">
        <v>4.3</v>
      </c>
      <c r="AI13">
        <v>2.2000000000000002</v>
      </c>
      <c r="AJ13">
        <v>0.3</v>
      </c>
      <c r="AK13">
        <v>0.2</v>
      </c>
      <c r="AL13">
        <v>0</v>
      </c>
      <c r="AM13">
        <v>214</v>
      </c>
      <c r="AN13">
        <v>7.1</v>
      </c>
      <c r="AO13">
        <v>114</v>
      </c>
      <c r="AP13">
        <v>136</v>
      </c>
      <c r="AQ13">
        <v>41</v>
      </c>
      <c r="AR13">
        <v>14</v>
      </c>
      <c r="AS13">
        <v>35</v>
      </c>
      <c r="AT13">
        <v>95</v>
      </c>
      <c r="AU13">
        <v>20</v>
      </c>
      <c r="AV13">
        <v>26</v>
      </c>
      <c r="AW13">
        <v>17</v>
      </c>
      <c r="AX13">
        <v>20</v>
      </c>
      <c r="AY13">
        <v>83</v>
      </c>
    </row>
    <row r="14" spans="1:51" x14ac:dyDescent="0.25">
      <c r="A14" t="s">
        <v>112</v>
      </c>
      <c r="B14">
        <v>2</v>
      </c>
      <c r="C14" t="s">
        <v>130</v>
      </c>
      <c r="D14">
        <v>1</v>
      </c>
      <c r="E14">
        <v>63</v>
      </c>
      <c r="F14">
        <v>68.7</v>
      </c>
      <c r="G14">
        <v>161.5</v>
      </c>
      <c r="H14">
        <v>106</v>
      </c>
      <c r="I14">
        <v>83</v>
      </c>
      <c r="J14">
        <v>80</v>
      </c>
      <c r="K14">
        <v>139</v>
      </c>
      <c r="L14">
        <v>80</v>
      </c>
      <c r="M14">
        <v>8</v>
      </c>
      <c r="N14">
        <v>577</v>
      </c>
      <c r="O14">
        <v>39.799999999999997</v>
      </c>
      <c r="P14">
        <v>62</v>
      </c>
      <c r="Q14">
        <v>68.7</v>
      </c>
      <c r="R14">
        <v>38.4</v>
      </c>
      <c r="S14">
        <v>66254</v>
      </c>
      <c r="T14">
        <v>26376</v>
      </c>
      <c r="U14">
        <v>39878</v>
      </c>
      <c r="V14">
        <v>2421</v>
      </c>
      <c r="W14">
        <v>42299</v>
      </c>
      <c r="X14">
        <v>4.4000000000000004</v>
      </c>
      <c r="Y14">
        <v>3</v>
      </c>
      <c r="Z14">
        <v>3</v>
      </c>
      <c r="AA14">
        <v>139</v>
      </c>
      <c r="AB14">
        <v>0.42</v>
      </c>
      <c r="AC14">
        <v>4.7</v>
      </c>
      <c r="AD14">
        <v>89</v>
      </c>
      <c r="AE14">
        <v>29.6</v>
      </c>
      <c r="AF14">
        <v>334</v>
      </c>
      <c r="AG14">
        <v>7.5</v>
      </c>
      <c r="AH14">
        <v>4.2</v>
      </c>
      <c r="AI14">
        <v>2.6</v>
      </c>
      <c r="AJ14">
        <v>0.5</v>
      </c>
      <c r="AK14">
        <v>0.3</v>
      </c>
      <c r="AL14">
        <v>0.1</v>
      </c>
      <c r="AM14">
        <v>273</v>
      </c>
      <c r="AN14">
        <v>2.5</v>
      </c>
      <c r="AO14">
        <v>98</v>
      </c>
      <c r="AP14">
        <v>122</v>
      </c>
      <c r="AQ14">
        <v>40</v>
      </c>
      <c r="AR14">
        <v>9</v>
      </c>
      <c r="AS14">
        <v>21</v>
      </c>
      <c r="AT14">
        <v>82</v>
      </c>
      <c r="AU14">
        <v>27</v>
      </c>
      <c r="AV14">
        <v>26</v>
      </c>
      <c r="AW14">
        <v>19</v>
      </c>
      <c r="AX14">
        <v>25</v>
      </c>
      <c r="AY14">
        <v>97</v>
      </c>
    </row>
    <row r="15" spans="1:51" x14ac:dyDescent="0.25">
      <c r="A15" t="s">
        <v>4</v>
      </c>
      <c r="B15">
        <v>2</v>
      </c>
      <c r="C15" t="s">
        <v>130</v>
      </c>
      <c r="D15">
        <v>1</v>
      </c>
      <c r="E15">
        <v>67</v>
      </c>
      <c r="F15">
        <v>71.099999999999994</v>
      </c>
      <c r="G15">
        <v>163</v>
      </c>
      <c r="H15">
        <v>101</v>
      </c>
      <c r="I15">
        <v>93</v>
      </c>
      <c r="J15">
        <v>82</v>
      </c>
      <c r="K15">
        <v>122</v>
      </c>
      <c r="L15">
        <v>79</v>
      </c>
      <c r="M15">
        <v>9.48</v>
      </c>
      <c r="N15">
        <v>615</v>
      </c>
      <c r="O15">
        <v>44.3</v>
      </c>
      <c r="P15">
        <v>79</v>
      </c>
      <c r="Q15">
        <v>69.7</v>
      </c>
      <c r="R15">
        <v>42.7</v>
      </c>
      <c r="S15">
        <v>67263</v>
      </c>
      <c r="T15">
        <v>29800</v>
      </c>
      <c r="U15">
        <v>37463</v>
      </c>
      <c r="V15">
        <v>2453</v>
      </c>
      <c r="W15">
        <v>39916</v>
      </c>
      <c r="X15">
        <v>4.9000000000000004</v>
      </c>
      <c r="Y15">
        <v>2</v>
      </c>
      <c r="Z15">
        <v>7.1</v>
      </c>
      <c r="AA15">
        <v>144</v>
      </c>
      <c r="AB15">
        <v>0.44</v>
      </c>
      <c r="AC15">
        <v>4.7</v>
      </c>
      <c r="AD15">
        <v>93</v>
      </c>
      <c r="AE15">
        <v>30.6</v>
      </c>
      <c r="AF15">
        <v>330</v>
      </c>
      <c r="AG15">
        <v>5.4</v>
      </c>
      <c r="AH15">
        <v>2.9</v>
      </c>
      <c r="AI15">
        <v>1.9</v>
      </c>
      <c r="AJ15">
        <v>0.3</v>
      </c>
      <c r="AK15">
        <v>0.2</v>
      </c>
      <c r="AL15">
        <v>0</v>
      </c>
      <c r="AM15">
        <v>296</v>
      </c>
      <c r="AN15">
        <v>7.4</v>
      </c>
      <c r="AO15">
        <v>101</v>
      </c>
      <c r="AP15">
        <v>121</v>
      </c>
      <c r="AQ15">
        <v>31</v>
      </c>
      <c r="AR15">
        <v>10</v>
      </c>
      <c r="AS15">
        <v>33</v>
      </c>
      <c r="AT15">
        <v>90</v>
      </c>
      <c r="AU15">
        <v>24</v>
      </c>
      <c r="AV15">
        <v>13</v>
      </c>
      <c r="AW15">
        <v>16</v>
      </c>
      <c r="AX15">
        <v>22</v>
      </c>
      <c r="AY15">
        <v>75</v>
      </c>
    </row>
    <row r="16" spans="1:51" x14ac:dyDescent="0.25">
      <c r="A16" t="s">
        <v>113</v>
      </c>
      <c r="B16">
        <v>2</v>
      </c>
      <c r="C16" t="s">
        <v>130</v>
      </c>
      <c r="D16">
        <v>1</v>
      </c>
      <c r="E16">
        <v>69</v>
      </c>
      <c r="F16">
        <v>59</v>
      </c>
      <c r="G16">
        <v>150</v>
      </c>
      <c r="H16">
        <v>121</v>
      </c>
      <c r="I16">
        <v>99</v>
      </c>
      <c r="J16">
        <v>65</v>
      </c>
      <c r="K16">
        <v>129</v>
      </c>
      <c r="L16">
        <v>63</v>
      </c>
      <c r="M16">
        <v>8.81</v>
      </c>
      <c r="N16">
        <v>480</v>
      </c>
      <c r="O16">
        <v>47</v>
      </c>
      <c r="P16">
        <v>87</v>
      </c>
      <c r="Q16">
        <v>60.9</v>
      </c>
      <c r="R16">
        <v>45.4</v>
      </c>
      <c r="S16">
        <v>58948</v>
      </c>
      <c r="T16">
        <v>27677</v>
      </c>
      <c r="U16">
        <v>31271</v>
      </c>
      <c r="V16">
        <v>1952</v>
      </c>
      <c r="W16">
        <v>33223</v>
      </c>
      <c r="X16">
        <v>5.8</v>
      </c>
      <c r="Y16">
        <v>1</v>
      </c>
      <c r="Z16">
        <v>9</v>
      </c>
      <c r="AA16">
        <v>147</v>
      </c>
      <c r="AB16">
        <v>0.45</v>
      </c>
      <c r="AC16">
        <v>4.9000000000000004</v>
      </c>
      <c r="AD16">
        <v>92</v>
      </c>
      <c r="AE16">
        <v>30.1</v>
      </c>
      <c r="AF16">
        <v>327</v>
      </c>
      <c r="AG16">
        <v>6.3</v>
      </c>
      <c r="AH16">
        <v>3.3</v>
      </c>
      <c r="AI16">
        <v>2.4</v>
      </c>
      <c r="AJ16">
        <v>0.5</v>
      </c>
      <c r="AK16">
        <v>0.1</v>
      </c>
      <c r="AL16">
        <v>0</v>
      </c>
      <c r="AM16">
        <v>196</v>
      </c>
      <c r="AN16">
        <v>8.1</v>
      </c>
      <c r="AO16">
        <v>118</v>
      </c>
      <c r="AP16">
        <v>149</v>
      </c>
      <c r="AQ16">
        <v>51</v>
      </c>
      <c r="AR16">
        <v>16</v>
      </c>
      <c r="AS16">
        <v>32</v>
      </c>
      <c r="AT16">
        <v>98</v>
      </c>
      <c r="AU16">
        <v>22</v>
      </c>
      <c r="AV16">
        <v>23</v>
      </c>
      <c r="AW16">
        <v>10</v>
      </c>
      <c r="AX16">
        <v>20</v>
      </c>
      <c r="AY16">
        <v>75</v>
      </c>
    </row>
    <row r="17" spans="1:51" x14ac:dyDescent="0.25">
      <c r="A17" t="s">
        <v>114</v>
      </c>
      <c r="B17">
        <v>2</v>
      </c>
      <c r="C17" t="s">
        <v>130</v>
      </c>
      <c r="D17">
        <v>1</v>
      </c>
      <c r="E17">
        <v>42</v>
      </c>
      <c r="F17">
        <v>71.099999999999994</v>
      </c>
      <c r="G17">
        <v>168</v>
      </c>
      <c r="H17">
        <v>109.5</v>
      </c>
      <c r="I17">
        <v>92.5</v>
      </c>
      <c r="J17">
        <v>90</v>
      </c>
      <c r="K17">
        <v>122</v>
      </c>
      <c r="L17">
        <v>75</v>
      </c>
      <c r="M17">
        <v>13.1</v>
      </c>
      <c r="N17">
        <v>450</v>
      </c>
      <c r="O17">
        <v>39</v>
      </c>
      <c r="P17">
        <v>78</v>
      </c>
      <c r="Q17">
        <v>71.099999999999994</v>
      </c>
      <c r="R17">
        <v>37.4</v>
      </c>
      <c r="S17">
        <v>68235</v>
      </c>
      <c r="T17">
        <v>26613</v>
      </c>
      <c r="U17">
        <v>41622</v>
      </c>
      <c r="V17">
        <v>2866</v>
      </c>
      <c r="W17">
        <v>44488</v>
      </c>
      <c r="X17">
        <v>4.5</v>
      </c>
      <c r="Y17">
        <v>12</v>
      </c>
      <c r="Z17">
        <v>8.3000000000000007</v>
      </c>
      <c r="AA17">
        <v>120</v>
      </c>
      <c r="AB17">
        <v>0.36</v>
      </c>
      <c r="AC17">
        <v>3.9</v>
      </c>
      <c r="AD17">
        <v>91</v>
      </c>
      <c r="AE17">
        <v>30.6</v>
      </c>
      <c r="AF17">
        <v>337</v>
      </c>
      <c r="AG17">
        <v>2.6</v>
      </c>
      <c r="AH17">
        <v>1.4</v>
      </c>
      <c r="AI17">
        <v>1</v>
      </c>
      <c r="AJ17">
        <v>0.1</v>
      </c>
      <c r="AK17">
        <v>0</v>
      </c>
      <c r="AL17">
        <v>0</v>
      </c>
      <c r="AM17">
        <v>197</v>
      </c>
      <c r="AN17">
        <v>7.6</v>
      </c>
      <c r="AO17">
        <v>88</v>
      </c>
      <c r="AP17">
        <v>107</v>
      </c>
      <c r="AQ17">
        <v>31</v>
      </c>
      <c r="AR17">
        <v>3</v>
      </c>
      <c r="AS17">
        <v>9</v>
      </c>
      <c r="AT17">
        <v>76</v>
      </c>
      <c r="AU17">
        <v>16</v>
      </c>
      <c r="AV17">
        <v>26</v>
      </c>
      <c r="AW17">
        <v>22</v>
      </c>
      <c r="AX17">
        <v>19</v>
      </c>
      <c r="AY17">
        <v>83</v>
      </c>
    </row>
    <row r="18" spans="1:51" x14ac:dyDescent="0.25">
      <c r="A18" t="s">
        <v>0</v>
      </c>
      <c r="B18">
        <v>1</v>
      </c>
      <c r="C18" t="s">
        <v>131</v>
      </c>
      <c r="D18">
        <v>2</v>
      </c>
      <c r="E18">
        <v>56</v>
      </c>
      <c r="F18">
        <v>81.8</v>
      </c>
      <c r="G18">
        <v>173.2</v>
      </c>
      <c r="H18">
        <v>98.5</v>
      </c>
      <c r="I18">
        <v>88.5</v>
      </c>
      <c r="J18">
        <v>78</v>
      </c>
      <c r="K18">
        <v>133</v>
      </c>
      <c r="L18">
        <v>85</v>
      </c>
      <c r="M18">
        <v>9.44</v>
      </c>
      <c r="N18">
        <v>500</v>
      </c>
      <c r="O18">
        <v>36.9</v>
      </c>
      <c r="P18">
        <v>53</v>
      </c>
      <c r="Q18">
        <v>81.8</v>
      </c>
      <c r="R18">
        <v>35.5</v>
      </c>
      <c r="S18">
        <v>78603</v>
      </c>
      <c r="T18">
        <v>29024</v>
      </c>
      <c r="U18">
        <v>49579</v>
      </c>
      <c r="V18">
        <v>3173</v>
      </c>
      <c r="W18">
        <v>52752</v>
      </c>
      <c r="X18">
        <v>4.3</v>
      </c>
      <c r="Y18">
        <v>1</v>
      </c>
      <c r="Z18">
        <v>7</v>
      </c>
      <c r="AA18">
        <v>136</v>
      </c>
      <c r="AB18">
        <v>0.42</v>
      </c>
      <c r="AC18">
        <v>4.5999999999999996</v>
      </c>
      <c r="AD18">
        <v>91</v>
      </c>
      <c r="AE18">
        <v>29.3</v>
      </c>
      <c r="AF18">
        <v>322</v>
      </c>
      <c r="AG18">
        <v>7.6</v>
      </c>
      <c r="AH18">
        <v>4.3</v>
      </c>
      <c r="AI18">
        <v>2.2000000000000002</v>
      </c>
      <c r="AJ18">
        <v>0.5</v>
      </c>
      <c r="AK18">
        <v>0.5</v>
      </c>
      <c r="AL18">
        <v>0</v>
      </c>
      <c r="AM18">
        <v>282</v>
      </c>
      <c r="AN18">
        <v>8.5</v>
      </c>
      <c r="AO18">
        <v>99</v>
      </c>
      <c r="AP18">
        <v>119</v>
      </c>
      <c r="AQ18">
        <v>33</v>
      </c>
      <c r="AR18">
        <v>3</v>
      </c>
      <c r="AS18">
        <v>9</v>
      </c>
      <c r="AT18">
        <v>86</v>
      </c>
      <c r="AU18">
        <v>26</v>
      </c>
      <c r="AV18">
        <v>22</v>
      </c>
      <c r="AW18">
        <v>18</v>
      </c>
      <c r="AX18">
        <v>26</v>
      </c>
      <c r="AY18">
        <v>92</v>
      </c>
    </row>
    <row r="19" spans="1:51" x14ac:dyDescent="0.25">
      <c r="A19" t="s">
        <v>1</v>
      </c>
      <c r="B19">
        <v>1</v>
      </c>
      <c r="C19" t="s">
        <v>131</v>
      </c>
      <c r="D19">
        <v>2</v>
      </c>
      <c r="E19">
        <v>66</v>
      </c>
      <c r="F19">
        <v>54.1</v>
      </c>
      <c r="G19">
        <v>167</v>
      </c>
      <c r="H19">
        <v>91</v>
      </c>
      <c r="I19">
        <v>69</v>
      </c>
      <c r="J19">
        <v>62</v>
      </c>
      <c r="K19">
        <v>123</v>
      </c>
      <c r="L19">
        <v>77</v>
      </c>
      <c r="M19">
        <v>11.45</v>
      </c>
      <c r="N19">
        <v>570</v>
      </c>
      <c r="O19">
        <v>33</v>
      </c>
      <c r="P19">
        <v>28</v>
      </c>
      <c r="Q19">
        <v>54.1</v>
      </c>
      <c r="R19">
        <v>31.7</v>
      </c>
      <c r="S19">
        <v>51826</v>
      </c>
      <c r="T19">
        <v>17121</v>
      </c>
      <c r="U19">
        <v>34705</v>
      </c>
      <c r="V19">
        <v>2246</v>
      </c>
      <c r="W19">
        <v>62951</v>
      </c>
      <c r="X19">
        <v>4.5</v>
      </c>
      <c r="Y19">
        <v>2</v>
      </c>
      <c r="Z19">
        <v>5</v>
      </c>
      <c r="AA19">
        <v>150</v>
      </c>
      <c r="AB19">
        <v>0.45</v>
      </c>
      <c r="AC19">
        <v>4.8</v>
      </c>
      <c r="AD19">
        <v>93</v>
      </c>
      <c r="AE19">
        <v>31.3</v>
      </c>
      <c r="AF19">
        <v>337</v>
      </c>
      <c r="AG19">
        <v>5.3</v>
      </c>
      <c r="AH19">
        <v>2.2000000000000002</v>
      </c>
      <c r="AI19">
        <v>2.6</v>
      </c>
      <c r="AJ19">
        <v>0.4</v>
      </c>
      <c r="AK19">
        <v>0.1</v>
      </c>
      <c r="AL19">
        <v>0</v>
      </c>
      <c r="AM19">
        <v>214</v>
      </c>
      <c r="AN19">
        <v>6</v>
      </c>
      <c r="AO19">
        <v>90</v>
      </c>
      <c r="AP19">
        <v>114</v>
      </c>
      <c r="AQ19">
        <v>36</v>
      </c>
      <c r="AR19">
        <v>10</v>
      </c>
      <c r="AS19">
        <v>27</v>
      </c>
      <c r="AT19">
        <v>78</v>
      </c>
      <c r="AU19">
        <v>25</v>
      </c>
      <c r="AV19">
        <v>18</v>
      </c>
      <c r="AW19">
        <v>23</v>
      </c>
      <c r="AX19">
        <v>23</v>
      </c>
      <c r="AY19">
        <v>89</v>
      </c>
    </row>
    <row r="20" spans="1:51" x14ac:dyDescent="0.25">
      <c r="A20" t="s">
        <v>2</v>
      </c>
      <c r="B20">
        <v>1</v>
      </c>
      <c r="C20" t="s">
        <v>131</v>
      </c>
      <c r="D20">
        <v>2</v>
      </c>
      <c r="E20">
        <v>51</v>
      </c>
      <c r="F20">
        <v>84.3</v>
      </c>
      <c r="G20">
        <v>168</v>
      </c>
      <c r="H20">
        <v>107</v>
      </c>
      <c r="I20">
        <v>92.1</v>
      </c>
      <c r="J20">
        <v>98</v>
      </c>
      <c r="K20">
        <v>119</v>
      </c>
      <c r="L20">
        <v>67</v>
      </c>
      <c r="M20">
        <v>9.6300000000000008</v>
      </c>
      <c r="N20">
        <v>622</v>
      </c>
      <c r="O20">
        <v>42.9</v>
      </c>
      <c r="P20">
        <v>83</v>
      </c>
      <c r="Q20">
        <v>84.3</v>
      </c>
      <c r="R20">
        <v>41.2</v>
      </c>
      <c r="S20">
        <v>80982</v>
      </c>
      <c r="T20">
        <v>34726</v>
      </c>
      <c r="U20">
        <v>46256</v>
      </c>
      <c r="V20">
        <v>3272</v>
      </c>
      <c r="W20">
        <v>49528</v>
      </c>
      <c r="X20">
        <v>4.8</v>
      </c>
      <c r="Y20">
        <v>1</v>
      </c>
      <c r="Z20">
        <v>6.2</v>
      </c>
      <c r="AA20">
        <v>136</v>
      </c>
      <c r="AB20">
        <v>0.41</v>
      </c>
      <c r="AC20">
        <v>4.4000000000000004</v>
      </c>
      <c r="AD20">
        <v>93</v>
      </c>
      <c r="AE20">
        <v>30.8</v>
      </c>
      <c r="AF20">
        <v>332</v>
      </c>
      <c r="AG20">
        <v>4.7</v>
      </c>
      <c r="AH20">
        <v>2</v>
      </c>
      <c r="AI20">
        <v>2.2000000000000002</v>
      </c>
      <c r="AJ20">
        <v>0.4</v>
      </c>
      <c r="AK20">
        <v>0.1</v>
      </c>
      <c r="AL20">
        <v>0</v>
      </c>
      <c r="AM20">
        <v>196</v>
      </c>
      <c r="AN20">
        <v>5.9</v>
      </c>
      <c r="AO20">
        <v>84</v>
      </c>
      <c r="AP20">
        <v>99</v>
      </c>
      <c r="AQ20">
        <v>29</v>
      </c>
      <c r="AR20">
        <v>-2</v>
      </c>
      <c r="AS20">
        <v>-8</v>
      </c>
      <c r="AT20">
        <v>70</v>
      </c>
      <c r="AU20">
        <v>25</v>
      </c>
      <c r="AV20">
        <v>27</v>
      </c>
      <c r="AW20">
        <v>18</v>
      </c>
      <c r="AX20">
        <v>22</v>
      </c>
      <c r="AY20">
        <v>92</v>
      </c>
    </row>
    <row r="21" spans="1:51" x14ac:dyDescent="0.25">
      <c r="A21" t="s">
        <v>3</v>
      </c>
      <c r="B21">
        <v>1</v>
      </c>
      <c r="C21" t="s">
        <v>131</v>
      </c>
      <c r="D21">
        <v>2</v>
      </c>
      <c r="E21">
        <v>29</v>
      </c>
      <c r="F21">
        <v>68.599999999999994</v>
      </c>
      <c r="G21">
        <v>164</v>
      </c>
      <c r="H21">
        <v>107.5</v>
      </c>
      <c r="I21">
        <v>85</v>
      </c>
      <c r="J21">
        <v>90</v>
      </c>
      <c r="K21">
        <v>109</v>
      </c>
      <c r="L21">
        <v>70</v>
      </c>
      <c r="M21">
        <v>6.85</v>
      </c>
      <c r="N21">
        <v>570</v>
      </c>
      <c r="O21">
        <v>43.6</v>
      </c>
      <c r="P21">
        <v>96</v>
      </c>
      <c r="Q21">
        <v>68.599999999999994</v>
      </c>
      <c r="R21">
        <v>41.8</v>
      </c>
      <c r="S21">
        <v>65763</v>
      </c>
      <c r="T21">
        <v>28652</v>
      </c>
      <c r="U21">
        <v>37111</v>
      </c>
      <c r="V21">
        <v>2793</v>
      </c>
      <c r="W21">
        <v>39904</v>
      </c>
      <c r="X21">
        <v>4.5999999999999996</v>
      </c>
      <c r="Y21">
        <v>3</v>
      </c>
      <c r="Z21">
        <v>15</v>
      </c>
      <c r="AA21">
        <v>134</v>
      </c>
      <c r="AB21">
        <v>0.4</v>
      </c>
      <c r="AC21">
        <v>4.9000000000000004</v>
      </c>
      <c r="AD21">
        <v>82</v>
      </c>
      <c r="AE21">
        <v>27.3</v>
      </c>
      <c r="AF21">
        <v>332</v>
      </c>
      <c r="AG21">
        <v>6.7</v>
      </c>
      <c r="AH21">
        <v>3.1</v>
      </c>
      <c r="AI21">
        <v>2.8</v>
      </c>
      <c r="AJ21">
        <v>0.5</v>
      </c>
      <c r="AK21">
        <v>0.3</v>
      </c>
      <c r="AL21">
        <v>0.1</v>
      </c>
      <c r="AM21">
        <v>316</v>
      </c>
      <c r="AN21">
        <v>4.4000000000000004</v>
      </c>
      <c r="AO21">
        <v>85</v>
      </c>
      <c r="AP21">
        <v>96</v>
      </c>
      <c r="AQ21">
        <v>26</v>
      </c>
      <c r="AR21">
        <v>4</v>
      </c>
      <c r="AS21">
        <v>14</v>
      </c>
      <c r="AT21">
        <v>70</v>
      </c>
      <c r="AU21">
        <v>23</v>
      </c>
      <c r="AV21">
        <v>25</v>
      </c>
      <c r="AW21">
        <v>20</v>
      </c>
      <c r="AX21">
        <v>24</v>
      </c>
      <c r="AY21">
        <v>92</v>
      </c>
    </row>
    <row r="22" spans="1:51" x14ac:dyDescent="0.25">
      <c r="A22" t="s">
        <v>5</v>
      </c>
      <c r="B22">
        <v>1</v>
      </c>
      <c r="C22" t="s">
        <v>131</v>
      </c>
      <c r="D22">
        <v>2</v>
      </c>
      <c r="E22">
        <v>36</v>
      </c>
      <c r="F22">
        <v>84.8</v>
      </c>
      <c r="G22">
        <v>164</v>
      </c>
      <c r="H22">
        <v>118</v>
      </c>
      <c r="I22">
        <v>101</v>
      </c>
      <c r="J22">
        <v>74</v>
      </c>
      <c r="K22">
        <v>134</v>
      </c>
      <c r="L22">
        <v>89</v>
      </c>
      <c r="M22">
        <v>5.41</v>
      </c>
      <c r="N22">
        <v>547.5</v>
      </c>
      <c r="O22">
        <v>51.6</v>
      </c>
      <c r="P22">
        <v>99</v>
      </c>
      <c r="Q22">
        <v>84.8</v>
      </c>
      <c r="R22">
        <v>49.9</v>
      </c>
      <c r="S22">
        <v>82061</v>
      </c>
      <c r="T22">
        <v>42338</v>
      </c>
      <c r="U22">
        <v>39723</v>
      </c>
      <c r="V22">
        <v>2781</v>
      </c>
      <c r="W22">
        <v>42504</v>
      </c>
      <c r="X22">
        <v>5</v>
      </c>
      <c r="Y22">
        <v>1</v>
      </c>
      <c r="Z22">
        <v>13.5</v>
      </c>
      <c r="AA22">
        <v>143</v>
      </c>
      <c r="AB22">
        <v>0.43</v>
      </c>
      <c r="AC22">
        <v>4.9000000000000004</v>
      </c>
      <c r="AD22">
        <v>88</v>
      </c>
      <c r="AE22">
        <v>29</v>
      </c>
      <c r="AF22">
        <v>329</v>
      </c>
      <c r="AG22">
        <v>6.2</v>
      </c>
      <c r="AH22">
        <v>3.7</v>
      </c>
      <c r="AI22">
        <v>2</v>
      </c>
      <c r="AJ22">
        <v>0.4</v>
      </c>
      <c r="AK22">
        <v>0.1</v>
      </c>
      <c r="AL22">
        <v>0</v>
      </c>
      <c r="AM22">
        <v>247</v>
      </c>
      <c r="AN22">
        <v>8</v>
      </c>
      <c r="AO22">
        <v>103</v>
      </c>
      <c r="AP22">
        <v>119</v>
      </c>
      <c r="AQ22">
        <v>30</v>
      </c>
      <c r="AR22">
        <v>10</v>
      </c>
      <c r="AS22">
        <v>33</v>
      </c>
      <c r="AT22">
        <v>89</v>
      </c>
      <c r="AU22">
        <v>23</v>
      </c>
      <c r="AV22">
        <v>20</v>
      </c>
      <c r="AW22">
        <v>21</v>
      </c>
      <c r="AX22">
        <v>23</v>
      </c>
      <c r="AY22">
        <v>87</v>
      </c>
    </row>
    <row r="23" spans="1:51" x14ac:dyDescent="0.25">
      <c r="A23" t="s">
        <v>6</v>
      </c>
      <c r="B23">
        <v>1</v>
      </c>
      <c r="C23" t="s">
        <v>131</v>
      </c>
      <c r="D23">
        <v>2</v>
      </c>
      <c r="E23">
        <v>62</v>
      </c>
      <c r="F23">
        <v>81.099999999999994</v>
      </c>
      <c r="G23">
        <v>164.5</v>
      </c>
      <c r="H23">
        <v>104</v>
      </c>
      <c r="I23">
        <v>95</v>
      </c>
      <c r="J23">
        <v>56</v>
      </c>
      <c r="K23">
        <v>142</v>
      </c>
      <c r="L23">
        <v>86</v>
      </c>
      <c r="M23">
        <v>8.26</v>
      </c>
      <c r="N23">
        <v>541</v>
      </c>
      <c r="O23">
        <v>51</v>
      </c>
      <c r="P23">
        <v>96</v>
      </c>
      <c r="Q23">
        <v>81.099999999999994</v>
      </c>
      <c r="R23">
        <v>49.3</v>
      </c>
      <c r="S23">
        <v>78402</v>
      </c>
      <c r="T23">
        <v>39994</v>
      </c>
      <c r="U23">
        <v>39408</v>
      </c>
      <c r="V23">
        <v>2684</v>
      </c>
      <c r="W23">
        <v>41092</v>
      </c>
      <c r="X23">
        <v>4.8</v>
      </c>
      <c r="Y23">
        <v>14</v>
      </c>
      <c r="Z23">
        <v>7.1</v>
      </c>
      <c r="AA23">
        <v>130</v>
      </c>
      <c r="AB23">
        <v>0.4</v>
      </c>
      <c r="AC23">
        <v>4.5</v>
      </c>
      <c r="AD23">
        <v>89</v>
      </c>
      <c r="AE23">
        <v>28.7</v>
      </c>
      <c r="AF23">
        <v>322</v>
      </c>
      <c r="AG23">
        <v>7.6</v>
      </c>
      <c r="AH23">
        <v>4.8</v>
      </c>
      <c r="AI23">
        <v>1.6</v>
      </c>
      <c r="AJ23">
        <v>0.8</v>
      </c>
      <c r="AK23">
        <v>0.3</v>
      </c>
      <c r="AL23">
        <v>0.1</v>
      </c>
      <c r="AM23">
        <v>314</v>
      </c>
      <c r="AN23">
        <v>7.2</v>
      </c>
      <c r="AO23">
        <v>102</v>
      </c>
      <c r="AP23">
        <v>133</v>
      </c>
      <c r="AQ23">
        <v>47</v>
      </c>
      <c r="AR23">
        <v>15</v>
      </c>
      <c r="AS23">
        <v>32</v>
      </c>
      <c r="AT23">
        <v>86</v>
      </c>
      <c r="AU23">
        <v>24</v>
      </c>
      <c r="AV23">
        <v>23</v>
      </c>
      <c r="AW23">
        <v>15</v>
      </c>
      <c r="AX23">
        <v>19</v>
      </c>
      <c r="AY23">
        <v>81</v>
      </c>
    </row>
    <row r="24" spans="1:51" x14ac:dyDescent="0.25">
      <c r="A24" t="s">
        <v>7</v>
      </c>
      <c r="B24">
        <v>1</v>
      </c>
      <c r="C24" t="s">
        <v>131</v>
      </c>
      <c r="D24">
        <v>2</v>
      </c>
      <c r="E24">
        <v>42</v>
      </c>
      <c r="F24">
        <v>76.400000000000006</v>
      </c>
      <c r="G24">
        <v>167.5</v>
      </c>
      <c r="H24">
        <v>111</v>
      </c>
      <c r="I24">
        <v>85</v>
      </c>
      <c r="J24">
        <v>65</v>
      </c>
      <c r="K24">
        <v>120</v>
      </c>
      <c r="L24">
        <v>72</v>
      </c>
      <c r="M24">
        <v>5.41</v>
      </c>
      <c r="N24">
        <v>465</v>
      </c>
      <c r="O24">
        <v>48.3</v>
      </c>
      <c r="P24">
        <v>97</v>
      </c>
      <c r="Q24">
        <v>76.400000000000006</v>
      </c>
      <c r="R24">
        <v>47</v>
      </c>
      <c r="S24">
        <v>74311</v>
      </c>
      <c r="T24">
        <v>35920</v>
      </c>
      <c r="U24">
        <v>38392</v>
      </c>
      <c r="V24">
        <v>2124</v>
      </c>
      <c r="W24">
        <v>40516</v>
      </c>
      <c r="X24">
        <v>5.7</v>
      </c>
      <c r="Y24">
        <v>3</v>
      </c>
      <c r="Z24">
        <v>7.6</v>
      </c>
      <c r="AA24">
        <v>139</v>
      </c>
      <c r="AB24">
        <v>0.42</v>
      </c>
      <c r="AC24">
        <v>4.5</v>
      </c>
      <c r="AD24">
        <v>94</v>
      </c>
      <c r="AE24">
        <v>31.2</v>
      </c>
      <c r="AF24">
        <v>332</v>
      </c>
      <c r="AG24">
        <v>14.4</v>
      </c>
      <c r="AH24">
        <v>7.9</v>
      </c>
      <c r="AI24">
        <v>4.7</v>
      </c>
      <c r="AJ24">
        <v>1.1000000000000001</v>
      </c>
      <c r="AK24">
        <v>0.5</v>
      </c>
      <c r="AL24">
        <v>0.1</v>
      </c>
      <c r="AM24">
        <v>350</v>
      </c>
      <c r="AN24">
        <v>6</v>
      </c>
      <c r="AO24">
        <v>83</v>
      </c>
      <c r="AP24">
        <v>102</v>
      </c>
      <c r="AQ24">
        <v>32</v>
      </c>
      <c r="AR24">
        <v>9</v>
      </c>
      <c r="AS24">
        <v>27</v>
      </c>
      <c r="AT24">
        <v>70</v>
      </c>
      <c r="AU24">
        <v>27</v>
      </c>
      <c r="AV24">
        <v>26</v>
      </c>
      <c r="AW24">
        <v>22</v>
      </c>
      <c r="AX24">
        <v>27</v>
      </c>
      <c r="AY24">
        <v>102</v>
      </c>
    </row>
    <row r="25" spans="1:51" x14ac:dyDescent="0.25">
      <c r="A25" t="s">
        <v>8</v>
      </c>
      <c r="B25">
        <v>1</v>
      </c>
      <c r="C25" t="s">
        <v>131</v>
      </c>
      <c r="D25">
        <v>2</v>
      </c>
      <c r="E25">
        <v>36</v>
      </c>
      <c r="F25">
        <v>61</v>
      </c>
      <c r="G25">
        <v>160.6</v>
      </c>
      <c r="H25">
        <v>98</v>
      </c>
      <c r="I25">
        <v>80</v>
      </c>
      <c r="J25">
        <v>62</v>
      </c>
      <c r="K25">
        <v>117</v>
      </c>
      <c r="L25">
        <v>84</v>
      </c>
      <c r="M25">
        <v>5.43</v>
      </c>
      <c r="N25">
        <v>802.5</v>
      </c>
      <c r="O25">
        <v>38.6</v>
      </c>
      <c r="P25">
        <v>38</v>
      </c>
      <c r="Q25">
        <v>61</v>
      </c>
      <c r="R25">
        <v>27.5</v>
      </c>
      <c r="S25">
        <v>56648</v>
      </c>
      <c r="T25">
        <v>16799</v>
      </c>
      <c r="U25">
        <v>41849</v>
      </c>
      <c r="V25">
        <v>2374</v>
      </c>
      <c r="W25">
        <v>44223</v>
      </c>
      <c r="X25">
        <v>4.0999999999999996</v>
      </c>
      <c r="Y25">
        <v>1</v>
      </c>
      <c r="Z25">
        <v>5</v>
      </c>
      <c r="AA25">
        <v>128</v>
      </c>
      <c r="AB25">
        <v>0.39</v>
      </c>
      <c r="AC25">
        <v>4.5</v>
      </c>
      <c r="AD25">
        <v>85</v>
      </c>
      <c r="AE25">
        <v>28.1</v>
      </c>
      <c r="AF25">
        <v>325</v>
      </c>
      <c r="AG25">
        <v>8.1999999999999993</v>
      </c>
      <c r="AH25">
        <v>4.5999999999999996</v>
      </c>
      <c r="AI25">
        <v>2.4</v>
      </c>
      <c r="AJ25">
        <v>0.6</v>
      </c>
      <c r="AK25">
        <v>0.1</v>
      </c>
      <c r="AL25">
        <v>0</v>
      </c>
      <c r="AM25">
        <v>230</v>
      </c>
      <c r="AN25">
        <v>5.7</v>
      </c>
      <c r="AO25">
        <v>94</v>
      </c>
      <c r="AP25">
        <v>107</v>
      </c>
      <c r="AQ25">
        <v>23</v>
      </c>
      <c r="AR25">
        <v>1</v>
      </c>
      <c r="AS25">
        <v>5</v>
      </c>
      <c r="AT25">
        <v>84</v>
      </c>
      <c r="AU25">
        <v>25</v>
      </c>
      <c r="AV25">
        <v>21</v>
      </c>
      <c r="AW25">
        <v>18</v>
      </c>
      <c r="AX25">
        <v>17</v>
      </c>
      <c r="AY25">
        <v>81</v>
      </c>
    </row>
    <row r="26" spans="1:51" x14ac:dyDescent="0.25">
      <c r="A26" t="s">
        <v>107</v>
      </c>
      <c r="B26">
        <v>2</v>
      </c>
      <c r="C26" t="s">
        <v>131</v>
      </c>
      <c r="D26">
        <v>2</v>
      </c>
      <c r="E26">
        <v>64</v>
      </c>
      <c r="F26">
        <v>70.900000000000006</v>
      </c>
      <c r="G26">
        <v>160</v>
      </c>
      <c r="H26">
        <v>101</v>
      </c>
      <c r="I26">
        <v>84</v>
      </c>
      <c r="J26">
        <v>68</v>
      </c>
      <c r="K26">
        <v>116</v>
      </c>
      <c r="L26">
        <v>79</v>
      </c>
      <c r="M26">
        <v>4.5</v>
      </c>
      <c r="N26">
        <v>690</v>
      </c>
      <c r="O26">
        <v>38.1</v>
      </c>
      <c r="P26">
        <v>53</v>
      </c>
      <c r="Q26">
        <v>70.900000000000006</v>
      </c>
      <c r="R26">
        <v>36.799999999999997</v>
      </c>
      <c r="S26">
        <v>68442</v>
      </c>
      <c r="T26">
        <v>26058</v>
      </c>
      <c r="U26">
        <v>42384</v>
      </c>
      <c r="V26">
        <v>2431</v>
      </c>
      <c r="W26">
        <v>44815</v>
      </c>
      <c r="X26">
        <v>5.2</v>
      </c>
      <c r="Y26">
        <v>1</v>
      </c>
      <c r="Z26">
        <v>6.4</v>
      </c>
      <c r="AA26">
        <v>150</v>
      </c>
      <c r="AB26">
        <v>0.44</v>
      </c>
      <c r="AC26">
        <v>4.8</v>
      </c>
      <c r="AD26">
        <v>92</v>
      </c>
      <c r="AE26">
        <v>31.5</v>
      </c>
      <c r="AF26">
        <v>344</v>
      </c>
      <c r="AG26">
        <v>5.7</v>
      </c>
      <c r="AH26">
        <v>2.2999999999999998</v>
      </c>
      <c r="AI26">
        <v>2.9</v>
      </c>
      <c r="AJ26">
        <v>0.4</v>
      </c>
      <c r="AK26">
        <v>0.1</v>
      </c>
      <c r="AL26">
        <v>0.1</v>
      </c>
      <c r="AM26">
        <v>270</v>
      </c>
      <c r="AN26" s="2">
        <v>4.4000000000000004</v>
      </c>
      <c r="AO26">
        <v>91</v>
      </c>
      <c r="AP26">
        <v>108</v>
      </c>
      <c r="AQ26">
        <v>27</v>
      </c>
      <c r="AR26">
        <v>6</v>
      </c>
      <c r="AS26">
        <v>22</v>
      </c>
      <c r="AT26">
        <v>81</v>
      </c>
      <c r="AU26">
        <v>21</v>
      </c>
      <c r="AV26">
        <v>20</v>
      </c>
      <c r="AW26">
        <v>21</v>
      </c>
      <c r="AX26">
        <v>24</v>
      </c>
      <c r="AY26">
        <v>86</v>
      </c>
    </row>
    <row r="27" spans="1:51" x14ac:dyDescent="0.25">
      <c r="A27" t="s">
        <v>108</v>
      </c>
      <c r="B27">
        <v>2</v>
      </c>
      <c r="C27" t="s">
        <v>131</v>
      </c>
      <c r="D27">
        <v>2</v>
      </c>
      <c r="E27">
        <v>45</v>
      </c>
      <c r="F27">
        <v>53.8</v>
      </c>
      <c r="G27">
        <v>175.3</v>
      </c>
      <c r="H27">
        <v>95.5</v>
      </c>
      <c r="I27">
        <v>74</v>
      </c>
      <c r="J27">
        <v>75</v>
      </c>
      <c r="K27">
        <v>124</v>
      </c>
      <c r="L27">
        <v>82</v>
      </c>
      <c r="M27">
        <v>6</v>
      </c>
      <c r="N27">
        <v>394</v>
      </c>
      <c r="O27">
        <v>26.3</v>
      </c>
      <c r="P27">
        <v>18</v>
      </c>
      <c r="Q27">
        <v>53.2</v>
      </c>
      <c r="R27">
        <v>25.8</v>
      </c>
      <c r="S27">
        <v>51381</v>
      </c>
      <c r="T27">
        <v>13493</v>
      </c>
      <c r="U27">
        <v>37889</v>
      </c>
      <c r="V27">
        <v>1834</v>
      </c>
      <c r="W27">
        <v>39723</v>
      </c>
      <c r="X27">
        <v>4.3</v>
      </c>
      <c r="Y27">
        <v>1</v>
      </c>
      <c r="Z27">
        <v>3.8</v>
      </c>
      <c r="AA27">
        <v>126</v>
      </c>
      <c r="AB27">
        <v>0.39</v>
      </c>
      <c r="AC27">
        <v>3.9</v>
      </c>
      <c r="AD27">
        <v>99</v>
      </c>
      <c r="AE27" s="3" t="s">
        <v>109</v>
      </c>
      <c r="AF27">
        <v>323</v>
      </c>
      <c r="AG27">
        <v>2.8</v>
      </c>
      <c r="AH27">
        <v>1.2</v>
      </c>
      <c r="AI27">
        <v>1.2</v>
      </c>
      <c r="AJ27">
        <v>0.3</v>
      </c>
      <c r="AK27">
        <v>0.2</v>
      </c>
      <c r="AL27">
        <v>0</v>
      </c>
      <c r="AM27">
        <v>237</v>
      </c>
      <c r="AN27" s="2">
        <v>6.8</v>
      </c>
      <c r="AO27">
        <v>101</v>
      </c>
      <c r="AP27">
        <v>109</v>
      </c>
      <c r="AQ27">
        <v>25</v>
      </c>
      <c r="AR27">
        <v>-3</v>
      </c>
      <c r="AS27">
        <v>-11</v>
      </c>
      <c r="AT27">
        <v>84</v>
      </c>
      <c r="AU27">
        <v>24</v>
      </c>
      <c r="AV27">
        <v>18</v>
      </c>
      <c r="AW27">
        <v>16</v>
      </c>
      <c r="AX27">
        <v>18</v>
      </c>
      <c r="AY27">
        <v>76</v>
      </c>
    </row>
    <row r="28" spans="1:51" x14ac:dyDescent="0.25">
      <c r="A28" t="s">
        <v>110</v>
      </c>
      <c r="B28">
        <v>2</v>
      </c>
      <c r="C28" t="s">
        <v>131</v>
      </c>
      <c r="D28">
        <v>2</v>
      </c>
      <c r="E28">
        <v>57</v>
      </c>
      <c r="F28">
        <v>52.1</v>
      </c>
      <c r="G28">
        <v>144</v>
      </c>
      <c r="H28">
        <v>84</v>
      </c>
      <c r="I28">
        <v>77</v>
      </c>
      <c r="J28">
        <v>61</v>
      </c>
      <c r="K28">
        <v>130</v>
      </c>
      <c r="L28">
        <v>79</v>
      </c>
      <c r="M28">
        <v>9.34</v>
      </c>
      <c r="N28">
        <v>488</v>
      </c>
      <c r="O28">
        <v>40.1</v>
      </c>
      <c r="P28">
        <v>68</v>
      </c>
      <c r="Q28">
        <v>52.1</v>
      </c>
      <c r="R28">
        <v>38.9</v>
      </c>
      <c r="S28">
        <v>50463</v>
      </c>
      <c r="T28">
        <v>20256</v>
      </c>
      <c r="U28">
        <v>30206</v>
      </c>
      <c r="V28">
        <v>1663</v>
      </c>
      <c r="W28">
        <v>31869</v>
      </c>
      <c r="X28">
        <v>5.2</v>
      </c>
      <c r="Y28">
        <v>1</v>
      </c>
      <c r="Z28">
        <v>9.3000000000000007</v>
      </c>
      <c r="AA28">
        <v>129</v>
      </c>
      <c r="AB28">
        <v>0.39</v>
      </c>
      <c r="AC28">
        <v>4.3</v>
      </c>
      <c r="AD28">
        <v>92</v>
      </c>
      <c r="AE28">
        <v>30.4</v>
      </c>
      <c r="AF28">
        <v>332</v>
      </c>
      <c r="AG28">
        <v>3.7</v>
      </c>
      <c r="AH28">
        <v>2.2000000000000002</v>
      </c>
      <c r="AI28">
        <v>0.8</v>
      </c>
      <c r="AJ28">
        <v>0.5</v>
      </c>
      <c r="AK28">
        <v>0.1</v>
      </c>
      <c r="AL28">
        <v>0</v>
      </c>
      <c r="AM28">
        <v>262</v>
      </c>
      <c r="AN28">
        <v>6</v>
      </c>
      <c r="AO28">
        <v>92</v>
      </c>
      <c r="AP28">
        <v>117</v>
      </c>
      <c r="AQ28">
        <v>37</v>
      </c>
      <c r="AR28">
        <v>7</v>
      </c>
      <c r="AS28">
        <v>20</v>
      </c>
      <c r="AT28">
        <v>80</v>
      </c>
      <c r="AU28">
        <v>25</v>
      </c>
      <c r="AV28">
        <v>22</v>
      </c>
      <c r="AW28">
        <v>23</v>
      </c>
      <c r="AX28">
        <v>26</v>
      </c>
      <c r="AY28">
        <v>96</v>
      </c>
    </row>
    <row r="29" spans="1:51" x14ac:dyDescent="0.25">
      <c r="A29" t="s">
        <v>111</v>
      </c>
      <c r="B29">
        <v>2</v>
      </c>
      <c r="C29" t="s">
        <v>131</v>
      </c>
      <c r="D29">
        <v>2</v>
      </c>
      <c r="E29">
        <v>40</v>
      </c>
      <c r="F29">
        <v>75.8</v>
      </c>
      <c r="G29">
        <v>153</v>
      </c>
      <c r="H29">
        <v>116</v>
      </c>
      <c r="I29">
        <v>104</v>
      </c>
      <c r="J29">
        <v>80</v>
      </c>
      <c r="K29">
        <v>129</v>
      </c>
      <c r="L29">
        <v>83</v>
      </c>
      <c r="M29">
        <v>12</v>
      </c>
      <c r="N29">
        <v>510</v>
      </c>
      <c r="O29">
        <v>54.2</v>
      </c>
      <c r="P29">
        <v>100</v>
      </c>
      <c r="Q29">
        <v>75.8</v>
      </c>
      <c r="R29">
        <v>52.4</v>
      </c>
      <c r="S29">
        <v>73268</v>
      </c>
      <c r="T29">
        <v>39709</v>
      </c>
      <c r="U29">
        <v>33559</v>
      </c>
      <c r="V29">
        <v>2489</v>
      </c>
      <c r="W29">
        <v>36047</v>
      </c>
      <c r="X29">
        <v>6.1</v>
      </c>
      <c r="Y29">
        <v>16</v>
      </c>
      <c r="Z29">
        <v>18.100000000000001</v>
      </c>
      <c r="AA29">
        <v>135</v>
      </c>
      <c r="AB29">
        <v>0.41</v>
      </c>
      <c r="AC29">
        <v>4.5</v>
      </c>
      <c r="AD29">
        <v>92</v>
      </c>
      <c r="AE29">
        <v>30.3</v>
      </c>
      <c r="AF29">
        <v>330</v>
      </c>
      <c r="AG29">
        <v>7</v>
      </c>
      <c r="AH29">
        <v>4.3</v>
      </c>
      <c r="AI29">
        <v>2</v>
      </c>
      <c r="AJ29">
        <v>0.4</v>
      </c>
      <c r="AK29">
        <v>0.2</v>
      </c>
      <c r="AL29">
        <v>0.1</v>
      </c>
      <c r="AM29">
        <v>220</v>
      </c>
      <c r="AN29">
        <v>6.4</v>
      </c>
      <c r="AO29">
        <v>101</v>
      </c>
      <c r="AP29">
        <v>119</v>
      </c>
      <c r="AQ29">
        <v>36</v>
      </c>
      <c r="AR29">
        <v>11</v>
      </c>
      <c r="AS29">
        <v>31</v>
      </c>
      <c r="AT29">
        <v>83</v>
      </c>
      <c r="AU29">
        <v>20</v>
      </c>
      <c r="AV29">
        <v>25</v>
      </c>
      <c r="AW29">
        <v>14</v>
      </c>
      <c r="AX29">
        <v>23</v>
      </c>
      <c r="AY29">
        <v>82</v>
      </c>
    </row>
    <row r="30" spans="1:51" x14ac:dyDescent="0.25">
      <c r="A30" t="s">
        <v>112</v>
      </c>
      <c r="B30">
        <v>2</v>
      </c>
      <c r="C30" t="s">
        <v>131</v>
      </c>
      <c r="D30">
        <v>2</v>
      </c>
      <c r="E30">
        <v>63</v>
      </c>
      <c r="F30">
        <v>68.8</v>
      </c>
      <c r="G30">
        <v>161.5</v>
      </c>
      <c r="H30">
        <v>102</v>
      </c>
      <c r="I30">
        <v>82</v>
      </c>
      <c r="J30">
        <v>74</v>
      </c>
      <c r="K30">
        <v>126</v>
      </c>
      <c r="L30">
        <v>82</v>
      </c>
      <c r="M30">
        <v>8.5</v>
      </c>
      <c r="N30">
        <v>600</v>
      </c>
      <c r="O30">
        <v>42.8</v>
      </c>
      <c r="P30">
        <v>75</v>
      </c>
      <c r="Q30">
        <v>68.8</v>
      </c>
      <c r="R30">
        <v>41.3</v>
      </c>
      <c r="S30">
        <v>66374</v>
      </c>
      <c r="T30">
        <v>28423</v>
      </c>
      <c r="U30">
        <v>37951</v>
      </c>
      <c r="V30">
        <v>2445</v>
      </c>
      <c r="W30">
        <v>40396</v>
      </c>
      <c r="X30">
        <v>4.7</v>
      </c>
      <c r="Y30">
        <v>5</v>
      </c>
      <c r="Z30">
        <v>3.6</v>
      </c>
      <c r="AA30">
        <v>136</v>
      </c>
      <c r="AB30">
        <v>0.41</v>
      </c>
      <c r="AC30">
        <v>4.5999999999999996</v>
      </c>
      <c r="AD30">
        <v>90</v>
      </c>
      <c r="AE30">
        <v>29.8</v>
      </c>
      <c r="AF30">
        <v>333</v>
      </c>
      <c r="AG30">
        <v>7.2</v>
      </c>
      <c r="AH30">
        <v>3.4</v>
      </c>
      <c r="AI30">
        <v>3</v>
      </c>
      <c r="AJ30">
        <v>0.6</v>
      </c>
      <c r="AK30">
        <v>0.3</v>
      </c>
      <c r="AL30">
        <v>0.1</v>
      </c>
      <c r="AM30">
        <v>258</v>
      </c>
      <c r="AN30">
        <v>6</v>
      </c>
      <c r="AO30">
        <v>96</v>
      </c>
      <c r="AP30">
        <v>116</v>
      </c>
      <c r="AQ30">
        <v>32</v>
      </c>
      <c r="AR30">
        <v>9</v>
      </c>
      <c r="AS30">
        <v>27</v>
      </c>
      <c r="AT30">
        <v>84</v>
      </c>
      <c r="AU30">
        <v>26</v>
      </c>
      <c r="AV30">
        <v>23</v>
      </c>
      <c r="AW30">
        <v>19</v>
      </c>
      <c r="AX30">
        <v>28</v>
      </c>
      <c r="AY30">
        <v>96</v>
      </c>
    </row>
    <row r="31" spans="1:51" x14ac:dyDescent="0.25">
      <c r="A31" t="s">
        <v>4</v>
      </c>
      <c r="B31">
        <v>2</v>
      </c>
      <c r="C31" t="s">
        <v>131</v>
      </c>
      <c r="D31">
        <v>2</v>
      </c>
      <c r="E31">
        <v>67</v>
      </c>
      <c r="F31">
        <v>70</v>
      </c>
      <c r="G31">
        <v>163</v>
      </c>
      <c r="H31">
        <v>100</v>
      </c>
      <c r="I31">
        <v>92</v>
      </c>
      <c r="J31">
        <v>58</v>
      </c>
      <c r="K31">
        <v>116</v>
      </c>
      <c r="L31">
        <v>81</v>
      </c>
      <c r="M31">
        <v>7.21</v>
      </c>
      <c r="N31">
        <v>660</v>
      </c>
      <c r="O31">
        <v>45.2</v>
      </c>
      <c r="P31">
        <v>82</v>
      </c>
      <c r="Q31">
        <v>70</v>
      </c>
      <c r="R31">
        <v>43.6</v>
      </c>
      <c r="S31">
        <v>67477</v>
      </c>
      <c r="T31">
        <v>30506</v>
      </c>
      <c r="U31">
        <v>36971</v>
      </c>
      <c r="V31">
        <v>2508</v>
      </c>
      <c r="W31">
        <v>39479</v>
      </c>
      <c r="X31">
        <v>4.7</v>
      </c>
      <c r="Y31">
        <v>3</v>
      </c>
      <c r="Z31">
        <v>9.6</v>
      </c>
      <c r="AA31">
        <v>140</v>
      </c>
      <c r="AB31">
        <v>0.44</v>
      </c>
      <c r="AC31">
        <v>4.7</v>
      </c>
      <c r="AD31">
        <v>92</v>
      </c>
      <c r="AE31">
        <v>29.7</v>
      </c>
      <c r="AF31">
        <v>321</v>
      </c>
      <c r="AG31">
        <v>5.4</v>
      </c>
      <c r="AH31">
        <v>2.2999999999999998</v>
      </c>
      <c r="AI31">
        <v>0.6</v>
      </c>
      <c r="AJ31">
        <v>0.2</v>
      </c>
      <c r="AK31">
        <v>0</v>
      </c>
      <c r="AL31">
        <v>0</v>
      </c>
      <c r="AM31">
        <v>293</v>
      </c>
      <c r="AN31">
        <v>5.3</v>
      </c>
      <c r="AO31">
        <v>98</v>
      </c>
      <c r="AP31">
        <v>112</v>
      </c>
      <c r="AQ31">
        <v>29</v>
      </c>
      <c r="AR31">
        <v>-1</v>
      </c>
      <c r="AS31">
        <v>-3</v>
      </c>
      <c r="AT31">
        <v>83</v>
      </c>
      <c r="AU31">
        <v>26</v>
      </c>
      <c r="AV31">
        <v>12</v>
      </c>
      <c r="AW31">
        <v>17</v>
      </c>
      <c r="AX31">
        <v>23</v>
      </c>
      <c r="AY31">
        <v>78</v>
      </c>
    </row>
    <row r="32" spans="1:51" x14ac:dyDescent="0.25">
      <c r="A32" t="s">
        <v>113</v>
      </c>
      <c r="B32">
        <v>2</v>
      </c>
      <c r="C32" t="s">
        <v>131</v>
      </c>
      <c r="D32">
        <v>2</v>
      </c>
      <c r="E32">
        <v>69</v>
      </c>
      <c r="F32">
        <v>59.4</v>
      </c>
      <c r="G32">
        <v>150</v>
      </c>
      <c r="H32">
        <v>106.5</v>
      </c>
      <c r="I32">
        <v>95.5</v>
      </c>
      <c r="J32">
        <v>79</v>
      </c>
      <c r="K32">
        <v>138</v>
      </c>
      <c r="L32">
        <v>89</v>
      </c>
      <c r="M32">
        <v>9</v>
      </c>
      <c r="N32">
        <v>472.5</v>
      </c>
      <c r="O32">
        <v>43.4</v>
      </c>
      <c r="P32">
        <v>76</v>
      </c>
      <c r="Q32">
        <v>59.4</v>
      </c>
      <c r="R32">
        <v>42.1</v>
      </c>
      <c r="S32">
        <v>57597</v>
      </c>
      <c r="T32">
        <v>25026</v>
      </c>
      <c r="U32">
        <v>32571</v>
      </c>
      <c r="V32">
        <v>1852</v>
      </c>
      <c r="W32">
        <v>34423</v>
      </c>
      <c r="X32">
        <v>5.5</v>
      </c>
      <c r="Y32">
        <v>1</v>
      </c>
      <c r="Z32">
        <v>11</v>
      </c>
      <c r="AA32">
        <v>151</v>
      </c>
      <c r="AB32">
        <v>0.46</v>
      </c>
      <c r="AC32">
        <v>4.9000000000000004</v>
      </c>
      <c r="AD32">
        <v>93</v>
      </c>
      <c r="AE32">
        <v>30.8</v>
      </c>
      <c r="AF32">
        <v>330</v>
      </c>
      <c r="AG32">
        <v>6.2</v>
      </c>
      <c r="AH32">
        <v>3.5</v>
      </c>
      <c r="AI32">
        <v>2</v>
      </c>
      <c r="AJ32">
        <v>0.5</v>
      </c>
      <c r="AK32">
        <v>0.2</v>
      </c>
      <c r="AL32">
        <v>0.1</v>
      </c>
      <c r="AM32">
        <v>197</v>
      </c>
      <c r="AN32">
        <v>8.1</v>
      </c>
      <c r="AO32">
        <v>103</v>
      </c>
      <c r="AP32">
        <v>124</v>
      </c>
      <c r="AQ32">
        <v>35</v>
      </c>
      <c r="AR32">
        <v>11</v>
      </c>
      <c r="AS32">
        <v>31</v>
      </c>
      <c r="AT32">
        <v>89</v>
      </c>
      <c r="AU32">
        <v>25</v>
      </c>
      <c r="AV32">
        <v>24</v>
      </c>
      <c r="AW32">
        <v>16</v>
      </c>
      <c r="AX32">
        <v>21</v>
      </c>
      <c r="AY32">
        <v>86</v>
      </c>
    </row>
    <row r="33" spans="1:51" x14ac:dyDescent="0.25">
      <c r="A33" t="s">
        <v>114</v>
      </c>
      <c r="B33">
        <v>2</v>
      </c>
      <c r="C33" t="s">
        <v>131</v>
      </c>
      <c r="D33">
        <v>2</v>
      </c>
      <c r="E33">
        <v>42</v>
      </c>
      <c r="F33">
        <v>70.900000000000006</v>
      </c>
      <c r="G33">
        <v>168</v>
      </c>
      <c r="H33">
        <v>108</v>
      </c>
      <c r="I33">
        <v>93</v>
      </c>
      <c r="J33">
        <v>79</v>
      </c>
      <c r="K33">
        <v>133</v>
      </c>
      <c r="L33">
        <v>91</v>
      </c>
      <c r="M33">
        <v>12.78</v>
      </c>
      <c r="N33">
        <v>430</v>
      </c>
      <c r="O33">
        <v>40.6</v>
      </c>
      <c r="P33">
        <v>83</v>
      </c>
      <c r="Q33">
        <v>70.900000000000006</v>
      </c>
      <c r="R33">
        <v>38.9</v>
      </c>
      <c r="S33">
        <v>67967</v>
      </c>
      <c r="T33">
        <v>27570</v>
      </c>
      <c r="U33">
        <v>40398</v>
      </c>
      <c r="V33">
        <v>2907</v>
      </c>
      <c r="W33">
        <v>43305</v>
      </c>
      <c r="X33">
        <v>3.7</v>
      </c>
      <c r="Y33">
        <v>18</v>
      </c>
      <c r="Z33">
        <v>4.5</v>
      </c>
      <c r="AA33">
        <v>126</v>
      </c>
      <c r="AB33">
        <v>0.39</v>
      </c>
      <c r="AC33">
        <v>4.3</v>
      </c>
      <c r="AD33">
        <v>90</v>
      </c>
      <c r="AE33">
        <v>29.2</v>
      </c>
      <c r="AF33">
        <v>324</v>
      </c>
      <c r="AG33">
        <v>4.0999999999999996</v>
      </c>
      <c r="AH33">
        <v>2.5</v>
      </c>
      <c r="AI33">
        <v>1.1000000000000001</v>
      </c>
      <c r="AJ33">
        <v>0.3</v>
      </c>
      <c r="AK33">
        <v>0.2</v>
      </c>
      <c r="AL33">
        <v>0</v>
      </c>
      <c r="AM33">
        <v>254</v>
      </c>
      <c r="AN33">
        <v>6.9</v>
      </c>
      <c r="AO33">
        <v>111</v>
      </c>
      <c r="AP33">
        <v>135</v>
      </c>
      <c r="AQ33">
        <v>42</v>
      </c>
      <c r="AR33">
        <v>8</v>
      </c>
      <c r="AS33">
        <v>19</v>
      </c>
      <c r="AT33">
        <v>93</v>
      </c>
      <c r="AU33">
        <v>23</v>
      </c>
      <c r="AV33">
        <v>26</v>
      </c>
      <c r="AW33">
        <v>16</v>
      </c>
      <c r="AX33">
        <v>22</v>
      </c>
      <c r="AY33">
        <v>87</v>
      </c>
    </row>
    <row r="34" spans="1:51" x14ac:dyDescent="0.25">
      <c r="F34">
        <f>AVERAGE(F2:F33)</f>
        <v>70.234374999999986</v>
      </c>
      <c r="G34">
        <f>AVERAGE(G2:G33)</f>
        <v>162.72499999999999</v>
      </c>
      <c r="Q34">
        <f>AVERAGE(Q2:Q33)</f>
        <v>70.03125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J6" sqref="J6"/>
    </sheetView>
  </sheetViews>
  <sheetFormatPr defaultRowHeight="15" x14ac:dyDescent="0.25"/>
  <sheetData>
    <row r="1" spans="1:10" x14ac:dyDescent="0.25">
      <c r="A1" s="1" t="s">
        <v>9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</row>
    <row r="2" spans="1:10" x14ac:dyDescent="0.25">
      <c r="A2" s="1" t="s">
        <v>10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</row>
    <row r="3" spans="1:10" x14ac:dyDescent="0.25">
      <c r="A3" s="1" t="s">
        <v>11</v>
      </c>
      <c r="B3">
        <v>56</v>
      </c>
      <c r="C3">
        <v>66</v>
      </c>
      <c r="D3">
        <v>51</v>
      </c>
      <c r="E3">
        <v>29</v>
      </c>
      <c r="F3">
        <v>36</v>
      </c>
      <c r="G3">
        <v>62</v>
      </c>
      <c r="H3">
        <v>42</v>
      </c>
      <c r="I3">
        <v>36</v>
      </c>
    </row>
    <row r="4" spans="1:10" ht="45" x14ac:dyDescent="0.25">
      <c r="A4" s="1" t="s">
        <v>12</v>
      </c>
      <c r="B4">
        <v>87.1</v>
      </c>
      <c r="C4">
        <v>56.7</v>
      </c>
      <c r="D4">
        <v>85.3</v>
      </c>
      <c r="E4">
        <v>70.8</v>
      </c>
      <c r="F4">
        <v>88.1</v>
      </c>
      <c r="G4">
        <v>81.7</v>
      </c>
      <c r="H4">
        <v>76.099999999999994</v>
      </c>
      <c r="I4">
        <v>65</v>
      </c>
    </row>
    <row r="5" spans="1:10" ht="45" x14ac:dyDescent="0.25">
      <c r="A5" s="1" t="s">
        <v>13</v>
      </c>
      <c r="B5">
        <v>81.8</v>
      </c>
      <c r="C5">
        <v>54.1</v>
      </c>
      <c r="D5">
        <v>84.3</v>
      </c>
      <c r="E5">
        <v>68.599999999999994</v>
      </c>
      <c r="F5">
        <v>84.8</v>
      </c>
      <c r="G5">
        <v>81.099999999999994</v>
      </c>
      <c r="H5">
        <v>76.400000000000006</v>
      </c>
      <c r="I5">
        <v>61</v>
      </c>
      <c r="J5">
        <f>AVERAGE(B5:I5)</f>
        <v>74.012499999999989</v>
      </c>
    </row>
    <row r="6" spans="1:10" ht="30" x14ac:dyDescent="0.25">
      <c r="A6" s="1" t="s">
        <v>14</v>
      </c>
      <c r="B6">
        <v>173.2</v>
      </c>
      <c r="C6">
        <v>167</v>
      </c>
      <c r="D6">
        <v>168</v>
      </c>
      <c r="E6">
        <v>164</v>
      </c>
      <c r="F6">
        <v>164</v>
      </c>
      <c r="G6">
        <v>164.5</v>
      </c>
      <c r="H6">
        <v>167.5</v>
      </c>
      <c r="I6">
        <v>160.6</v>
      </c>
    </row>
    <row r="7" spans="1:10" ht="30" x14ac:dyDescent="0.25">
      <c r="A7" s="1" t="s">
        <v>15</v>
      </c>
      <c r="B7">
        <v>111</v>
      </c>
      <c r="C7">
        <v>94.73</v>
      </c>
      <c r="D7">
        <v>112.5</v>
      </c>
      <c r="E7">
        <v>104.5</v>
      </c>
      <c r="F7">
        <v>128</v>
      </c>
      <c r="G7">
        <v>122</v>
      </c>
      <c r="H7">
        <v>111</v>
      </c>
      <c r="I7">
        <v>100</v>
      </c>
    </row>
    <row r="8" spans="1:10" ht="30" x14ac:dyDescent="0.25">
      <c r="A8" s="1" t="s">
        <v>16</v>
      </c>
      <c r="B8">
        <v>98.5</v>
      </c>
      <c r="C8">
        <v>91</v>
      </c>
      <c r="D8">
        <v>107</v>
      </c>
      <c r="E8">
        <v>107.5</v>
      </c>
      <c r="F8">
        <v>118</v>
      </c>
      <c r="G8">
        <v>104</v>
      </c>
      <c r="H8">
        <v>111</v>
      </c>
      <c r="I8">
        <v>98</v>
      </c>
    </row>
    <row r="9" spans="1:10" ht="45" x14ac:dyDescent="0.25">
      <c r="A9" s="1" t="s">
        <v>17</v>
      </c>
      <c r="B9">
        <v>95</v>
      </c>
      <c r="C9">
        <v>73</v>
      </c>
      <c r="D9">
        <v>97</v>
      </c>
      <c r="E9">
        <v>85</v>
      </c>
      <c r="F9">
        <v>112</v>
      </c>
      <c r="G9">
        <v>110</v>
      </c>
      <c r="H9">
        <v>86</v>
      </c>
      <c r="I9">
        <v>90</v>
      </c>
    </row>
    <row r="10" spans="1:10" ht="45" x14ac:dyDescent="0.25">
      <c r="A10" s="1" t="s">
        <v>18</v>
      </c>
      <c r="B10">
        <v>88.5</v>
      </c>
      <c r="C10">
        <v>69</v>
      </c>
      <c r="D10">
        <v>92.1</v>
      </c>
      <c r="E10">
        <v>85</v>
      </c>
      <c r="F10">
        <v>101</v>
      </c>
      <c r="G10">
        <v>95</v>
      </c>
      <c r="H10">
        <v>85</v>
      </c>
      <c r="I10">
        <v>80</v>
      </c>
    </row>
    <row r="11" spans="1:10" ht="60" x14ac:dyDescent="0.25">
      <c r="A11" s="1" t="s">
        <v>19</v>
      </c>
      <c r="B11">
        <v>81</v>
      </c>
      <c r="C11">
        <v>81</v>
      </c>
      <c r="D11">
        <v>61</v>
      </c>
      <c r="E11">
        <v>79</v>
      </c>
      <c r="F11">
        <v>105</v>
      </c>
      <c r="G11">
        <v>57</v>
      </c>
      <c r="H11">
        <v>76</v>
      </c>
      <c r="I11">
        <v>58</v>
      </c>
    </row>
    <row r="12" spans="1:10" ht="60" x14ac:dyDescent="0.25">
      <c r="A12" s="1" t="s">
        <v>20</v>
      </c>
      <c r="B12">
        <v>78</v>
      </c>
      <c r="C12">
        <v>62</v>
      </c>
      <c r="D12">
        <v>98</v>
      </c>
      <c r="E12">
        <v>90</v>
      </c>
      <c r="F12">
        <v>74</v>
      </c>
      <c r="G12">
        <v>56</v>
      </c>
      <c r="H12">
        <v>65</v>
      </c>
      <c r="I12">
        <v>62</v>
      </c>
    </row>
    <row r="13" spans="1:10" ht="60" x14ac:dyDescent="0.25">
      <c r="A13" s="1" t="s">
        <v>21</v>
      </c>
      <c r="B13">
        <v>132</v>
      </c>
      <c r="C13">
        <v>141</v>
      </c>
      <c r="D13">
        <v>121</v>
      </c>
      <c r="E13">
        <v>118</v>
      </c>
      <c r="F13">
        <v>147</v>
      </c>
      <c r="H13">
        <v>128</v>
      </c>
      <c r="I13">
        <v>122</v>
      </c>
    </row>
    <row r="14" spans="1:10" ht="45" x14ac:dyDescent="0.25">
      <c r="A14" s="1" t="s">
        <v>22</v>
      </c>
      <c r="B14">
        <v>133</v>
      </c>
      <c r="C14">
        <v>123</v>
      </c>
      <c r="D14">
        <v>119</v>
      </c>
      <c r="E14">
        <v>109</v>
      </c>
      <c r="F14">
        <v>134</v>
      </c>
      <c r="H14">
        <v>120</v>
      </c>
      <c r="I14">
        <v>117</v>
      </c>
    </row>
    <row r="15" spans="1:10" ht="60" x14ac:dyDescent="0.25">
      <c r="A15" s="1" t="s">
        <v>23</v>
      </c>
      <c r="B15">
        <v>79</v>
      </c>
      <c r="C15">
        <v>80</v>
      </c>
      <c r="D15">
        <v>84</v>
      </c>
      <c r="E15">
        <v>71</v>
      </c>
      <c r="F15">
        <v>99</v>
      </c>
      <c r="G15">
        <v>101</v>
      </c>
      <c r="H15">
        <v>85</v>
      </c>
      <c r="I15">
        <v>77</v>
      </c>
    </row>
    <row r="16" spans="1:10" ht="60" x14ac:dyDescent="0.25">
      <c r="A16" s="1" t="s">
        <v>24</v>
      </c>
      <c r="B16">
        <v>85</v>
      </c>
      <c r="C16">
        <v>77</v>
      </c>
      <c r="D16">
        <v>67</v>
      </c>
      <c r="E16">
        <v>70</v>
      </c>
      <c r="F16">
        <v>89</v>
      </c>
      <c r="G16">
        <v>86</v>
      </c>
      <c r="H16">
        <v>72</v>
      </c>
      <c r="I16">
        <v>84</v>
      </c>
    </row>
    <row r="17" spans="1:9" ht="30" x14ac:dyDescent="0.25">
      <c r="A17" s="1" t="s">
        <v>25</v>
      </c>
      <c r="B17">
        <v>14.44</v>
      </c>
      <c r="C17">
        <v>12.47</v>
      </c>
      <c r="D17">
        <v>11.25</v>
      </c>
      <c r="E17">
        <v>8.1199999999999992</v>
      </c>
      <c r="F17">
        <v>7.75</v>
      </c>
      <c r="G17">
        <v>13</v>
      </c>
      <c r="H17">
        <v>8.82</v>
      </c>
      <c r="I17">
        <v>6</v>
      </c>
    </row>
    <row r="18" spans="1:9" ht="30" x14ac:dyDescent="0.25">
      <c r="A18" s="1" t="s">
        <v>26</v>
      </c>
      <c r="B18">
        <v>9.44</v>
      </c>
      <c r="C18">
        <v>11.45</v>
      </c>
      <c r="D18">
        <v>9.6300000000000008</v>
      </c>
      <c r="E18">
        <v>6.85</v>
      </c>
      <c r="F18">
        <v>5.41</v>
      </c>
      <c r="G18">
        <v>8.26</v>
      </c>
      <c r="H18">
        <v>5.41</v>
      </c>
      <c r="I18">
        <v>5.43</v>
      </c>
    </row>
    <row r="19" spans="1:9" ht="45" x14ac:dyDescent="0.25">
      <c r="A19" s="1" t="s">
        <v>27</v>
      </c>
      <c r="B19">
        <v>397.5</v>
      </c>
      <c r="C19">
        <v>525</v>
      </c>
      <c r="D19">
        <v>600</v>
      </c>
      <c r="E19">
        <v>525</v>
      </c>
      <c r="F19">
        <v>471</v>
      </c>
      <c r="G19">
        <v>390</v>
      </c>
      <c r="H19">
        <v>319</v>
      </c>
      <c r="I19">
        <v>795</v>
      </c>
    </row>
    <row r="20" spans="1:9" ht="45" x14ac:dyDescent="0.25">
      <c r="A20" s="1" t="s">
        <v>28</v>
      </c>
      <c r="B20">
        <v>500</v>
      </c>
      <c r="C20">
        <v>570</v>
      </c>
      <c r="D20">
        <v>622</v>
      </c>
      <c r="E20">
        <v>570</v>
      </c>
      <c r="F20">
        <v>547.5</v>
      </c>
      <c r="G20">
        <v>541</v>
      </c>
      <c r="H20">
        <v>465</v>
      </c>
      <c r="I20">
        <v>802.5</v>
      </c>
    </row>
    <row r="21" spans="1:9" ht="45" x14ac:dyDescent="0.25">
      <c r="A21" s="1" t="s">
        <v>29</v>
      </c>
      <c r="B21">
        <v>40.700000000000003</v>
      </c>
      <c r="C21">
        <v>35.5</v>
      </c>
      <c r="D21">
        <v>41.8</v>
      </c>
      <c r="E21">
        <v>42.6</v>
      </c>
      <c r="F21">
        <v>52.3</v>
      </c>
      <c r="G21">
        <v>52.9</v>
      </c>
      <c r="H21">
        <v>50.1</v>
      </c>
      <c r="I21">
        <v>30.4</v>
      </c>
    </row>
    <row r="22" spans="1:9" ht="45" x14ac:dyDescent="0.25">
      <c r="A22" s="1" t="s">
        <v>30</v>
      </c>
      <c r="B22">
        <v>36.9</v>
      </c>
      <c r="C22">
        <v>33</v>
      </c>
      <c r="D22">
        <v>42.9</v>
      </c>
      <c r="E22">
        <v>43.6</v>
      </c>
      <c r="F22">
        <v>51.6</v>
      </c>
      <c r="G22">
        <v>51</v>
      </c>
      <c r="H22">
        <v>48.3</v>
      </c>
      <c r="I22">
        <v>38.6</v>
      </c>
    </row>
    <row r="23" spans="1:9" ht="30" x14ac:dyDescent="0.25">
      <c r="A23" s="1" t="s">
        <v>31</v>
      </c>
      <c r="B23">
        <v>71</v>
      </c>
      <c r="C23">
        <v>39</v>
      </c>
      <c r="D23">
        <v>80</v>
      </c>
      <c r="E23">
        <v>95</v>
      </c>
      <c r="F23">
        <v>100</v>
      </c>
      <c r="G23">
        <v>97</v>
      </c>
      <c r="H23">
        <v>99</v>
      </c>
      <c r="I23">
        <v>47</v>
      </c>
    </row>
    <row r="24" spans="1:9" ht="30" x14ac:dyDescent="0.25">
      <c r="A24" s="1" t="s">
        <v>32</v>
      </c>
      <c r="B24">
        <v>53</v>
      </c>
      <c r="C24">
        <v>28</v>
      </c>
      <c r="D24">
        <v>83</v>
      </c>
      <c r="E24">
        <v>96</v>
      </c>
      <c r="F24">
        <v>99</v>
      </c>
      <c r="G24">
        <v>96</v>
      </c>
      <c r="H24">
        <v>97</v>
      </c>
      <c r="I24">
        <v>38</v>
      </c>
    </row>
    <row r="25" spans="1:9" ht="45" x14ac:dyDescent="0.25">
      <c r="A25" s="1" t="s">
        <v>33</v>
      </c>
      <c r="B25">
        <v>86.7</v>
      </c>
      <c r="C25">
        <v>55.9</v>
      </c>
      <c r="D25">
        <v>84.1</v>
      </c>
      <c r="E25">
        <v>69.599999999999994</v>
      </c>
      <c r="F25">
        <v>88.1</v>
      </c>
      <c r="G25">
        <v>81.7</v>
      </c>
      <c r="H25">
        <v>76.099999999999994</v>
      </c>
      <c r="I25">
        <v>64.400000000000006</v>
      </c>
    </row>
    <row r="26" spans="1:9" ht="60" x14ac:dyDescent="0.25">
      <c r="A26" s="1" t="s">
        <v>34</v>
      </c>
      <c r="B26">
        <v>81.8</v>
      </c>
      <c r="C26">
        <v>54.1</v>
      </c>
      <c r="D26">
        <v>84.3</v>
      </c>
      <c r="E26">
        <v>68.599999999999994</v>
      </c>
      <c r="F26">
        <v>84.8</v>
      </c>
      <c r="G26">
        <v>81.099999999999994</v>
      </c>
      <c r="H26">
        <v>76.400000000000006</v>
      </c>
      <c r="I26">
        <v>61</v>
      </c>
    </row>
    <row r="27" spans="1:9" ht="45" x14ac:dyDescent="0.25">
      <c r="A27" s="1" t="s">
        <v>35</v>
      </c>
      <c r="B27">
        <v>39.200000000000003</v>
      </c>
      <c r="C27">
        <v>34</v>
      </c>
      <c r="D27">
        <v>40.200000000000003</v>
      </c>
      <c r="E27">
        <v>40.9</v>
      </c>
      <c r="F27">
        <v>50.6</v>
      </c>
      <c r="G27">
        <v>51</v>
      </c>
      <c r="H27">
        <v>48.7</v>
      </c>
      <c r="I27">
        <v>29.3</v>
      </c>
    </row>
    <row r="28" spans="1:9" ht="45" x14ac:dyDescent="0.25">
      <c r="A28" s="1" t="s">
        <v>36</v>
      </c>
      <c r="B28">
        <v>35.5</v>
      </c>
      <c r="C28">
        <v>31.7</v>
      </c>
      <c r="D28">
        <v>41.2</v>
      </c>
      <c r="E28">
        <v>41.8</v>
      </c>
      <c r="F28">
        <v>49.9</v>
      </c>
      <c r="G28">
        <v>49.3</v>
      </c>
      <c r="H28">
        <v>47</v>
      </c>
      <c r="I28">
        <v>27.5</v>
      </c>
    </row>
    <row r="29" spans="1:9" ht="45" x14ac:dyDescent="0.25">
      <c r="A29" s="1" t="s">
        <v>37</v>
      </c>
      <c r="B29">
        <v>83451</v>
      </c>
      <c r="C29">
        <v>53512</v>
      </c>
      <c r="D29">
        <v>80789</v>
      </c>
      <c r="E29">
        <v>66853</v>
      </c>
      <c r="F29">
        <v>85350</v>
      </c>
      <c r="G29">
        <v>78808</v>
      </c>
      <c r="H29">
        <v>73880</v>
      </c>
      <c r="I29">
        <v>61943</v>
      </c>
    </row>
    <row r="30" spans="1:9" ht="45" x14ac:dyDescent="0.25">
      <c r="A30" s="1" t="s">
        <v>38</v>
      </c>
      <c r="B30">
        <v>78603</v>
      </c>
      <c r="C30">
        <v>51826</v>
      </c>
      <c r="D30">
        <v>80982</v>
      </c>
      <c r="E30">
        <v>65763</v>
      </c>
      <c r="F30">
        <v>82061</v>
      </c>
      <c r="G30">
        <v>78402</v>
      </c>
      <c r="H30">
        <v>74311</v>
      </c>
      <c r="I30">
        <v>56648</v>
      </c>
    </row>
    <row r="31" spans="1:9" ht="30" x14ac:dyDescent="0.25">
      <c r="A31" s="1" t="s">
        <v>39</v>
      </c>
      <c r="B31">
        <v>33934</v>
      </c>
      <c r="C31">
        <v>19021</v>
      </c>
      <c r="D31">
        <v>33764</v>
      </c>
      <c r="E31">
        <v>28458</v>
      </c>
      <c r="F31">
        <v>44614</v>
      </c>
      <c r="G31">
        <v>41671</v>
      </c>
      <c r="H31">
        <v>37040</v>
      </c>
      <c r="I31">
        <v>18859</v>
      </c>
    </row>
    <row r="32" spans="1:9" ht="30" x14ac:dyDescent="0.25">
      <c r="A32" s="1" t="s">
        <v>40</v>
      </c>
      <c r="B32">
        <v>29024</v>
      </c>
      <c r="C32">
        <v>17121</v>
      </c>
      <c r="D32">
        <v>34726</v>
      </c>
      <c r="E32">
        <v>28652</v>
      </c>
      <c r="F32">
        <v>42338</v>
      </c>
      <c r="G32">
        <v>39994</v>
      </c>
      <c r="H32">
        <v>35920</v>
      </c>
      <c r="I32">
        <v>16799</v>
      </c>
    </row>
    <row r="33" spans="1:9" ht="30" x14ac:dyDescent="0.25">
      <c r="A33" s="1" t="s">
        <v>41</v>
      </c>
      <c r="B33">
        <v>49517</v>
      </c>
      <c r="C33">
        <v>34491</v>
      </c>
      <c r="D33">
        <v>47025</v>
      </c>
      <c r="E33">
        <v>38395</v>
      </c>
      <c r="F33">
        <v>40736</v>
      </c>
      <c r="G33">
        <v>37138</v>
      </c>
      <c r="H33">
        <v>36840</v>
      </c>
      <c r="I33">
        <v>43083</v>
      </c>
    </row>
    <row r="34" spans="1:9" ht="30" x14ac:dyDescent="0.25">
      <c r="A34" s="1" t="s">
        <v>42</v>
      </c>
      <c r="B34">
        <v>49579</v>
      </c>
      <c r="C34">
        <v>34705</v>
      </c>
      <c r="D34">
        <v>46256</v>
      </c>
      <c r="E34">
        <v>37111</v>
      </c>
      <c r="F34">
        <v>39723</v>
      </c>
      <c r="G34">
        <v>39408</v>
      </c>
      <c r="H34">
        <v>38392</v>
      </c>
      <c r="I34">
        <v>41849</v>
      </c>
    </row>
    <row r="35" spans="1:9" ht="30" x14ac:dyDescent="0.25">
      <c r="A35" s="1" t="s">
        <v>43</v>
      </c>
      <c r="B35">
        <v>3226</v>
      </c>
      <c r="C35">
        <v>2392</v>
      </c>
      <c r="D35">
        <v>3268</v>
      </c>
      <c r="E35">
        <v>2767</v>
      </c>
      <c r="F35">
        <v>2765</v>
      </c>
      <c r="G35">
        <v>2890</v>
      </c>
      <c r="H35">
        <v>2207</v>
      </c>
      <c r="I35">
        <v>2435</v>
      </c>
    </row>
    <row r="36" spans="1:9" ht="30" x14ac:dyDescent="0.25">
      <c r="A36" s="1" t="s">
        <v>44</v>
      </c>
      <c r="B36">
        <v>3173</v>
      </c>
      <c r="C36">
        <v>2246</v>
      </c>
      <c r="D36">
        <v>3272</v>
      </c>
      <c r="E36">
        <v>2793</v>
      </c>
      <c r="F36">
        <v>2781</v>
      </c>
      <c r="G36">
        <v>2684</v>
      </c>
      <c r="H36">
        <v>2124</v>
      </c>
      <c r="I36">
        <v>2374</v>
      </c>
    </row>
    <row r="37" spans="1:9" ht="30" x14ac:dyDescent="0.25">
      <c r="A37" s="1" t="s">
        <v>45</v>
      </c>
      <c r="B37">
        <v>52743</v>
      </c>
      <c r="C37">
        <v>36883</v>
      </c>
      <c r="D37">
        <v>50294</v>
      </c>
      <c r="E37">
        <v>41162</v>
      </c>
      <c r="F37">
        <v>43500</v>
      </c>
      <c r="G37">
        <v>40028</v>
      </c>
      <c r="H37">
        <v>39047</v>
      </c>
      <c r="I37">
        <v>45518</v>
      </c>
    </row>
    <row r="38" spans="1:9" ht="30" x14ac:dyDescent="0.25">
      <c r="A38" s="1" t="s">
        <v>46</v>
      </c>
      <c r="B38">
        <v>52752</v>
      </c>
      <c r="C38">
        <v>62951</v>
      </c>
      <c r="D38">
        <v>49528</v>
      </c>
      <c r="E38">
        <v>39904</v>
      </c>
      <c r="F38">
        <v>42504</v>
      </c>
      <c r="G38">
        <v>41092</v>
      </c>
      <c r="H38">
        <v>40516</v>
      </c>
      <c r="I38">
        <v>44223</v>
      </c>
    </row>
    <row r="39" spans="1:9" ht="75" x14ac:dyDescent="0.25">
      <c r="A39" s="1" t="s">
        <v>47</v>
      </c>
      <c r="B39">
        <v>5.0999999999999996</v>
      </c>
      <c r="C39">
        <v>4.5999999999999996</v>
      </c>
      <c r="D39">
        <v>5.2</v>
      </c>
      <c r="E39">
        <v>4.7</v>
      </c>
      <c r="F39">
        <v>5</v>
      </c>
      <c r="G39">
        <v>4.8</v>
      </c>
      <c r="H39">
        <v>4.7</v>
      </c>
      <c r="I39">
        <v>4.7</v>
      </c>
    </row>
    <row r="40" spans="1:9" ht="75" x14ac:dyDescent="0.25">
      <c r="A40" s="1" t="s">
        <v>48</v>
      </c>
      <c r="B40">
        <v>4.3</v>
      </c>
      <c r="C40">
        <v>4.5</v>
      </c>
      <c r="D40">
        <v>4.8</v>
      </c>
      <c r="E40">
        <v>4.5999999999999996</v>
      </c>
      <c r="F40">
        <v>5</v>
      </c>
      <c r="G40">
        <v>4.8</v>
      </c>
      <c r="H40">
        <v>5.7</v>
      </c>
      <c r="I40">
        <v>4.0999999999999996</v>
      </c>
    </row>
    <row r="41" spans="1:9" ht="30" x14ac:dyDescent="0.25">
      <c r="A41" s="1" t="s">
        <v>49</v>
      </c>
      <c r="B41">
        <v>2</v>
      </c>
      <c r="C41">
        <v>1</v>
      </c>
      <c r="D41">
        <v>1</v>
      </c>
      <c r="E41">
        <v>3</v>
      </c>
      <c r="F41">
        <v>3</v>
      </c>
      <c r="H41">
        <v>4</v>
      </c>
      <c r="I41">
        <v>1</v>
      </c>
    </row>
    <row r="42" spans="1:9" ht="30" x14ac:dyDescent="0.25">
      <c r="A42" s="1" t="s">
        <v>50</v>
      </c>
      <c r="B42">
        <v>1</v>
      </c>
      <c r="C42">
        <v>2</v>
      </c>
      <c r="D42">
        <v>1</v>
      </c>
      <c r="E42">
        <v>3</v>
      </c>
      <c r="F42">
        <v>1</v>
      </c>
      <c r="H42">
        <v>3</v>
      </c>
      <c r="I42">
        <v>1</v>
      </c>
    </row>
    <row r="43" spans="1:9" ht="60" x14ac:dyDescent="0.25">
      <c r="A43" s="1" t="s">
        <v>51</v>
      </c>
      <c r="B43">
        <v>9</v>
      </c>
      <c r="C43">
        <v>6.9</v>
      </c>
      <c r="D43">
        <v>8</v>
      </c>
      <c r="G43">
        <v>9.4</v>
      </c>
      <c r="H43">
        <v>8.4</v>
      </c>
      <c r="I43">
        <v>8.1</v>
      </c>
    </row>
    <row r="44" spans="1:9" ht="60" x14ac:dyDescent="0.25">
      <c r="A44" s="1" t="s">
        <v>52</v>
      </c>
      <c r="B44">
        <v>7</v>
      </c>
      <c r="C44">
        <v>5</v>
      </c>
      <c r="D44">
        <v>6.2</v>
      </c>
      <c r="G44">
        <v>7.1</v>
      </c>
      <c r="H44">
        <v>7.6</v>
      </c>
      <c r="I44">
        <v>5</v>
      </c>
    </row>
    <row r="45" spans="1:9" ht="60" x14ac:dyDescent="0.25">
      <c r="A45" s="1" t="s">
        <v>53</v>
      </c>
      <c r="B45">
        <v>136</v>
      </c>
      <c r="C45">
        <v>139</v>
      </c>
      <c r="D45">
        <v>131</v>
      </c>
      <c r="E45">
        <v>129</v>
      </c>
      <c r="F45">
        <v>140</v>
      </c>
      <c r="G45">
        <v>129</v>
      </c>
      <c r="H45">
        <v>138</v>
      </c>
      <c r="I45">
        <v>125</v>
      </c>
    </row>
    <row r="46" spans="1:9" ht="60" x14ac:dyDescent="0.25">
      <c r="A46" s="1" t="s">
        <v>54</v>
      </c>
      <c r="B46">
        <v>136</v>
      </c>
      <c r="C46">
        <v>150</v>
      </c>
      <c r="D46">
        <v>136</v>
      </c>
      <c r="E46">
        <v>134</v>
      </c>
      <c r="F46">
        <v>143</v>
      </c>
      <c r="G46">
        <v>130</v>
      </c>
      <c r="H46">
        <v>139</v>
      </c>
      <c r="I46">
        <v>128</v>
      </c>
    </row>
    <row r="47" spans="1:9" ht="45" x14ac:dyDescent="0.25">
      <c r="A47" s="1" t="s">
        <v>55</v>
      </c>
      <c r="B47">
        <v>0.41</v>
      </c>
      <c r="C47">
        <v>0.41</v>
      </c>
      <c r="D47">
        <v>0.39</v>
      </c>
      <c r="E47">
        <v>0.39</v>
      </c>
      <c r="F47">
        <v>0.43</v>
      </c>
      <c r="G47">
        <v>0.41</v>
      </c>
      <c r="H47">
        <v>0.41</v>
      </c>
      <c r="I47">
        <v>0.38</v>
      </c>
    </row>
    <row r="48" spans="1:9" ht="45" x14ac:dyDescent="0.25">
      <c r="A48" s="1" t="s">
        <v>56</v>
      </c>
      <c r="B48">
        <v>0.42</v>
      </c>
      <c r="C48">
        <v>0.45</v>
      </c>
      <c r="D48">
        <v>0.41</v>
      </c>
      <c r="E48">
        <v>0.4</v>
      </c>
      <c r="F48">
        <v>0.43</v>
      </c>
      <c r="G48">
        <v>0.4</v>
      </c>
      <c r="H48">
        <v>0.42</v>
      </c>
      <c r="I48">
        <v>0.39</v>
      </c>
    </row>
    <row r="49" spans="1:9" ht="75" x14ac:dyDescent="0.25">
      <c r="A49" s="1" t="s">
        <v>57</v>
      </c>
      <c r="B49">
        <v>4.7</v>
      </c>
      <c r="C49">
        <v>4.5</v>
      </c>
      <c r="D49">
        <v>4.3</v>
      </c>
      <c r="E49">
        <v>4.8</v>
      </c>
      <c r="F49">
        <v>4.9000000000000004</v>
      </c>
      <c r="G49">
        <v>4.4000000000000004</v>
      </c>
      <c r="H49">
        <v>4.4000000000000004</v>
      </c>
      <c r="I49">
        <v>4.4000000000000004</v>
      </c>
    </row>
    <row r="50" spans="1:9" ht="75" x14ac:dyDescent="0.25">
      <c r="A50" s="1" t="s">
        <v>58</v>
      </c>
      <c r="B50">
        <v>4.5999999999999996</v>
      </c>
      <c r="C50">
        <v>4.8</v>
      </c>
      <c r="D50">
        <v>4.4000000000000004</v>
      </c>
      <c r="E50">
        <v>4.9000000000000004</v>
      </c>
      <c r="F50">
        <v>4.9000000000000004</v>
      </c>
      <c r="G50">
        <v>4.5</v>
      </c>
      <c r="H50">
        <v>4.5</v>
      </c>
      <c r="I50">
        <v>4.5</v>
      </c>
    </row>
    <row r="51" spans="1:9" ht="75" x14ac:dyDescent="0.25">
      <c r="A51" s="1" t="s">
        <v>59</v>
      </c>
      <c r="B51">
        <v>88</v>
      </c>
      <c r="C51">
        <v>92</v>
      </c>
      <c r="D51">
        <v>92</v>
      </c>
      <c r="E51">
        <v>82</v>
      </c>
      <c r="F51">
        <v>86</v>
      </c>
      <c r="G51">
        <v>92</v>
      </c>
      <c r="H51">
        <v>95</v>
      </c>
      <c r="I51">
        <v>86</v>
      </c>
    </row>
    <row r="52" spans="1:9" ht="75" x14ac:dyDescent="0.25">
      <c r="A52" s="1" t="s">
        <v>60</v>
      </c>
      <c r="B52">
        <v>91</v>
      </c>
      <c r="C52">
        <v>93</v>
      </c>
      <c r="D52">
        <v>93</v>
      </c>
      <c r="E52">
        <v>82</v>
      </c>
      <c r="F52">
        <v>88</v>
      </c>
      <c r="G52">
        <v>89</v>
      </c>
      <c r="H52">
        <v>94</v>
      </c>
      <c r="I52">
        <v>85</v>
      </c>
    </row>
    <row r="53" spans="1:9" ht="75" x14ac:dyDescent="0.25">
      <c r="A53" s="1" t="s">
        <v>61</v>
      </c>
      <c r="B53">
        <v>28.9</v>
      </c>
      <c r="C53">
        <v>30.8</v>
      </c>
      <c r="D53">
        <v>30.6</v>
      </c>
      <c r="E53">
        <v>27</v>
      </c>
      <c r="F53">
        <v>28.4</v>
      </c>
      <c r="G53">
        <v>29.3</v>
      </c>
      <c r="H53">
        <v>31.7</v>
      </c>
      <c r="I53">
        <v>28.3</v>
      </c>
    </row>
    <row r="54" spans="1:9" ht="75" x14ac:dyDescent="0.25">
      <c r="A54" s="1" t="s">
        <v>62</v>
      </c>
      <c r="B54">
        <v>29.3</v>
      </c>
      <c r="C54">
        <v>31.3</v>
      </c>
      <c r="D54">
        <v>30.8</v>
      </c>
      <c r="E54">
        <v>27.3</v>
      </c>
      <c r="F54">
        <v>29</v>
      </c>
      <c r="G54">
        <v>28.7</v>
      </c>
      <c r="H54">
        <v>31.2</v>
      </c>
      <c r="I54">
        <v>28.1</v>
      </c>
    </row>
    <row r="55" spans="1:9" ht="105" x14ac:dyDescent="0.25">
      <c r="A55" s="1" t="s">
        <v>63</v>
      </c>
      <c r="B55">
        <v>329</v>
      </c>
      <c r="C55">
        <v>337</v>
      </c>
      <c r="D55">
        <v>333</v>
      </c>
      <c r="E55">
        <v>329</v>
      </c>
      <c r="F55">
        <v>329</v>
      </c>
      <c r="G55">
        <v>319</v>
      </c>
      <c r="H55">
        <v>334</v>
      </c>
      <c r="I55">
        <v>327</v>
      </c>
    </row>
    <row r="56" spans="1:9" ht="105" x14ac:dyDescent="0.25">
      <c r="A56" s="1" t="s">
        <v>64</v>
      </c>
      <c r="B56">
        <v>322</v>
      </c>
      <c r="C56">
        <v>337</v>
      </c>
      <c r="D56">
        <v>332</v>
      </c>
      <c r="E56">
        <v>332</v>
      </c>
      <c r="F56">
        <v>329</v>
      </c>
      <c r="G56">
        <v>322</v>
      </c>
      <c r="H56">
        <v>332</v>
      </c>
      <c r="I56">
        <v>325</v>
      </c>
    </row>
    <row r="57" spans="1:9" ht="75" x14ac:dyDescent="0.25">
      <c r="A57" s="1" t="s">
        <v>65</v>
      </c>
      <c r="B57">
        <v>7.3</v>
      </c>
      <c r="C57">
        <v>4.8</v>
      </c>
      <c r="D57">
        <v>4.2</v>
      </c>
      <c r="E57">
        <v>7.8</v>
      </c>
      <c r="F57">
        <v>6.2</v>
      </c>
      <c r="G57">
        <v>6.4</v>
      </c>
      <c r="H57">
        <v>14.2</v>
      </c>
      <c r="I57">
        <v>7.5</v>
      </c>
    </row>
    <row r="58" spans="1:9" ht="75" x14ac:dyDescent="0.25">
      <c r="A58" s="1" t="s">
        <v>66</v>
      </c>
      <c r="B58">
        <v>7.6</v>
      </c>
      <c r="C58">
        <v>5.3</v>
      </c>
      <c r="D58">
        <v>4.7</v>
      </c>
      <c r="E58">
        <v>6.7</v>
      </c>
      <c r="F58">
        <v>6.2</v>
      </c>
      <c r="G58">
        <v>7.6</v>
      </c>
      <c r="H58">
        <v>14.4</v>
      </c>
      <c r="I58">
        <v>8.1999999999999993</v>
      </c>
    </row>
    <row r="59" spans="1:9" ht="60" x14ac:dyDescent="0.25">
      <c r="A59" s="1" t="s">
        <v>67</v>
      </c>
      <c r="B59">
        <v>4.5</v>
      </c>
      <c r="C59">
        <v>2.7</v>
      </c>
      <c r="D59">
        <v>2</v>
      </c>
      <c r="E59">
        <v>4.0999999999999996</v>
      </c>
      <c r="F59">
        <v>3.8</v>
      </c>
      <c r="G59">
        <v>3.9</v>
      </c>
      <c r="H59">
        <v>9.6</v>
      </c>
      <c r="I59">
        <v>4.8</v>
      </c>
    </row>
    <row r="60" spans="1:9" ht="60" x14ac:dyDescent="0.25">
      <c r="A60" s="1" t="s">
        <v>68</v>
      </c>
      <c r="B60">
        <v>4.3</v>
      </c>
      <c r="C60">
        <v>2.2000000000000002</v>
      </c>
      <c r="D60">
        <v>2</v>
      </c>
      <c r="E60">
        <v>3.1</v>
      </c>
      <c r="F60">
        <v>3.7</v>
      </c>
      <c r="G60">
        <v>4.8</v>
      </c>
      <c r="H60">
        <v>7.9</v>
      </c>
      <c r="I60">
        <v>4.5999999999999996</v>
      </c>
    </row>
    <row r="61" spans="1:9" ht="60" x14ac:dyDescent="0.25">
      <c r="A61" s="1" t="s">
        <v>69</v>
      </c>
      <c r="B61">
        <v>2.1</v>
      </c>
      <c r="C61">
        <v>1.8</v>
      </c>
      <c r="D61">
        <v>1.9</v>
      </c>
      <c r="E61">
        <v>3</v>
      </c>
      <c r="F61">
        <v>1.8</v>
      </c>
      <c r="G61">
        <v>1.3</v>
      </c>
      <c r="H61">
        <v>3.1</v>
      </c>
      <c r="I61">
        <v>2.1</v>
      </c>
    </row>
    <row r="62" spans="1:9" ht="60" x14ac:dyDescent="0.25">
      <c r="A62" s="1" t="s">
        <v>70</v>
      </c>
      <c r="B62">
        <v>2.2000000000000002</v>
      </c>
      <c r="C62">
        <v>2.6</v>
      </c>
      <c r="D62">
        <v>2.2000000000000002</v>
      </c>
      <c r="E62">
        <v>2.8</v>
      </c>
      <c r="F62">
        <v>2</v>
      </c>
      <c r="G62">
        <v>1.6</v>
      </c>
      <c r="H62">
        <v>4.7</v>
      </c>
      <c r="I62">
        <v>2.4</v>
      </c>
    </row>
    <row r="63" spans="1:9" ht="60" x14ac:dyDescent="0.25">
      <c r="A63" s="1" t="s">
        <v>71</v>
      </c>
      <c r="B63">
        <v>0.4</v>
      </c>
      <c r="C63">
        <v>0.3</v>
      </c>
      <c r="D63">
        <v>0.2</v>
      </c>
      <c r="E63">
        <v>0.4</v>
      </c>
      <c r="F63">
        <v>0.4</v>
      </c>
      <c r="G63">
        <v>0.6</v>
      </c>
      <c r="H63">
        <v>0.9</v>
      </c>
      <c r="I63">
        <v>0.4</v>
      </c>
    </row>
    <row r="64" spans="1:9" ht="60" x14ac:dyDescent="0.25">
      <c r="A64" s="1" t="s">
        <v>72</v>
      </c>
      <c r="B64">
        <v>0.5</v>
      </c>
      <c r="C64">
        <v>0.4</v>
      </c>
      <c r="D64">
        <v>0.4</v>
      </c>
      <c r="E64">
        <v>0.5</v>
      </c>
      <c r="F64">
        <v>0.4</v>
      </c>
      <c r="G64">
        <v>0.8</v>
      </c>
      <c r="H64">
        <v>1.1000000000000001</v>
      </c>
      <c r="I64">
        <v>0.6</v>
      </c>
    </row>
    <row r="65" spans="1:9" ht="60" x14ac:dyDescent="0.25">
      <c r="A65" s="1" t="s">
        <v>73</v>
      </c>
      <c r="B65">
        <v>0.3</v>
      </c>
      <c r="C65">
        <v>0.1</v>
      </c>
      <c r="D65">
        <v>0.1</v>
      </c>
      <c r="E65">
        <v>0.3</v>
      </c>
      <c r="F65">
        <v>0.1</v>
      </c>
      <c r="G65">
        <v>0.4</v>
      </c>
      <c r="H65">
        <v>0.5</v>
      </c>
      <c r="I65">
        <v>0.1</v>
      </c>
    </row>
    <row r="66" spans="1:9" ht="60" x14ac:dyDescent="0.25">
      <c r="A66" s="1" t="s">
        <v>74</v>
      </c>
      <c r="B66">
        <v>0.5</v>
      </c>
      <c r="C66">
        <v>0.1</v>
      </c>
      <c r="D66">
        <v>0.1</v>
      </c>
      <c r="E66">
        <v>0.3</v>
      </c>
      <c r="F66">
        <v>0.1</v>
      </c>
      <c r="G66">
        <v>0.3</v>
      </c>
      <c r="H66">
        <v>0.5</v>
      </c>
      <c r="I66">
        <v>0.1</v>
      </c>
    </row>
    <row r="67" spans="1:9" ht="60" x14ac:dyDescent="0.25">
      <c r="A67" s="1" t="s">
        <v>75</v>
      </c>
      <c r="B67">
        <v>0</v>
      </c>
      <c r="C67">
        <v>0</v>
      </c>
      <c r="D67">
        <v>0</v>
      </c>
      <c r="E67">
        <v>0</v>
      </c>
      <c r="F67">
        <v>0</v>
      </c>
      <c r="G67">
        <v>0.1</v>
      </c>
      <c r="H67">
        <v>0.1</v>
      </c>
      <c r="I67">
        <v>0</v>
      </c>
    </row>
    <row r="68" spans="1:9" ht="60" x14ac:dyDescent="0.25">
      <c r="A68" s="1" t="s">
        <v>76</v>
      </c>
      <c r="B68">
        <v>0</v>
      </c>
      <c r="C68">
        <v>0</v>
      </c>
      <c r="D68">
        <v>0</v>
      </c>
      <c r="E68">
        <v>0.1</v>
      </c>
      <c r="F68">
        <v>0</v>
      </c>
      <c r="G68">
        <v>0.1</v>
      </c>
      <c r="H68">
        <v>0.1</v>
      </c>
      <c r="I68">
        <v>0</v>
      </c>
    </row>
    <row r="69" spans="1:9" ht="45" x14ac:dyDescent="0.25">
      <c r="A69" s="1" t="s">
        <v>77</v>
      </c>
      <c r="B69">
        <v>272</v>
      </c>
      <c r="C69">
        <v>213</v>
      </c>
      <c r="D69">
        <v>196</v>
      </c>
      <c r="E69">
        <v>356</v>
      </c>
      <c r="F69">
        <v>268</v>
      </c>
      <c r="G69">
        <v>233</v>
      </c>
      <c r="H69">
        <v>404</v>
      </c>
      <c r="I69">
        <v>242</v>
      </c>
    </row>
    <row r="70" spans="1:9" ht="45" x14ac:dyDescent="0.25">
      <c r="A70" s="1" t="s">
        <v>78</v>
      </c>
      <c r="B70">
        <v>282</v>
      </c>
      <c r="C70">
        <v>214</v>
      </c>
      <c r="D70">
        <v>196</v>
      </c>
      <c r="E70">
        <v>316</v>
      </c>
      <c r="F70">
        <v>247</v>
      </c>
      <c r="G70">
        <v>314</v>
      </c>
      <c r="H70">
        <v>350</v>
      </c>
      <c r="I70">
        <v>230</v>
      </c>
    </row>
    <row r="71" spans="1:9" ht="45" x14ac:dyDescent="0.25">
      <c r="A71" s="1" t="s">
        <v>79</v>
      </c>
      <c r="B71">
        <v>6.7</v>
      </c>
      <c r="C71">
        <v>3.6</v>
      </c>
      <c r="D71">
        <v>6.3</v>
      </c>
      <c r="E71">
        <v>5.0999999999999996</v>
      </c>
      <c r="F71">
        <v>6.8</v>
      </c>
      <c r="G71">
        <v>10.199999999999999</v>
      </c>
      <c r="H71">
        <v>5.8</v>
      </c>
      <c r="I71">
        <v>4.8</v>
      </c>
    </row>
    <row r="72" spans="1:9" ht="45" x14ac:dyDescent="0.25">
      <c r="A72" s="1" t="s">
        <v>80</v>
      </c>
      <c r="B72">
        <v>7</v>
      </c>
      <c r="C72">
        <v>6.8</v>
      </c>
      <c r="D72">
        <v>5.8</v>
      </c>
      <c r="E72">
        <v>5.3</v>
      </c>
      <c r="F72">
        <v>8</v>
      </c>
      <c r="G72">
        <v>8.3000000000000007</v>
      </c>
      <c r="H72">
        <v>3.8</v>
      </c>
      <c r="I72">
        <v>4.9000000000000004</v>
      </c>
    </row>
    <row r="73" spans="1:9" ht="45" x14ac:dyDescent="0.25">
      <c r="A73" s="1" t="s">
        <v>81</v>
      </c>
      <c r="B73">
        <v>7.7</v>
      </c>
      <c r="C73">
        <v>6.8</v>
      </c>
      <c r="D73">
        <v>2.7</v>
      </c>
      <c r="E73">
        <v>5.8</v>
      </c>
      <c r="F73">
        <v>7</v>
      </c>
      <c r="G73">
        <v>8</v>
      </c>
      <c r="H73">
        <v>6.6</v>
      </c>
      <c r="I73">
        <v>4.8</v>
      </c>
    </row>
    <row r="74" spans="1:9" ht="45" x14ac:dyDescent="0.25">
      <c r="A74" s="1" t="s">
        <v>82</v>
      </c>
      <c r="B74">
        <v>8.5</v>
      </c>
      <c r="C74">
        <v>6</v>
      </c>
      <c r="D74">
        <v>5.9</v>
      </c>
      <c r="E74">
        <v>4.4000000000000004</v>
      </c>
      <c r="F74">
        <v>8</v>
      </c>
      <c r="G74">
        <v>7.2</v>
      </c>
      <c r="H74">
        <v>6</v>
      </c>
      <c r="I74">
        <v>5.7</v>
      </c>
    </row>
    <row r="75" spans="1:9" ht="75" x14ac:dyDescent="0.25">
      <c r="A75" s="1" t="s">
        <v>83</v>
      </c>
      <c r="B75">
        <v>102</v>
      </c>
      <c r="C75">
        <v>107</v>
      </c>
      <c r="D75">
        <v>94</v>
      </c>
      <c r="E75">
        <v>94</v>
      </c>
      <c r="F75">
        <v>117</v>
      </c>
      <c r="G75">
        <v>131</v>
      </c>
      <c r="H75">
        <v>83</v>
      </c>
      <c r="I75">
        <v>90</v>
      </c>
    </row>
    <row r="76" spans="1:9" ht="75" x14ac:dyDescent="0.25">
      <c r="A76" s="1" t="s">
        <v>84</v>
      </c>
      <c r="B76">
        <v>101</v>
      </c>
      <c r="C76">
        <v>80</v>
      </c>
      <c r="D76">
        <v>88</v>
      </c>
      <c r="E76">
        <v>94</v>
      </c>
      <c r="F76">
        <v>105</v>
      </c>
      <c r="G76">
        <v>110</v>
      </c>
      <c r="H76">
        <v>98</v>
      </c>
      <c r="I76">
        <v>86</v>
      </c>
    </row>
    <row r="77" spans="1:9" ht="75" x14ac:dyDescent="0.25">
      <c r="A77" s="1" t="s">
        <v>85</v>
      </c>
      <c r="B77">
        <v>86</v>
      </c>
      <c r="C77">
        <v>87</v>
      </c>
      <c r="D77">
        <v>92</v>
      </c>
      <c r="E77">
        <v>90</v>
      </c>
      <c r="F77">
        <v>109</v>
      </c>
      <c r="G77">
        <v>119</v>
      </c>
      <c r="H77">
        <v>90</v>
      </c>
      <c r="I77">
        <v>84</v>
      </c>
    </row>
    <row r="78" spans="1:9" ht="75" x14ac:dyDescent="0.25">
      <c r="A78" s="1" t="s">
        <v>86</v>
      </c>
      <c r="B78">
        <v>99</v>
      </c>
      <c r="C78">
        <v>90</v>
      </c>
      <c r="D78">
        <v>84</v>
      </c>
      <c r="E78">
        <v>85</v>
      </c>
      <c r="F78">
        <v>103</v>
      </c>
      <c r="G78">
        <v>102</v>
      </c>
      <c r="H78">
        <v>83</v>
      </c>
      <c r="I78">
        <v>94</v>
      </c>
    </row>
    <row r="79" spans="1:9" ht="75" x14ac:dyDescent="0.25">
      <c r="A79" s="1" t="s">
        <v>87</v>
      </c>
      <c r="B79">
        <v>126</v>
      </c>
      <c r="C79">
        <v>140</v>
      </c>
      <c r="D79">
        <v>112</v>
      </c>
      <c r="E79">
        <v>112</v>
      </c>
      <c r="F79">
        <v>137</v>
      </c>
      <c r="G79">
        <v>182</v>
      </c>
      <c r="H79">
        <v>110</v>
      </c>
      <c r="I79">
        <v>108</v>
      </c>
    </row>
    <row r="80" spans="1:9" ht="75" x14ac:dyDescent="0.25">
      <c r="A80" s="1" t="s">
        <v>88</v>
      </c>
      <c r="B80">
        <v>124</v>
      </c>
      <c r="C80">
        <v>97</v>
      </c>
      <c r="D80">
        <v>102</v>
      </c>
      <c r="E80">
        <v>109</v>
      </c>
      <c r="F80">
        <v>127</v>
      </c>
      <c r="G80">
        <v>145</v>
      </c>
      <c r="H80">
        <v>116</v>
      </c>
      <c r="I80">
        <v>106</v>
      </c>
    </row>
    <row r="81" spans="1:9" ht="75" x14ac:dyDescent="0.25">
      <c r="A81" s="1" t="s">
        <v>89</v>
      </c>
      <c r="B81">
        <v>106</v>
      </c>
      <c r="C81">
        <v>106</v>
      </c>
      <c r="D81">
        <v>108</v>
      </c>
      <c r="E81">
        <v>99</v>
      </c>
      <c r="F81">
        <v>124</v>
      </c>
      <c r="G81">
        <v>150</v>
      </c>
      <c r="H81">
        <v>112</v>
      </c>
      <c r="I81">
        <v>77</v>
      </c>
    </row>
    <row r="82" spans="1:9" ht="75" x14ac:dyDescent="0.25">
      <c r="A82" s="1" t="s">
        <v>90</v>
      </c>
      <c r="B82">
        <v>119</v>
      </c>
      <c r="C82">
        <v>114</v>
      </c>
      <c r="D82">
        <v>99</v>
      </c>
      <c r="E82">
        <v>96</v>
      </c>
      <c r="F82">
        <v>119</v>
      </c>
      <c r="G82">
        <v>133</v>
      </c>
      <c r="H82">
        <v>102</v>
      </c>
      <c r="I82">
        <v>107</v>
      </c>
    </row>
    <row r="83" spans="1:9" ht="75" x14ac:dyDescent="0.25">
      <c r="A83" s="1" t="s">
        <v>91</v>
      </c>
      <c r="B83">
        <v>42</v>
      </c>
      <c r="C83">
        <v>54</v>
      </c>
      <c r="D83">
        <v>28</v>
      </c>
      <c r="E83">
        <v>28</v>
      </c>
      <c r="F83">
        <v>36</v>
      </c>
      <c r="G83">
        <v>78</v>
      </c>
      <c r="H83">
        <v>44</v>
      </c>
      <c r="I83">
        <v>29</v>
      </c>
    </row>
    <row r="84" spans="1:9" ht="75" x14ac:dyDescent="0.25">
      <c r="A84" s="1" t="s">
        <v>92</v>
      </c>
      <c r="B84">
        <v>38</v>
      </c>
      <c r="C84">
        <v>26</v>
      </c>
      <c r="D84">
        <v>23</v>
      </c>
      <c r="E84">
        <v>32</v>
      </c>
      <c r="F84">
        <v>38</v>
      </c>
      <c r="G84">
        <v>53</v>
      </c>
      <c r="H84">
        <v>30</v>
      </c>
      <c r="I84">
        <v>29</v>
      </c>
    </row>
    <row r="85" spans="1:9" ht="75" x14ac:dyDescent="0.25">
      <c r="A85" s="1" t="s">
        <v>93</v>
      </c>
      <c r="B85">
        <v>33</v>
      </c>
      <c r="C85">
        <v>30</v>
      </c>
      <c r="D85">
        <v>25</v>
      </c>
      <c r="E85">
        <v>25</v>
      </c>
      <c r="F85">
        <v>33</v>
      </c>
      <c r="G85">
        <v>53</v>
      </c>
      <c r="H85">
        <v>34</v>
      </c>
      <c r="I85">
        <v>30</v>
      </c>
    </row>
    <row r="86" spans="1:9" ht="75" x14ac:dyDescent="0.25">
      <c r="A86" s="1" t="s">
        <v>94</v>
      </c>
      <c r="B86">
        <v>33</v>
      </c>
      <c r="C86">
        <v>36</v>
      </c>
      <c r="D86">
        <v>29</v>
      </c>
      <c r="E86">
        <v>26</v>
      </c>
      <c r="F86">
        <v>30</v>
      </c>
      <c r="G86">
        <v>47</v>
      </c>
      <c r="H86">
        <v>32</v>
      </c>
      <c r="I86">
        <v>23</v>
      </c>
    </row>
    <row r="87" spans="1:9" ht="90" x14ac:dyDescent="0.25">
      <c r="A87" s="1" t="s">
        <v>95</v>
      </c>
      <c r="B87">
        <v>15</v>
      </c>
      <c r="C87">
        <v>7</v>
      </c>
      <c r="D87">
        <v>6</v>
      </c>
      <c r="E87">
        <v>-1</v>
      </c>
      <c r="F87">
        <v>12</v>
      </c>
      <c r="G87">
        <v>26</v>
      </c>
      <c r="H87">
        <v>17</v>
      </c>
      <c r="I87">
        <v>1</v>
      </c>
    </row>
    <row r="88" spans="1:9" ht="90" x14ac:dyDescent="0.25">
      <c r="A88" s="1" t="s">
        <v>96</v>
      </c>
      <c r="B88">
        <v>11</v>
      </c>
      <c r="C88">
        <v>-1</v>
      </c>
      <c r="D88">
        <v>1</v>
      </c>
      <c r="E88">
        <v>8</v>
      </c>
      <c r="F88">
        <v>13</v>
      </c>
      <c r="G88">
        <v>21</v>
      </c>
      <c r="H88">
        <v>5</v>
      </c>
      <c r="I88">
        <v>1</v>
      </c>
    </row>
    <row r="89" spans="1:9" ht="90" x14ac:dyDescent="0.25">
      <c r="A89" s="1" t="s">
        <v>97</v>
      </c>
      <c r="B89">
        <v>5</v>
      </c>
      <c r="C89">
        <v>6</v>
      </c>
      <c r="D89">
        <v>4</v>
      </c>
      <c r="E89">
        <v>-3</v>
      </c>
      <c r="F89">
        <v>8</v>
      </c>
      <c r="G89">
        <v>21</v>
      </c>
      <c r="H89">
        <v>6</v>
      </c>
      <c r="I89">
        <v>1</v>
      </c>
    </row>
    <row r="90" spans="1:9" ht="90" x14ac:dyDescent="0.25">
      <c r="A90" s="1" t="s">
        <v>98</v>
      </c>
      <c r="B90">
        <v>3</v>
      </c>
      <c r="C90">
        <v>10</v>
      </c>
      <c r="D90">
        <v>-2</v>
      </c>
      <c r="E90">
        <v>4</v>
      </c>
      <c r="F90">
        <v>10</v>
      </c>
      <c r="G90">
        <v>15</v>
      </c>
      <c r="H90">
        <v>9</v>
      </c>
      <c r="I90">
        <v>1</v>
      </c>
    </row>
    <row r="91" spans="1:9" ht="90" x14ac:dyDescent="0.25">
      <c r="A91" s="1" t="s">
        <v>99</v>
      </c>
      <c r="B91">
        <v>36</v>
      </c>
      <c r="C91">
        <v>13</v>
      </c>
      <c r="D91">
        <v>22</v>
      </c>
      <c r="E91">
        <v>-2</v>
      </c>
      <c r="F91">
        <v>33</v>
      </c>
      <c r="G91">
        <v>34</v>
      </c>
      <c r="H91">
        <v>39</v>
      </c>
      <c r="I91">
        <v>11</v>
      </c>
    </row>
    <row r="92" spans="1:9" ht="90" x14ac:dyDescent="0.25">
      <c r="A92" s="1" t="s">
        <v>100</v>
      </c>
      <c r="B92">
        <v>29</v>
      </c>
      <c r="C92">
        <v>-3</v>
      </c>
      <c r="D92">
        <v>6</v>
      </c>
      <c r="E92">
        <v>25</v>
      </c>
      <c r="F92">
        <v>34</v>
      </c>
      <c r="G92">
        <v>38</v>
      </c>
      <c r="H92">
        <v>15</v>
      </c>
      <c r="I92">
        <v>10</v>
      </c>
    </row>
    <row r="93" spans="1:9" ht="90" x14ac:dyDescent="0.25">
      <c r="A93" s="1" t="s">
        <v>101</v>
      </c>
      <c r="B93">
        <v>14</v>
      </c>
      <c r="C93">
        <v>21</v>
      </c>
      <c r="D93">
        <v>17</v>
      </c>
      <c r="E93">
        <v>-13</v>
      </c>
      <c r="F93">
        <v>27</v>
      </c>
      <c r="G93">
        <v>39</v>
      </c>
      <c r="H93">
        <v>18</v>
      </c>
      <c r="I93">
        <v>8</v>
      </c>
    </row>
    <row r="94" spans="1:9" ht="90" x14ac:dyDescent="0.25">
      <c r="A94" s="1" t="s">
        <v>102</v>
      </c>
      <c r="B94">
        <v>9</v>
      </c>
      <c r="C94">
        <v>27</v>
      </c>
      <c r="D94">
        <v>-8</v>
      </c>
      <c r="E94">
        <v>14</v>
      </c>
      <c r="F94">
        <v>33</v>
      </c>
      <c r="G94">
        <v>32</v>
      </c>
      <c r="H94">
        <v>27</v>
      </c>
      <c r="I94">
        <v>5</v>
      </c>
    </row>
    <row r="95" spans="1:9" ht="45" x14ac:dyDescent="0.25">
      <c r="A95" s="1" t="s">
        <v>103</v>
      </c>
      <c r="B95">
        <v>84</v>
      </c>
      <c r="C95">
        <v>86</v>
      </c>
      <c r="D95">
        <v>84</v>
      </c>
      <c r="E95">
        <v>84</v>
      </c>
      <c r="F95">
        <v>101</v>
      </c>
      <c r="G95">
        <v>104</v>
      </c>
      <c r="H95">
        <v>66</v>
      </c>
      <c r="I95">
        <v>90</v>
      </c>
    </row>
    <row r="96" spans="1:9" ht="45" x14ac:dyDescent="0.25">
      <c r="A96" s="1" t="s">
        <v>104</v>
      </c>
      <c r="B96">
        <v>86</v>
      </c>
      <c r="C96">
        <v>71</v>
      </c>
      <c r="D96">
        <v>79</v>
      </c>
      <c r="E96">
        <v>77</v>
      </c>
      <c r="F96">
        <v>88</v>
      </c>
      <c r="G96">
        <v>92</v>
      </c>
      <c r="H96">
        <v>86</v>
      </c>
      <c r="I96">
        <v>86</v>
      </c>
    </row>
    <row r="97" spans="1:9" ht="45" x14ac:dyDescent="0.25">
      <c r="A97" s="1" t="s">
        <v>105</v>
      </c>
      <c r="B97">
        <v>73</v>
      </c>
      <c r="C97">
        <v>76</v>
      </c>
      <c r="D97">
        <v>86</v>
      </c>
      <c r="E97">
        <v>74</v>
      </c>
      <c r="F97">
        <v>90</v>
      </c>
      <c r="G97">
        <v>98</v>
      </c>
      <c r="H97">
        <v>78</v>
      </c>
      <c r="I97">
        <v>85</v>
      </c>
    </row>
    <row r="98" spans="1:9" ht="45" x14ac:dyDescent="0.25">
      <c r="A98" s="1" t="s">
        <v>106</v>
      </c>
      <c r="B98">
        <v>86</v>
      </c>
      <c r="C98">
        <v>78</v>
      </c>
      <c r="D98">
        <v>70</v>
      </c>
      <c r="E98">
        <v>70</v>
      </c>
      <c r="F98">
        <v>89</v>
      </c>
      <c r="G98">
        <v>86</v>
      </c>
      <c r="H98">
        <v>70</v>
      </c>
      <c r="I98">
        <v>84</v>
      </c>
    </row>
    <row r="99" spans="1:9" ht="45" x14ac:dyDescent="0.25">
      <c r="A99" s="1" t="s">
        <v>115</v>
      </c>
      <c r="B99">
        <v>26</v>
      </c>
      <c r="C99">
        <v>26</v>
      </c>
      <c r="D99">
        <v>22</v>
      </c>
      <c r="E99">
        <v>27</v>
      </c>
      <c r="F99">
        <v>10</v>
      </c>
      <c r="G99">
        <v>26</v>
      </c>
      <c r="H99">
        <v>26</v>
      </c>
      <c r="I99">
        <v>18</v>
      </c>
    </row>
    <row r="100" spans="1:9" ht="45" x14ac:dyDescent="0.25">
      <c r="A100" s="1" t="s">
        <v>116</v>
      </c>
      <c r="B100">
        <v>26</v>
      </c>
      <c r="C100">
        <v>25</v>
      </c>
      <c r="D100">
        <v>25</v>
      </c>
      <c r="E100">
        <v>23</v>
      </c>
      <c r="F100">
        <v>23</v>
      </c>
      <c r="G100">
        <v>24</v>
      </c>
      <c r="H100">
        <v>27</v>
      </c>
      <c r="I100">
        <v>25</v>
      </c>
    </row>
    <row r="101" spans="1:9" ht="45" x14ac:dyDescent="0.25">
      <c r="A101" s="1" t="s">
        <v>117</v>
      </c>
      <c r="B101">
        <v>26</v>
      </c>
      <c r="C101">
        <v>14</v>
      </c>
      <c r="D101">
        <v>24</v>
      </c>
      <c r="E101">
        <v>22</v>
      </c>
      <c r="F101">
        <v>21</v>
      </c>
      <c r="G101">
        <v>21</v>
      </c>
      <c r="H101">
        <v>28</v>
      </c>
      <c r="I101">
        <v>16</v>
      </c>
    </row>
    <row r="102" spans="1:9" ht="45" x14ac:dyDescent="0.25">
      <c r="A102" s="1" t="s">
        <v>118</v>
      </c>
      <c r="B102">
        <v>22</v>
      </c>
      <c r="C102">
        <v>18</v>
      </c>
      <c r="D102">
        <v>27</v>
      </c>
      <c r="E102">
        <v>25</v>
      </c>
      <c r="F102">
        <v>20</v>
      </c>
      <c r="G102">
        <v>23</v>
      </c>
      <c r="H102">
        <v>26</v>
      </c>
      <c r="I102">
        <v>21</v>
      </c>
    </row>
    <row r="103" spans="1:9" ht="45" x14ac:dyDescent="0.25">
      <c r="A103" s="1" t="s">
        <v>119</v>
      </c>
      <c r="B103">
        <v>12</v>
      </c>
      <c r="C103">
        <v>14</v>
      </c>
      <c r="D103">
        <v>9</v>
      </c>
      <c r="E103">
        <v>21</v>
      </c>
      <c r="F103">
        <v>20</v>
      </c>
      <c r="G103">
        <v>14</v>
      </c>
      <c r="H103">
        <v>16</v>
      </c>
      <c r="I103">
        <v>17</v>
      </c>
    </row>
    <row r="104" spans="1:9" ht="45" x14ac:dyDescent="0.25">
      <c r="A104" s="1" t="s">
        <v>120</v>
      </c>
      <c r="B104">
        <v>18</v>
      </c>
      <c r="C104">
        <v>23</v>
      </c>
      <c r="D104">
        <v>18</v>
      </c>
      <c r="E104">
        <v>20</v>
      </c>
      <c r="F104">
        <v>21</v>
      </c>
      <c r="G104">
        <v>15</v>
      </c>
      <c r="H104">
        <v>22</v>
      </c>
      <c r="I104">
        <v>18</v>
      </c>
    </row>
    <row r="105" spans="1:9" ht="30" x14ac:dyDescent="0.25">
      <c r="A105" s="1" t="s">
        <v>121</v>
      </c>
      <c r="B105">
        <v>24</v>
      </c>
      <c r="C105">
        <v>16</v>
      </c>
      <c r="D105">
        <v>14</v>
      </c>
      <c r="E105">
        <v>22</v>
      </c>
      <c r="F105">
        <v>13</v>
      </c>
      <c r="G105">
        <v>17</v>
      </c>
      <c r="H105">
        <v>28</v>
      </c>
      <c r="I105">
        <v>11</v>
      </c>
    </row>
    <row r="106" spans="1:9" ht="45" x14ac:dyDescent="0.25">
      <c r="A106" s="1" t="s">
        <v>122</v>
      </c>
      <c r="B106">
        <v>26</v>
      </c>
      <c r="C106">
        <v>23</v>
      </c>
      <c r="D106">
        <v>22</v>
      </c>
      <c r="E106">
        <v>24</v>
      </c>
      <c r="F106">
        <v>23</v>
      </c>
      <c r="G106">
        <v>19</v>
      </c>
      <c r="H106">
        <v>27</v>
      </c>
      <c r="I106">
        <v>17</v>
      </c>
    </row>
    <row r="107" spans="1:9" ht="60" x14ac:dyDescent="0.25">
      <c r="A107" s="1" t="s">
        <v>124</v>
      </c>
      <c r="B107">
        <v>88</v>
      </c>
      <c r="C107">
        <v>70</v>
      </c>
      <c r="D107">
        <v>69</v>
      </c>
      <c r="E107">
        <v>92</v>
      </c>
      <c r="F107">
        <v>64</v>
      </c>
      <c r="G107">
        <v>78</v>
      </c>
      <c r="H107">
        <v>98</v>
      </c>
      <c r="I107">
        <v>62</v>
      </c>
    </row>
    <row r="108" spans="1:9" ht="60" x14ac:dyDescent="0.25">
      <c r="A108" s="1" t="s">
        <v>123</v>
      </c>
      <c r="B108">
        <v>92</v>
      </c>
      <c r="C108">
        <v>89</v>
      </c>
      <c r="D108">
        <v>92</v>
      </c>
      <c r="E108">
        <v>92</v>
      </c>
      <c r="F108">
        <v>87</v>
      </c>
      <c r="G108">
        <v>81</v>
      </c>
      <c r="H108">
        <v>102</v>
      </c>
      <c r="I108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J10" sqref="J10"/>
    </sheetView>
  </sheetViews>
  <sheetFormatPr defaultRowHeight="15" x14ac:dyDescent="0.25"/>
  <sheetData>
    <row r="1" spans="1:10" x14ac:dyDescent="0.25">
      <c r="A1" s="1" t="s">
        <v>9</v>
      </c>
      <c r="B1" t="s">
        <v>107</v>
      </c>
      <c r="C1" t="s">
        <v>108</v>
      </c>
      <c r="D1" t="s">
        <v>110</v>
      </c>
      <c r="E1" t="s">
        <v>111</v>
      </c>
      <c r="F1" t="s">
        <v>112</v>
      </c>
      <c r="G1" t="s">
        <v>4</v>
      </c>
      <c r="H1" t="s">
        <v>113</v>
      </c>
      <c r="I1" t="s">
        <v>114</v>
      </c>
    </row>
    <row r="2" spans="1:10" x14ac:dyDescent="0.25">
      <c r="A2" s="1" t="s">
        <v>10</v>
      </c>
      <c r="B2">
        <v>2</v>
      </c>
      <c r="C2">
        <v>2</v>
      </c>
      <c r="D2">
        <v>2</v>
      </c>
      <c r="E2">
        <v>2</v>
      </c>
      <c r="F2">
        <v>2</v>
      </c>
      <c r="G2">
        <v>2</v>
      </c>
      <c r="H2">
        <v>2</v>
      </c>
      <c r="I2">
        <v>2</v>
      </c>
    </row>
    <row r="3" spans="1:10" x14ac:dyDescent="0.25">
      <c r="A3" s="1" t="s">
        <v>11</v>
      </c>
      <c r="B3">
        <v>64</v>
      </c>
      <c r="C3">
        <v>45</v>
      </c>
      <c r="D3">
        <v>57</v>
      </c>
      <c r="E3">
        <v>40</v>
      </c>
      <c r="F3">
        <v>63</v>
      </c>
      <c r="G3">
        <v>67</v>
      </c>
      <c r="H3">
        <v>69</v>
      </c>
      <c r="I3">
        <v>42</v>
      </c>
    </row>
    <row r="4" spans="1:10" ht="45" x14ac:dyDescent="0.25">
      <c r="A4" s="1" t="s">
        <v>12</v>
      </c>
      <c r="B4">
        <v>71.5</v>
      </c>
      <c r="C4">
        <v>52.8</v>
      </c>
      <c r="D4">
        <v>52.6</v>
      </c>
      <c r="E4">
        <v>76.099999999999994</v>
      </c>
      <c r="F4">
        <v>68.7</v>
      </c>
      <c r="G4">
        <v>71.099999999999994</v>
      </c>
      <c r="H4">
        <v>59</v>
      </c>
      <c r="I4">
        <v>71.099999999999994</v>
      </c>
    </row>
    <row r="5" spans="1:10" ht="45" x14ac:dyDescent="0.25">
      <c r="A5" s="1" t="s">
        <v>13</v>
      </c>
      <c r="B5">
        <v>70.900000000000006</v>
      </c>
      <c r="C5">
        <v>53.8</v>
      </c>
      <c r="D5">
        <v>52.1</v>
      </c>
      <c r="E5">
        <v>75.8</v>
      </c>
      <c r="F5">
        <v>68.8</v>
      </c>
      <c r="G5">
        <v>70</v>
      </c>
      <c r="H5">
        <v>59.4</v>
      </c>
      <c r="I5">
        <v>70.900000000000006</v>
      </c>
      <c r="J5">
        <f>AVERAGE(B5:I5)</f>
        <v>65.212500000000006</v>
      </c>
    </row>
    <row r="6" spans="1:10" ht="30" x14ac:dyDescent="0.25">
      <c r="A6" s="1" t="s">
        <v>14</v>
      </c>
      <c r="B6">
        <v>160</v>
      </c>
      <c r="C6">
        <v>175.3</v>
      </c>
      <c r="D6">
        <v>144</v>
      </c>
      <c r="E6">
        <v>153</v>
      </c>
      <c r="F6">
        <v>161.5</v>
      </c>
      <c r="G6">
        <v>163</v>
      </c>
      <c r="H6">
        <v>150</v>
      </c>
      <c r="I6">
        <v>168</v>
      </c>
    </row>
    <row r="7" spans="1:10" ht="30" x14ac:dyDescent="0.25">
      <c r="A7" s="1" t="s">
        <v>15</v>
      </c>
      <c r="B7">
        <v>101.5</v>
      </c>
      <c r="C7">
        <v>91</v>
      </c>
      <c r="D7">
        <v>92.5</v>
      </c>
      <c r="E7">
        <v>115</v>
      </c>
      <c r="F7">
        <v>106</v>
      </c>
      <c r="G7">
        <v>101</v>
      </c>
      <c r="H7">
        <v>121</v>
      </c>
      <c r="I7">
        <v>109.5</v>
      </c>
    </row>
    <row r="8" spans="1:10" ht="30" x14ac:dyDescent="0.25">
      <c r="A8" s="1" t="s">
        <v>16</v>
      </c>
      <c r="B8">
        <v>101</v>
      </c>
      <c r="C8">
        <v>95.5</v>
      </c>
      <c r="D8">
        <v>84</v>
      </c>
      <c r="E8">
        <v>116</v>
      </c>
      <c r="F8">
        <v>102</v>
      </c>
      <c r="G8">
        <v>100</v>
      </c>
      <c r="H8">
        <v>106.5</v>
      </c>
      <c r="I8">
        <v>108</v>
      </c>
    </row>
    <row r="9" spans="1:10" ht="45" x14ac:dyDescent="0.25">
      <c r="A9" s="1" t="s">
        <v>17</v>
      </c>
      <c r="B9">
        <v>89</v>
      </c>
      <c r="C9">
        <v>74</v>
      </c>
      <c r="D9">
        <v>78</v>
      </c>
      <c r="E9">
        <v>114</v>
      </c>
      <c r="F9">
        <v>83</v>
      </c>
      <c r="G9">
        <v>93</v>
      </c>
      <c r="H9">
        <v>99</v>
      </c>
      <c r="I9">
        <v>92.5</v>
      </c>
    </row>
    <row r="10" spans="1:10" ht="45" x14ac:dyDescent="0.25">
      <c r="A10" s="1" t="s">
        <v>18</v>
      </c>
      <c r="B10">
        <v>84</v>
      </c>
      <c r="C10">
        <v>74</v>
      </c>
      <c r="D10">
        <v>77</v>
      </c>
      <c r="E10">
        <v>104</v>
      </c>
      <c r="F10">
        <v>82</v>
      </c>
      <c r="G10">
        <v>92</v>
      </c>
      <c r="H10">
        <v>95.5</v>
      </c>
      <c r="I10">
        <v>93</v>
      </c>
      <c r="J10">
        <f>_xlfn.CONFIDENCE.T(0.05,10.15,8)</f>
        <v>8.4856123545415727</v>
      </c>
    </row>
    <row r="11" spans="1:10" ht="60" x14ac:dyDescent="0.25">
      <c r="A11" s="1" t="s">
        <v>19</v>
      </c>
      <c r="B11">
        <v>70</v>
      </c>
      <c r="C11">
        <v>79</v>
      </c>
      <c r="D11">
        <v>54</v>
      </c>
      <c r="E11">
        <v>85</v>
      </c>
      <c r="F11">
        <v>80</v>
      </c>
      <c r="G11">
        <v>82</v>
      </c>
      <c r="H11">
        <v>65</v>
      </c>
      <c r="I11">
        <v>90</v>
      </c>
    </row>
    <row r="12" spans="1:10" ht="60" x14ac:dyDescent="0.25">
      <c r="A12" s="1" t="s">
        <v>20</v>
      </c>
      <c r="B12">
        <v>68</v>
      </c>
      <c r="C12">
        <v>75</v>
      </c>
      <c r="D12">
        <v>61</v>
      </c>
      <c r="E12">
        <v>80</v>
      </c>
      <c r="F12">
        <v>74</v>
      </c>
      <c r="G12">
        <v>58</v>
      </c>
      <c r="H12">
        <v>79</v>
      </c>
      <c r="I12">
        <v>79</v>
      </c>
    </row>
    <row r="13" spans="1:10" ht="60" x14ac:dyDescent="0.25">
      <c r="A13" s="1" t="s">
        <v>21</v>
      </c>
      <c r="B13">
        <v>123</v>
      </c>
      <c r="C13">
        <v>138</v>
      </c>
      <c r="D13">
        <v>114</v>
      </c>
      <c r="E13">
        <v>133</v>
      </c>
      <c r="F13">
        <v>139</v>
      </c>
      <c r="G13">
        <v>122</v>
      </c>
      <c r="H13">
        <v>129</v>
      </c>
      <c r="I13">
        <v>122</v>
      </c>
    </row>
    <row r="14" spans="1:10" ht="45" x14ac:dyDescent="0.25">
      <c r="A14" s="1" t="s">
        <v>22</v>
      </c>
      <c r="B14">
        <v>116</v>
      </c>
      <c r="C14">
        <v>124</v>
      </c>
      <c r="D14">
        <v>130</v>
      </c>
      <c r="E14">
        <v>129</v>
      </c>
      <c r="F14">
        <v>126</v>
      </c>
      <c r="G14">
        <v>116</v>
      </c>
      <c r="H14">
        <v>138</v>
      </c>
      <c r="I14">
        <v>133</v>
      </c>
    </row>
    <row r="15" spans="1:10" ht="60" x14ac:dyDescent="0.25">
      <c r="A15" s="1" t="s">
        <v>23</v>
      </c>
      <c r="B15">
        <v>80</v>
      </c>
      <c r="C15">
        <v>95</v>
      </c>
      <c r="D15">
        <v>68</v>
      </c>
      <c r="E15">
        <v>88</v>
      </c>
      <c r="F15">
        <v>80</v>
      </c>
      <c r="G15">
        <v>79</v>
      </c>
      <c r="H15">
        <v>63</v>
      </c>
      <c r="I15">
        <v>75</v>
      </c>
    </row>
    <row r="16" spans="1:10" ht="60" x14ac:dyDescent="0.25">
      <c r="A16" s="1" t="s">
        <v>24</v>
      </c>
      <c r="B16">
        <v>79</v>
      </c>
      <c r="C16">
        <v>82</v>
      </c>
      <c r="D16">
        <v>79</v>
      </c>
      <c r="E16">
        <v>83</v>
      </c>
      <c r="F16">
        <v>82</v>
      </c>
      <c r="G16">
        <v>81</v>
      </c>
      <c r="H16">
        <v>89</v>
      </c>
      <c r="I16">
        <v>91</v>
      </c>
    </row>
    <row r="17" spans="1:9" ht="30" x14ac:dyDescent="0.25">
      <c r="A17" s="1" t="s">
        <v>25</v>
      </c>
      <c r="B17">
        <v>4.9400000000000004</v>
      </c>
      <c r="C17">
        <v>6</v>
      </c>
      <c r="D17">
        <v>10.75</v>
      </c>
      <c r="E17">
        <v>13.5</v>
      </c>
      <c r="F17">
        <v>8</v>
      </c>
      <c r="G17">
        <v>9.48</v>
      </c>
      <c r="H17">
        <v>8.81</v>
      </c>
      <c r="I17">
        <v>13.1</v>
      </c>
    </row>
    <row r="18" spans="1:9" ht="30" x14ac:dyDescent="0.25">
      <c r="A18" s="1" t="s">
        <v>26</v>
      </c>
      <c r="B18">
        <v>4.5</v>
      </c>
      <c r="C18">
        <v>6</v>
      </c>
      <c r="D18">
        <v>9.34</v>
      </c>
      <c r="E18">
        <v>12</v>
      </c>
      <c r="F18">
        <v>8.5</v>
      </c>
      <c r="G18">
        <v>7.21</v>
      </c>
      <c r="H18">
        <v>9</v>
      </c>
      <c r="I18">
        <v>12.78</v>
      </c>
    </row>
    <row r="19" spans="1:9" ht="45" x14ac:dyDescent="0.25">
      <c r="A19" s="1" t="s">
        <v>27</v>
      </c>
      <c r="B19">
        <v>630</v>
      </c>
      <c r="C19">
        <v>450</v>
      </c>
      <c r="D19">
        <v>485</v>
      </c>
      <c r="E19">
        <v>480</v>
      </c>
      <c r="F19">
        <v>577</v>
      </c>
      <c r="G19">
        <v>615</v>
      </c>
      <c r="H19">
        <v>480</v>
      </c>
      <c r="I19">
        <v>450</v>
      </c>
    </row>
    <row r="20" spans="1:9" ht="45" x14ac:dyDescent="0.25">
      <c r="A20" s="1" t="s">
        <v>28</v>
      </c>
      <c r="B20">
        <v>690</v>
      </c>
      <c r="C20">
        <v>394</v>
      </c>
      <c r="D20">
        <v>488</v>
      </c>
      <c r="E20">
        <v>510</v>
      </c>
      <c r="F20">
        <v>600</v>
      </c>
      <c r="G20">
        <v>660</v>
      </c>
      <c r="H20">
        <v>472.5</v>
      </c>
      <c r="I20">
        <v>430</v>
      </c>
    </row>
    <row r="21" spans="1:9" ht="45" x14ac:dyDescent="0.25">
      <c r="A21" s="1" t="s">
        <v>29</v>
      </c>
      <c r="B21">
        <v>38.5</v>
      </c>
      <c r="C21">
        <v>31.8</v>
      </c>
      <c r="D21">
        <v>42.4</v>
      </c>
      <c r="E21">
        <v>54.1</v>
      </c>
      <c r="F21">
        <v>39.799999999999997</v>
      </c>
      <c r="G21">
        <v>44.3</v>
      </c>
      <c r="H21">
        <v>47</v>
      </c>
      <c r="I21">
        <v>39</v>
      </c>
    </row>
    <row r="22" spans="1:9" ht="45" x14ac:dyDescent="0.25">
      <c r="A22" s="1" t="s">
        <v>30</v>
      </c>
      <c r="B22">
        <v>38.1</v>
      </c>
      <c r="C22">
        <v>26.3</v>
      </c>
      <c r="D22">
        <v>40.1</v>
      </c>
      <c r="E22">
        <v>54.2</v>
      </c>
      <c r="F22">
        <v>42.8</v>
      </c>
      <c r="G22">
        <v>45.2</v>
      </c>
      <c r="H22">
        <v>43.4</v>
      </c>
      <c r="I22">
        <v>40.6</v>
      </c>
    </row>
    <row r="23" spans="1:9" ht="30" x14ac:dyDescent="0.25">
      <c r="A23" s="1" t="s">
        <v>31</v>
      </c>
      <c r="B23">
        <v>55</v>
      </c>
      <c r="C23">
        <v>16</v>
      </c>
      <c r="D23">
        <v>77</v>
      </c>
      <c r="E23">
        <v>100</v>
      </c>
      <c r="F23">
        <v>62</v>
      </c>
      <c r="G23">
        <v>79</v>
      </c>
      <c r="H23">
        <v>87</v>
      </c>
      <c r="I23">
        <v>78</v>
      </c>
    </row>
    <row r="24" spans="1:9" ht="30" x14ac:dyDescent="0.25">
      <c r="A24" s="1" t="s">
        <v>32</v>
      </c>
      <c r="B24">
        <v>53</v>
      </c>
      <c r="C24">
        <v>18</v>
      </c>
      <c r="D24">
        <v>68</v>
      </c>
      <c r="E24">
        <v>100</v>
      </c>
      <c r="F24">
        <v>75</v>
      </c>
      <c r="G24">
        <v>82</v>
      </c>
      <c r="H24">
        <v>76</v>
      </c>
      <c r="I24">
        <v>83</v>
      </c>
    </row>
    <row r="25" spans="1:9" ht="45" x14ac:dyDescent="0.25">
      <c r="A25" s="1" t="s">
        <v>33</v>
      </c>
      <c r="B25">
        <v>71.099999999999994</v>
      </c>
      <c r="C25">
        <v>52.3</v>
      </c>
      <c r="D25">
        <v>52.8</v>
      </c>
      <c r="E25">
        <v>74.599999999999994</v>
      </c>
      <c r="F25">
        <v>68.7</v>
      </c>
      <c r="G25">
        <v>69.7</v>
      </c>
      <c r="H25">
        <v>60.9</v>
      </c>
      <c r="I25">
        <v>71.099999999999994</v>
      </c>
    </row>
    <row r="26" spans="1:9" ht="60" x14ac:dyDescent="0.25">
      <c r="A26" s="1" t="s">
        <v>34</v>
      </c>
      <c r="B26">
        <v>70.900000000000006</v>
      </c>
      <c r="C26">
        <v>53.2</v>
      </c>
      <c r="D26">
        <v>52.1</v>
      </c>
      <c r="E26">
        <v>75.8</v>
      </c>
      <c r="F26">
        <v>68.8</v>
      </c>
      <c r="G26">
        <v>70</v>
      </c>
      <c r="H26">
        <v>59.4</v>
      </c>
      <c r="I26">
        <v>70.900000000000006</v>
      </c>
    </row>
    <row r="27" spans="1:9" ht="45" x14ac:dyDescent="0.25">
      <c r="A27" s="1" t="s">
        <v>35</v>
      </c>
      <c r="B27">
        <v>37.200000000000003</v>
      </c>
      <c r="C27">
        <v>24.8</v>
      </c>
      <c r="D27">
        <v>41</v>
      </c>
      <c r="E27">
        <v>52.3</v>
      </c>
      <c r="F27">
        <v>38.4</v>
      </c>
      <c r="G27">
        <v>42.7</v>
      </c>
      <c r="H27">
        <v>45.4</v>
      </c>
      <c r="I27">
        <v>37.4</v>
      </c>
    </row>
    <row r="28" spans="1:9" ht="45" x14ac:dyDescent="0.25">
      <c r="A28" s="1" t="s">
        <v>36</v>
      </c>
      <c r="B28">
        <v>36.799999999999997</v>
      </c>
      <c r="C28">
        <v>25.8</v>
      </c>
      <c r="D28">
        <v>38.9</v>
      </c>
      <c r="E28">
        <v>52.4</v>
      </c>
      <c r="F28">
        <v>41.3</v>
      </c>
      <c r="G28">
        <v>43.6</v>
      </c>
      <c r="H28">
        <v>42.1</v>
      </c>
      <c r="I28">
        <v>38.9</v>
      </c>
    </row>
    <row r="29" spans="1:9" ht="45" x14ac:dyDescent="0.25">
      <c r="A29" s="1" t="s">
        <v>37</v>
      </c>
      <c r="B29">
        <v>68585</v>
      </c>
      <c r="C29">
        <v>50448</v>
      </c>
      <c r="D29">
        <v>51089</v>
      </c>
      <c r="E29">
        <v>72068</v>
      </c>
      <c r="F29">
        <v>66254</v>
      </c>
      <c r="G29">
        <v>67263</v>
      </c>
      <c r="H29">
        <v>58948</v>
      </c>
      <c r="I29">
        <v>68235</v>
      </c>
    </row>
    <row r="30" spans="1:9" ht="45" x14ac:dyDescent="0.25">
      <c r="A30" s="1" t="s">
        <v>38</v>
      </c>
      <c r="B30">
        <v>68442</v>
      </c>
      <c r="C30">
        <v>51381</v>
      </c>
      <c r="D30">
        <v>50463</v>
      </c>
      <c r="E30">
        <v>73268</v>
      </c>
      <c r="F30">
        <v>66374</v>
      </c>
      <c r="G30">
        <v>67477</v>
      </c>
      <c r="H30">
        <v>57597</v>
      </c>
      <c r="I30">
        <v>67967</v>
      </c>
    </row>
    <row r="31" spans="1:9" ht="30" x14ac:dyDescent="0.25">
      <c r="A31" s="1" t="s">
        <v>39</v>
      </c>
      <c r="B31">
        <v>26400</v>
      </c>
      <c r="C31">
        <v>12956</v>
      </c>
      <c r="D31">
        <v>21655</v>
      </c>
      <c r="E31">
        <v>39016</v>
      </c>
      <c r="F31">
        <v>26376</v>
      </c>
      <c r="G31">
        <v>29800</v>
      </c>
      <c r="H31">
        <v>27677</v>
      </c>
      <c r="I31">
        <v>26613</v>
      </c>
    </row>
    <row r="32" spans="1:9" ht="30" x14ac:dyDescent="0.25">
      <c r="A32" s="1" t="s">
        <v>40</v>
      </c>
      <c r="B32">
        <v>26058</v>
      </c>
      <c r="C32">
        <v>13493</v>
      </c>
      <c r="D32">
        <v>20256</v>
      </c>
      <c r="E32">
        <v>39709</v>
      </c>
      <c r="F32">
        <v>28423</v>
      </c>
      <c r="G32">
        <v>30506</v>
      </c>
      <c r="H32">
        <v>25026</v>
      </c>
      <c r="I32">
        <v>27570</v>
      </c>
    </row>
    <row r="33" spans="1:9" ht="30" x14ac:dyDescent="0.25">
      <c r="A33" s="1" t="s">
        <v>41</v>
      </c>
      <c r="B33">
        <v>42185</v>
      </c>
      <c r="C33">
        <v>37492</v>
      </c>
      <c r="D33">
        <v>29434</v>
      </c>
      <c r="E33">
        <v>33052</v>
      </c>
      <c r="F33">
        <v>39878</v>
      </c>
      <c r="G33">
        <v>37463</v>
      </c>
      <c r="H33">
        <v>31271</v>
      </c>
      <c r="I33">
        <v>41622</v>
      </c>
    </row>
    <row r="34" spans="1:9" ht="30" x14ac:dyDescent="0.25">
      <c r="A34" s="1" t="s">
        <v>42</v>
      </c>
      <c r="B34">
        <v>42384</v>
      </c>
      <c r="C34">
        <v>37889</v>
      </c>
      <c r="D34">
        <v>30206</v>
      </c>
      <c r="E34">
        <v>33559</v>
      </c>
      <c r="F34">
        <v>37951</v>
      </c>
      <c r="G34">
        <v>36971</v>
      </c>
      <c r="H34">
        <v>32571</v>
      </c>
      <c r="I34">
        <v>40398</v>
      </c>
    </row>
    <row r="35" spans="1:9" ht="30" x14ac:dyDescent="0.25">
      <c r="A35" s="1" t="s">
        <v>43</v>
      </c>
      <c r="B35">
        <v>2466</v>
      </c>
      <c r="C35">
        <v>1848</v>
      </c>
      <c r="D35">
        <v>1755</v>
      </c>
      <c r="E35">
        <v>2537</v>
      </c>
      <c r="F35">
        <v>2421</v>
      </c>
      <c r="G35">
        <v>2453</v>
      </c>
      <c r="H35">
        <v>1952</v>
      </c>
      <c r="I35">
        <v>2866</v>
      </c>
    </row>
    <row r="36" spans="1:9" ht="30" x14ac:dyDescent="0.25">
      <c r="A36" s="1" t="s">
        <v>44</v>
      </c>
      <c r="B36">
        <v>2431</v>
      </c>
      <c r="C36">
        <v>1834</v>
      </c>
      <c r="D36">
        <v>1663</v>
      </c>
      <c r="E36">
        <v>2489</v>
      </c>
      <c r="F36">
        <v>2445</v>
      </c>
      <c r="G36">
        <v>2508</v>
      </c>
      <c r="H36">
        <v>1852</v>
      </c>
      <c r="I36">
        <v>2907</v>
      </c>
    </row>
    <row r="37" spans="1:9" ht="30" x14ac:dyDescent="0.25">
      <c r="A37" s="1" t="s">
        <v>45</v>
      </c>
      <c r="B37">
        <v>44651</v>
      </c>
      <c r="C37">
        <v>39340</v>
      </c>
      <c r="D37">
        <v>31188</v>
      </c>
      <c r="E37">
        <v>35589</v>
      </c>
      <c r="F37">
        <v>42299</v>
      </c>
      <c r="G37">
        <v>39916</v>
      </c>
      <c r="H37">
        <v>33223</v>
      </c>
      <c r="I37">
        <v>44488</v>
      </c>
    </row>
    <row r="38" spans="1:9" ht="30" x14ac:dyDescent="0.25">
      <c r="A38" s="1" t="s">
        <v>46</v>
      </c>
      <c r="B38">
        <v>44815</v>
      </c>
      <c r="C38">
        <v>39723</v>
      </c>
      <c r="D38">
        <v>31869</v>
      </c>
      <c r="E38">
        <v>36047</v>
      </c>
      <c r="F38">
        <v>40396</v>
      </c>
      <c r="G38">
        <v>39479</v>
      </c>
      <c r="H38">
        <v>34423</v>
      </c>
      <c r="I38">
        <v>43305</v>
      </c>
    </row>
    <row r="39" spans="1:9" ht="75" x14ac:dyDescent="0.25">
      <c r="A39" s="1" t="s">
        <v>47</v>
      </c>
      <c r="B39">
        <v>5.4</v>
      </c>
      <c r="C39">
        <v>4.5</v>
      </c>
      <c r="D39">
        <v>5.0999999999999996</v>
      </c>
      <c r="E39">
        <v>5.3</v>
      </c>
      <c r="F39">
        <v>4.4000000000000004</v>
      </c>
      <c r="G39">
        <v>4.9000000000000004</v>
      </c>
      <c r="H39">
        <v>5.8</v>
      </c>
      <c r="I39">
        <v>4.5</v>
      </c>
    </row>
    <row r="40" spans="1:9" ht="75" x14ac:dyDescent="0.25">
      <c r="A40" s="1" t="s">
        <v>48</v>
      </c>
      <c r="B40">
        <v>5.2</v>
      </c>
      <c r="C40">
        <v>4.3</v>
      </c>
      <c r="D40">
        <v>5.2</v>
      </c>
      <c r="E40">
        <v>6.1</v>
      </c>
      <c r="F40">
        <v>4.7</v>
      </c>
      <c r="G40">
        <v>4.7</v>
      </c>
      <c r="H40">
        <v>5.5</v>
      </c>
      <c r="I40">
        <v>3.7</v>
      </c>
    </row>
    <row r="41" spans="1:9" ht="30" x14ac:dyDescent="0.25">
      <c r="A41" s="1" t="s">
        <v>49</v>
      </c>
      <c r="B41">
        <v>1</v>
      </c>
      <c r="C41">
        <v>1</v>
      </c>
      <c r="D41">
        <v>1</v>
      </c>
      <c r="F41">
        <v>3</v>
      </c>
      <c r="G41">
        <v>2</v>
      </c>
      <c r="H41">
        <v>1</v>
      </c>
    </row>
    <row r="42" spans="1:9" ht="30" x14ac:dyDescent="0.25">
      <c r="A42" s="1" t="s">
        <v>50</v>
      </c>
      <c r="B42">
        <v>1</v>
      </c>
      <c r="C42">
        <v>1</v>
      </c>
      <c r="D42">
        <v>1</v>
      </c>
      <c r="F42">
        <v>5</v>
      </c>
      <c r="G42">
        <v>3</v>
      </c>
      <c r="H42">
        <v>1</v>
      </c>
    </row>
    <row r="43" spans="1:9" ht="60" x14ac:dyDescent="0.25">
      <c r="A43" s="1" t="s">
        <v>51</v>
      </c>
      <c r="B43">
        <v>12.3</v>
      </c>
      <c r="C43">
        <v>4.3</v>
      </c>
      <c r="D43">
        <v>6.9</v>
      </c>
      <c r="F43">
        <v>3</v>
      </c>
      <c r="G43">
        <v>7.1</v>
      </c>
      <c r="H43">
        <v>9</v>
      </c>
      <c r="I43">
        <v>8.3000000000000007</v>
      </c>
    </row>
    <row r="44" spans="1:9" ht="60" x14ac:dyDescent="0.25">
      <c r="A44" s="1" t="s">
        <v>52</v>
      </c>
      <c r="B44">
        <v>6.4</v>
      </c>
      <c r="C44">
        <v>3.8</v>
      </c>
      <c r="D44">
        <v>9.3000000000000007</v>
      </c>
      <c r="F44">
        <v>3.6</v>
      </c>
      <c r="G44">
        <v>9.6</v>
      </c>
      <c r="H44">
        <v>11</v>
      </c>
      <c r="I44">
        <v>4.5</v>
      </c>
    </row>
    <row r="45" spans="1:9" ht="60" x14ac:dyDescent="0.25">
      <c r="A45" s="1" t="s">
        <v>53</v>
      </c>
      <c r="B45">
        <v>152</v>
      </c>
      <c r="C45">
        <v>138</v>
      </c>
      <c r="D45">
        <v>149</v>
      </c>
      <c r="E45">
        <v>133</v>
      </c>
      <c r="F45">
        <v>139</v>
      </c>
      <c r="G45">
        <v>144</v>
      </c>
      <c r="H45">
        <v>147</v>
      </c>
      <c r="I45">
        <v>120</v>
      </c>
    </row>
    <row r="46" spans="1:9" ht="60" x14ac:dyDescent="0.25">
      <c r="A46" s="1" t="s">
        <v>54</v>
      </c>
      <c r="B46">
        <v>150</v>
      </c>
      <c r="C46">
        <v>126</v>
      </c>
      <c r="D46">
        <v>129</v>
      </c>
      <c r="E46">
        <v>135</v>
      </c>
      <c r="F46">
        <v>136</v>
      </c>
      <c r="G46">
        <v>140</v>
      </c>
      <c r="H46">
        <v>151</v>
      </c>
      <c r="I46">
        <v>126</v>
      </c>
    </row>
    <row r="47" spans="1:9" ht="45" x14ac:dyDescent="0.25">
      <c r="A47" s="1" t="s">
        <v>55</v>
      </c>
      <c r="B47">
        <v>0.45</v>
      </c>
      <c r="C47">
        <v>0.42</v>
      </c>
      <c r="D47">
        <v>0.44</v>
      </c>
      <c r="E47">
        <v>0.39</v>
      </c>
      <c r="F47">
        <v>0.42</v>
      </c>
      <c r="G47">
        <v>0.44</v>
      </c>
      <c r="H47">
        <v>0.45</v>
      </c>
      <c r="I47">
        <v>0.36</v>
      </c>
    </row>
    <row r="48" spans="1:9" ht="45" x14ac:dyDescent="0.25">
      <c r="A48" s="1" t="s">
        <v>56</v>
      </c>
      <c r="B48">
        <v>0.44</v>
      </c>
      <c r="C48">
        <v>0.39</v>
      </c>
      <c r="D48">
        <v>0.39</v>
      </c>
      <c r="E48">
        <v>0.41</v>
      </c>
      <c r="F48">
        <v>0.41</v>
      </c>
      <c r="G48">
        <v>0.44</v>
      </c>
      <c r="H48">
        <v>0.46</v>
      </c>
      <c r="I48">
        <v>0.39</v>
      </c>
    </row>
    <row r="49" spans="1:9" ht="75" x14ac:dyDescent="0.25">
      <c r="A49" s="1" t="s">
        <v>57</v>
      </c>
      <c r="B49">
        <v>4.9000000000000004</v>
      </c>
      <c r="C49">
        <v>4.3</v>
      </c>
      <c r="D49">
        <v>4.9000000000000004</v>
      </c>
      <c r="E49">
        <v>4.4000000000000004</v>
      </c>
      <c r="F49">
        <v>4.7</v>
      </c>
      <c r="G49">
        <v>4.7</v>
      </c>
      <c r="H49">
        <v>4.9000000000000004</v>
      </c>
      <c r="I49">
        <v>3.9</v>
      </c>
    </row>
    <row r="50" spans="1:9" ht="75" x14ac:dyDescent="0.25">
      <c r="A50" s="1" t="s">
        <v>58</v>
      </c>
      <c r="B50">
        <v>4.8</v>
      </c>
      <c r="C50">
        <v>3.9</v>
      </c>
      <c r="D50">
        <v>4.3</v>
      </c>
      <c r="E50">
        <v>4.5</v>
      </c>
      <c r="F50">
        <v>4.5999999999999996</v>
      </c>
      <c r="G50">
        <v>4.7</v>
      </c>
      <c r="H50">
        <v>4.9000000000000004</v>
      </c>
      <c r="I50">
        <v>4.3</v>
      </c>
    </row>
    <row r="51" spans="1:9" ht="75" x14ac:dyDescent="0.25">
      <c r="A51" s="1" t="s">
        <v>59</v>
      </c>
      <c r="B51">
        <v>91</v>
      </c>
      <c r="C51">
        <v>100</v>
      </c>
      <c r="D51">
        <v>91</v>
      </c>
      <c r="E51">
        <v>89</v>
      </c>
      <c r="F51">
        <v>89</v>
      </c>
      <c r="G51">
        <v>93</v>
      </c>
      <c r="H51">
        <v>92</v>
      </c>
      <c r="I51">
        <v>91</v>
      </c>
    </row>
    <row r="52" spans="1:9" ht="75" x14ac:dyDescent="0.25">
      <c r="A52" s="1" t="s">
        <v>60</v>
      </c>
      <c r="B52">
        <v>92</v>
      </c>
      <c r="C52">
        <v>99</v>
      </c>
      <c r="D52">
        <v>92</v>
      </c>
      <c r="E52">
        <v>92</v>
      </c>
      <c r="F52">
        <v>90</v>
      </c>
      <c r="G52">
        <v>92</v>
      </c>
      <c r="H52">
        <v>93</v>
      </c>
      <c r="I52">
        <v>90</v>
      </c>
    </row>
    <row r="53" spans="1:9" ht="75" x14ac:dyDescent="0.25">
      <c r="A53" s="1" t="s">
        <v>61</v>
      </c>
      <c r="B53">
        <v>31</v>
      </c>
      <c r="C53">
        <v>32.4</v>
      </c>
      <c r="D53">
        <v>30.6</v>
      </c>
      <c r="E53">
        <v>30.2</v>
      </c>
      <c r="F53">
        <v>29.6</v>
      </c>
      <c r="G53">
        <v>30.6</v>
      </c>
      <c r="H53">
        <v>30.1</v>
      </c>
      <c r="I53">
        <v>30.6</v>
      </c>
    </row>
    <row r="54" spans="1:9" ht="75" x14ac:dyDescent="0.25">
      <c r="A54" s="1" t="s">
        <v>62</v>
      </c>
      <c r="B54">
        <v>31.5</v>
      </c>
      <c r="C54" s="3" t="s">
        <v>109</v>
      </c>
      <c r="D54">
        <v>30.4</v>
      </c>
      <c r="E54">
        <v>30.3</v>
      </c>
      <c r="F54">
        <v>29.8</v>
      </c>
      <c r="G54">
        <v>29.7</v>
      </c>
      <c r="H54">
        <v>30.8</v>
      </c>
      <c r="I54">
        <v>29.2</v>
      </c>
    </row>
    <row r="55" spans="1:9" ht="105" x14ac:dyDescent="0.25">
      <c r="A55" s="1" t="s">
        <v>63</v>
      </c>
      <c r="B55">
        <v>339</v>
      </c>
      <c r="C55">
        <v>325</v>
      </c>
      <c r="D55">
        <v>336</v>
      </c>
      <c r="E55">
        <v>339</v>
      </c>
      <c r="F55">
        <v>334</v>
      </c>
      <c r="G55">
        <v>330</v>
      </c>
      <c r="H55">
        <v>327</v>
      </c>
      <c r="I55">
        <v>337</v>
      </c>
    </row>
    <row r="56" spans="1:9" ht="105" x14ac:dyDescent="0.25">
      <c r="A56" s="1" t="s">
        <v>64</v>
      </c>
      <c r="B56">
        <v>344</v>
      </c>
      <c r="C56">
        <v>323</v>
      </c>
      <c r="D56">
        <v>332</v>
      </c>
      <c r="E56">
        <v>330</v>
      </c>
      <c r="F56">
        <v>333</v>
      </c>
      <c r="G56">
        <v>321</v>
      </c>
      <c r="H56">
        <v>330</v>
      </c>
      <c r="I56">
        <v>324</v>
      </c>
    </row>
    <row r="57" spans="1:9" ht="75" x14ac:dyDescent="0.25">
      <c r="A57" s="1" t="s">
        <v>65</v>
      </c>
      <c r="B57">
        <v>6</v>
      </c>
      <c r="C57">
        <v>2.6</v>
      </c>
      <c r="D57">
        <v>3.4</v>
      </c>
      <c r="E57">
        <v>6.9</v>
      </c>
      <c r="F57">
        <v>7.5</v>
      </c>
      <c r="G57">
        <v>5.4</v>
      </c>
      <c r="H57">
        <v>6.3</v>
      </c>
      <c r="I57">
        <v>2.6</v>
      </c>
    </row>
    <row r="58" spans="1:9" ht="75" x14ac:dyDescent="0.25">
      <c r="A58" s="1" t="s">
        <v>66</v>
      </c>
      <c r="B58">
        <v>5.7</v>
      </c>
      <c r="C58">
        <v>2.8</v>
      </c>
      <c r="D58">
        <v>3.7</v>
      </c>
      <c r="E58">
        <v>7</v>
      </c>
      <c r="F58">
        <v>7.2</v>
      </c>
      <c r="G58">
        <v>5.4</v>
      </c>
      <c r="H58">
        <v>6.2</v>
      </c>
      <c r="I58">
        <v>4.0999999999999996</v>
      </c>
    </row>
    <row r="59" spans="1:9" ht="60" x14ac:dyDescent="0.25">
      <c r="A59" s="1" t="s">
        <v>67</v>
      </c>
      <c r="B59">
        <v>2.8</v>
      </c>
      <c r="C59">
        <v>1.3</v>
      </c>
      <c r="D59">
        <v>2.2000000000000002</v>
      </c>
      <c r="E59">
        <v>4.3</v>
      </c>
      <c r="F59">
        <v>4.2</v>
      </c>
      <c r="G59">
        <v>2.9</v>
      </c>
      <c r="H59">
        <v>3.3</v>
      </c>
      <c r="I59">
        <v>1.4</v>
      </c>
    </row>
    <row r="60" spans="1:9" ht="60" x14ac:dyDescent="0.25">
      <c r="A60" s="1" t="s">
        <v>68</v>
      </c>
      <c r="B60">
        <v>2.2999999999999998</v>
      </c>
      <c r="C60">
        <v>1.2</v>
      </c>
      <c r="D60">
        <v>2.2000000000000002</v>
      </c>
      <c r="E60">
        <v>4.3</v>
      </c>
      <c r="F60">
        <v>3.4</v>
      </c>
      <c r="G60">
        <v>2.2999999999999998</v>
      </c>
      <c r="H60">
        <v>3.5</v>
      </c>
      <c r="I60">
        <v>2.5</v>
      </c>
    </row>
    <row r="61" spans="1:9" ht="60" x14ac:dyDescent="0.25">
      <c r="A61" s="1" t="s">
        <v>69</v>
      </c>
      <c r="B61">
        <v>2.8</v>
      </c>
      <c r="C61">
        <v>1</v>
      </c>
      <c r="D61">
        <v>0.8</v>
      </c>
      <c r="E61">
        <v>2.2000000000000002</v>
      </c>
      <c r="F61">
        <v>2.6</v>
      </c>
      <c r="G61">
        <v>1.9</v>
      </c>
      <c r="H61">
        <v>2.4</v>
      </c>
      <c r="I61">
        <v>1</v>
      </c>
    </row>
    <row r="62" spans="1:9" ht="60" x14ac:dyDescent="0.25">
      <c r="A62" s="1" t="s">
        <v>70</v>
      </c>
      <c r="B62">
        <v>2.9</v>
      </c>
      <c r="C62">
        <v>1.2</v>
      </c>
      <c r="D62">
        <v>0.8</v>
      </c>
      <c r="E62">
        <v>2</v>
      </c>
      <c r="F62">
        <v>3</v>
      </c>
      <c r="G62">
        <v>0.6</v>
      </c>
      <c r="H62">
        <v>2</v>
      </c>
      <c r="I62">
        <v>1.1000000000000001</v>
      </c>
    </row>
    <row r="63" spans="1:9" ht="60" x14ac:dyDescent="0.25">
      <c r="A63" s="1" t="s">
        <v>71</v>
      </c>
      <c r="B63">
        <v>0.3</v>
      </c>
      <c r="C63">
        <v>0.2</v>
      </c>
      <c r="D63">
        <v>0.3</v>
      </c>
      <c r="E63">
        <v>0.3</v>
      </c>
      <c r="F63">
        <v>0.5</v>
      </c>
      <c r="G63">
        <v>0.3</v>
      </c>
      <c r="H63">
        <v>0.5</v>
      </c>
      <c r="I63">
        <v>0.1</v>
      </c>
    </row>
    <row r="64" spans="1:9" ht="60" x14ac:dyDescent="0.25">
      <c r="A64" s="1" t="s">
        <v>72</v>
      </c>
      <c r="B64">
        <v>0.4</v>
      </c>
      <c r="C64">
        <v>0.3</v>
      </c>
      <c r="D64">
        <v>0.5</v>
      </c>
      <c r="E64">
        <v>0.4</v>
      </c>
      <c r="F64">
        <v>0.6</v>
      </c>
      <c r="G64">
        <v>0.2</v>
      </c>
      <c r="H64">
        <v>0.5</v>
      </c>
      <c r="I64">
        <v>0.3</v>
      </c>
    </row>
    <row r="65" spans="1:9" ht="60" x14ac:dyDescent="0.25">
      <c r="A65" s="1" t="s">
        <v>73</v>
      </c>
      <c r="B65">
        <v>0.1</v>
      </c>
      <c r="C65">
        <v>0.1</v>
      </c>
      <c r="D65">
        <v>0.1</v>
      </c>
      <c r="E65">
        <v>0.2</v>
      </c>
      <c r="F65">
        <v>0.3</v>
      </c>
      <c r="G65">
        <v>0.2</v>
      </c>
      <c r="H65">
        <v>0.1</v>
      </c>
      <c r="I65">
        <v>0</v>
      </c>
    </row>
    <row r="66" spans="1:9" ht="60" x14ac:dyDescent="0.25">
      <c r="A66" s="1" t="s">
        <v>74</v>
      </c>
      <c r="B66">
        <v>0.1</v>
      </c>
      <c r="C66">
        <v>0.2</v>
      </c>
      <c r="D66">
        <v>0.1</v>
      </c>
      <c r="E66">
        <v>0.2</v>
      </c>
      <c r="F66">
        <v>0.3</v>
      </c>
      <c r="G66">
        <v>0</v>
      </c>
      <c r="H66">
        <v>0.2</v>
      </c>
      <c r="I66">
        <v>0.2</v>
      </c>
    </row>
    <row r="67" spans="1:9" ht="60" x14ac:dyDescent="0.25">
      <c r="A67" s="1" t="s">
        <v>75</v>
      </c>
      <c r="B67">
        <v>0</v>
      </c>
      <c r="C67">
        <v>0</v>
      </c>
      <c r="D67">
        <v>0</v>
      </c>
      <c r="E67">
        <v>0</v>
      </c>
      <c r="F67">
        <v>0.1</v>
      </c>
      <c r="G67">
        <v>0</v>
      </c>
      <c r="H67">
        <v>0</v>
      </c>
      <c r="I67">
        <v>0</v>
      </c>
    </row>
    <row r="68" spans="1:9" ht="60" x14ac:dyDescent="0.25">
      <c r="A68" s="1" t="s">
        <v>76</v>
      </c>
      <c r="B68">
        <v>0.1</v>
      </c>
      <c r="C68">
        <v>0</v>
      </c>
      <c r="D68">
        <v>0</v>
      </c>
      <c r="E68">
        <v>0.1</v>
      </c>
      <c r="F68">
        <v>0.1</v>
      </c>
      <c r="G68">
        <v>0</v>
      </c>
      <c r="H68">
        <v>0.1</v>
      </c>
      <c r="I68">
        <v>0</v>
      </c>
    </row>
    <row r="69" spans="1:9" ht="45" x14ac:dyDescent="0.25">
      <c r="A69" s="1" t="s">
        <v>77</v>
      </c>
      <c r="B69">
        <v>243</v>
      </c>
      <c r="C69">
        <v>202</v>
      </c>
      <c r="D69">
        <v>236</v>
      </c>
      <c r="E69">
        <v>214</v>
      </c>
      <c r="F69">
        <v>273</v>
      </c>
      <c r="G69">
        <v>296</v>
      </c>
      <c r="H69">
        <v>196</v>
      </c>
      <c r="I69">
        <v>197</v>
      </c>
    </row>
    <row r="70" spans="1:9" ht="45" x14ac:dyDescent="0.25">
      <c r="A70" s="1" t="s">
        <v>78</v>
      </c>
      <c r="B70">
        <v>270</v>
      </c>
      <c r="C70">
        <v>237</v>
      </c>
      <c r="D70">
        <v>262</v>
      </c>
      <c r="E70">
        <v>220</v>
      </c>
      <c r="F70">
        <v>258</v>
      </c>
      <c r="G70">
        <v>293</v>
      </c>
      <c r="H70">
        <v>197</v>
      </c>
      <c r="I70">
        <v>254</v>
      </c>
    </row>
    <row r="71" spans="1:9" ht="45" x14ac:dyDescent="0.25">
      <c r="A71" s="1" t="s">
        <v>79</v>
      </c>
      <c r="B71">
        <v>6.7</v>
      </c>
      <c r="C71">
        <v>7.5</v>
      </c>
      <c r="D71">
        <v>5.2</v>
      </c>
      <c r="E71">
        <v>7.1</v>
      </c>
      <c r="F71">
        <v>2.5</v>
      </c>
      <c r="G71">
        <v>7.4</v>
      </c>
      <c r="H71">
        <v>8.1</v>
      </c>
      <c r="I71">
        <v>7.6</v>
      </c>
    </row>
    <row r="72" spans="1:9" ht="45" x14ac:dyDescent="0.25">
      <c r="A72" s="1" t="s">
        <v>80</v>
      </c>
      <c r="B72" s="2">
        <v>6.3</v>
      </c>
      <c r="C72" s="2">
        <v>7.5</v>
      </c>
      <c r="D72">
        <v>5.6</v>
      </c>
      <c r="E72">
        <v>6.3</v>
      </c>
      <c r="F72">
        <v>5.8</v>
      </c>
      <c r="G72">
        <v>3.3</v>
      </c>
      <c r="H72">
        <v>7.1</v>
      </c>
      <c r="I72">
        <v>7</v>
      </c>
    </row>
    <row r="73" spans="1:9" ht="45" x14ac:dyDescent="0.25">
      <c r="A73" s="1" t="s">
        <v>81</v>
      </c>
      <c r="B73" s="2">
        <v>6.5</v>
      </c>
      <c r="C73" s="2">
        <v>10.1</v>
      </c>
      <c r="D73">
        <v>2.1</v>
      </c>
      <c r="E73">
        <v>6.4</v>
      </c>
      <c r="F73">
        <v>6.5</v>
      </c>
      <c r="G73">
        <v>6.5</v>
      </c>
      <c r="H73">
        <v>6.8</v>
      </c>
      <c r="I73">
        <v>7.2</v>
      </c>
    </row>
    <row r="74" spans="1:9" ht="45" x14ac:dyDescent="0.25">
      <c r="A74" s="1" t="s">
        <v>82</v>
      </c>
      <c r="B74" s="2">
        <v>4.4000000000000004</v>
      </c>
      <c r="C74" s="2">
        <v>6.8</v>
      </c>
      <c r="D74">
        <v>6</v>
      </c>
      <c r="E74">
        <v>6.4</v>
      </c>
      <c r="F74">
        <v>6</v>
      </c>
      <c r="G74">
        <v>5.3</v>
      </c>
      <c r="H74">
        <v>8.1</v>
      </c>
      <c r="I74">
        <v>6.9</v>
      </c>
    </row>
    <row r="75" spans="1:9" ht="75" x14ac:dyDescent="0.25">
      <c r="A75" s="1" t="s">
        <v>83</v>
      </c>
      <c r="B75">
        <v>95</v>
      </c>
      <c r="C75">
        <v>105</v>
      </c>
      <c r="D75">
        <v>93</v>
      </c>
      <c r="E75">
        <v>114</v>
      </c>
      <c r="F75">
        <v>98</v>
      </c>
      <c r="G75">
        <v>101</v>
      </c>
      <c r="H75">
        <v>118</v>
      </c>
      <c r="I75">
        <v>88</v>
      </c>
    </row>
    <row r="76" spans="1:9" ht="75" x14ac:dyDescent="0.25">
      <c r="A76" s="1" t="s">
        <v>84</v>
      </c>
      <c r="B76">
        <v>98</v>
      </c>
      <c r="C76">
        <v>101</v>
      </c>
      <c r="D76">
        <v>88</v>
      </c>
      <c r="E76">
        <v>118</v>
      </c>
      <c r="F76">
        <v>89</v>
      </c>
      <c r="G76">
        <v>112</v>
      </c>
      <c r="H76">
        <v>84</v>
      </c>
      <c r="I76">
        <v>90</v>
      </c>
    </row>
    <row r="77" spans="1:9" ht="75" x14ac:dyDescent="0.25">
      <c r="A77" s="1" t="s">
        <v>85</v>
      </c>
      <c r="B77">
        <v>85</v>
      </c>
      <c r="C77">
        <v>105</v>
      </c>
      <c r="D77">
        <v>84</v>
      </c>
      <c r="E77">
        <v>89</v>
      </c>
      <c r="F77">
        <v>93</v>
      </c>
      <c r="G77">
        <v>110</v>
      </c>
      <c r="H77">
        <v>89</v>
      </c>
      <c r="I77">
        <v>103</v>
      </c>
    </row>
    <row r="78" spans="1:9" ht="75" x14ac:dyDescent="0.25">
      <c r="A78" s="1" t="s">
        <v>86</v>
      </c>
      <c r="B78">
        <v>91</v>
      </c>
      <c r="C78">
        <v>101</v>
      </c>
      <c r="D78">
        <v>92</v>
      </c>
      <c r="E78">
        <v>101</v>
      </c>
      <c r="F78">
        <v>96</v>
      </c>
      <c r="G78">
        <v>98</v>
      </c>
      <c r="H78">
        <v>103</v>
      </c>
      <c r="I78">
        <v>111</v>
      </c>
    </row>
    <row r="79" spans="1:9" ht="75" x14ac:dyDescent="0.25">
      <c r="A79" s="1" t="s">
        <v>87</v>
      </c>
      <c r="B79">
        <v>112</v>
      </c>
      <c r="C79">
        <v>123</v>
      </c>
      <c r="D79">
        <v>117</v>
      </c>
      <c r="E79">
        <v>136</v>
      </c>
      <c r="F79">
        <v>122</v>
      </c>
      <c r="G79">
        <v>121</v>
      </c>
      <c r="H79">
        <v>149</v>
      </c>
      <c r="I79">
        <v>107</v>
      </c>
    </row>
    <row r="80" spans="1:9" ht="75" x14ac:dyDescent="0.25">
      <c r="A80" s="1" t="s">
        <v>88</v>
      </c>
      <c r="B80">
        <v>119</v>
      </c>
      <c r="C80">
        <v>116</v>
      </c>
      <c r="D80">
        <v>113</v>
      </c>
      <c r="E80">
        <v>145</v>
      </c>
      <c r="F80">
        <v>112</v>
      </c>
      <c r="G80">
        <v>140</v>
      </c>
      <c r="H80">
        <v>117</v>
      </c>
      <c r="I80">
        <v>113</v>
      </c>
    </row>
    <row r="81" spans="1:9" ht="75" x14ac:dyDescent="0.25">
      <c r="A81" s="1" t="s">
        <v>89</v>
      </c>
      <c r="B81">
        <v>103</v>
      </c>
      <c r="C81">
        <v>130</v>
      </c>
      <c r="D81">
        <v>106</v>
      </c>
      <c r="E81">
        <v>106</v>
      </c>
      <c r="F81">
        <v>111</v>
      </c>
      <c r="G81">
        <v>126</v>
      </c>
      <c r="H81">
        <v>126</v>
      </c>
      <c r="I81">
        <v>121</v>
      </c>
    </row>
    <row r="82" spans="1:9" ht="75" x14ac:dyDescent="0.25">
      <c r="A82" s="1" t="s">
        <v>90</v>
      </c>
      <c r="B82">
        <v>108</v>
      </c>
      <c r="C82">
        <v>109</v>
      </c>
      <c r="D82">
        <v>117</v>
      </c>
      <c r="E82">
        <v>119</v>
      </c>
      <c r="F82">
        <v>116</v>
      </c>
      <c r="G82">
        <v>112</v>
      </c>
      <c r="H82">
        <v>124</v>
      </c>
      <c r="I82">
        <v>135</v>
      </c>
    </row>
    <row r="83" spans="1:9" ht="75" x14ac:dyDescent="0.25">
      <c r="A83" s="1" t="s">
        <v>91</v>
      </c>
      <c r="B83">
        <v>27</v>
      </c>
      <c r="C83">
        <v>28</v>
      </c>
      <c r="D83">
        <v>36</v>
      </c>
      <c r="E83">
        <v>41</v>
      </c>
      <c r="F83">
        <v>40</v>
      </c>
      <c r="G83">
        <v>31</v>
      </c>
      <c r="H83">
        <v>51</v>
      </c>
      <c r="I83">
        <v>31</v>
      </c>
    </row>
    <row r="84" spans="1:9" ht="75" x14ac:dyDescent="0.25">
      <c r="A84" s="1" t="s">
        <v>92</v>
      </c>
      <c r="B84">
        <v>38</v>
      </c>
      <c r="C84">
        <v>24</v>
      </c>
      <c r="D84">
        <v>38</v>
      </c>
      <c r="E84">
        <v>54</v>
      </c>
      <c r="F84">
        <v>36</v>
      </c>
      <c r="G84">
        <v>44</v>
      </c>
      <c r="H84">
        <v>52</v>
      </c>
      <c r="I84">
        <v>35</v>
      </c>
    </row>
    <row r="85" spans="1:9" ht="75" x14ac:dyDescent="0.25">
      <c r="A85" s="1" t="s">
        <v>93</v>
      </c>
      <c r="B85">
        <v>27</v>
      </c>
      <c r="C85">
        <v>40</v>
      </c>
      <c r="D85">
        <v>35</v>
      </c>
      <c r="E85">
        <v>33</v>
      </c>
      <c r="F85">
        <v>28</v>
      </c>
      <c r="G85">
        <v>43</v>
      </c>
      <c r="H85">
        <v>55</v>
      </c>
      <c r="I85">
        <v>29</v>
      </c>
    </row>
    <row r="86" spans="1:9" ht="75" x14ac:dyDescent="0.25">
      <c r="A86" s="1" t="s">
        <v>94</v>
      </c>
      <c r="B86">
        <v>27</v>
      </c>
      <c r="C86">
        <v>25</v>
      </c>
      <c r="D86">
        <v>37</v>
      </c>
      <c r="E86">
        <v>36</v>
      </c>
      <c r="F86">
        <v>32</v>
      </c>
      <c r="G86">
        <v>29</v>
      </c>
      <c r="H86">
        <v>35</v>
      </c>
      <c r="I86">
        <v>42</v>
      </c>
    </row>
    <row r="87" spans="1:9" ht="90" x14ac:dyDescent="0.25">
      <c r="A87" s="1" t="s">
        <v>95</v>
      </c>
      <c r="B87">
        <v>7</v>
      </c>
      <c r="C87">
        <v>0</v>
      </c>
      <c r="D87">
        <v>9</v>
      </c>
      <c r="E87">
        <v>14</v>
      </c>
      <c r="F87">
        <v>9</v>
      </c>
      <c r="G87">
        <v>10</v>
      </c>
      <c r="H87">
        <v>16</v>
      </c>
      <c r="I87">
        <v>3</v>
      </c>
    </row>
    <row r="88" spans="1:9" ht="90" x14ac:dyDescent="0.25">
      <c r="A88" s="1" t="s">
        <v>96</v>
      </c>
      <c r="B88">
        <v>12</v>
      </c>
      <c r="C88">
        <v>-7</v>
      </c>
      <c r="D88">
        <v>10</v>
      </c>
      <c r="E88">
        <v>17</v>
      </c>
      <c r="F88">
        <v>10</v>
      </c>
      <c r="G88">
        <v>13</v>
      </c>
      <c r="H88">
        <v>21</v>
      </c>
      <c r="I88">
        <v>6</v>
      </c>
    </row>
    <row r="89" spans="1:9" ht="90" x14ac:dyDescent="0.25">
      <c r="A89" s="1" t="s">
        <v>97</v>
      </c>
      <c r="B89">
        <v>4</v>
      </c>
      <c r="C89">
        <v>2</v>
      </c>
      <c r="D89">
        <v>10</v>
      </c>
      <c r="E89">
        <v>14</v>
      </c>
      <c r="F89">
        <v>7</v>
      </c>
      <c r="G89">
        <v>11</v>
      </c>
      <c r="H89">
        <v>24</v>
      </c>
      <c r="I89">
        <v>4</v>
      </c>
    </row>
    <row r="90" spans="1:9" ht="90" x14ac:dyDescent="0.25">
      <c r="A90" s="1" t="s">
        <v>98</v>
      </c>
      <c r="B90">
        <v>6</v>
      </c>
      <c r="C90">
        <v>-3</v>
      </c>
      <c r="D90">
        <v>7</v>
      </c>
      <c r="E90">
        <v>11</v>
      </c>
      <c r="F90">
        <v>9</v>
      </c>
      <c r="G90">
        <v>-1</v>
      </c>
      <c r="H90">
        <v>11</v>
      </c>
      <c r="I90">
        <v>8</v>
      </c>
    </row>
    <row r="91" spans="1:9" ht="90" x14ac:dyDescent="0.25">
      <c r="A91" s="1" t="s">
        <v>99</v>
      </c>
      <c r="B91">
        <v>22</v>
      </c>
      <c r="C91">
        <v>-1</v>
      </c>
      <c r="D91">
        <v>26</v>
      </c>
      <c r="E91">
        <v>35</v>
      </c>
      <c r="F91">
        <v>21</v>
      </c>
      <c r="G91">
        <v>33</v>
      </c>
      <c r="H91">
        <v>32</v>
      </c>
      <c r="I91">
        <v>9</v>
      </c>
    </row>
    <row r="92" spans="1:9" ht="90" x14ac:dyDescent="0.25">
      <c r="A92" s="1" t="s">
        <v>100</v>
      </c>
      <c r="B92">
        <v>32</v>
      </c>
      <c r="C92">
        <v>-28</v>
      </c>
      <c r="D92">
        <v>27</v>
      </c>
      <c r="E92">
        <v>31</v>
      </c>
      <c r="F92">
        <v>28</v>
      </c>
      <c r="G92">
        <v>30</v>
      </c>
      <c r="H92">
        <v>41</v>
      </c>
      <c r="I92">
        <v>16</v>
      </c>
    </row>
    <row r="93" spans="1:9" ht="90" x14ac:dyDescent="0.25">
      <c r="A93" s="1" t="s">
        <v>101</v>
      </c>
      <c r="B93">
        <v>15</v>
      </c>
      <c r="C93">
        <v>2</v>
      </c>
      <c r="D93">
        <v>28</v>
      </c>
      <c r="E93">
        <v>41</v>
      </c>
      <c r="F93">
        <v>26</v>
      </c>
      <c r="G93">
        <v>26</v>
      </c>
      <c r="H93">
        <v>43</v>
      </c>
      <c r="I93">
        <v>15</v>
      </c>
    </row>
    <row r="94" spans="1:9" ht="90" x14ac:dyDescent="0.25">
      <c r="A94" s="1" t="s">
        <v>102</v>
      </c>
      <c r="B94">
        <v>22</v>
      </c>
      <c r="C94">
        <v>-11</v>
      </c>
      <c r="D94">
        <v>20</v>
      </c>
      <c r="E94">
        <v>31</v>
      </c>
      <c r="F94">
        <v>27</v>
      </c>
      <c r="G94">
        <v>-3</v>
      </c>
      <c r="H94">
        <v>31</v>
      </c>
      <c r="I94">
        <v>19</v>
      </c>
    </row>
    <row r="95" spans="1:9" ht="45" x14ac:dyDescent="0.25">
      <c r="A95" s="1" t="s">
        <v>103</v>
      </c>
      <c r="B95">
        <v>78</v>
      </c>
      <c r="C95">
        <v>95</v>
      </c>
      <c r="D95">
        <v>81</v>
      </c>
      <c r="E95">
        <v>95</v>
      </c>
      <c r="F95">
        <v>82</v>
      </c>
      <c r="G95">
        <v>90</v>
      </c>
      <c r="H95">
        <v>98</v>
      </c>
      <c r="I95">
        <v>76</v>
      </c>
    </row>
    <row r="96" spans="1:9" ht="45" x14ac:dyDescent="0.25">
      <c r="A96" s="1" t="s">
        <v>104</v>
      </c>
      <c r="B96">
        <v>81</v>
      </c>
      <c r="C96">
        <v>92</v>
      </c>
      <c r="D96">
        <v>75</v>
      </c>
      <c r="E96">
        <v>91</v>
      </c>
      <c r="F96">
        <v>76</v>
      </c>
      <c r="G96">
        <v>96</v>
      </c>
      <c r="H96">
        <v>65</v>
      </c>
      <c r="I96">
        <v>78</v>
      </c>
    </row>
    <row r="97" spans="1:9" ht="45" x14ac:dyDescent="0.25">
      <c r="A97" s="1" t="s">
        <v>105</v>
      </c>
      <c r="B97">
        <v>76</v>
      </c>
      <c r="C97">
        <v>90</v>
      </c>
      <c r="D97">
        <v>71</v>
      </c>
      <c r="E97">
        <v>73</v>
      </c>
      <c r="F97">
        <v>83</v>
      </c>
      <c r="G97">
        <v>96</v>
      </c>
      <c r="H97">
        <v>71</v>
      </c>
      <c r="I97">
        <v>92</v>
      </c>
    </row>
    <row r="98" spans="1:9" ht="45" x14ac:dyDescent="0.25">
      <c r="A98" s="1" t="s">
        <v>106</v>
      </c>
      <c r="B98">
        <v>81</v>
      </c>
      <c r="C98">
        <v>84</v>
      </c>
      <c r="D98">
        <v>80</v>
      </c>
      <c r="E98">
        <v>83</v>
      </c>
      <c r="F98">
        <v>84</v>
      </c>
      <c r="G98">
        <v>83</v>
      </c>
      <c r="H98">
        <v>89</v>
      </c>
      <c r="I98">
        <v>93</v>
      </c>
    </row>
    <row r="99" spans="1:9" ht="45" x14ac:dyDescent="0.25">
      <c r="A99" s="1" t="s">
        <v>115</v>
      </c>
      <c r="B99">
        <v>21</v>
      </c>
      <c r="C99">
        <v>21</v>
      </c>
      <c r="D99">
        <v>22</v>
      </c>
      <c r="E99">
        <v>20</v>
      </c>
      <c r="F99">
        <v>27</v>
      </c>
      <c r="G99">
        <v>24</v>
      </c>
      <c r="H99">
        <v>22</v>
      </c>
      <c r="I99">
        <v>16</v>
      </c>
    </row>
    <row r="100" spans="1:9" ht="45" x14ac:dyDescent="0.25">
      <c r="A100" s="1" t="s">
        <v>116</v>
      </c>
      <c r="B100">
        <v>21</v>
      </c>
      <c r="C100">
        <v>24</v>
      </c>
      <c r="D100">
        <v>25</v>
      </c>
      <c r="E100">
        <v>20</v>
      </c>
      <c r="F100">
        <v>26</v>
      </c>
      <c r="G100">
        <v>26</v>
      </c>
      <c r="H100">
        <v>25</v>
      </c>
      <c r="I100">
        <v>23</v>
      </c>
    </row>
    <row r="101" spans="1:9" ht="45" x14ac:dyDescent="0.25">
      <c r="A101" s="1" t="s">
        <v>117</v>
      </c>
      <c r="B101">
        <v>13</v>
      </c>
      <c r="C101">
        <v>16</v>
      </c>
      <c r="D101">
        <v>24</v>
      </c>
      <c r="E101">
        <v>26</v>
      </c>
      <c r="F101">
        <v>26</v>
      </c>
      <c r="G101">
        <v>13</v>
      </c>
      <c r="H101">
        <v>23</v>
      </c>
      <c r="I101">
        <v>26</v>
      </c>
    </row>
    <row r="102" spans="1:9" ht="45" x14ac:dyDescent="0.25">
      <c r="A102" s="1" t="s">
        <v>118</v>
      </c>
      <c r="B102">
        <v>20</v>
      </c>
      <c r="C102">
        <v>18</v>
      </c>
      <c r="D102">
        <v>22</v>
      </c>
      <c r="E102">
        <v>25</v>
      </c>
      <c r="F102">
        <v>23</v>
      </c>
      <c r="G102">
        <v>12</v>
      </c>
      <c r="H102">
        <v>24</v>
      </c>
      <c r="I102">
        <v>26</v>
      </c>
    </row>
    <row r="103" spans="1:9" ht="45" x14ac:dyDescent="0.25">
      <c r="A103" s="1" t="s">
        <v>119</v>
      </c>
      <c r="B103">
        <v>21</v>
      </c>
      <c r="C103">
        <v>15</v>
      </c>
      <c r="D103">
        <v>23</v>
      </c>
      <c r="E103">
        <v>17</v>
      </c>
      <c r="F103">
        <v>19</v>
      </c>
      <c r="G103">
        <v>16</v>
      </c>
      <c r="H103">
        <v>10</v>
      </c>
      <c r="I103">
        <v>22</v>
      </c>
    </row>
    <row r="104" spans="1:9" ht="45" x14ac:dyDescent="0.25">
      <c r="A104" s="1" t="s">
        <v>120</v>
      </c>
      <c r="B104">
        <v>21</v>
      </c>
      <c r="C104">
        <v>16</v>
      </c>
      <c r="D104">
        <v>23</v>
      </c>
      <c r="E104">
        <v>14</v>
      </c>
      <c r="F104">
        <v>19</v>
      </c>
      <c r="G104">
        <v>17</v>
      </c>
      <c r="H104">
        <v>16</v>
      </c>
      <c r="I104">
        <v>16</v>
      </c>
    </row>
    <row r="105" spans="1:9" ht="30" x14ac:dyDescent="0.25">
      <c r="A105" s="1" t="s">
        <v>121</v>
      </c>
      <c r="B105">
        <v>27</v>
      </c>
      <c r="C105">
        <v>14</v>
      </c>
      <c r="D105">
        <v>20</v>
      </c>
      <c r="E105">
        <v>20</v>
      </c>
      <c r="F105">
        <v>25</v>
      </c>
      <c r="G105">
        <v>22</v>
      </c>
      <c r="H105">
        <v>20</v>
      </c>
      <c r="I105">
        <v>19</v>
      </c>
    </row>
    <row r="106" spans="1:9" ht="45" x14ac:dyDescent="0.25">
      <c r="A106" s="1" t="s">
        <v>122</v>
      </c>
      <c r="B106">
        <v>24</v>
      </c>
      <c r="C106">
        <v>18</v>
      </c>
      <c r="D106">
        <v>26</v>
      </c>
      <c r="E106">
        <v>23</v>
      </c>
      <c r="F106">
        <v>28</v>
      </c>
      <c r="G106">
        <v>23</v>
      </c>
      <c r="H106">
        <v>21</v>
      </c>
      <c r="I106">
        <v>22</v>
      </c>
    </row>
    <row r="107" spans="1:9" ht="60" x14ac:dyDescent="0.25">
      <c r="A107" s="1" t="s">
        <v>124</v>
      </c>
      <c r="B107">
        <v>82</v>
      </c>
      <c r="C107">
        <v>66</v>
      </c>
      <c r="D107">
        <v>89</v>
      </c>
      <c r="E107">
        <v>83</v>
      </c>
      <c r="F107">
        <v>97</v>
      </c>
      <c r="G107">
        <v>75</v>
      </c>
      <c r="H107">
        <v>75</v>
      </c>
      <c r="I107">
        <v>83</v>
      </c>
    </row>
    <row r="108" spans="1:9" ht="60" x14ac:dyDescent="0.25">
      <c r="A108" s="1" t="s">
        <v>123</v>
      </c>
      <c r="B108">
        <v>86</v>
      </c>
      <c r="C108">
        <v>76</v>
      </c>
      <c r="D108">
        <v>96</v>
      </c>
      <c r="E108">
        <v>82</v>
      </c>
      <c r="F108">
        <v>96</v>
      </c>
      <c r="G108">
        <v>78</v>
      </c>
      <c r="H108">
        <v>86</v>
      </c>
      <c r="I108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2" sqref="G12"/>
    </sheetView>
  </sheetViews>
  <sheetFormatPr defaultRowHeight="15" x14ac:dyDescent="0.25"/>
  <sheetData>
    <row r="1" spans="1:5" ht="45" x14ac:dyDescent="0.25">
      <c r="A1" s="1" t="s">
        <v>9</v>
      </c>
      <c r="B1" s="1" t="s">
        <v>10</v>
      </c>
      <c r="C1" s="1" t="s">
        <v>128</v>
      </c>
      <c r="D1" s="1" t="s">
        <v>135</v>
      </c>
      <c r="E1" s="1" t="s">
        <v>136</v>
      </c>
    </row>
    <row r="2" spans="1:5" x14ac:dyDescent="0.25">
      <c r="A2" t="s">
        <v>0</v>
      </c>
      <c r="B2">
        <v>1</v>
      </c>
      <c r="C2">
        <v>12</v>
      </c>
      <c r="D2">
        <v>36</v>
      </c>
      <c r="E2">
        <v>35</v>
      </c>
    </row>
    <row r="3" spans="1:5" x14ac:dyDescent="0.25">
      <c r="A3" t="s">
        <v>1</v>
      </c>
      <c r="B3">
        <v>1</v>
      </c>
      <c r="C3">
        <v>12</v>
      </c>
      <c r="D3">
        <v>36</v>
      </c>
      <c r="E3">
        <v>36</v>
      </c>
    </row>
    <row r="4" spans="1:5" x14ac:dyDescent="0.25">
      <c r="A4" t="s">
        <v>2</v>
      </c>
      <c r="B4">
        <v>1</v>
      </c>
      <c r="C4">
        <v>12</v>
      </c>
      <c r="D4">
        <v>36</v>
      </c>
      <c r="E4">
        <v>33</v>
      </c>
    </row>
    <row r="5" spans="1:5" x14ac:dyDescent="0.25">
      <c r="A5" t="s">
        <v>3</v>
      </c>
      <c r="B5">
        <v>1</v>
      </c>
      <c r="C5">
        <v>12</v>
      </c>
      <c r="D5">
        <v>36</v>
      </c>
      <c r="E5">
        <v>34</v>
      </c>
    </row>
    <row r="6" spans="1:5" x14ac:dyDescent="0.25">
      <c r="A6" t="s">
        <v>5</v>
      </c>
      <c r="B6">
        <v>1</v>
      </c>
      <c r="C6">
        <v>12</v>
      </c>
      <c r="D6">
        <v>36</v>
      </c>
      <c r="E6">
        <v>34</v>
      </c>
    </row>
    <row r="7" spans="1:5" x14ac:dyDescent="0.25">
      <c r="A7" t="s">
        <v>6</v>
      </c>
      <c r="B7">
        <v>1</v>
      </c>
      <c r="C7">
        <v>12</v>
      </c>
      <c r="D7">
        <v>36</v>
      </c>
      <c r="E7">
        <v>36</v>
      </c>
    </row>
    <row r="8" spans="1:5" x14ac:dyDescent="0.25">
      <c r="A8" t="s">
        <v>7</v>
      </c>
      <c r="B8">
        <v>1</v>
      </c>
      <c r="C8">
        <v>12</v>
      </c>
      <c r="D8">
        <v>36</v>
      </c>
      <c r="E8">
        <v>33</v>
      </c>
    </row>
    <row r="9" spans="1:5" x14ac:dyDescent="0.25">
      <c r="A9" t="s">
        <v>8</v>
      </c>
      <c r="B9">
        <v>1</v>
      </c>
      <c r="C9">
        <v>12</v>
      </c>
      <c r="D9">
        <v>36</v>
      </c>
      <c r="E9">
        <v>30</v>
      </c>
    </row>
    <row r="10" spans="1:5" x14ac:dyDescent="0.25">
      <c r="E10" s="4">
        <f>AVERAGE(E2:E9)</f>
        <v>33.875</v>
      </c>
    </row>
    <row r="18" spans="5:5" x14ac:dyDescent="0.25">
      <c r="E18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8" sqref="I18"/>
    </sheetView>
  </sheetViews>
  <sheetFormatPr defaultRowHeight="15" x14ac:dyDescent="0.25"/>
  <sheetData>
    <row r="1" spans="1:6" ht="45" x14ac:dyDescent="0.25">
      <c r="A1" s="1" t="s">
        <v>9</v>
      </c>
      <c r="B1" s="1" t="s">
        <v>10</v>
      </c>
      <c r="C1" s="1" t="s">
        <v>128</v>
      </c>
      <c r="D1" s="1" t="s">
        <v>135</v>
      </c>
      <c r="E1" s="1" t="s">
        <v>136</v>
      </c>
      <c r="F1" s="1" t="s">
        <v>137</v>
      </c>
    </row>
    <row r="2" spans="1:6" x14ac:dyDescent="0.25">
      <c r="A2" t="s">
        <v>107</v>
      </c>
      <c r="B2">
        <v>2</v>
      </c>
      <c r="C2">
        <v>12</v>
      </c>
      <c r="D2">
        <v>36</v>
      </c>
      <c r="E2">
        <v>33</v>
      </c>
      <c r="F2" t="s">
        <v>148</v>
      </c>
    </row>
    <row r="3" spans="1:6" x14ac:dyDescent="0.25">
      <c r="A3" t="s">
        <v>108</v>
      </c>
      <c r="B3">
        <v>2</v>
      </c>
      <c r="C3">
        <v>12</v>
      </c>
      <c r="D3">
        <v>36</v>
      </c>
      <c r="E3">
        <v>34</v>
      </c>
      <c r="F3" t="s">
        <v>149</v>
      </c>
    </row>
    <row r="4" spans="1:6" x14ac:dyDescent="0.25">
      <c r="A4" t="s">
        <v>110</v>
      </c>
      <c r="B4">
        <v>2</v>
      </c>
      <c r="C4">
        <v>12</v>
      </c>
      <c r="D4">
        <v>36</v>
      </c>
      <c r="E4">
        <v>31</v>
      </c>
      <c r="F4" t="s">
        <v>150</v>
      </c>
    </row>
    <row r="5" spans="1:6" x14ac:dyDescent="0.25">
      <c r="A5" t="s">
        <v>111</v>
      </c>
      <c r="B5">
        <v>2</v>
      </c>
      <c r="C5">
        <v>12</v>
      </c>
      <c r="D5">
        <v>36</v>
      </c>
      <c r="E5">
        <v>35</v>
      </c>
      <c r="F5" t="s">
        <v>151</v>
      </c>
    </row>
    <row r="6" spans="1:6" x14ac:dyDescent="0.25">
      <c r="A6" t="s">
        <v>112</v>
      </c>
      <c r="B6">
        <v>2</v>
      </c>
      <c r="C6">
        <v>12</v>
      </c>
      <c r="D6">
        <v>36</v>
      </c>
      <c r="E6">
        <v>36</v>
      </c>
      <c r="F6">
        <v>0</v>
      </c>
    </row>
    <row r="7" spans="1:6" x14ac:dyDescent="0.25">
      <c r="A7" t="s">
        <v>4</v>
      </c>
      <c r="B7">
        <v>2</v>
      </c>
      <c r="C7">
        <v>12</v>
      </c>
      <c r="D7">
        <v>36</v>
      </c>
      <c r="E7">
        <v>36</v>
      </c>
      <c r="F7">
        <v>0</v>
      </c>
    </row>
    <row r="8" spans="1:6" x14ac:dyDescent="0.25">
      <c r="A8" t="s">
        <v>113</v>
      </c>
      <c r="B8">
        <v>2</v>
      </c>
      <c r="C8">
        <v>12</v>
      </c>
      <c r="D8">
        <v>36</v>
      </c>
      <c r="E8">
        <v>30</v>
      </c>
      <c r="F8" t="s">
        <v>152</v>
      </c>
    </row>
    <row r="9" spans="1:6" x14ac:dyDescent="0.25">
      <c r="A9" t="s">
        <v>114</v>
      </c>
      <c r="B9">
        <v>2</v>
      </c>
      <c r="C9">
        <v>12</v>
      </c>
      <c r="D9">
        <v>36</v>
      </c>
      <c r="E9">
        <v>34</v>
      </c>
      <c r="F9" t="s">
        <v>153</v>
      </c>
    </row>
    <row r="10" spans="1:6" x14ac:dyDescent="0.25">
      <c r="E10" s="4">
        <f>AVERAGE(E2:E9)</f>
        <v>33.625</v>
      </c>
    </row>
    <row r="22" spans="6:6" x14ac:dyDescent="0.25">
      <c r="F22" s="1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17" sqref="H17"/>
    </sheetView>
  </sheetViews>
  <sheetFormatPr defaultRowHeight="15" x14ac:dyDescent="0.25"/>
  <sheetData>
    <row r="1" spans="1:6" ht="45" x14ac:dyDescent="0.25">
      <c r="A1" s="1" t="s">
        <v>9</v>
      </c>
      <c r="B1" s="1" t="s">
        <v>10</v>
      </c>
      <c r="C1" s="1" t="s">
        <v>128</v>
      </c>
      <c r="D1" s="1" t="s">
        <v>135</v>
      </c>
      <c r="E1" s="1" t="s">
        <v>136</v>
      </c>
      <c r="F1" s="1" t="s">
        <v>137</v>
      </c>
    </row>
    <row r="2" spans="1:6" x14ac:dyDescent="0.25">
      <c r="A2" t="s">
        <v>0</v>
      </c>
      <c r="B2">
        <v>1</v>
      </c>
      <c r="C2">
        <v>12</v>
      </c>
      <c r="D2">
        <v>36</v>
      </c>
      <c r="E2">
        <v>35</v>
      </c>
      <c r="F2">
        <v>4</v>
      </c>
    </row>
    <row r="3" spans="1:6" x14ac:dyDescent="0.25">
      <c r="A3" t="s">
        <v>1</v>
      </c>
      <c r="B3">
        <v>1</v>
      </c>
      <c r="C3">
        <v>12</v>
      </c>
      <c r="D3">
        <v>36</v>
      </c>
      <c r="E3">
        <v>36</v>
      </c>
      <c r="F3">
        <v>0</v>
      </c>
    </row>
    <row r="4" spans="1:6" x14ac:dyDescent="0.25">
      <c r="A4" t="s">
        <v>2</v>
      </c>
      <c r="B4">
        <v>1</v>
      </c>
      <c r="C4">
        <v>12</v>
      </c>
      <c r="D4">
        <v>36</v>
      </c>
      <c r="E4">
        <v>33</v>
      </c>
      <c r="F4" t="s">
        <v>138</v>
      </c>
    </row>
    <row r="5" spans="1:6" x14ac:dyDescent="0.25">
      <c r="A5" t="s">
        <v>3</v>
      </c>
      <c r="B5">
        <v>1</v>
      </c>
      <c r="C5">
        <v>12</v>
      </c>
      <c r="D5">
        <v>36</v>
      </c>
      <c r="E5">
        <v>34</v>
      </c>
      <c r="F5" t="s">
        <v>139</v>
      </c>
    </row>
    <row r="6" spans="1:6" x14ac:dyDescent="0.25">
      <c r="A6" t="s">
        <v>5</v>
      </c>
      <c r="B6">
        <v>1</v>
      </c>
      <c r="C6">
        <v>12</v>
      </c>
      <c r="D6">
        <v>36</v>
      </c>
      <c r="E6">
        <v>34</v>
      </c>
      <c r="F6" t="s">
        <v>140</v>
      </c>
    </row>
    <row r="7" spans="1:6" x14ac:dyDescent="0.25">
      <c r="A7" t="s">
        <v>6</v>
      </c>
      <c r="B7">
        <v>1</v>
      </c>
      <c r="C7">
        <v>12</v>
      </c>
      <c r="D7">
        <v>36</v>
      </c>
      <c r="E7">
        <v>36</v>
      </c>
      <c r="F7">
        <v>0</v>
      </c>
    </row>
    <row r="8" spans="1:6" x14ac:dyDescent="0.25">
      <c r="A8" t="s">
        <v>7</v>
      </c>
      <c r="B8">
        <v>1</v>
      </c>
      <c r="C8">
        <v>12</v>
      </c>
      <c r="D8">
        <v>36</v>
      </c>
      <c r="E8">
        <v>33</v>
      </c>
      <c r="F8" t="s">
        <v>141</v>
      </c>
    </row>
    <row r="9" spans="1:6" x14ac:dyDescent="0.25">
      <c r="A9" t="s">
        <v>8</v>
      </c>
      <c r="B9">
        <v>1</v>
      </c>
      <c r="C9">
        <v>12</v>
      </c>
      <c r="D9">
        <v>36</v>
      </c>
      <c r="E9">
        <v>30</v>
      </c>
      <c r="F9" t="s">
        <v>142</v>
      </c>
    </row>
    <row r="10" spans="1:6" x14ac:dyDescent="0.25">
      <c r="A10" t="s">
        <v>107</v>
      </c>
      <c r="B10">
        <v>2</v>
      </c>
      <c r="C10">
        <v>12</v>
      </c>
      <c r="D10">
        <v>36</v>
      </c>
      <c r="E10">
        <v>33</v>
      </c>
      <c r="F10" t="s">
        <v>143</v>
      </c>
    </row>
    <row r="11" spans="1:6" x14ac:dyDescent="0.25">
      <c r="A11" t="s">
        <v>108</v>
      </c>
      <c r="B11">
        <v>2</v>
      </c>
      <c r="C11">
        <v>12</v>
      </c>
      <c r="D11">
        <v>36</v>
      </c>
      <c r="E11">
        <v>34</v>
      </c>
      <c r="F11" t="s">
        <v>144</v>
      </c>
    </row>
    <row r="12" spans="1:6" x14ac:dyDescent="0.25">
      <c r="A12" t="s">
        <v>110</v>
      </c>
      <c r="B12">
        <v>2</v>
      </c>
      <c r="C12">
        <v>12</v>
      </c>
      <c r="D12">
        <v>36</v>
      </c>
      <c r="E12">
        <v>31</v>
      </c>
      <c r="F12" t="s">
        <v>145</v>
      </c>
    </row>
    <row r="13" spans="1:6" x14ac:dyDescent="0.25">
      <c r="A13" t="s">
        <v>111</v>
      </c>
      <c r="B13">
        <v>2</v>
      </c>
      <c r="C13">
        <v>12</v>
      </c>
      <c r="D13">
        <v>36</v>
      </c>
      <c r="E13">
        <v>35</v>
      </c>
      <c r="F13">
        <v>3</v>
      </c>
    </row>
    <row r="14" spans="1:6" x14ac:dyDescent="0.25">
      <c r="A14" t="s">
        <v>112</v>
      </c>
      <c r="B14">
        <v>2</v>
      </c>
      <c r="C14">
        <v>12</v>
      </c>
      <c r="D14">
        <v>36</v>
      </c>
      <c r="E14">
        <v>36</v>
      </c>
      <c r="F14">
        <v>0</v>
      </c>
    </row>
    <row r="15" spans="1:6" x14ac:dyDescent="0.25">
      <c r="A15" t="s">
        <v>4</v>
      </c>
      <c r="B15">
        <v>2</v>
      </c>
      <c r="C15">
        <v>12</v>
      </c>
      <c r="D15">
        <v>36</v>
      </c>
      <c r="E15">
        <v>36</v>
      </c>
      <c r="F15">
        <v>0</v>
      </c>
    </row>
    <row r="16" spans="1:6" x14ac:dyDescent="0.25">
      <c r="A16" t="s">
        <v>113</v>
      </c>
      <c r="B16">
        <v>2</v>
      </c>
      <c r="C16">
        <v>12</v>
      </c>
      <c r="D16">
        <v>36</v>
      </c>
      <c r="E16">
        <v>30</v>
      </c>
      <c r="F16" t="s">
        <v>146</v>
      </c>
    </row>
    <row r="17" spans="1:6" x14ac:dyDescent="0.25">
      <c r="A17" t="s">
        <v>114</v>
      </c>
      <c r="B17">
        <v>2</v>
      </c>
      <c r="C17">
        <v>12</v>
      </c>
      <c r="D17">
        <v>36</v>
      </c>
      <c r="E17">
        <v>34</v>
      </c>
      <c r="F17" t="s">
        <v>147</v>
      </c>
    </row>
    <row r="18" spans="1:6" x14ac:dyDescent="0.25">
      <c r="D18">
        <f>AVERAGE(D2:D17)</f>
        <v>36</v>
      </c>
      <c r="E18">
        <f>AVERAGE(E2:E17)</f>
        <v>33.75</v>
      </c>
      <c r="F18" s="4"/>
    </row>
    <row r="19" spans="1:6" x14ac:dyDescent="0.25">
      <c r="D19" s="3" t="s">
        <v>155</v>
      </c>
      <c r="E19">
        <v>2.02</v>
      </c>
    </row>
    <row r="20" spans="1:6" x14ac:dyDescent="0.25">
      <c r="E20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2" sqref="B2:C2"/>
    </sheetView>
  </sheetViews>
  <sheetFormatPr defaultRowHeight="15" x14ac:dyDescent="0.25"/>
  <sheetData>
    <row r="2" spans="1:3" x14ac:dyDescent="0.25">
      <c r="A2" s="14"/>
      <c r="B2" s="14" t="s">
        <v>163</v>
      </c>
      <c r="C2" s="14" t="s">
        <v>131</v>
      </c>
    </row>
    <row r="3" spans="1:3" x14ac:dyDescent="0.25">
      <c r="A3" s="14" t="s">
        <v>164</v>
      </c>
      <c r="B3" s="15">
        <v>75.824999999999989</v>
      </c>
      <c r="C3" s="15">
        <v>74.012499999999989</v>
      </c>
    </row>
    <row r="4" spans="1:3" x14ac:dyDescent="0.25">
      <c r="A4" s="14" t="s">
        <v>155</v>
      </c>
      <c r="B4" s="15">
        <v>11.577657053875136</v>
      </c>
      <c r="C4" s="15">
        <v>11.550564302850622</v>
      </c>
    </row>
    <row r="5" spans="1:3" x14ac:dyDescent="0.25">
      <c r="A5" s="14" t="s">
        <v>165</v>
      </c>
      <c r="B5" s="15">
        <v>65.149999999999991</v>
      </c>
      <c r="C5" s="15">
        <v>65.137500000000003</v>
      </c>
    </row>
    <row r="6" spans="1:3" x14ac:dyDescent="0.25">
      <c r="A6" s="14" t="s">
        <v>155</v>
      </c>
      <c r="B6" s="15">
        <v>8.694168817579504</v>
      </c>
      <c r="C6" s="15">
        <v>8.9646826889904592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HIT</vt:lpstr>
      <vt:lpstr>MIT</vt:lpstr>
      <vt:lpstr>SPSS Mixed</vt:lpstr>
      <vt:lpstr>HIT1</vt:lpstr>
      <vt:lpstr>MIT1</vt:lpstr>
      <vt:lpstr>HIIT Compliance</vt:lpstr>
      <vt:lpstr>CMIT Compliance</vt:lpstr>
      <vt:lpstr>Overall compliance</vt:lpstr>
      <vt:lpstr>Weight</vt:lpstr>
      <vt:lpstr>STS</vt:lpstr>
      <vt:lpstr>6MWT</vt:lpstr>
      <vt:lpstr>CMIT HR RPE</vt:lpstr>
      <vt:lpstr>LVHIIT HR RPE</vt:lpstr>
    </vt:vector>
  </TitlesOfParts>
  <Company>University of Canberra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s428239</dc:creator>
  <cp:lastModifiedBy>s428239</cp:lastModifiedBy>
  <dcterms:created xsi:type="dcterms:W3CDTF">2014-10-17T00:35:41Z</dcterms:created>
  <dcterms:modified xsi:type="dcterms:W3CDTF">2016-03-12T23:49:16Z</dcterms:modified>
</cp:coreProperties>
</file>