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date1904="1" autoCompressPictures="0"/>
  <bookViews>
    <workbookView xWindow="0" yWindow="0" windowWidth="20360" windowHeight="11760" tabRatio="961" firstSheet="24" activeTab="27"/>
  </bookViews>
  <sheets>
    <sheet name="Content and links" sheetId="1" r:id="rId1"/>
    <sheet name="Birth rate and body weight - bo" sheetId="2" r:id="rId2"/>
    <sheet name="Birth rate and body weight - b1" sheetId="3" r:id="rId3"/>
    <sheet name="Birth rate and body weight - b2" sheetId="4" r:id="rId4"/>
    <sheet name="Birth rate and body weight - b3" sheetId="5" r:id="rId5"/>
    <sheet name="Birth rate and body weight - b4" sheetId="6" r:id="rId6"/>
    <sheet name="Birth rate and body weight - Ta" sheetId="7" r:id="rId7"/>
    <sheet name="Birth rate and body weight - Pu" sheetId="8" r:id="rId8"/>
    <sheet name="Birth rate and body weight - Cr" sheetId="9" r:id="rId9"/>
    <sheet name="Latencies PTZ - Latencies SS" sheetId="10" r:id="rId10"/>
    <sheet name="Latencies PTZ - Latencies AVP+" sheetId="11" r:id="rId11"/>
    <sheet name="Latencies PTZ - Severity" sheetId="12" r:id="rId12"/>
    <sheet name="Latencies PTZ - Tabla 1-1" sheetId="13" r:id="rId13"/>
    <sheet name="Latencies PTZ - Latencies AVP-" sheetId="14" r:id="rId14"/>
    <sheet name="Latencies PTZ - Latencies SS vs" sheetId="15" r:id="rId15"/>
    <sheet name="Durations  PTZ - Duraciones SS" sheetId="16" r:id="rId16"/>
    <sheet name="Durations  PTZ - Duraciones AVP" sheetId="17" r:id="rId17"/>
    <sheet name="Durations  PTZ - Tabla 1-1" sheetId="18" r:id="rId18"/>
    <sheet name="Durations  PTZ - Duraciones AV1" sheetId="19" r:id="rId19"/>
    <sheet name="Durations  PTZ - Duraciones SS " sheetId="20" r:id="rId20"/>
    <sheet name="Durations  PTZ - Duraciones SS1" sheetId="21" r:id="rId21"/>
    <sheet name="PILO (Lat y dur) - Latencias SS" sheetId="22" r:id="rId22"/>
    <sheet name="PILO (Lat y dur) - Latencias AV" sheetId="23" r:id="rId23"/>
    <sheet name="PILO (Lat y dur) - Duracion SE" sheetId="24" r:id="rId24"/>
    <sheet name="PILO (Lat y dur) - Severidad" sheetId="25" r:id="rId25"/>
    <sheet name="PILO (Lat y dur) - Latencias S1" sheetId="26" r:id="rId26"/>
    <sheet name="PILO (Lat y dur) - Tabla 1-2" sheetId="27" r:id="rId27"/>
    <sheet name="PILO (Lat y dur) - Latencias-to" sheetId="28" r:id="rId2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34" i="26" l="1"/>
  <c r="AE35" i="26"/>
  <c r="AE36" i="26"/>
  <c r="AE37" i="26"/>
  <c r="AD34" i="26"/>
  <c r="AD35" i="26"/>
  <c r="AD36" i="26"/>
  <c r="AD37" i="26"/>
  <c r="AC34" i="26"/>
  <c r="AC35" i="26"/>
  <c r="AC36" i="26"/>
  <c r="AC37" i="26"/>
  <c r="AB34" i="26"/>
  <c r="AB35" i="26"/>
  <c r="AB36" i="26"/>
  <c r="AB37" i="26"/>
  <c r="AA4" i="26"/>
  <c r="AA5" i="26"/>
  <c r="AA6" i="26"/>
  <c r="AA7" i="26"/>
  <c r="AA8" i="26"/>
  <c r="AA9" i="26"/>
  <c r="AA10" i="26"/>
  <c r="AA11" i="26"/>
  <c r="AA12" i="26"/>
  <c r="AA13" i="26"/>
  <c r="AA14" i="26"/>
  <c r="AA15" i="26"/>
  <c r="AA16" i="26"/>
  <c r="AA17" i="26"/>
  <c r="AA18" i="26"/>
  <c r="AA19" i="26"/>
  <c r="AA20" i="26"/>
  <c r="AA21" i="26"/>
  <c r="AA22" i="26"/>
  <c r="AA23" i="26"/>
  <c r="AA24" i="26"/>
  <c r="AA25" i="26"/>
  <c r="AA34" i="26"/>
  <c r="AA35" i="26"/>
  <c r="AA36" i="26"/>
  <c r="AA37" i="26"/>
  <c r="Z4" i="26"/>
  <c r="Z5" i="26"/>
  <c r="Z6" i="26"/>
  <c r="Z7" i="26"/>
  <c r="Z8" i="26"/>
  <c r="Z9" i="26"/>
  <c r="Z10" i="26"/>
  <c r="Z11" i="26"/>
  <c r="Z12" i="26"/>
  <c r="Z13" i="26"/>
  <c r="Z14" i="26"/>
  <c r="Z15" i="26"/>
  <c r="Z16" i="26"/>
  <c r="Z17" i="26"/>
  <c r="Z18" i="26"/>
  <c r="Z19" i="26"/>
  <c r="Z20" i="26"/>
  <c r="Z21" i="26"/>
  <c r="Z22" i="26"/>
  <c r="Z23" i="26"/>
  <c r="Z24" i="26"/>
  <c r="Z25" i="26"/>
  <c r="Z26" i="26"/>
  <c r="Z27" i="26"/>
  <c r="Z28" i="26"/>
  <c r="Z29" i="26"/>
  <c r="Z30" i="26"/>
  <c r="Z31" i="26"/>
  <c r="Z32" i="26"/>
  <c r="Z34" i="26"/>
  <c r="Z35" i="26"/>
  <c r="Z36" i="26"/>
  <c r="Z37" i="26"/>
  <c r="Y34" i="26"/>
  <c r="Y35" i="26"/>
  <c r="Y36" i="26"/>
  <c r="Y37" i="26"/>
  <c r="X34" i="26"/>
  <c r="X35" i="26"/>
  <c r="X36" i="26"/>
  <c r="X37" i="26"/>
  <c r="W34" i="26"/>
  <c r="W35" i="26"/>
  <c r="W36" i="26"/>
  <c r="W37" i="26"/>
  <c r="V34" i="26"/>
  <c r="V35" i="26"/>
  <c r="V36" i="26"/>
  <c r="V37" i="26"/>
  <c r="U34" i="26"/>
  <c r="U35" i="26"/>
  <c r="U36" i="26"/>
  <c r="U37" i="26"/>
  <c r="T34" i="26"/>
  <c r="T35" i="26"/>
  <c r="T36" i="26"/>
  <c r="T37" i="26"/>
  <c r="S34" i="26"/>
  <c r="S35" i="26"/>
  <c r="S36" i="26"/>
  <c r="S37" i="26"/>
  <c r="R34" i="26"/>
  <c r="R35" i="26"/>
  <c r="R36" i="26"/>
  <c r="R37" i="26"/>
  <c r="Q34" i="26"/>
  <c r="Q35" i="26"/>
  <c r="Q36" i="26"/>
  <c r="Q37" i="26"/>
  <c r="P34" i="26"/>
  <c r="P35" i="26"/>
  <c r="P36" i="26"/>
  <c r="P37" i="26"/>
  <c r="O34" i="26"/>
  <c r="O35" i="26"/>
  <c r="O36" i="26"/>
  <c r="O37" i="26"/>
  <c r="N34" i="26"/>
  <c r="N35" i="26"/>
  <c r="N36" i="26"/>
  <c r="N37" i="26"/>
  <c r="M34" i="26"/>
  <c r="M35" i="26"/>
  <c r="M36" i="26"/>
  <c r="M37" i="26"/>
  <c r="L34" i="26"/>
  <c r="L35" i="26"/>
  <c r="L36" i="26"/>
  <c r="L37" i="26"/>
  <c r="K34" i="26"/>
  <c r="K35" i="26"/>
  <c r="K36" i="26"/>
  <c r="K37" i="26"/>
  <c r="J34" i="26"/>
  <c r="J35" i="26"/>
  <c r="J36" i="26"/>
  <c r="J37" i="26"/>
  <c r="I34" i="26"/>
  <c r="I35" i="26"/>
  <c r="I36" i="26"/>
  <c r="I37" i="26"/>
  <c r="H34" i="26"/>
  <c r="H35" i="26"/>
  <c r="H36" i="26"/>
  <c r="H37" i="26"/>
  <c r="G34" i="26"/>
  <c r="G35" i="26"/>
  <c r="G36" i="26"/>
  <c r="G37" i="26"/>
  <c r="F34" i="26"/>
  <c r="F35" i="26"/>
  <c r="F36" i="26"/>
  <c r="F37" i="26"/>
  <c r="E34" i="26"/>
  <c r="E35" i="26"/>
  <c r="E36" i="26"/>
  <c r="E37" i="26"/>
  <c r="D34" i="26"/>
  <c r="D35" i="26"/>
  <c r="D36" i="26"/>
  <c r="D37" i="26"/>
  <c r="C34" i="26"/>
  <c r="C35" i="26"/>
  <c r="C36" i="26"/>
  <c r="C37"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N26" i="23"/>
  <c r="N27" i="23"/>
  <c r="N28" i="23"/>
  <c r="N29" i="23"/>
  <c r="M26" i="23"/>
  <c r="M27" i="23"/>
  <c r="M28" i="23"/>
  <c r="M29" i="23"/>
  <c r="L26" i="23"/>
  <c r="L27" i="23"/>
  <c r="L28" i="23"/>
  <c r="L29" i="23"/>
  <c r="K26" i="23"/>
  <c r="K27" i="23"/>
  <c r="K28" i="23"/>
  <c r="K29" i="23"/>
  <c r="J26" i="23"/>
  <c r="J27" i="23"/>
  <c r="J28" i="23"/>
  <c r="J29" i="23"/>
  <c r="I26" i="23"/>
  <c r="I27" i="23"/>
  <c r="I28" i="23"/>
  <c r="I29" i="23"/>
  <c r="H26" i="23"/>
  <c r="H27" i="23"/>
  <c r="H28" i="23"/>
  <c r="H29" i="23"/>
  <c r="G26" i="23"/>
  <c r="G27" i="23"/>
  <c r="G28" i="23"/>
  <c r="G29" i="23"/>
  <c r="F26" i="23"/>
  <c r="F27" i="23"/>
  <c r="F28" i="23"/>
  <c r="F29" i="23"/>
  <c r="E26" i="23"/>
  <c r="E27" i="23"/>
  <c r="E28" i="23"/>
  <c r="E29" i="23"/>
  <c r="D26" i="23"/>
  <c r="D27" i="23"/>
  <c r="D28" i="23"/>
  <c r="D29" i="23"/>
  <c r="C26" i="23"/>
  <c r="C27" i="23"/>
  <c r="C28" i="23"/>
  <c r="C29" i="23"/>
  <c r="N25" i="23"/>
  <c r="M25" i="23"/>
  <c r="L25" i="23"/>
  <c r="K25" i="23"/>
  <c r="J25" i="23"/>
  <c r="I25" i="23"/>
  <c r="H25" i="23"/>
  <c r="G25" i="23"/>
  <c r="F25" i="23"/>
  <c r="E25" i="23"/>
  <c r="D25" i="23"/>
  <c r="C25" i="23"/>
  <c r="N33" i="22"/>
  <c r="N34" i="22"/>
  <c r="N35" i="22"/>
  <c r="N36" i="22"/>
  <c r="M33" i="22"/>
  <c r="M34" i="22"/>
  <c r="M35" i="22"/>
  <c r="M36" i="22"/>
  <c r="L33" i="22"/>
  <c r="L34" i="22"/>
  <c r="L35" i="22"/>
  <c r="L36" i="22"/>
  <c r="K33" i="22"/>
  <c r="K34" i="22"/>
  <c r="K35" i="22"/>
  <c r="K36" i="22"/>
  <c r="J33" i="22"/>
  <c r="J34" i="22"/>
  <c r="J35" i="22"/>
  <c r="J36" i="22"/>
  <c r="I33" i="22"/>
  <c r="I34" i="22"/>
  <c r="I35" i="22"/>
  <c r="I36" i="22"/>
  <c r="H33" i="22"/>
  <c r="H34" i="22"/>
  <c r="H35" i="22"/>
  <c r="H36" i="22"/>
  <c r="G33" i="22"/>
  <c r="G34" i="22"/>
  <c r="G35" i="22"/>
  <c r="G36" i="22"/>
  <c r="F33" i="22"/>
  <c r="F34" i="22"/>
  <c r="F35" i="22"/>
  <c r="F36" i="22"/>
  <c r="E33" i="22"/>
  <c r="E34" i="22"/>
  <c r="E35" i="22"/>
  <c r="E36" i="22"/>
  <c r="D33" i="22"/>
  <c r="D34" i="22"/>
  <c r="D35" i="22"/>
  <c r="D36" i="22"/>
  <c r="C33" i="22"/>
  <c r="C34" i="22"/>
  <c r="C35" i="22"/>
  <c r="C36" i="22"/>
  <c r="N32" i="22"/>
  <c r="M32" i="22"/>
  <c r="L32" i="22"/>
  <c r="K32" i="22"/>
  <c r="J32" i="22"/>
  <c r="I32" i="22"/>
  <c r="H32" i="22"/>
  <c r="G32" i="22"/>
  <c r="F32" i="22"/>
  <c r="E32" i="22"/>
  <c r="D32" i="22"/>
  <c r="C32" i="22"/>
  <c r="P47" i="21"/>
  <c r="P48" i="21"/>
  <c r="P49" i="21"/>
  <c r="P50" i="21"/>
  <c r="O47" i="21"/>
  <c r="O48" i="21"/>
  <c r="O49" i="21"/>
  <c r="O50" i="21"/>
  <c r="N47" i="21"/>
  <c r="N48" i="21"/>
  <c r="N49" i="21"/>
  <c r="N50" i="21"/>
  <c r="M47" i="21"/>
  <c r="M48" i="21"/>
  <c r="M49" i="21"/>
  <c r="M50" i="21"/>
  <c r="L47" i="21"/>
  <c r="L48" i="21"/>
  <c r="L49" i="21"/>
  <c r="L50" i="21"/>
  <c r="K47" i="21"/>
  <c r="K48" i="21"/>
  <c r="K49" i="21"/>
  <c r="K50" i="21"/>
  <c r="J47" i="21"/>
  <c r="J48" i="21"/>
  <c r="J49" i="21"/>
  <c r="J50" i="21"/>
  <c r="I47" i="21"/>
  <c r="I48" i="21"/>
  <c r="I49" i="21"/>
  <c r="I50" i="21"/>
  <c r="H47" i="21"/>
  <c r="H48" i="21"/>
  <c r="H49" i="21"/>
  <c r="H50" i="21"/>
  <c r="G47" i="21"/>
  <c r="G48" i="21"/>
  <c r="G49" i="21"/>
  <c r="G50" i="21"/>
  <c r="F47" i="21"/>
  <c r="F48" i="21"/>
  <c r="F49" i="21"/>
  <c r="F50" i="21"/>
  <c r="E47" i="21"/>
  <c r="E48" i="21"/>
  <c r="E49" i="21"/>
  <c r="E50" i="21"/>
  <c r="D47" i="21"/>
  <c r="D48" i="21"/>
  <c r="D49" i="21"/>
  <c r="D50" i="21"/>
  <c r="C47" i="21"/>
  <c r="C48" i="21"/>
  <c r="C49" i="21"/>
  <c r="C50" i="21"/>
  <c r="P46" i="21"/>
  <c r="O46" i="21"/>
  <c r="N46" i="21"/>
  <c r="M46" i="21"/>
  <c r="L46" i="21"/>
  <c r="K46" i="21"/>
  <c r="J46" i="21"/>
  <c r="I46" i="21"/>
  <c r="H46" i="21"/>
  <c r="G46" i="21"/>
  <c r="F46" i="21"/>
  <c r="E46" i="21"/>
  <c r="D46" i="21"/>
  <c r="C46" i="21"/>
  <c r="I45" i="20"/>
  <c r="I46" i="20"/>
  <c r="I47" i="20"/>
  <c r="I48" i="20"/>
  <c r="H45" i="20"/>
  <c r="H46" i="20"/>
  <c r="H47" i="20"/>
  <c r="H48" i="20"/>
  <c r="G45" i="20"/>
  <c r="G46" i="20"/>
  <c r="G47" i="20"/>
  <c r="G48" i="20"/>
  <c r="F45" i="20"/>
  <c r="F46" i="20"/>
  <c r="F47" i="20"/>
  <c r="F48" i="20"/>
  <c r="E45" i="20"/>
  <c r="E46" i="20"/>
  <c r="E47" i="20"/>
  <c r="E48" i="20"/>
  <c r="D45" i="20"/>
  <c r="D46" i="20"/>
  <c r="D47" i="20"/>
  <c r="D48" i="20"/>
  <c r="C45" i="20"/>
  <c r="C46" i="20"/>
  <c r="C47" i="20"/>
  <c r="C48" i="20"/>
  <c r="I44" i="20"/>
  <c r="H44" i="20"/>
  <c r="G44" i="20"/>
  <c r="F44" i="20"/>
  <c r="E44" i="20"/>
  <c r="D44" i="20"/>
  <c r="C44" i="20"/>
  <c r="I49" i="19"/>
  <c r="I50" i="19"/>
  <c r="I51" i="19"/>
  <c r="I52" i="19"/>
  <c r="H49" i="19"/>
  <c r="H50" i="19"/>
  <c r="H51" i="19"/>
  <c r="H52" i="19"/>
  <c r="G49" i="19"/>
  <c r="G50" i="19"/>
  <c r="G51" i="19"/>
  <c r="G52" i="19"/>
  <c r="F49" i="19"/>
  <c r="F50" i="19"/>
  <c r="F51" i="19"/>
  <c r="F52" i="19"/>
  <c r="E49" i="19"/>
  <c r="E50" i="19"/>
  <c r="E51" i="19"/>
  <c r="E52" i="19"/>
  <c r="D49" i="19"/>
  <c r="D50" i="19"/>
  <c r="D51" i="19"/>
  <c r="D52" i="19"/>
  <c r="C49" i="19"/>
  <c r="C50" i="19"/>
  <c r="C51" i="19"/>
  <c r="C52" i="19"/>
  <c r="I48" i="19"/>
  <c r="H48" i="19"/>
  <c r="G48" i="19"/>
  <c r="F48" i="19"/>
  <c r="E48" i="19"/>
  <c r="D48" i="19"/>
  <c r="C48" i="19"/>
  <c r="I46" i="17"/>
  <c r="I47" i="17"/>
  <c r="I48" i="17"/>
  <c r="I49" i="17"/>
  <c r="H46" i="17"/>
  <c r="H47" i="17"/>
  <c r="H48" i="17"/>
  <c r="H49" i="17"/>
  <c r="G46" i="17"/>
  <c r="G47" i="17"/>
  <c r="G48" i="17"/>
  <c r="G49" i="17"/>
  <c r="F46" i="17"/>
  <c r="F47" i="17"/>
  <c r="F48" i="17"/>
  <c r="F49" i="17"/>
  <c r="E46" i="17"/>
  <c r="E47" i="17"/>
  <c r="E48" i="17"/>
  <c r="E49" i="17"/>
  <c r="D46" i="17"/>
  <c r="D47" i="17"/>
  <c r="D48" i="17"/>
  <c r="D49" i="17"/>
  <c r="C46" i="17"/>
  <c r="C47" i="17"/>
  <c r="C48" i="17"/>
  <c r="C49" i="17"/>
  <c r="I45" i="17"/>
  <c r="H45" i="17"/>
  <c r="G45" i="17"/>
  <c r="F45" i="17"/>
  <c r="E45" i="17"/>
  <c r="D45" i="17"/>
  <c r="C45" i="17"/>
  <c r="I43" i="16"/>
  <c r="I44" i="16"/>
  <c r="I45" i="16"/>
  <c r="I46" i="16"/>
  <c r="H43" i="16"/>
  <c r="H44" i="16"/>
  <c r="H45" i="16"/>
  <c r="H46" i="16"/>
  <c r="G43" i="16"/>
  <c r="G44" i="16"/>
  <c r="G45" i="16"/>
  <c r="G46" i="16"/>
  <c r="F43" i="16"/>
  <c r="F44" i="16"/>
  <c r="F45" i="16"/>
  <c r="F46" i="16"/>
  <c r="E43" i="16"/>
  <c r="E44" i="16"/>
  <c r="E45" i="16"/>
  <c r="E46" i="16"/>
  <c r="D43" i="16"/>
  <c r="D44" i="16"/>
  <c r="D45" i="16"/>
  <c r="D46" i="16"/>
  <c r="C43" i="16"/>
  <c r="C44" i="16"/>
  <c r="C45" i="16"/>
  <c r="C46" i="16"/>
  <c r="I42" i="16"/>
  <c r="H42" i="16"/>
  <c r="G42" i="16"/>
  <c r="F42" i="16"/>
  <c r="E42" i="16"/>
  <c r="D42" i="16"/>
  <c r="C42" i="16"/>
  <c r="AA47" i="15"/>
  <c r="AA48" i="15"/>
  <c r="AA49" i="15"/>
  <c r="AA50" i="15"/>
  <c r="Z47" i="15"/>
  <c r="Z48" i="15"/>
  <c r="Z49" i="15"/>
  <c r="Z50" i="15"/>
  <c r="Y47" i="15"/>
  <c r="Y48" i="15"/>
  <c r="Y49" i="15"/>
  <c r="Y50" i="15"/>
  <c r="X47" i="15"/>
  <c r="X48" i="15"/>
  <c r="X49" i="15"/>
  <c r="X50" i="15"/>
  <c r="W47" i="15"/>
  <c r="W48" i="15"/>
  <c r="W49" i="15"/>
  <c r="W50" i="15"/>
  <c r="V47" i="15"/>
  <c r="V48" i="15"/>
  <c r="V49" i="15"/>
  <c r="V50" i="15"/>
  <c r="U47" i="15"/>
  <c r="U48" i="15"/>
  <c r="U49" i="15"/>
  <c r="U50" i="15"/>
  <c r="T47" i="15"/>
  <c r="T48" i="15"/>
  <c r="T49" i="15"/>
  <c r="T50" i="15"/>
  <c r="S47" i="15"/>
  <c r="S48" i="15"/>
  <c r="S49" i="15"/>
  <c r="S50" i="15"/>
  <c r="R47" i="15"/>
  <c r="R48" i="15"/>
  <c r="R49" i="15"/>
  <c r="R50" i="15"/>
  <c r="Q47" i="15"/>
  <c r="Q48" i="15"/>
  <c r="Q49" i="15"/>
  <c r="Q50" i="15"/>
  <c r="P47" i="15"/>
  <c r="P48" i="15"/>
  <c r="P49" i="15"/>
  <c r="P50" i="15"/>
  <c r="O47" i="15"/>
  <c r="O48" i="15"/>
  <c r="O49" i="15"/>
  <c r="O50" i="15"/>
  <c r="N47" i="15"/>
  <c r="N48" i="15"/>
  <c r="N49" i="15"/>
  <c r="N50" i="15"/>
  <c r="M47" i="15"/>
  <c r="M48" i="15"/>
  <c r="M49" i="15"/>
  <c r="M50" i="15"/>
  <c r="L47" i="15"/>
  <c r="L48" i="15"/>
  <c r="L49" i="15"/>
  <c r="L50" i="15"/>
  <c r="K47" i="15"/>
  <c r="K48" i="15"/>
  <c r="K49" i="15"/>
  <c r="K50" i="15"/>
  <c r="J47" i="15"/>
  <c r="J48" i="15"/>
  <c r="J49" i="15"/>
  <c r="J50" i="15"/>
  <c r="I47" i="15"/>
  <c r="I48" i="15"/>
  <c r="I49" i="15"/>
  <c r="I50" i="15"/>
  <c r="H47" i="15"/>
  <c r="H48" i="15"/>
  <c r="H49" i="15"/>
  <c r="H50" i="15"/>
  <c r="G47" i="15"/>
  <c r="G48" i="15"/>
  <c r="G49" i="15"/>
  <c r="G50" i="15"/>
  <c r="F47" i="15"/>
  <c r="F48" i="15"/>
  <c r="F49" i="15"/>
  <c r="F50" i="15"/>
  <c r="E47" i="15"/>
  <c r="E48" i="15"/>
  <c r="E49" i="15"/>
  <c r="E50" i="15"/>
  <c r="AA46" i="15"/>
  <c r="Z46" i="15"/>
  <c r="Y46" i="15"/>
  <c r="X46" i="15"/>
  <c r="W46" i="15"/>
  <c r="V46" i="15"/>
  <c r="U46" i="15"/>
  <c r="T46" i="15"/>
  <c r="S46" i="15"/>
  <c r="R46" i="15"/>
  <c r="Q46" i="15"/>
  <c r="P46" i="15"/>
  <c r="O46" i="15"/>
  <c r="N46" i="15"/>
  <c r="M46" i="15"/>
  <c r="L46" i="15"/>
  <c r="K46" i="15"/>
  <c r="J46" i="15"/>
  <c r="I46" i="15"/>
  <c r="H46" i="15"/>
  <c r="G46" i="15"/>
  <c r="F46" i="15"/>
  <c r="E46" i="15"/>
  <c r="D46" i="12"/>
  <c r="D47" i="12"/>
  <c r="D48" i="12"/>
  <c r="D49" i="12"/>
  <c r="C46" i="12"/>
  <c r="C47" i="12"/>
  <c r="C48" i="12"/>
  <c r="C49" i="12"/>
  <c r="B46" i="12"/>
  <c r="B47" i="12"/>
  <c r="B48" i="12"/>
  <c r="B49" i="12"/>
  <c r="A46" i="12"/>
  <c r="A47" i="12"/>
  <c r="A48" i="12"/>
  <c r="A49" i="12"/>
  <c r="D45" i="12"/>
  <c r="C45" i="12"/>
  <c r="B45" i="12"/>
  <c r="A45" i="12"/>
  <c r="N32" i="11"/>
  <c r="N33" i="11"/>
  <c r="N34" i="11"/>
  <c r="N35" i="11"/>
  <c r="M32" i="11"/>
  <c r="M33" i="11"/>
  <c r="M34" i="11"/>
  <c r="M35" i="11"/>
  <c r="L32" i="11"/>
  <c r="L33" i="11"/>
  <c r="L34" i="11"/>
  <c r="L35" i="11"/>
  <c r="K32" i="11"/>
  <c r="K33" i="11"/>
  <c r="K34" i="11"/>
  <c r="K35" i="11"/>
  <c r="J32" i="11"/>
  <c r="J33" i="11"/>
  <c r="J34" i="11"/>
  <c r="J35" i="11"/>
  <c r="I32" i="11"/>
  <c r="I33" i="11"/>
  <c r="I34" i="11"/>
  <c r="I35" i="11"/>
  <c r="H32" i="11"/>
  <c r="H33" i="11"/>
  <c r="H34" i="11"/>
  <c r="H35" i="11"/>
  <c r="G32" i="11"/>
  <c r="G33" i="11"/>
  <c r="G34" i="11"/>
  <c r="G35" i="11"/>
  <c r="F32" i="11"/>
  <c r="F33" i="11"/>
  <c r="F34" i="11"/>
  <c r="F35" i="11"/>
  <c r="E32" i="11"/>
  <c r="E33" i="11"/>
  <c r="E34" i="11"/>
  <c r="E35" i="11"/>
  <c r="N31" i="11"/>
  <c r="M31" i="11"/>
  <c r="L31" i="11"/>
  <c r="K31" i="11"/>
  <c r="J31" i="11"/>
  <c r="I31" i="11"/>
  <c r="H31" i="11"/>
  <c r="G31" i="11"/>
  <c r="F31" i="11"/>
  <c r="E31" i="11"/>
  <c r="P43" i="10"/>
  <c r="P44" i="10"/>
  <c r="P45" i="10"/>
  <c r="P46" i="10"/>
  <c r="O43" i="10"/>
  <c r="O44" i="10"/>
  <c r="O45" i="10"/>
  <c r="O46" i="10"/>
  <c r="N43" i="10"/>
  <c r="N44" i="10"/>
  <c r="N45" i="10"/>
  <c r="N46" i="10"/>
  <c r="M43" i="10"/>
  <c r="M44" i="10"/>
  <c r="M45" i="10"/>
  <c r="M46" i="10"/>
  <c r="L43" i="10"/>
  <c r="L44" i="10"/>
  <c r="L45" i="10"/>
  <c r="L46" i="10"/>
  <c r="K43" i="10"/>
  <c r="K44" i="10"/>
  <c r="K45" i="10"/>
  <c r="K46" i="10"/>
  <c r="J43" i="10"/>
  <c r="J44" i="10"/>
  <c r="J45" i="10"/>
  <c r="J46" i="10"/>
  <c r="I43" i="10"/>
  <c r="I44" i="10"/>
  <c r="I45" i="10"/>
  <c r="I46" i="10"/>
  <c r="H43" i="10"/>
  <c r="H44" i="10"/>
  <c r="H45" i="10"/>
  <c r="H46" i="10"/>
  <c r="G43" i="10"/>
  <c r="G44" i="10"/>
  <c r="G45" i="10"/>
  <c r="G46" i="10"/>
  <c r="F43" i="10"/>
  <c r="F44" i="10"/>
  <c r="F45" i="10"/>
  <c r="F46" i="10"/>
  <c r="E43" i="10"/>
  <c r="E44" i="10"/>
  <c r="E45" i="10"/>
  <c r="E46" i="10"/>
  <c r="P42" i="10"/>
  <c r="O42" i="10"/>
  <c r="N42" i="10"/>
  <c r="M42" i="10"/>
  <c r="L42" i="10"/>
  <c r="K42" i="10"/>
  <c r="J42" i="10"/>
  <c r="I42" i="10"/>
  <c r="H42" i="10"/>
  <c r="G42" i="10"/>
  <c r="F42" i="10"/>
  <c r="E42" i="10"/>
  <c r="D6" i="9"/>
  <c r="D4" i="9"/>
  <c r="D3" i="9"/>
  <c r="C55" i="8"/>
  <c r="C56" i="8"/>
  <c r="C57" i="8"/>
  <c r="C60" i="8"/>
  <c r="B55" i="8"/>
  <c r="B56" i="8"/>
  <c r="B57" i="8"/>
  <c r="B60" i="8"/>
  <c r="C52" i="8"/>
  <c r="B52" i="8"/>
  <c r="D72" i="3"/>
  <c r="D73" i="3"/>
  <c r="D74" i="3"/>
  <c r="D75" i="3"/>
  <c r="C72" i="3"/>
  <c r="C73" i="3"/>
  <c r="C74" i="3"/>
  <c r="C75" i="3"/>
  <c r="D71" i="3"/>
  <c r="C71" i="3"/>
</calcChain>
</file>

<file path=xl/sharedStrings.xml><?xml version="1.0" encoding="utf-8"?>
<sst xmlns="http://schemas.openxmlformats.org/spreadsheetml/2006/main" count="1231" uniqueCount="216">
  <si>
    <t>Este documento se ha exportado de Numbers. Cada tabla se ha convertido en una hoja de cálculo de Excel. Los demás objetos de las hojas de Numbers se han colocado en distintas hojas de cálculo. Recuerde que el cálculo de fórmulas puede ser diferente en Excel.</t>
  </si>
  <si>
    <t>Nombre de hoja de Numbers</t>
  </si>
  <si>
    <t>Nombre de tabla de Numbers</t>
  </si>
  <si>
    <t>Nombre de hoja de cálculo de Excel</t>
  </si>
  <si>
    <t>Birth rate and body weight</t>
  </si>
  <si>
    <t>body weight VPA males</t>
  </si>
  <si>
    <t>Birth rate and body weight - bo</t>
  </si>
  <si>
    <t>♂</t>
  </si>
  <si>
    <t>body weight</t>
  </si>
  <si>
    <t>Birth rate and body weight - b1</t>
  </si>
  <si>
    <t xml:space="preserve">ANIMALS </t>
  </si>
  <si>
    <t xml:space="preserve">Gender </t>
  </si>
  <si>
    <t>SS</t>
  </si>
  <si>
    <t>VPA</t>
  </si>
  <si>
    <t>♀</t>
  </si>
  <si>
    <t>♀= 35</t>
  </si>
  <si>
    <t>♀= 18</t>
  </si>
  <si>
    <t>♂= 33</t>
  </si>
  <si>
    <t>♂= 46</t>
  </si>
  <si>
    <t>N</t>
  </si>
  <si>
    <t>RAIZ DE N</t>
  </si>
  <si>
    <t>ERROR</t>
  </si>
  <si>
    <t>body weight VPA Females</t>
  </si>
  <si>
    <t>Birth rate and body weight - b2</t>
  </si>
  <si>
    <t>body weight SS males</t>
  </si>
  <si>
    <t>Birth rate and body weight - b3</t>
  </si>
  <si>
    <t>body weight SS females</t>
  </si>
  <si>
    <t>Birth rate and body weight - b4</t>
  </si>
  <si>
    <t>Tabla 1</t>
  </si>
  <si>
    <t>Birth rate and body weight - Ta</t>
  </si>
  <si>
    <t>Pups per litter</t>
  </si>
  <si>
    <t>Birth rate and body weight - Pu</t>
  </si>
  <si>
    <t>Cruzas</t>
  </si>
  <si>
    <t>Birth rate and body weight - Cr</t>
  </si>
  <si>
    <t>total</t>
  </si>
  <si>
    <t>Latencies PTZ</t>
  </si>
  <si>
    <t>Latencies SS</t>
  </si>
  <si>
    <t>Latencies PTZ - Latencies SS</t>
  </si>
  <si>
    <t>Severity</t>
  </si>
  <si>
    <t># de CTCG</t>
  </si>
  <si>
    <t>Gender</t>
  </si>
  <si>
    <t>mioclonus</t>
  </si>
  <si>
    <t>Latencies AVP+</t>
  </si>
  <si>
    <t>Latencies PTZ - Latencies AVP+</t>
  </si>
  <si>
    <t>AVP*</t>
  </si>
  <si>
    <t>Latencies PTZ - Severity</t>
  </si>
  <si>
    <t>VPA+</t>
  </si>
  <si>
    <t>VPA-</t>
  </si>
  <si>
    <t>Tabla 1-1</t>
  </si>
  <si>
    <t>Latencies PTZ - Tabla 1-1</t>
  </si>
  <si>
    <r>
      <rPr>
        <b/>
        <sz val="22"/>
        <color indexed="8"/>
        <rFont val="Helvetica"/>
      </rPr>
      <t xml:space="preserve"> Velisek et al. (1992) Scale (Modified)</t>
    </r>
  </si>
  <si>
    <r>
      <rPr>
        <b/>
        <sz val="22"/>
        <color indexed="8"/>
        <rFont val="Helvetica"/>
      </rPr>
      <t>Stage</t>
    </r>
  </si>
  <si>
    <r>
      <rPr>
        <b/>
        <sz val="22"/>
        <color indexed="8"/>
        <rFont val="Helvetica"/>
      </rPr>
      <t>Behavior</t>
    </r>
  </si>
  <si>
    <r>
      <rPr>
        <b/>
        <sz val="22"/>
        <color indexed="8"/>
        <rFont val="Helvetica"/>
      </rPr>
      <t>0</t>
    </r>
  </si>
  <si>
    <r>
      <rPr>
        <b/>
        <sz val="22"/>
        <color indexed="8"/>
        <rFont val="Helvetica"/>
      </rPr>
      <t>Inmovility</t>
    </r>
  </si>
  <si>
    <r>
      <rPr>
        <b/>
        <sz val="22"/>
        <color indexed="8"/>
        <rFont val="Helvetica"/>
      </rPr>
      <t>1</t>
    </r>
  </si>
  <si>
    <r>
      <rPr>
        <b/>
        <sz val="22"/>
        <color indexed="8"/>
        <rFont val="Helvetica"/>
      </rPr>
      <t>Myoclonus</t>
    </r>
  </si>
  <si>
    <r>
      <rPr>
        <b/>
        <sz val="22"/>
        <color indexed="8"/>
        <rFont val="Helvetica"/>
      </rPr>
      <t>2</t>
    </r>
  </si>
  <si>
    <r>
      <rPr>
        <b/>
        <sz val="22"/>
        <color indexed="8"/>
        <rFont val="Helvetica"/>
      </rPr>
      <t>Atypical seizures</t>
    </r>
  </si>
  <si>
    <r>
      <rPr>
        <b/>
        <sz val="22"/>
        <color indexed="8"/>
        <rFont val="Helvetica"/>
      </rPr>
      <t>3</t>
    </r>
  </si>
  <si>
    <r>
      <rPr>
        <b/>
        <sz val="22"/>
        <color indexed="8"/>
        <rFont val="Helvetica"/>
      </rPr>
      <t xml:space="preserve"> Minimal seizures (head and forelimbs)</t>
    </r>
  </si>
  <si>
    <r>
      <rPr>
        <b/>
        <sz val="22"/>
        <color indexed="8"/>
        <rFont val="Helvetica"/>
      </rPr>
      <t>4</t>
    </r>
  </si>
  <si>
    <r>
      <rPr>
        <b/>
        <sz val="22"/>
        <color indexed="8"/>
        <rFont val="Helvetica"/>
      </rPr>
      <t>Generalized clonic seizure (GCS)</t>
    </r>
  </si>
  <si>
    <r>
      <rPr>
        <b/>
        <sz val="22"/>
        <color indexed="8"/>
        <rFont val="Helvetica"/>
      </rPr>
      <t>5</t>
    </r>
  </si>
  <si>
    <r>
      <rPr>
        <b/>
        <sz val="22"/>
        <color indexed="8"/>
        <rFont val="Helvetica"/>
      </rPr>
      <t>Generalized tonic-clonic seizure (GTCS)</t>
    </r>
  </si>
  <si>
    <t>Latencies AVP-</t>
  </si>
  <si>
    <t>Latencies PTZ - Latencies AVP-</t>
  </si>
  <si>
    <t>Latencies SS vs AVP-1</t>
  </si>
  <si>
    <t>Latencies PTZ - Latencies SS vs</t>
  </si>
  <si>
    <t>Durations  PTZ</t>
  </si>
  <si>
    <t>Durations  PTZ - Duraciones SS</t>
  </si>
  <si>
    <t xml:space="preserve">SE </t>
  </si>
  <si>
    <t>Durations  PTZ - Duraciones AVP</t>
  </si>
  <si>
    <t>Durations  PTZ - Tabla 1-1</t>
  </si>
  <si>
    <t>Durations  PTZ - Duraciones AV1</t>
  </si>
  <si>
    <t xml:space="preserve">Durations  PTZ - Duraciones SS </t>
  </si>
  <si>
    <t>Durations  PTZ - Duraciones SS1</t>
  </si>
  <si>
    <t>PILO (Lat y dur)</t>
  </si>
  <si>
    <t>Latencias SS</t>
  </si>
  <si>
    <t>PILO (Lat y dur) - Latencias SS</t>
  </si>
  <si>
    <t>Status epilepticus</t>
  </si>
  <si>
    <t>PILO (Lat y dur) - Latencias AV</t>
  </si>
  <si>
    <t>PILO (Lat y dur) - Duracion SE</t>
  </si>
  <si>
    <t>PILO (Lat y dur) - Severidad</t>
  </si>
  <si>
    <t>PILO (Lat y dur) - Latencias S1</t>
  </si>
  <si>
    <t>Status epilepticus SS</t>
  </si>
  <si>
    <t>Tabla 1-2</t>
  </si>
  <si>
    <t>PILO (Lat y dur) - Tabla 1-2</t>
  </si>
  <si>
    <r>
      <rPr>
        <b/>
        <sz val="24"/>
        <color indexed="8"/>
        <rFont val="Helvetica"/>
      </rPr>
      <t>Haas et al., 1990 Scale (Modified)</t>
    </r>
  </si>
  <si>
    <r>
      <rPr>
        <b/>
        <sz val="24"/>
        <color indexed="8"/>
        <rFont val="Helvetica"/>
      </rPr>
      <t>Stage</t>
    </r>
  </si>
  <si>
    <r>
      <rPr>
        <b/>
        <sz val="24"/>
        <color indexed="8"/>
        <rFont val="Helvetica"/>
      </rPr>
      <t>Behavior</t>
    </r>
  </si>
  <si>
    <r>
      <rPr>
        <b/>
        <sz val="24"/>
        <color indexed="8"/>
        <rFont val="Helvetica"/>
      </rPr>
      <t>0</t>
    </r>
  </si>
  <si>
    <r>
      <rPr>
        <b/>
        <sz val="24"/>
        <color indexed="8"/>
        <rFont val="Helvetica"/>
      </rPr>
      <t>Behavioral arrest</t>
    </r>
  </si>
  <si>
    <r>
      <rPr>
        <b/>
        <sz val="24"/>
        <color indexed="8"/>
        <rFont val="Helvetica"/>
      </rPr>
      <t>1</t>
    </r>
  </si>
  <si>
    <r>
      <rPr>
        <b/>
        <sz val="24"/>
        <color indexed="8"/>
        <rFont val="Helvetica"/>
      </rPr>
      <t>Mouth clonus</t>
    </r>
  </si>
  <si>
    <r>
      <rPr>
        <b/>
        <sz val="24"/>
        <color indexed="8"/>
        <rFont val="Helvetica"/>
      </rPr>
      <t>2</t>
    </r>
  </si>
  <si>
    <r>
      <rPr>
        <b/>
        <sz val="24"/>
        <color indexed="8"/>
        <rFont val="Helvetica"/>
      </rPr>
      <t>Head bobbing</t>
    </r>
  </si>
  <si>
    <r>
      <rPr>
        <b/>
        <sz val="24"/>
        <color indexed="8"/>
        <rFont val="Helvetica"/>
      </rPr>
      <t>3</t>
    </r>
  </si>
  <si>
    <r>
      <rPr>
        <b/>
        <sz val="24"/>
        <color indexed="8"/>
        <rFont val="Helvetica"/>
      </rPr>
      <t>Unilateral forelimb clonus</t>
    </r>
  </si>
  <si>
    <r>
      <rPr>
        <b/>
        <sz val="24"/>
        <color indexed="8"/>
        <rFont val="Helvetica"/>
      </rPr>
      <t>4</t>
    </r>
  </si>
  <si>
    <r>
      <rPr>
        <b/>
        <sz val="24"/>
        <color indexed="8"/>
        <rFont val="Helvetica"/>
      </rPr>
      <t>Bilateral forelimb clonus</t>
    </r>
  </si>
  <si>
    <r>
      <rPr>
        <b/>
        <sz val="24"/>
        <color indexed="8"/>
        <rFont val="Helvetica"/>
      </rPr>
      <t>5</t>
    </r>
  </si>
  <si>
    <r>
      <rPr>
        <b/>
        <sz val="24"/>
        <color indexed="8"/>
        <rFont val="Helvetica"/>
      </rPr>
      <t>Bilateral forelimb clonus with rearing and falling</t>
    </r>
  </si>
  <si>
    <r>
      <rPr>
        <b/>
        <sz val="24"/>
        <color indexed="8"/>
        <rFont val="Helvetica"/>
      </rPr>
      <t>6</t>
    </r>
  </si>
  <si>
    <r>
      <rPr>
        <b/>
        <sz val="24"/>
        <color indexed="8"/>
        <rFont val="Helvetica"/>
      </rPr>
      <t>Atypic</t>
    </r>
  </si>
  <si>
    <t>PILO (Lat y dur) - Latencias-to</t>
  </si>
  <si>
    <t>96.5%%</t>
  </si>
  <si>
    <t>93.5%%</t>
  </si>
  <si>
    <t>SE</t>
  </si>
  <si>
    <t>Mating</t>
  </si>
  <si>
    <t>mating</t>
  </si>
  <si>
    <t>deliveries</t>
  </si>
  <si>
    <t>Success</t>
  </si>
  <si>
    <t>pups</t>
  </si>
  <si>
    <t>Recovering</t>
  </si>
  <si>
    <t>onset SE</t>
  </si>
  <si>
    <t>Death</t>
  </si>
  <si>
    <t># of CTCG</t>
  </si>
  <si>
    <t>C. Atipic</t>
  </si>
  <si>
    <t>Tonic phase</t>
  </si>
  <si>
    <t xml:space="preserve">Recover </t>
  </si>
  <si>
    <t>Tail</t>
  </si>
  <si>
    <t>gender</t>
  </si>
  <si>
    <t>myoclonus</t>
  </si>
  <si>
    <t>Recover</t>
  </si>
  <si>
    <t>Lat - myoclonus</t>
  </si>
  <si>
    <t>Lat - Tonic phase</t>
  </si>
  <si>
    <t xml:space="preserve">Lat - Recover </t>
  </si>
  <si>
    <t>Lat-onset SE</t>
  </si>
  <si>
    <t>Lat - Death</t>
  </si>
  <si>
    <t>Weight</t>
  </si>
  <si>
    <t>Clonic phase</t>
  </si>
  <si>
    <t>Duration VPA gender</t>
  </si>
  <si>
    <t>Duration SS gender</t>
  </si>
  <si>
    <t>Seerity</t>
  </si>
  <si>
    <t>Severity SS</t>
  </si>
  <si>
    <t>Tremor</t>
  </si>
  <si>
    <t>Straub tail</t>
  </si>
  <si>
    <t>Head clonus</t>
  </si>
  <si>
    <t>Forelimb clonus</t>
  </si>
  <si>
    <t>Generalized seizure stage IV</t>
  </si>
  <si>
    <t>Generalized seizure stage V</t>
  </si>
  <si>
    <t>Atipic generalized seizure (VI)</t>
  </si>
  <si>
    <t>Response to stimulus</t>
  </si>
  <si>
    <t>End of Status epilepticus</t>
  </si>
  <si>
    <t>Flat highlimbs</t>
  </si>
  <si>
    <t>tremor</t>
  </si>
  <si>
    <t>Stroub tail</t>
  </si>
  <si>
    <t>head clonus</t>
  </si>
  <si>
    <t>Forelimbs clonus</t>
  </si>
  <si>
    <t>Generalized sezures pahse IV</t>
  </si>
  <si>
    <t>Generalized seizure phase V</t>
  </si>
  <si>
    <t>End of SE</t>
  </si>
  <si>
    <t>Duration SE</t>
  </si>
  <si>
    <t>Body weight P14</t>
  </si>
  <si>
    <t xml:space="preserve"> Tremor  SS</t>
  </si>
  <si>
    <t xml:space="preserve"> Tremor VPA</t>
  </si>
  <si>
    <t>Tail  SS</t>
  </si>
  <si>
    <t>Tail VPA</t>
  </si>
  <si>
    <t>Flat Hghlimb</t>
  </si>
  <si>
    <t>Highlimb SS</t>
  </si>
  <si>
    <t>Highlimb VPA</t>
  </si>
  <si>
    <t>Head clonus SS</t>
  </si>
  <si>
    <t>Head clonus VPA</t>
  </si>
  <si>
    <t>Forelimb clonus SS</t>
  </si>
  <si>
    <t>Forelimb clonus VPA</t>
  </si>
  <si>
    <t>Stage IV SS</t>
  </si>
  <si>
    <t>Stage IV VPA</t>
  </si>
  <si>
    <t>Stage V SS</t>
  </si>
  <si>
    <t>Stage V VPA</t>
  </si>
  <si>
    <t>Generalized atipic seizure (VI)</t>
  </si>
  <si>
    <t>Atipic (VI)</t>
  </si>
  <si>
    <t>Status epilepticus VPA</t>
  </si>
  <si>
    <t>End of SE SS</t>
  </si>
  <si>
    <t>End of SE VPA</t>
  </si>
  <si>
    <t>Duration SE SS</t>
  </si>
  <si>
    <t>Duration SE VPA</t>
  </si>
  <si>
    <t>Severity VPA</t>
  </si>
  <si>
    <t>Gender VPA</t>
  </si>
  <si>
    <t>females</t>
  </si>
  <si>
    <t>males</t>
  </si>
  <si>
    <t>Behaviors %</t>
  </si>
  <si>
    <t>Flat highlimb</t>
  </si>
  <si>
    <t>stage IV</t>
  </si>
  <si>
    <t>stage V</t>
  </si>
  <si>
    <t>stage VI (atipic)</t>
  </si>
  <si>
    <t>Duration SS</t>
  </si>
  <si>
    <t>Duration AVP</t>
  </si>
  <si>
    <t>Duration VPA per gender</t>
  </si>
  <si>
    <t>Duration SS per gender</t>
  </si>
  <si>
    <t>Duration SS vs VPA</t>
  </si>
  <si>
    <t>Latencies VPA</t>
  </si>
  <si>
    <t>Latencies SS vs VPA</t>
  </si>
  <si>
    <t>Latencies-total-1</t>
  </si>
  <si>
    <t>Generalized Clonic seizure</t>
  </si>
  <si>
    <t>Clonic-tonic seizure</t>
  </si>
  <si>
    <t>VPA*</t>
  </si>
  <si>
    <t>Atipic seizure</t>
  </si>
  <si>
    <t>Latencies VPA+</t>
  </si>
  <si>
    <t>Minimal seizure</t>
  </si>
  <si>
    <t>Clonic Generalized seizure</t>
  </si>
  <si>
    <t>Clonic-tonic generalized seizure</t>
  </si>
  <si>
    <t>Latencies SS vs VPA-1</t>
  </si>
  <si>
    <t># CTCG</t>
  </si>
  <si>
    <t>Body weight</t>
  </si>
  <si>
    <t>Lat - Atipic seizure</t>
  </si>
  <si>
    <t>Lat - Minimal seizure</t>
  </si>
  <si>
    <t>Lat - Clonic Generalized seizure</t>
  </si>
  <si>
    <t>Lat - Clonic-tonic generalized seizure</t>
  </si>
  <si>
    <t>Duraciones VPA</t>
  </si>
  <si>
    <t>minimal seizure</t>
  </si>
  <si>
    <t>Clonic-Tonic seizure</t>
  </si>
  <si>
    <t>Latencies SS vs AVP</t>
  </si>
  <si>
    <t>Mean</t>
  </si>
  <si>
    <t>Desv Stand</t>
  </si>
  <si>
    <t>Desv stand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</si>
</sst>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s]&quot;s&quot;"/>
    <numFmt numFmtId="166" formatCode="#,##0%"/>
  </numFmts>
  <fonts count="23" x14ac:knownFonts="1">
    <font>
      <sz val="10"/>
      <color indexed="8"/>
      <name val="Helvetica"/>
    </font>
    <font>
      <sz val="12"/>
      <color indexed="8"/>
      <name val="Helvetica"/>
    </font>
    <font>
      <sz val="14"/>
      <color indexed="8"/>
      <name val="Helvetica"/>
    </font>
    <font>
      <u/>
      <sz val="12"/>
      <color indexed="11"/>
      <name val="Helvetica"/>
    </font>
    <font>
      <sz val="11"/>
      <color indexed="8"/>
      <name val="Helvetica Neue"/>
    </font>
    <font>
      <b/>
      <sz val="27"/>
      <color indexed="12"/>
      <name val="Helvetica Neue"/>
    </font>
    <font>
      <b/>
      <sz val="14"/>
      <color indexed="8"/>
      <name val="Helvetica Neue"/>
    </font>
    <font>
      <b/>
      <sz val="10"/>
      <color indexed="8"/>
      <name val="Helvetica"/>
    </font>
    <font>
      <sz val="10"/>
      <color indexed="8"/>
      <name val="Helvetica Neue"/>
    </font>
    <font>
      <b/>
      <sz val="20"/>
      <color indexed="8"/>
      <name val="Helvetica Neue"/>
    </font>
    <font>
      <b/>
      <sz val="12"/>
      <color indexed="8"/>
      <name val="Helvetica Neue"/>
    </font>
    <font>
      <b/>
      <sz val="20"/>
      <color indexed="8"/>
      <name val="Helvetica"/>
    </font>
    <font>
      <b/>
      <sz val="14"/>
      <color indexed="8"/>
      <name val="Helvetica"/>
    </font>
    <font>
      <sz val="14"/>
      <color indexed="8"/>
      <name val="Helvetica Neue"/>
    </font>
    <font>
      <sz val="51"/>
      <color indexed="30"/>
      <name val="Gill Sans"/>
    </font>
    <font>
      <sz val="22"/>
      <color indexed="8"/>
      <name val="Helvetica"/>
    </font>
    <font>
      <b/>
      <sz val="22"/>
      <color indexed="8"/>
      <name val="Helvetica"/>
    </font>
    <font>
      <b/>
      <sz val="24"/>
      <color indexed="8"/>
      <name val="Helvetica Neue"/>
    </font>
    <font>
      <b/>
      <sz val="22"/>
      <color indexed="8"/>
      <name val="Helvetica Neue"/>
    </font>
    <font>
      <b/>
      <sz val="10"/>
      <color indexed="8"/>
      <name val="Helvetica Neue"/>
    </font>
    <font>
      <sz val="24"/>
      <color indexed="8"/>
      <name val="Helvetica"/>
    </font>
    <font>
      <b/>
      <sz val="24"/>
      <color indexed="8"/>
      <name val="Helvetica"/>
    </font>
    <font>
      <u/>
      <sz val="10"/>
      <color theme="11"/>
      <name val="Helvetica"/>
    </font>
  </fonts>
  <fills count="1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14"/>
        <bgColor auto="1"/>
      </patternFill>
    </fill>
    <fill>
      <patternFill patternType="solid">
        <fgColor indexed="28"/>
        <bgColor auto="1"/>
      </patternFill>
    </fill>
    <fill>
      <patternFill patternType="solid">
        <fgColor indexed="31"/>
        <bgColor auto="1"/>
      </patternFill>
    </fill>
    <fill>
      <patternFill patternType="solid">
        <fgColor indexed="33"/>
        <bgColor auto="1"/>
      </patternFill>
    </fill>
  </fills>
  <borders count="107">
    <border>
      <left/>
      <right/>
      <top/>
      <bottom/>
      <diagonal/>
    </border>
    <border>
      <left style="thin">
        <color indexed="14"/>
      </left>
      <right style="thin">
        <color indexed="14"/>
      </right>
      <top style="thin">
        <color indexed="14"/>
      </top>
      <bottom style="thin">
        <color indexed="14"/>
      </bottom>
      <diagonal/>
    </border>
    <border>
      <left style="thin">
        <color indexed="14"/>
      </left>
      <right style="thin">
        <color indexed="15"/>
      </right>
      <top style="thin">
        <color indexed="14"/>
      </top>
      <bottom style="thin">
        <color indexed="14"/>
      </bottom>
      <diagonal/>
    </border>
    <border>
      <left style="thin">
        <color indexed="17"/>
      </left>
      <right style="thin">
        <color indexed="17"/>
      </right>
      <top style="thin">
        <color indexed="14"/>
      </top>
      <bottom style="thin">
        <color indexed="17"/>
      </bottom>
      <diagonal/>
    </border>
    <border>
      <left style="thin">
        <color indexed="17"/>
      </left>
      <right style="thin">
        <color indexed="18"/>
      </right>
      <top style="thin">
        <color indexed="14"/>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n">
        <color indexed="18"/>
      </right>
      <top style="thin">
        <color indexed="17"/>
      </top>
      <bottom style="thin">
        <color indexed="17"/>
      </bottom>
      <diagonal/>
    </border>
    <border>
      <left style="thin">
        <color indexed="17"/>
      </left>
      <right style="thin">
        <color indexed="17"/>
      </right>
      <top style="thin">
        <color indexed="17"/>
      </top>
      <bottom style="thin">
        <color indexed="14"/>
      </bottom>
      <diagonal/>
    </border>
    <border>
      <left style="thin">
        <color indexed="17"/>
      </left>
      <right style="thin">
        <color indexed="18"/>
      </right>
      <top style="thin">
        <color indexed="17"/>
      </top>
      <bottom style="thin">
        <color indexed="14"/>
      </bottom>
      <diagonal/>
    </border>
    <border>
      <left style="thin">
        <color indexed="20"/>
      </left>
      <right style="thin">
        <color indexed="14"/>
      </right>
      <top style="thin">
        <color indexed="20"/>
      </top>
      <bottom style="thin">
        <color indexed="14"/>
      </bottom>
      <diagonal/>
    </border>
    <border>
      <left style="thin">
        <color indexed="14"/>
      </left>
      <right style="thin">
        <color indexed="20"/>
      </right>
      <top style="thin">
        <color indexed="20"/>
      </top>
      <bottom style="thin">
        <color indexed="14"/>
      </bottom>
      <diagonal/>
    </border>
    <border>
      <left style="thin">
        <color indexed="14"/>
      </left>
      <right style="thin">
        <color indexed="14"/>
      </right>
      <top style="thin">
        <color indexed="20"/>
      </top>
      <bottom style="thin">
        <color indexed="14"/>
      </bottom>
      <diagonal/>
    </border>
    <border>
      <left style="thin">
        <color indexed="20"/>
      </left>
      <right style="thin">
        <color indexed="14"/>
      </right>
      <top style="thin">
        <color indexed="14"/>
      </top>
      <bottom style="thin">
        <color indexed="14"/>
      </bottom>
      <diagonal/>
    </border>
    <border>
      <left style="thin">
        <color indexed="18"/>
      </left>
      <right style="thin">
        <color indexed="14"/>
      </right>
      <top style="thin">
        <color indexed="14"/>
      </top>
      <bottom style="thin">
        <color indexed="17"/>
      </bottom>
      <diagonal/>
    </border>
    <border>
      <left style="thin">
        <color indexed="14"/>
      </left>
      <right style="thin">
        <color indexed="14"/>
      </right>
      <top style="thin">
        <color indexed="14"/>
      </top>
      <bottom style="thin">
        <color indexed="17"/>
      </bottom>
      <diagonal/>
    </border>
    <border>
      <left style="thin">
        <color indexed="18"/>
      </left>
      <right style="thin">
        <color indexed="14"/>
      </right>
      <top style="thin">
        <color indexed="17"/>
      </top>
      <bottom style="thin">
        <color indexed="17"/>
      </bottom>
      <diagonal/>
    </border>
    <border>
      <left style="thin">
        <color indexed="14"/>
      </left>
      <right style="thin">
        <color indexed="14"/>
      </right>
      <top style="thin">
        <color indexed="17"/>
      </top>
      <bottom style="thin">
        <color indexed="17"/>
      </bottom>
      <diagonal/>
    </border>
    <border>
      <left style="thin">
        <color indexed="18"/>
      </left>
      <right style="thin">
        <color indexed="17"/>
      </right>
      <top style="thin">
        <color indexed="17"/>
      </top>
      <bottom style="thin">
        <color indexed="17"/>
      </bottom>
      <diagonal/>
    </border>
    <border>
      <left style="thin">
        <color indexed="14"/>
      </left>
      <right style="thin">
        <color indexed="20"/>
      </right>
      <top style="thin">
        <color indexed="14"/>
      </top>
      <bottom style="thin">
        <color indexed="14"/>
      </bottom>
      <diagonal/>
    </border>
    <border>
      <left style="thin">
        <color indexed="18"/>
      </left>
      <right style="thin">
        <color indexed="14"/>
      </right>
      <top style="thin">
        <color indexed="17"/>
      </top>
      <bottom style="thin">
        <color indexed="14"/>
      </bottom>
      <diagonal/>
    </border>
    <border>
      <left style="thin">
        <color indexed="14"/>
      </left>
      <right style="thin">
        <color indexed="14"/>
      </right>
      <top style="thin">
        <color indexed="17"/>
      </top>
      <bottom style="thin">
        <color indexed="14"/>
      </bottom>
      <diagonal/>
    </border>
    <border>
      <left style="thin">
        <color indexed="20"/>
      </left>
      <right style="thin">
        <color indexed="14"/>
      </right>
      <top style="thin">
        <color indexed="14"/>
      </top>
      <bottom style="thin">
        <color indexed="20"/>
      </bottom>
      <diagonal/>
    </border>
    <border>
      <left style="thin">
        <color indexed="14"/>
      </left>
      <right style="thin">
        <color indexed="14"/>
      </right>
      <top style="thin">
        <color indexed="14"/>
      </top>
      <bottom style="thin">
        <color indexed="20"/>
      </bottom>
      <diagonal/>
    </border>
    <border>
      <left style="thin">
        <color indexed="14"/>
      </left>
      <right style="thin">
        <color indexed="20"/>
      </right>
      <top style="thin">
        <color indexed="14"/>
      </top>
      <bottom style="thin">
        <color indexed="20"/>
      </bottom>
      <diagonal/>
    </border>
    <border>
      <left style="thin">
        <color indexed="14"/>
      </left>
      <right style="thin">
        <color indexed="15"/>
      </right>
      <top style="thin">
        <color indexed="14"/>
      </top>
      <bottom style="thin">
        <color indexed="17"/>
      </bottom>
      <diagonal/>
    </border>
    <border>
      <left style="thin">
        <color indexed="26"/>
      </left>
      <right style="thin">
        <color indexed="27"/>
      </right>
      <top style="thin">
        <color indexed="14"/>
      </top>
      <bottom style="thin">
        <color indexed="26"/>
      </bottom>
      <diagonal/>
    </border>
    <border>
      <left style="thin">
        <color indexed="27"/>
      </left>
      <right style="thin">
        <color indexed="26"/>
      </right>
      <top style="thin">
        <color indexed="14"/>
      </top>
      <bottom style="thin">
        <color indexed="26"/>
      </bottom>
      <diagonal/>
    </border>
    <border>
      <left style="thin">
        <color indexed="26"/>
      </left>
      <right style="thin">
        <color indexed="26"/>
      </right>
      <top style="thin">
        <color indexed="14"/>
      </top>
      <bottom style="thin">
        <color indexed="26"/>
      </bottom>
      <diagonal/>
    </border>
    <border>
      <left style="thin">
        <color indexed="26"/>
      </left>
      <right style="thin">
        <color indexed="14"/>
      </right>
      <top style="thin">
        <color indexed="14"/>
      </top>
      <bottom style="thin">
        <color indexed="26"/>
      </bottom>
      <diagonal/>
    </border>
    <border>
      <left style="thin">
        <color indexed="26"/>
      </left>
      <right style="thin">
        <color indexed="27"/>
      </right>
      <top style="thin">
        <color indexed="26"/>
      </top>
      <bottom style="thin">
        <color indexed="26"/>
      </bottom>
      <diagonal/>
    </border>
    <border>
      <left style="thin">
        <color indexed="27"/>
      </left>
      <right style="thin">
        <color indexed="26"/>
      </right>
      <top style="thin">
        <color indexed="26"/>
      </top>
      <bottom style="thin">
        <color indexed="26"/>
      </bottom>
      <diagonal/>
    </border>
    <border>
      <left style="thin">
        <color indexed="26"/>
      </left>
      <right style="thin">
        <color indexed="26"/>
      </right>
      <top style="thin">
        <color indexed="26"/>
      </top>
      <bottom style="thin">
        <color indexed="26"/>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style="thin">
        <color indexed="14"/>
      </bottom>
      <diagonal/>
    </border>
    <border>
      <left style="thin">
        <color indexed="20"/>
      </left>
      <right style="thin">
        <color indexed="20"/>
      </right>
      <top style="thin">
        <color indexed="14"/>
      </top>
      <bottom style="thin">
        <color indexed="20"/>
      </bottom>
      <diagonal/>
    </border>
    <border>
      <left style="thin">
        <color indexed="26"/>
      </left>
      <right style="thin">
        <color indexed="26"/>
      </right>
      <top style="thin">
        <color indexed="26"/>
      </top>
      <bottom style="thin">
        <color indexed="27"/>
      </bottom>
      <diagonal/>
    </border>
    <border>
      <left style="thin">
        <color indexed="26"/>
      </left>
      <right style="thin">
        <color indexed="27"/>
      </right>
      <top style="thin">
        <color indexed="27"/>
      </top>
      <bottom style="thin">
        <color indexed="26"/>
      </bottom>
      <diagonal/>
    </border>
    <border>
      <left style="thin">
        <color indexed="27"/>
      </left>
      <right style="thin">
        <color indexed="26"/>
      </right>
      <top style="thin">
        <color indexed="27"/>
      </top>
      <bottom style="thin">
        <color indexed="26"/>
      </bottom>
      <diagonal/>
    </border>
    <border>
      <left style="thin">
        <color indexed="26"/>
      </left>
      <right style="thin">
        <color indexed="26"/>
      </right>
      <top style="thin">
        <color indexed="27"/>
      </top>
      <bottom style="thin">
        <color indexed="26"/>
      </bottom>
      <diagonal/>
    </border>
    <border>
      <left style="thin">
        <color indexed="18"/>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18"/>
      </left>
      <right/>
      <top/>
      <bottom/>
      <diagonal/>
    </border>
    <border>
      <left/>
      <right/>
      <top/>
      <bottom/>
      <diagonal/>
    </border>
    <border>
      <left/>
      <right style="thin">
        <color indexed="20"/>
      </right>
      <top/>
      <bottom/>
      <diagonal/>
    </border>
    <border>
      <left style="thin">
        <color indexed="18"/>
      </left>
      <right/>
      <top/>
      <bottom style="thin">
        <color indexed="18"/>
      </bottom>
      <diagonal/>
    </border>
    <border>
      <left/>
      <right/>
      <top/>
      <bottom style="thin">
        <color indexed="18"/>
      </bottom>
      <diagonal/>
    </border>
    <border>
      <left/>
      <right style="thin">
        <color indexed="20"/>
      </right>
      <top/>
      <bottom style="thin">
        <color indexed="18"/>
      </bottom>
      <diagonal/>
    </border>
    <border>
      <left style="thin">
        <color indexed="20"/>
      </left>
      <right style="thin">
        <color indexed="8"/>
      </right>
      <top style="thin">
        <color indexed="20"/>
      </top>
      <bottom style="thin">
        <color indexed="20"/>
      </bottom>
      <diagonal/>
    </border>
    <border>
      <left style="thin">
        <color indexed="8"/>
      </left>
      <right style="thin">
        <color indexed="15"/>
      </right>
      <top style="thin">
        <color indexed="20"/>
      </top>
      <bottom style="thin">
        <color indexed="15"/>
      </bottom>
      <diagonal/>
    </border>
    <border>
      <left style="thin">
        <color indexed="15"/>
      </left>
      <right style="thin">
        <color indexed="15"/>
      </right>
      <top style="thin">
        <color indexed="20"/>
      </top>
      <bottom style="thin">
        <color indexed="15"/>
      </bottom>
      <diagonal/>
    </border>
    <border>
      <left style="thin">
        <color indexed="15"/>
      </left>
      <right style="thin">
        <color indexed="8"/>
      </right>
      <top style="thin">
        <color indexed="20"/>
      </top>
      <bottom style="thin">
        <color indexed="15"/>
      </bottom>
      <diagonal/>
    </border>
    <border>
      <left style="thin">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18"/>
      </left>
      <right style="thin">
        <color indexed="8"/>
      </right>
      <top style="thin">
        <color indexed="20"/>
      </top>
      <bottom/>
      <diagonal/>
    </border>
    <border>
      <left style="thin">
        <color indexed="18"/>
      </left>
      <right style="thin">
        <color indexed="8"/>
      </right>
      <top/>
      <bottom/>
      <diagonal/>
    </border>
    <border>
      <left style="thin">
        <color indexed="15"/>
      </left>
      <right style="thin">
        <color indexed="15"/>
      </right>
      <top style="thin">
        <color indexed="15"/>
      </top>
      <bottom style="thin">
        <color indexed="20"/>
      </bottom>
      <diagonal/>
    </border>
    <border>
      <left style="thin">
        <color indexed="15"/>
      </left>
      <right style="thin">
        <color indexed="8"/>
      </right>
      <top style="thin">
        <color indexed="15"/>
      </top>
      <bottom style="thin">
        <color indexed="20"/>
      </bottom>
      <diagonal/>
    </border>
    <border>
      <left/>
      <right/>
      <top style="thin">
        <color indexed="15"/>
      </top>
      <bottom/>
      <diagonal/>
    </border>
    <border>
      <left/>
      <right style="thin">
        <color indexed="20"/>
      </right>
      <top style="thin">
        <color indexed="15"/>
      </top>
      <bottom/>
      <diagonal/>
    </border>
    <border>
      <left style="thin">
        <color indexed="20"/>
      </left>
      <right style="thin">
        <color indexed="20"/>
      </right>
      <top style="thin">
        <color indexed="20"/>
      </top>
      <bottom style="thin">
        <color indexed="8"/>
      </bottom>
      <diagonal/>
    </border>
    <border>
      <left style="thin">
        <color indexed="20"/>
      </left>
      <right style="thin">
        <color indexed="20"/>
      </right>
      <top style="thin">
        <color indexed="20"/>
      </top>
      <bottom style="thin">
        <color indexed="15"/>
      </bottom>
      <diagonal/>
    </border>
    <border>
      <left style="thin">
        <color indexed="8"/>
      </left>
      <right style="thin">
        <color indexed="8"/>
      </right>
      <top style="thin">
        <color indexed="8"/>
      </top>
      <bottom style="thin">
        <color indexed="15"/>
      </bottom>
      <diagonal/>
    </border>
    <border>
      <left style="thin">
        <color indexed="8"/>
      </left>
      <right style="thin">
        <color indexed="8"/>
      </right>
      <top style="thin">
        <color indexed="15"/>
      </top>
      <bottom style="thin">
        <color indexed="15"/>
      </bottom>
      <diagonal/>
    </border>
    <border>
      <left style="thin">
        <color indexed="8"/>
      </left>
      <right style="thin">
        <color indexed="15"/>
      </right>
      <top style="thin">
        <color indexed="8"/>
      </top>
      <bottom style="thin">
        <color indexed="15"/>
      </bottom>
      <diagonal/>
    </border>
    <border>
      <left style="thin">
        <color indexed="15"/>
      </left>
      <right style="thin">
        <color indexed="15"/>
      </right>
      <top style="thin">
        <color indexed="15"/>
      </top>
      <bottom style="thin">
        <color indexed="8"/>
      </bottom>
      <diagonal/>
    </border>
    <border>
      <left style="thin">
        <color indexed="15"/>
      </left>
      <right style="thin">
        <color indexed="18"/>
      </right>
      <top style="thin">
        <color indexed="8"/>
      </top>
      <bottom/>
      <diagonal/>
    </border>
    <border>
      <left style="thin">
        <color indexed="15"/>
      </left>
      <right style="thin">
        <color indexed="18"/>
      </right>
      <top/>
      <bottom/>
      <diagonal/>
    </border>
    <border>
      <left style="thin">
        <color indexed="15"/>
      </left>
      <right/>
      <top style="thin">
        <color indexed="15"/>
      </top>
      <bottom/>
      <diagonal/>
    </border>
    <border>
      <left/>
      <right style="thin">
        <color indexed="18"/>
      </right>
      <top/>
      <bottom/>
      <diagonal/>
    </border>
    <border>
      <left style="thin">
        <color indexed="15"/>
      </left>
      <right/>
      <top/>
      <bottom/>
      <diagonal/>
    </border>
    <border>
      <left style="thin">
        <color indexed="8"/>
      </left>
      <right style="thin">
        <color indexed="15"/>
      </right>
      <top style="thin">
        <color indexed="15"/>
      </top>
      <bottom style="thin">
        <color indexed="20"/>
      </bottom>
      <diagonal/>
    </border>
    <border>
      <left style="thin">
        <color indexed="15"/>
      </left>
      <right/>
      <top/>
      <bottom style="thin">
        <color indexed="20"/>
      </bottom>
      <diagonal/>
    </border>
    <border>
      <left/>
      <right style="thin">
        <color indexed="18"/>
      </right>
      <top/>
      <bottom style="thin">
        <color indexed="2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20"/>
      </top>
      <bottom style="thin">
        <color indexed="18"/>
      </bottom>
      <diagonal/>
    </border>
    <border>
      <left style="thin">
        <color indexed="8"/>
      </left>
      <right style="thin">
        <color indexed="15"/>
      </right>
      <top style="thin">
        <color indexed="15"/>
      </top>
      <bottom style="thin">
        <color indexed="8"/>
      </bottom>
      <diagonal/>
    </border>
    <border>
      <left style="thin">
        <color indexed="15"/>
      </left>
      <right style="thin">
        <color indexed="8"/>
      </right>
      <top style="thin">
        <color indexed="15"/>
      </top>
      <bottom style="thin">
        <color indexed="8"/>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right/>
      <top/>
      <bottom style="thin">
        <color indexed="20"/>
      </bottom>
      <diagonal/>
    </border>
    <border>
      <left/>
      <right style="thin">
        <color indexed="20"/>
      </right>
      <top/>
      <bottom style="thin">
        <color indexed="20"/>
      </bottom>
      <diagonal/>
    </border>
    <border>
      <left style="thin">
        <color indexed="20"/>
      </left>
      <right style="thin">
        <color indexed="20"/>
      </right>
      <top/>
      <bottom style="thin">
        <color indexed="20"/>
      </bottom>
      <diagonal/>
    </border>
    <border>
      <left style="thin">
        <color indexed="20"/>
      </left>
      <right style="thin">
        <color indexed="18"/>
      </right>
      <top style="thin">
        <color indexed="20"/>
      </top>
      <bottom/>
      <diagonal/>
    </border>
    <border>
      <left style="thin">
        <color indexed="20"/>
      </left>
      <right style="thin">
        <color indexed="18"/>
      </right>
      <top/>
      <bottom/>
      <diagonal/>
    </border>
    <border>
      <left style="thin">
        <color indexed="20"/>
      </left>
      <right style="thin">
        <color indexed="18"/>
      </right>
      <top/>
      <bottom style="thin">
        <color indexed="18"/>
      </bottom>
      <diagonal/>
    </border>
    <border>
      <left style="thin">
        <color indexed="20"/>
      </left>
      <right style="thin">
        <color indexed="32"/>
      </right>
      <top style="thin">
        <color indexed="20"/>
      </top>
      <bottom/>
      <diagonal/>
    </border>
    <border>
      <left style="thin">
        <color indexed="20"/>
      </left>
      <right style="thin">
        <color indexed="32"/>
      </right>
      <top/>
      <bottom style="thin">
        <color indexed="20"/>
      </bottom>
      <diagonal/>
    </border>
    <border>
      <left style="thin">
        <color indexed="15"/>
      </left>
      <right style="thin">
        <color indexed="32"/>
      </right>
      <top style="thin">
        <color indexed="15"/>
      </top>
      <bottom style="thin">
        <color indexed="15"/>
      </bottom>
      <diagonal/>
    </border>
    <border>
      <left style="thin">
        <color indexed="32"/>
      </left>
      <right style="thin">
        <color indexed="32"/>
      </right>
      <top style="thin">
        <color indexed="15"/>
      </top>
      <bottom style="thin">
        <color indexed="15"/>
      </bottom>
      <diagonal/>
    </border>
    <border>
      <left style="thin">
        <color indexed="32"/>
      </left>
      <right style="thin">
        <color indexed="15"/>
      </right>
      <top style="thin">
        <color indexed="15"/>
      </top>
      <bottom style="thin">
        <color indexed="15"/>
      </bottom>
      <diagonal/>
    </border>
    <border>
      <left style="thin">
        <color indexed="20"/>
      </left>
      <right style="thin">
        <color indexed="20"/>
      </right>
      <top style="thin">
        <color indexed="32"/>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top/>
      <bottom/>
      <diagonal/>
    </border>
    <border>
      <left/>
      <right style="thin">
        <color indexed="20"/>
      </right>
      <top/>
      <bottom/>
      <diagonal/>
    </border>
    <border>
      <left style="thin">
        <color indexed="20"/>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s>
  <cellStyleXfs count="2">
    <xf numFmtId="0" fontId="0" fillId="0" borderId="0" applyNumberFormat="0" applyFill="0" applyBorder="0" applyProtection="0">
      <alignment vertical="top" wrapText="1"/>
    </xf>
    <xf numFmtId="0" fontId="22" fillId="0" borderId="0" applyNumberFormat="0" applyFill="0" applyBorder="0" applyAlignment="0" applyProtection="0">
      <alignment vertical="top" wrapText="1"/>
    </xf>
  </cellStyleXfs>
  <cellXfs count="278">
    <xf numFmtId="0" fontId="0" fillId="0" borderId="0" xfId="0" applyFont="1" applyAlignment="1">
      <alignment vertical="top" wrapText="1"/>
    </xf>
    <xf numFmtId="0" fontId="2" fillId="0" borderId="0" xfId="0" applyFont="1" applyAlignment="1"/>
    <xf numFmtId="0" fontId="1" fillId="2" borderId="0" xfId="0" applyFont="1" applyFill="1" applyAlignment="1"/>
    <xf numFmtId="0" fontId="1" fillId="3" borderId="0" xfId="0" applyFont="1" applyFill="1" applyAlignment="1"/>
    <xf numFmtId="0" fontId="3" fillId="3" borderId="0" xfId="0" applyFont="1" applyFill="1" applyAlignment="1"/>
    <xf numFmtId="0" fontId="4" fillId="0" borderId="0" xfId="0" applyNumberFormat="1" applyFont="1" applyAlignment="1">
      <alignment vertical="top" wrapText="1"/>
    </xf>
    <xf numFmtId="49" fontId="6" fillId="4" borderId="1"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center" vertical="top" wrapText="1"/>
    </xf>
    <xf numFmtId="164" fontId="6" fillId="5" borderId="4" xfId="0" applyNumberFormat="1" applyFont="1" applyFill="1" applyBorder="1" applyAlignment="1">
      <alignment horizontal="center" vertical="top" wrapText="1"/>
    </xf>
    <xf numFmtId="49" fontId="6" fillId="5" borderId="5" xfId="0" applyNumberFormat="1" applyFont="1" applyFill="1" applyBorder="1" applyAlignment="1">
      <alignment horizontal="center" vertical="top" wrapText="1"/>
    </xf>
    <xf numFmtId="164" fontId="6" fillId="5" borderId="6" xfId="0" applyNumberFormat="1" applyFont="1" applyFill="1" applyBorder="1" applyAlignment="1">
      <alignment horizontal="center" vertical="top" wrapText="1"/>
    </xf>
    <xf numFmtId="49" fontId="6" fillId="5" borderId="7" xfId="0" applyNumberFormat="1" applyFont="1" applyFill="1" applyBorder="1" applyAlignment="1">
      <alignment horizontal="center" vertical="top" wrapText="1"/>
    </xf>
    <xf numFmtId="164" fontId="6" fillId="5" borderId="8" xfId="0" applyNumberFormat="1" applyFont="1" applyFill="1" applyBorder="1" applyAlignment="1">
      <alignment horizontal="center" vertical="top" wrapText="1"/>
    </xf>
    <xf numFmtId="0" fontId="4" fillId="0" borderId="0" xfId="0" applyNumberFormat="1" applyFont="1" applyAlignment="1">
      <alignment vertical="top" wrapText="1"/>
    </xf>
    <xf numFmtId="49" fontId="6" fillId="6" borderId="9" xfId="0" applyNumberFormat="1" applyFont="1" applyFill="1" applyBorder="1" applyAlignment="1">
      <alignment horizontal="center" vertical="top" wrapText="1"/>
    </xf>
    <xf numFmtId="49" fontId="6" fillId="6" borderId="10"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wrapText="1"/>
    </xf>
    <xf numFmtId="0" fontId="6" fillId="6" borderId="12" xfId="0" applyNumberFormat="1" applyFont="1" applyFill="1" applyBorder="1" applyAlignment="1">
      <alignment horizontal="center" vertical="top" wrapText="1"/>
    </xf>
    <xf numFmtId="49" fontId="6" fillId="7" borderId="1" xfId="0" applyNumberFormat="1" applyFont="1" applyFill="1" applyBorder="1" applyAlignment="1">
      <alignment horizontal="center" vertical="top" wrapText="1"/>
    </xf>
    <xf numFmtId="0" fontId="6" fillId="7" borderId="1" xfId="0" applyNumberFormat="1" applyFont="1" applyFill="1" applyBorder="1" applyAlignment="1">
      <alignment horizontal="center" vertical="top" wrapText="1"/>
    </xf>
    <xf numFmtId="0" fontId="6" fillId="4" borderId="1" xfId="0" applyNumberFormat="1" applyFont="1" applyFill="1" applyBorder="1" applyAlignment="1">
      <alignment horizontal="center" vertical="top" wrapText="1"/>
    </xf>
    <xf numFmtId="49" fontId="6" fillId="4" borderId="2" xfId="0" applyNumberFormat="1" applyFont="1" applyFill="1" applyBorder="1" applyAlignment="1">
      <alignment horizontal="center" vertical="top" wrapText="1"/>
    </xf>
    <xf numFmtId="0" fontId="6" fillId="6" borderId="13" xfId="0" applyNumberFormat="1" applyFont="1" applyFill="1" applyBorder="1" applyAlignment="1">
      <alignment horizontal="center" vertical="top" wrapText="1"/>
    </xf>
    <xf numFmtId="49" fontId="6" fillId="8" borderId="14" xfId="0" applyNumberFormat="1" applyFont="1" applyFill="1" applyBorder="1" applyAlignment="1">
      <alignment horizontal="center" vertical="top" wrapText="1"/>
    </xf>
    <xf numFmtId="0" fontId="6" fillId="8" borderId="14" xfId="0" applyNumberFormat="1" applyFont="1" applyFill="1" applyBorder="1" applyAlignment="1">
      <alignment horizontal="center" vertical="top" wrapText="1"/>
    </xf>
    <xf numFmtId="0" fontId="6" fillId="6" borderId="15" xfId="0" applyNumberFormat="1" applyFont="1" applyFill="1" applyBorder="1" applyAlignment="1">
      <alignment horizontal="center" vertical="top" wrapText="1"/>
    </xf>
    <xf numFmtId="49" fontId="6" fillId="8" borderId="16" xfId="0" applyNumberFormat="1" applyFont="1" applyFill="1" applyBorder="1" applyAlignment="1">
      <alignment horizontal="center" vertical="top" wrapText="1"/>
    </xf>
    <xf numFmtId="0" fontId="6" fillId="8" borderId="16" xfId="0" applyNumberFormat="1" applyFont="1" applyFill="1" applyBorder="1" applyAlignment="1">
      <alignment horizontal="center" vertical="top" wrapText="1"/>
    </xf>
    <xf numFmtId="0" fontId="6" fillId="6" borderId="17" xfId="0" applyNumberFormat="1" applyFont="1" applyFill="1" applyBorder="1" applyAlignment="1">
      <alignment horizontal="center" vertical="top" wrapText="1"/>
    </xf>
    <xf numFmtId="49" fontId="6" fillId="8" borderId="5" xfId="0" applyNumberFormat="1" applyFont="1" applyFill="1" applyBorder="1" applyAlignment="1">
      <alignment horizontal="center" vertical="top" wrapText="1"/>
    </xf>
    <xf numFmtId="0" fontId="6" fillId="8" borderId="5" xfId="0" applyNumberFormat="1" applyFont="1" applyFill="1" applyBorder="1" applyAlignment="1">
      <alignment horizontal="center" vertical="top" wrapText="1"/>
    </xf>
    <xf numFmtId="164" fontId="6" fillId="5" borderId="3" xfId="0" applyNumberFormat="1" applyFont="1" applyFill="1" applyBorder="1" applyAlignment="1">
      <alignment horizontal="center" vertical="top" wrapText="1"/>
    </xf>
    <xf numFmtId="49" fontId="6" fillId="5" borderId="4" xfId="0" applyNumberFormat="1" applyFont="1" applyFill="1" applyBorder="1" applyAlignment="1">
      <alignment horizontal="center" vertical="top" wrapText="1"/>
    </xf>
    <xf numFmtId="164" fontId="6" fillId="5" borderId="5" xfId="0" applyNumberFormat="1" applyFont="1" applyFill="1" applyBorder="1" applyAlignment="1">
      <alignment horizontal="center" vertical="top" wrapText="1"/>
    </xf>
    <xf numFmtId="49" fontId="6" fillId="5" borderId="6" xfId="0" applyNumberFormat="1" applyFont="1" applyFill="1" applyBorder="1" applyAlignment="1">
      <alignment horizontal="center" vertical="top" wrapText="1"/>
    </xf>
    <xf numFmtId="164" fontId="6" fillId="5" borderId="7" xfId="0" applyNumberFormat="1" applyFont="1" applyFill="1" applyBorder="1" applyAlignment="1">
      <alignment horizontal="center" vertical="top" wrapText="1"/>
    </xf>
    <xf numFmtId="49" fontId="6" fillId="5" borderId="8" xfId="0" applyNumberFormat="1" applyFont="1" applyFill="1" applyBorder="1" applyAlignment="1">
      <alignment horizontal="center" vertical="top" wrapText="1"/>
    </xf>
    <xf numFmtId="4" fontId="6" fillId="9" borderId="1" xfId="0" applyNumberFormat="1" applyFont="1" applyFill="1" applyBorder="1" applyAlignment="1">
      <alignment horizontal="center" vertical="top" wrapText="1"/>
    </xf>
    <xf numFmtId="4" fontId="6" fillId="9" borderId="18" xfId="0" applyNumberFormat="1" applyFont="1" applyFill="1" applyBorder="1" applyAlignment="1">
      <alignment horizontal="center" vertical="top" wrapText="1"/>
    </xf>
    <xf numFmtId="0" fontId="6" fillId="6" borderId="19" xfId="0" applyNumberFormat="1" applyFont="1" applyFill="1" applyBorder="1" applyAlignment="1">
      <alignment horizontal="center" vertical="top" wrapText="1"/>
    </xf>
    <xf numFmtId="49" fontId="6" fillId="8" borderId="20" xfId="0" applyNumberFormat="1" applyFont="1" applyFill="1" applyBorder="1" applyAlignment="1">
      <alignment horizontal="center" vertical="top" wrapText="1"/>
    </xf>
    <xf numFmtId="0" fontId="6" fillId="8" borderId="20" xfId="0" applyNumberFormat="1"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49" fontId="6" fillId="10" borderId="18" xfId="0" applyNumberFormat="1" applyFont="1" applyFill="1" applyBorder="1" applyAlignment="1">
      <alignment horizontal="center" vertical="top" wrapText="1"/>
    </xf>
    <xf numFmtId="2" fontId="6" fillId="10" borderId="12" xfId="0" applyNumberFormat="1" applyFont="1" applyFill="1" applyBorder="1" applyAlignment="1">
      <alignment horizontal="center" vertical="top" wrapText="1"/>
    </xf>
    <xf numFmtId="2" fontId="6" fillId="10" borderId="1" xfId="0" applyNumberFormat="1" applyFont="1" applyFill="1" applyBorder="1" applyAlignment="1">
      <alignment horizontal="center" vertical="top" wrapText="1"/>
    </xf>
    <xf numFmtId="0" fontId="6" fillId="10" borderId="1" xfId="0" applyFont="1" applyFill="1" applyBorder="1" applyAlignment="1">
      <alignment horizontal="center" vertical="top" wrapText="1"/>
    </xf>
    <xf numFmtId="0" fontId="6" fillId="10" borderId="1" xfId="0" applyNumberFormat="1" applyFont="1" applyFill="1" applyBorder="1" applyAlignment="1">
      <alignment horizontal="center" vertical="top" wrapText="1"/>
    </xf>
    <xf numFmtId="0" fontId="6" fillId="10" borderId="18" xfId="0" applyFont="1" applyFill="1" applyBorder="1" applyAlignment="1">
      <alignment horizontal="center" vertical="top" wrapText="1"/>
    </xf>
    <xf numFmtId="4" fontId="6" fillId="10" borderId="1" xfId="0" applyNumberFormat="1" applyFont="1" applyFill="1" applyBorder="1" applyAlignment="1">
      <alignment horizontal="center" vertical="top" wrapText="1"/>
    </xf>
    <xf numFmtId="4" fontId="6" fillId="10" borderId="18" xfId="0" applyNumberFormat="1" applyFont="1" applyFill="1" applyBorder="1" applyAlignment="1">
      <alignment horizontal="center" vertical="top" wrapText="1"/>
    </xf>
    <xf numFmtId="49" fontId="6" fillId="6" borderId="21" xfId="0" applyNumberFormat="1" applyFont="1" applyFill="1" applyBorder="1" applyAlignment="1">
      <alignment horizontal="center" vertical="top" wrapText="1"/>
    </xf>
    <xf numFmtId="4" fontId="6" fillId="10" borderId="22" xfId="0" applyNumberFormat="1" applyFont="1" applyFill="1" applyBorder="1" applyAlignment="1">
      <alignment horizontal="center" vertical="top" wrapText="1"/>
    </xf>
    <xf numFmtId="4" fontId="6" fillId="10" borderId="23" xfId="0" applyNumberFormat="1" applyFont="1" applyFill="1" applyBorder="1" applyAlignment="1">
      <alignment horizontal="center" vertical="top" wrapText="1"/>
    </xf>
    <xf numFmtId="0" fontId="4" fillId="0" borderId="0" xfId="0" applyNumberFormat="1" applyFont="1" applyAlignment="1">
      <alignment vertical="top" wrapText="1"/>
    </xf>
    <xf numFmtId="49" fontId="6" fillId="4" borderId="14" xfId="0" applyNumberFormat="1" applyFont="1" applyFill="1" applyBorder="1" applyAlignment="1">
      <alignment horizontal="center" vertical="top" wrapText="1"/>
    </xf>
    <xf numFmtId="0" fontId="6" fillId="4" borderId="24" xfId="0" applyNumberFormat="1" applyFont="1" applyFill="1" applyBorder="1" applyAlignment="1">
      <alignment horizontal="center" vertical="top" wrapText="1"/>
    </xf>
    <xf numFmtId="0" fontId="4" fillId="0" borderId="0" xfId="0" applyNumberFormat="1" applyFont="1" applyAlignment="1">
      <alignment vertical="top" wrapText="1"/>
    </xf>
    <xf numFmtId="49" fontId="6" fillId="7" borderId="14" xfId="0" applyNumberFormat="1" applyFont="1" applyFill="1" applyBorder="1" applyAlignment="1">
      <alignment horizontal="center" vertical="top" wrapText="1"/>
    </xf>
    <xf numFmtId="0" fontId="6" fillId="7" borderId="14" xfId="0" applyNumberFormat="1" applyFont="1" applyFill="1" applyBorder="1" applyAlignment="1">
      <alignment horizontal="center" vertical="top" wrapText="1"/>
    </xf>
    <xf numFmtId="0" fontId="4" fillId="0" borderId="0" xfId="0" applyNumberFormat="1" applyFont="1" applyAlignment="1">
      <alignment vertical="top" wrapText="1"/>
    </xf>
    <xf numFmtId="0" fontId="0" fillId="0" borderId="0" xfId="0" applyNumberFormat="1" applyFont="1" applyAlignment="1">
      <alignment vertical="top" wrapText="1"/>
    </xf>
    <xf numFmtId="0" fontId="7" fillId="11" borderId="25" xfId="0" applyFont="1" applyFill="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7" fillId="11" borderId="29" xfId="0" applyFont="1" applyFill="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8" fillId="0" borderId="0" xfId="0" applyNumberFormat="1" applyFont="1" applyAlignment="1">
      <alignment vertical="top"/>
    </xf>
    <xf numFmtId="0" fontId="10" fillId="12" borderId="32" xfId="0" applyFont="1" applyFill="1" applyBorder="1" applyAlignment="1">
      <alignment horizontal="center" vertical="top" wrapText="1"/>
    </xf>
    <xf numFmtId="49" fontId="10" fillId="12" borderId="32" xfId="0" applyNumberFormat="1" applyFont="1" applyFill="1" applyBorder="1" applyAlignment="1">
      <alignment horizontal="center" vertical="top" wrapText="1"/>
    </xf>
    <xf numFmtId="0" fontId="10" fillId="0" borderId="32" xfId="0" applyFont="1" applyBorder="1" applyAlignment="1">
      <alignment horizontal="center" vertical="top"/>
    </xf>
    <xf numFmtId="0" fontId="10" fillId="7" borderId="32" xfId="0" applyNumberFormat="1" applyFont="1" applyFill="1" applyBorder="1" applyAlignment="1">
      <alignment horizontal="center" vertical="top"/>
    </xf>
    <xf numFmtId="0" fontId="10" fillId="4" borderId="32" xfId="0" applyNumberFormat="1" applyFont="1" applyFill="1" applyBorder="1" applyAlignment="1">
      <alignment horizontal="center" vertical="top"/>
    </xf>
    <xf numFmtId="0" fontId="8" fillId="0" borderId="32" xfId="0" applyFont="1" applyBorder="1" applyAlignment="1">
      <alignment vertical="top"/>
    </xf>
    <xf numFmtId="0" fontId="10" fillId="0" borderId="33" xfId="0" applyFont="1" applyBorder="1" applyAlignment="1">
      <alignment horizontal="center" vertical="top"/>
    </xf>
    <xf numFmtId="0" fontId="10" fillId="7" borderId="33" xfId="0" applyNumberFormat="1" applyFont="1" applyFill="1" applyBorder="1" applyAlignment="1">
      <alignment horizontal="center" vertical="top"/>
    </xf>
    <xf numFmtId="0" fontId="8" fillId="0" borderId="33" xfId="0" applyFont="1" applyBorder="1" applyAlignment="1">
      <alignment vertical="top"/>
    </xf>
    <xf numFmtId="2" fontId="6" fillId="10" borderId="18" xfId="0" applyNumberFormat="1" applyFont="1" applyFill="1" applyBorder="1" applyAlignment="1">
      <alignment horizontal="center" vertical="top" wrapText="1"/>
    </xf>
    <xf numFmtId="0" fontId="8" fillId="0" borderId="34" xfId="0" applyFont="1" applyBorder="1" applyAlignment="1">
      <alignment vertical="top"/>
    </xf>
    <xf numFmtId="0" fontId="6" fillId="10" borderId="18" xfId="0" applyNumberFormat="1" applyFont="1" applyFill="1" applyBorder="1" applyAlignment="1">
      <alignment horizontal="center" vertical="top" wrapText="1"/>
    </xf>
    <xf numFmtId="0" fontId="0" fillId="0" borderId="0" xfId="0" applyNumberFormat="1" applyFont="1" applyAlignment="1">
      <alignment vertical="top" wrapText="1"/>
    </xf>
    <xf numFmtId="0" fontId="12" fillId="13" borderId="35" xfId="0" applyNumberFormat="1" applyFont="1" applyFill="1" applyBorder="1" applyAlignment="1">
      <alignment horizontal="center" vertical="top" wrapText="1"/>
    </xf>
    <xf numFmtId="49" fontId="12" fillId="13" borderId="35" xfId="0" applyNumberFormat="1" applyFont="1" applyFill="1" applyBorder="1" applyAlignment="1">
      <alignment horizontal="center" vertical="top" wrapText="1"/>
    </xf>
    <xf numFmtId="49" fontId="12" fillId="11" borderId="36" xfId="0" applyNumberFormat="1" applyFont="1" applyFill="1" applyBorder="1" applyAlignment="1">
      <alignment horizontal="center" vertical="top" wrapText="1"/>
    </xf>
    <xf numFmtId="0" fontId="12" fillId="7" borderId="37" xfId="0" applyNumberFormat="1" applyFont="1" applyFill="1" applyBorder="1" applyAlignment="1">
      <alignment horizontal="center" vertical="top" wrapText="1"/>
    </xf>
    <xf numFmtId="0" fontId="12" fillId="4" borderId="38" xfId="0" applyNumberFormat="1" applyFont="1" applyFill="1" applyBorder="1" applyAlignment="1">
      <alignment horizontal="center" vertical="top" wrapText="1"/>
    </xf>
    <xf numFmtId="0" fontId="12" fillId="0" borderId="38" xfId="0" applyNumberFormat="1" applyFont="1" applyBorder="1" applyAlignment="1">
      <alignment horizontal="center" vertical="top" wrapText="1"/>
    </xf>
    <xf numFmtId="49" fontId="12" fillId="11" borderId="29" xfId="0" applyNumberFormat="1" applyFont="1" applyFill="1" applyBorder="1" applyAlignment="1">
      <alignment horizontal="center" vertical="top" wrapText="1"/>
    </xf>
    <xf numFmtId="0" fontId="12" fillId="7" borderId="30" xfId="0" applyNumberFormat="1" applyFont="1" applyFill="1" applyBorder="1" applyAlignment="1">
      <alignment horizontal="center" vertical="top" wrapText="1"/>
    </xf>
    <xf numFmtId="0" fontId="12" fillId="4" borderId="31" xfId="0" applyNumberFormat="1" applyFont="1" applyFill="1" applyBorder="1" applyAlignment="1">
      <alignment horizontal="center" vertical="top" wrapText="1"/>
    </xf>
    <xf numFmtId="0" fontId="12" fillId="0" borderId="31" xfId="0" applyNumberFormat="1" applyFont="1" applyBorder="1" applyAlignment="1">
      <alignment horizontal="center" vertical="top" wrapText="1"/>
    </xf>
    <xf numFmtId="9" fontId="12" fillId="7" borderId="30" xfId="0" applyNumberFormat="1" applyFont="1" applyFill="1" applyBorder="1" applyAlignment="1">
      <alignment horizontal="center" vertical="top" wrapText="1"/>
    </xf>
    <xf numFmtId="9" fontId="12" fillId="4" borderId="31" xfId="0" applyNumberFormat="1" applyFont="1" applyFill="1" applyBorder="1" applyAlignment="1">
      <alignment horizontal="center" vertical="top" wrapText="1"/>
    </xf>
    <xf numFmtId="0" fontId="12" fillId="0" borderId="31" xfId="0" applyFont="1" applyBorder="1" applyAlignment="1">
      <alignment horizontal="center" vertical="top" wrapText="1"/>
    </xf>
    <xf numFmtId="0" fontId="4" fillId="0" borderId="0" xfId="0" applyNumberFormat="1" applyFont="1" applyAlignment="1">
      <alignment vertical="top" wrapText="1"/>
    </xf>
    <xf numFmtId="49" fontId="6" fillId="0" borderId="32" xfId="0" applyNumberFormat="1" applyFont="1" applyBorder="1" applyAlignment="1">
      <alignment horizontal="center" vertical="top" wrapText="1"/>
    </xf>
    <xf numFmtId="49" fontId="6" fillId="12" borderId="32" xfId="0" applyNumberFormat="1" applyFont="1" applyFill="1" applyBorder="1" applyAlignment="1">
      <alignment horizontal="center" vertical="top" wrapText="1"/>
    </xf>
    <xf numFmtId="0" fontId="6" fillId="12" borderId="32" xfId="0" applyFont="1" applyFill="1" applyBorder="1" applyAlignment="1">
      <alignment horizontal="center" vertical="top" wrapText="1"/>
    </xf>
    <xf numFmtId="0" fontId="6" fillId="12" borderId="32" xfId="0" applyNumberFormat="1" applyFont="1" applyFill="1" applyBorder="1" applyAlignment="1">
      <alignment horizontal="center" vertical="top" wrapText="1"/>
    </xf>
    <xf numFmtId="0" fontId="6" fillId="7" borderId="32" xfId="0" applyNumberFormat="1" applyFont="1" applyFill="1" applyBorder="1" applyAlignment="1">
      <alignment horizontal="center" vertical="top" wrapText="1"/>
    </xf>
    <xf numFmtId="49" fontId="6" fillId="7" borderId="32" xfId="0" applyNumberFormat="1" applyFont="1" applyFill="1" applyBorder="1" applyAlignment="1">
      <alignment horizontal="center" vertical="top" wrapText="1"/>
    </xf>
    <xf numFmtId="3" fontId="6" fillId="7" borderId="32" xfId="0" applyNumberFormat="1" applyFont="1" applyFill="1" applyBorder="1" applyAlignment="1">
      <alignment horizontal="center" vertical="top" wrapText="1"/>
    </xf>
    <xf numFmtId="1" fontId="6" fillId="7" borderId="32" xfId="0" applyNumberFormat="1" applyFont="1" applyFill="1" applyBorder="1" applyAlignment="1">
      <alignment horizontal="center" vertical="top" wrapText="1"/>
    </xf>
    <xf numFmtId="0" fontId="13" fillId="0" borderId="39" xfId="0" applyNumberFormat="1" applyFont="1" applyBorder="1" applyAlignment="1">
      <alignment horizontal="center" vertical="top" wrapText="1"/>
    </xf>
    <xf numFmtId="0" fontId="13" fillId="0" borderId="40" xfId="0" applyNumberFormat="1" applyFont="1" applyBorder="1" applyAlignment="1">
      <alignment horizontal="center" vertical="top" wrapText="1"/>
    </xf>
    <xf numFmtId="0" fontId="13" fillId="0" borderId="41" xfId="0" applyNumberFormat="1" applyFont="1" applyBorder="1" applyAlignment="1">
      <alignment horizontal="center" vertical="top" wrapText="1"/>
    </xf>
    <xf numFmtId="49" fontId="6" fillId="10" borderId="32" xfId="0" applyNumberFormat="1" applyFont="1" applyFill="1" applyBorder="1" applyAlignment="1">
      <alignment horizontal="center" vertical="top" wrapText="1"/>
    </xf>
    <xf numFmtId="2" fontId="6" fillId="10" borderId="32" xfId="0" applyNumberFormat="1" applyFont="1" applyFill="1" applyBorder="1" applyAlignment="1">
      <alignment horizontal="center" vertical="top" wrapText="1"/>
    </xf>
    <xf numFmtId="0" fontId="13" fillId="0" borderId="42" xfId="0" applyNumberFormat="1" applyFont="1" applyBorder="1" applyAlignment="1">
      <alignment horizontal="center" vertical="top" wrapText="1"/>
    </xf>
    <xf numFmtId="0" fontId="13" fillId="0" borderId="43" xfId="0" applyNumberFormat="1" applyFont="1" applyBorder="1" applyAlignment="1">
      <alignment horizontal="center" vertical="top" wrapText="1"/>
    </xf>
    <xf numFmtId="0" fontId="13" fillId="0" borderId="44" xfId="0" applyNumberFormat="1" applyFont="1" applyBorder="1" applyAlignment="1">
      <alignment horizontal="center" vertical="top" wrapText="1"/>
    </xf>
    <xf numFmtId="0" fontId="6" fillId="10" borderId="32" xfId="0" applyNumberFormat="1" applyFont="1" applyFill="1" applyBorder="1" applyAlignment="1">
      <alignment horizontal="center" vertical="top" wrapText="1"/>
    </xf>
    <xf numFmtId="4" fontId="6" fillId="10" borderId="32" xfId="0" applyNumberFormat="1" applyFont="1" applyFill="1" applyBorder="1" applyAlignment="1">
      <alignment horizontal="center" vertical="top" wrapText="1"/>
    </xf>
    <xf numFmtId="0" fontId="13" fillId="0" borderId="45" xfId="0" applyNumberFormat="1" applyFont="1" applyBorder="1" applyAlignment="1">
      <alignment horizontal="center" vertical="top" wrapText="1"/>
    </xf>
    <xf numFmtId="0" fontId="13" fillId="0" borderId="46" xfId="0" applyNumberFormat="1" applyFont="1" applyBorder="1" applyAlignment="1">
      <alignment horizontal="center" vertical="top" wrapText="1"/>
    </xf>
    <xf numFmtId="0" fontId="13" fillId="0" borderId="47" xfId="0" applyNumberFormat="1" applyFont="1" applyBorder="1" applyAlignment="1">
      <alignment horizontal="center" vertical="top" wrapText="1"/>
    </xf>
    <xf numFmtId="0" fontId="4" fillId="0" borderId="0" xfId="0" applyNumberFormat="1" applyFont="1" applyAlignment="1">
      <alignment vertical="top" wrapText="1"/>
    </xf>
    <xf numFmtId="0" fontId="6" fillId="12" borderId="48" xfId="0" applyNumberFormat="1" applyFont="1" applyFill="1" applyBorder="1" applyAlignment="1">
      <alignment horizontal="center" vertical="top" wrapText="1"/>
    </xf>
    <xf numFmtId="0" fontId="6" fillId="4" borderId="49" xfId="0" applyNumberFormat="1" applyFont="1" applyFill="1" applyBorder="1" applyAlignment="1">
      <alignment horizontal="center" vertical="top" wrapText="1"/>
    </xf>
    <xf numFmtId="0" fontId="6" fillId="4" borderId="50" xfId="0" applyNumberFormat="1" applyFont="1" applyFill="1" applyBorder="1" applyAlignment="1">
      <alignment horizontal="center" vertical="top" wrapText="1"/>
    </xf>
    <xf numFmtId="49" fontId="6" fillId="4" borderId="50" xfId="0" applyNumberFormat="1" applyFont="1" applyFill="1" applyBorder="1" applyAlignment="1">
      <alignment horizontal="center" vertical="top" wrapText="1"/>
    </xf>
    <xf numFmtId="1" fontId="6" fillId="4" borderId="50" xfId="0" applyNumberFormat="1" applyFont="1" applyFill="1" applyBorder="1" applyAlignment="1">
      <alignment horizontal="center" vertical="top" wrapText="1"/>
    </xf>
    <xf numFmtId="0" fontId="6" fillId="4" borderId="51" xfId="0" applyNumberFormat="1" applyFont="1" applyFill="1" applyBorder="1" applyAlignment="1">
      <alignment horizontal="center" vertical="top" wrapText="1"/>
    </xf>
    <xf numFmtId="0" fontId="6" fillId="4" borderId="52" xfId="0" applyNumberFormat="1" applyFont="1" applyFill="1" applyBorder="1" applyAlignment="1">
      <alignment horizontal="center" vertical="top" wrapText="1"/>
    </xf>
    <xf numFmtId="0" fontId="6" fillId="4" borderId="53" xfId="0" applyNumberFormat="1" applyFont="1" applyFill="1" applyBorder="1" applyAlignment="1">
      <alignment horizontal="center" vertical="top" wrapText="1"/>
    </xf>
    <xf numFmtId="49" fontId="6" fillId="4" borderId="53" xfId="0" applyNumberFormat="1" applyFont="1" applyFill="1" applyBorder="1" applyAlignment="1">
      <alignment horizontal="center" vertical="top" wrapText="1"/>
    </xf>
    <xf numFmtId="1" fontId="6" fillId="4" borderId="53" xfId="0" applyNumberFormat="1" applyFont="1" applyFill="1" applyBorder="1" applyAlignment="1">
      <alignment horizontal="center" vertical="top" wrapText="1"/>
    </xf>
    <xf numFmtId="0" fontId="6" fillId="4" borderId="54" xfId="0" applyNumberFormat="1" applyFont="1" applyFill="1" applyBorder="1" applyAlignment="1">
      <alignment horizontal="center" vertical="top" wrapText="1"/>
    </xf>
    <xf numFmtId="3" fontId="6" fillId="4" borderId="53" xfId="0" applyNumberFormat="1" applyFont="1" applyFill="1" applyBorder="1" applyAlignment="1">
      <alignment horizontal="center" vertical="top" wrapText="1"/>
    </xf>
    <xf numFmtId="1" fontId="6" fillId="4" borderId="54" xfId="0" applyNumberFormat="1" applyFont="1" applyFill="1" applyBorder="1" applyAlignment="1">
      <alignment horizontal="center" vertical="top" wrapText="1"/>
    </xf>
    <xf numFmtId="0" fontId="13" fillId="4" borderId="53" xfId="0" applyNumberFormat="1" applyFont="1" applyFill="1" applyBorder="1" applyAlignment="1">
      <alignment horizontal="center" vertical="top" wrapText="1"/>
    </xf>
    <xf numFmtId="0" fontId="6" fillId="12" borderId="55" xfId="0" applyNumberFormat="1" applyFont="1" applyFill="1" applyBorder="1" applyAlignment="1">
      <alignment horizontal="center" vertical="top" wrapText="1"/>
    </xf>
    <xf numFmtId="0" fontId="6" fillId="12" borderId="56" xfId="0" applyNumberFormat="1" applyFont="1" applyFill="1" applyBorder="1" applyAlignment="1">
      <alignment horizontal="center" vertical="top" wrapText="1"/>
    </xf>
    <xf numFmtId="49" fontId="6" fillId="4" borderId="57" xfId="0" applyNumberFormat="1" applyFont="1" applyFill="1" applyBorder="1" applyAlignment="1">
      <alignment horizontal="center" vertical="top" wrapText="1"/>
    </xf>
    <xf numFmtId="1" fontId="6" fillId="4" borderId="57" xfId="0" applyNumberFormat="1" applyFont="1" applyFill="1" applyBorder="1" applyAlignment="1">
      <alignment horizontal="center" vertical="top" wrapText="1"/>
    </xf>
    <xf numFmtId="0" fontId="13" fillId="4" borderId="57" xfId="0" applyNumberFormat="1" applyFont="1" applyFill="1" applyBorder="1" applyAlignment="1">
      <alignment horizontal="center" vertical="top" wrapText="1"/>
    </xf>
    <xf numFmtId="1" fontId="6" fillId="4" borderId="58" xfId="0" applyNumberFormat="1" applyFont="1" applyFill="1" applyBorder="1" applyAlignment="1">
      <alignment horizontal="center" vertical="top" wrapText="1"/>
    </xf>
    <xf numFmtId="0" fontId="13" fillId="0" borderId="59" xfId="0" applyNumberFormat="1" applyFont="1" applyBorder="1" applyAlignment="1">
      <alignment horizontal="center" vertical="top" wrapText="1"/>
    </xf>
    <xf numFmtId="0" fontId="13" fillId="0" borderId="60" xfId="0" applyNumberFormat="1" applyFont="1" applyBorder="1" applyAlignment="1">
      <alignment horizontal="center" vertical="top" wrapText="1"/>
    </xf>
    <xf numFmtId="0" fontId="4" fillId="0" borderId="0" xfId="0" applyNumberFormat="1" applyFont="1" applyAlignment="1">
      <alignment vertical="top" wrapText="1"/>
    </xf>
    <xf numFmtId="49" fontId="6" fillId="12" borderId="61" xfId="0" applyNumberFormat="1" applyFont="1" applyFill="1" applyBorder="1" applyAlignment="1">
      <alignment horizontal="center" vertical="top" wrapText="1"/>
    </xf>
    <xf numFmtId="49" fontId="6" fillId="12" borderId="62" xfId="0" applyNumberFormat="1" applyFont="1" applyFill="1" applyBorder="1" applyAlignment="1">
      <alignment horizontal="center" vertical="top" wrapText="1"/>
    </xf>
    <xf numFmtId="0" fontId="6" fillId="7" borderId="48" xfId="0" applyNumberFormat="1" applyFont="1" applyFill="1" applyBorder="1" applyAlignment="1">
      <alignment horizontal="center" vertical="top" wrapText="1"/>
    </xf>
    <xf numFmtId="0" fontId="6" fillId="4" borderId="63" xfId="0" applyNumberFormat="1" applyFont="1" applyFill="1" applyBorder="1" applyAlignment="1">
      <alignment horizontal="center" vertical="top" wrapText="1"/>
    </xf>
    <xf numFmtId="0" fontId="6" fillId="4" borderId="64" xfId="0" applyNumberFormat="1" applyFont="1" applyFill="1" applyBorder="1" applyAlignment="1">
      <alignment horizontal="center" vertical="top" wrapText="1"/>
    </xf>
    <xf numFmtId="0" fontId="6" fillId="4" borderId="65" xfId="0" applyNumberFormat="1" applyFont="1" applyFill="1" applyBorder="1" applyAlignment="1">
      <alignment horizontal="center" vertical="top" wrapText="1"/>
    </xf>
    <xf numFmtId="0" fontId="6" fillId="4" borderId="66" xfId="0" applyNumberFormat="1" applyFont="1" applyFill="1" applyBorder="1" applyAlignment="1">
      <alignment horizontal="center" vertical="top" wrapText="1"/>
    </xf>
    <xf numFmtId="0" fontId="4" fillId="0" borderId="67" xfId="0" applyFont="1" applyBorder="1" applyAlignment="1">
      <alignment vertical="top" wrapText="1"/>
    </xf>
    <xf numFmtId="0" fontId="4" fillId="0" borderId="68" xfId="0" applyFont="1" applyBorder="1" applyAlignment="1">
      <alignment vertical="top" wrapText="1"/>
    </xf>
    <xf numFmtId="0" fontId="4" fillId="0" borderId="69" xfId="0" applyFont="1" applyBorder="1" applyAlignment="1">
      <alignment vertical="top" wrapText="1"/>
    </xf>
    <xf numFmtId="0" fontId="4" fillId="0" borderId="70" xfId="0" applyFont="1" applyBorder="1" applyAlignment="1">
      <alignment vertical="top" wrapText="1"/>
    </xf>
    <xf numFmtId="0" fontId="4" fillId="0" borderId="71" xfId="0" applyFont="1" applyBorder="1" applyAlignment="1">
      <alignment vertical="top" wrapText="1"/>
    </xf>
    <xf numFmtId="0" fontId="6" fillId="7" borderId="48" xfId="0" applyFont="1" applyFill="1" applyBorder="1" applyAlignment="1">
      <alignment horizontal="center" vertical="top" wrapText="1"/>
    </xf>
    <xf numFmtId="0" fontId="6" fillId="4" borderId="72" xfId="0" applyNumberFormat="1" applyFont="1" applyFill="1" applyBorder="1" applyAlignment="1">
      <alignment horizontal="center"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14" fillId="0" borderId="0" xfId="0" applyNumberFormat="1" applyFont="1" applyAlignment="1">
      <alignment horizontal="center" vertical="top" wrapText="1"/>
    </xf>
    <xf numFmtId="0" fontId="15" fillId="0" borderId="77" xfId="0" applyNumberFormat="1" applyFont="1" applyBorder="1" applyAlignment="1">
      <alignment horizontal="center" vertical="center" wrapText="1"/>
    </xf>
    <xf numFmtId="0" fontId="4" fillId="0" borderId="0" xfId="0" applyNumberFormat="1" applyFont="1" applyAlignment="1">
      <alignment vertical="top" wrapText="1"/>
    </xf>
    <xf numFmtId="0" fontId="6" fillId="12" borderId="78" xfId="0" applyNumberFormat="1" applyFont="1" applyFill="1" applyBorder="1" applyAlignment="1">
      <alignment horizontal="center" vertical="top" wrapText="1"/>
    </xf>
    <xf numFmtId="0" fontId="6" fillId="4" borderId="79" xfId="0" applyNumberFormat="1" applyFont="1" applyFill="1" applyBorder="1" applyAlignment="1">
      <alignment horizontal="center" vertical="top" wrapText="1"/>
    </xf>
    <xf numFmtId="49" fontId="6" fillId="4" borderId="66" xfId="0" applyNumberFormat="1" applyFont="1" applyFill="1" applyBorder="1" applyAlignment="1">
      <alignment horizontal="center" vertical="top" wrapText="1"/>
    </xf>
    <xf numFmtId="1" fontId="6" fillId="4" borderId="66" xfId="0" applyNumberFormat="1" applyFont="1" applyFill="1" applyBorder="1" applyAlignment="1">
      <alignment horizontal="center" vertical="top" wrapText="1"/>
    </xf>
    <xf numFmtId="1" fontId="6" fillId="4" borderId="80" xfId="0" applyNumberFormat="1" applyFont="1" applyFill="1" applyBorder="1" applyAlignment="1">
      <alignment horizontal="center" vertical="top" wrapText="1"/>
    </xf>
    <xf numFmtId="0" fontId="4" fillId="0" borderId="0" xfId="0" applyNumberFormat="1" applyFont="1" applyAlignment="1">
      <alignment vertical="top" wrapText="1"/>
    </xf>
    <xf numFmtId="1" fontId="6" fillId="4" borderId="32" xfId="0" applyNumberFormat="1" applyFont="1" applyFill="1" applyBorder="1" applyAlignment="1">
      <alignment horizontal="center" vertical="top" wrapText="1"/>
    </xf>
    <xf numFmtId="0" fontId="6" fillId="4" borderId="32" xfId="0" applyNumberFormat="1" applyFont="1" applyFill="1" applyBorder="1" applyAlignment="1">
      <alignment horizontal="center" vertical="top" wrapText="1"/>
    </xf>
    <xf numFmtId="49" fontId="6" fillId="4" borderId="32" xfId="0" applyNumberFormat="1" applyFont="1" applyFill="1" applyBorder="1" applyAlignment="1">
      <alignment horizontal="center" vertical="top" wrapText="1"/>
    </xf>
    <xf numFmtId="0" fontId="13" fillId="4" borderId="32" xfId="0" applyNumberFormat="1" applyFont="1" applyFill="1" applyBorder="1" applyAlignment="1">
      <alignment horizontal="center" vertical="top" wrapText="1"/>
    </xf>
    <xf numFmtId="3" fontId="6" fillId="4" borderId="32" xfId="0" applyNumberFormat="1" applyFont="1" applyFill="1" applyBorder="1" applyAlignment="1">
      <alignment horizontal="center" vertical="top" wrapText="1"/>
    </xf>
    <xf numFmtId="0" fontId="13" fillId="0" borderId="81" xfId="0" applyNumberFormat="1" applyFont="1" applyBorder="1" applyAlignment="1">
      <alignment horizontal="center" vertical="top" wrapText="1"/>
    </xf>
    <xf numFmtId="0" fontId="13" fillId="0" borderId="82" xfId="0" applyNumberFormat="1" applyFont="1" applyBorder="1" applyAlignment="1">
      <alignment horizontal="center" vertical="top" wrapText="1"/>
    </xf>
    <xf numFmtId="0" fontId="13" fillId="0" borderId="83" xfId="0" applyNumberFormat="1" applyFont="1" applyBorder="1" applyAlignment="1">
      <alignment horizontal="center" vertical="top" wrapText="1"/>
    </xf>
    <xf numFmtId="0" fontId="13" fillId="0" borderId="84" xfId="0" applyNumberFormat="1" applyFont="1" applyBorder="1" applyAlignment="1">
      <alignment horizontal="center" vertical="top" wrapText="1"/>
    </xf>
    <xf numFmtId="0" fontId="13" fillId="0" borderId="85" xfId="0" applyNumberFormat="1" applyFont="1" applyBorder="1" applyAlignment="1">
      <alignment horizontal="center" vertical="top" wrapText="1"/>
    </xf>
    <xf numFmtId="0" fontId="13" fillId="0" borderId="86" xfId="0" applyNumberFormat="1" applyFont="1" applyBorder="1" applyAlignment="1">
      <alignment horizontal="center" vertical="top" wrapText="1"/>
    </xf>
    <xf numFmtId="0" fontId="13" fillId="0" borderId="87" xfId="0" applyNumberFormat="1" applyFont="1" applyBorder="1" applyAlignment="1">
      <alignment horizontal="center" vertical="top" wrapText="1"/>
    </xf>
    <xf numFmtId="0" fontId="13" fillId="0" borderId="88" xfId="0" applyNumberFormat="1" applyFont="1" applyBorder="1" applyAlignment="1">
      <alignment horizontal="center" vertical="top" wrapText="1"/>
    </xf>
    <xf numFmtId="0" fontId="4" fillId="0" borderId="0" xfId="0" applyNumberFormat="1" applyFont="1" applyAlignment="1">
      <alignment vertical="top"/>
    </xf>
    <xf numFmtId="0" fontId="6" fillId="14" borderId="32" xfId="0" applyNumberFormat="1" applyFont="1" applyFill="1" applyBorder="1" applyAlignment="1">
      <alignment horizontal="center" vertical="top" wrapText="1"/>
    </xf>
    <xf numFmtId="49" fontId="6" fillId="14" borderId="32" xfId="0" applyNumberFormat="1" applyFont="1" applyFill="1" applyBorder="1" applyAlignment="1">
      <alignment horizontal="center" vertical="top" wrapText="1"/>
    </xf>
    <xf numFmtId="1" fontId="6" fillId="14" borderId="32" xfId="0" applyNumberFormat="1" applyFont="1" applyFill="1" applyBorder="1" applyAlignment="1">
      <alignment horizontal="center" vertical="top"/>
    </xf>
    <xf numFmtId="1" fontId="6" fillId="7" borderId="32" xfId="0" applyNumberFormat="1" applyFont="1" applyFill="1" applyBorder="1" applyAlignment="1">
      <alignment horizontal="center" vertical="top"/>
    </xf>
    <xf numFmtId="0" fontId="6" fillId="7" borderId="32" xfId="0" applyNumberFormat="1" applyFont="1" applyFill="1" applyBorder="1" applyAlignment="1">
      <alignment horizontal="center" vertical="top"/>
    </xf>
    <xf numFmtId="49" fontId="6" fillId="14" borderId="32" xfId="0" applyNumberFormat="1" applyFont="1" applyFill="1" applyBorder="1" applyAlignment="1">
      <alignment horizontal="center" vertical="top"/>
    </xf>
    <xf numFmtId="0" fontId="6" fillId="14" borderId="32" xfId="0" applyNumberFormat="1" applyFont="1" applyFill="1" applyBorder="1" applyAlignment="1">
      <alignment horizontal="center" vertical="top"/>
    </xf>
    <xf numFmtId="1" fontId="6" fillId="7" borderId="89" xfId="0" applyNumberFormat="1" applyFont="1" applyFill="1" applyBorder="1" applyAlignment="1">
      <alignment horizontal="center" vertical="top"/>
    </xf>
    <xf numFmtId="1" fontId="6" fillId="7" borderId="90" xfId="0" applyNumberFormat="1" applyFont="1" applyFill="1" applyBorder="1" applyAlignment="1">
      <alignment horizontal="center" vertical="top"/>
    </xf>
    <xf numFmtId="0" fontId="6" fillId="12" borderId="32" xfId="0" applyNumberFormat="1" applyFont="1" applyFill="1" applyBorder="1" applyAlignment="1">
      <alignment horizontal="left" vertical="top" wrapText="1"/>
    </xf>
    <xf numFmtId="2" fontId="6" fillId="10" borderId="32" xfId="0" applyNumberFormat="1" applyFont="1" applyFill="1" applyBorder="1" applyAlignment="1">
      <alignment horizontal="center" vertical="top"/>
    </xf>
    <xf numFmtId="0" fontId="6" fillId="10" borderId="32" xfId="0" applyNumberFormat="1" applyFont="1" applyFill="1" applyBorder="1" applyAlignment="1">
      <alignment horizontal="center" vertical="top"/>
    </xf>
    <xf numFmtId="4" fontId="6" fillId="10" borderId="32" xfId="0" applyNumberFormat="1" applyFont="1" applyFill="1" applyBorder="1" applyAlignment="1">
      <alignment horizontal="center" vertical="top"/>
    </xf>
    <xf numFmtId="0" fontId="4" fillId="0" borderId="0" xfId="0" applyNumberFormat="1" applyFont="1" applyAlignment="1">
      <alignment vertical="top"/>
    </xf>
    <xf numFmtId="0" fontId="6" fillId="15" borderId="53" xfId="0" applyNumberFormat="1" applyFont="1" applyFill="1" applyBorder="1" applyAlignment="1">
      <alignment horizontal="center" vertical="top"/>
    </xf>
    <xf numFmtId="49" fontId="6" fillId="15" borderId="53" xfId="0" applyNumberFormat="1" applyFont="1" applyFill="1" applyBorder="1" applyAlignment="1">
      <alignment horizontal="center" vertical="top"/>
    </xf>
    <xf numFmtId="1" fontId="6" fillId="15" borderId="53" xfId="0" applyNumberFormat="1" applyFont="1" applyFill="1" applyBorder="1" applyAlignment="1">
      <alignment horizontal="center" vertical="top"/>
    </xf>
    <xf numFmtId="1" fontId="6" fillId="15" borderId="91" xfId="0" applyNumberFormat="1" applyFont="1" applyFill="1" applyBorder="1" applyAlignment="1">
      <alignment horizontal="center" vertical="top"/>
    </xf>
    <xf numFmtId="1" fontId="6" fillId="15" borderId="92" xfId="0" applyNumberFormat="1" applyFont="1" applyFill="1" applyBorder="1" applyAlignment="1">
      <alignment horizontal="center" vertical="top"/>
    </xf>
    <xf numFmtId="1" fontId="6" fillId="15" borderId="93" xfId="0" applyNumberFormat="1" applyFont="1" applyFill="1" applyBorder="1" applyAlignment="1">
      <alignment horizontal="center" vertical="top"/>
    </xf>
    <xf numFmtId="0" fontId="6" fillId="15" borderId="92" xfId="0" applyNumberFormat="1" applyFont="1" applyFill="1" applyBorder="1" applyAlignment="1">
      <alignment horizontal="center" vertical="top"/>
    </xf>
    <xf numFmtId="0" fontId="6" fillId="15" borderId="93" xfId="0" applyNumberFormat="1" applyFont="1" applyFill="1" applyBorder="1" applyAlignment="1">
      <alignment horizontal="center" vertical="top"/>
    </xf>
    <xf numFmtId="49" fontId="6" fillId="15" borderId="53" xfId="0" applyNumberFormat="1" applyFont="1" applyFill="1" applyBorder="1" applyAlignment="1">
      <alignment horizontal="center" vertical="top" wrapText="1"/>
    </xf>
    <xf numFmtId="0" fontId="6" fillId="12" borderId="53" xfId="0" applyNumberFormat="1" applyFont="1" applyFill="1" applyBorder="1" applyAlignment="1">
      <alignment horizontal="left" vertical="top" wrapText="1"/>
    </xf>
    <xf numFmtId="49" fontId="6" fillId="10" borderId="53" xfId="0" applyNumberFormat="1" applyFont="1" applyFill="1" applyBorder="1" applyAlignment="1">
      <alignment horizontal="center" vertical="top" wrapText="1"/>
    </xf>
    <xf numFmtId="2" fontId="6" fillId="10" borderId="53" xfId="0" applyNumberFormat="1" applyFont="1" applyFill="1" applyBorder="1" applyAlignment="1">
      <alignment horizontal="center" vertical="top"/>
    </xf>
    <xf numFmtId="0" fontId="6" fillId="10" borderId="53" xfId="0" applyNumberFormat="1" applyFont="1" applyFill="1" applyBorder="1" applyAlignment="1">
      <alignment horizontal="center" vertical="top"/>
    </xf>
    <xf numFmtId="4" fontId="6" fillId="10" borderId="53" xfId="0" applyNumberFormat="1" applyFont="1" applyFill="1" applyBorder="1" applyAlignment="1">
      <alignment horizontal="center" vertical="top"/>
    </xf>
    <xf numFmtId="0" fontId="14" fillId="0" borderId="0" xfId="0" applyNumberFormat="1" applyFont="1" applyAlignment="1">
      <alignment horizontal="center" vertical="top" wrapText="1"/>
    </xf>
    <xf numFmtId="0" fontId="4" fillId="0" borderId="0" xfId="0" applyNumberFormat="1" applyFont="1" applyAlignment="1">
      <alignment vertical="top"/>
    </xf>
    <xf numFmtId="0" fontId="6" fillId="15" borderId="53" xfId="0" applyFont="1" applyFill="1" applyBorder="1" applyAlignment="1">
      <alignment horizontal="center" vertical="top"/>
    </xf>
    <xf numFmtId="0" fontId="6" fillId="15" borderId="53" xfId="0" applyFont="1" applyFill="1" applyBorder="1" applyAlignment="1">
      <alignment horizontal="center" vertical="top" wrapText="1"/>
    </xf>
    <xf numFmtId="0" fontId="4" fillId="0" borderId="0" xfId="0" applyNumberFormat="1" applyFont="1" applyAlignment="1">
      <alignment vertical="top"/>
    </xf>
    <xf numFmtId="0" fontId="6" fillId="14" borderId="32" xfId="0" applyFont="1" applyFill="1" applyBorder="1" applyAlignment="1">
      <alignment horizontal="center" vertical="top" wrapText="1"/>
    </xf>
    <xf numFmtId="0" fontId="6" fillId="14" borderId="32" xfId="0" applyFont="1" applyFill="1" applyBorder="1" applyAlignment="1">
      <alignment horizontal="center" vertical="top"/>
    </xf>
    <xf numFmtId="0" fontId="4" fillId="0" borderId="0" xfId="0" applyNumberFormat="1" applyFont="1" applyAlignment="1">
      <alignment vertical="top"/>
    </xf>
    <xf numFmtId="0" fontId="6" fillId="12" borderId="94" xfId="0" applyNumberFormat="1" applyFont="1" applyFill="1" applyBorder="1" applyAlignment="1">
      <alignment horizontal="center" vertical="top" wrapText="1"/>
    </xf>
    <xf numFmtId="1" fontId="6" fillId="15" borderId="32" xfId="0" applyNumberFormat="1" applyFont="1" applyFill="1" applyBorder="1" applyAlignment="1">
      <alignment horizontal="center" vertical="top"/>
    </xf>
    <xf numFmtId="0" fontId="6" fillId="15" borderId="32" xfId="0" applyNumberFormat="1" applyFont="1" applyFill="1" applyBorder="1" applyAlignment="1">
      <alignment horizontal="center" vertical="top"/>
    </xf>
    <xf numFmtId="49" fontId="6" fillId="15" borderId="32" xfId="0" applyNumberFormat="1" applyFont="1" applyFill="1" applyBorder="1" applyAlignment="1">
      <alignment horizontal="center" vertical="top"/>
    </xf>
    <xf numFmtId="1" fontId="6" fillId="7" borderId="95" xfId="0" applyNumberFormat="1" applyFont="1" applyFill="1" applyBorder="1" applyAlignment="1">
      <alignment horizontal="center" vertical="top"/>
    </xf>
    <xf numFmtId="1" fontId="6" fillId="7" borderId="96" xfId="0" applyNumberFormat="1" applyFont="1" applyFill="1" applyBorder="1" applyAlignment="1">
      <alignment horizontal="center" vertical="top"/>
    </xf>
    <xf numFmtId="49" fontId="6" fillId="15" borderId="32" xfId="0" applyNumberFormat="1" applyFont="1" applyFill="1" applyBorder="1" applyAlignment="1">
      <alignment horizontal="center" vertical="top" wrapText="1"/>
    </xf>
    <xf numFmtId="0" fontId="6" fillId="12" borderId="97" xfId="0" applyNumberFormat="1" applyFont="1" applyFill="1" applyBorder="1" applyAlignment="1">
      <alignment horizontal="center" vertical="top" wrapText="1"/>
    </xf>
    <xf numFmtId="0" fontId="6" fillId="12" borderId="98" xfId="0" applyNumberFormat="1" applyFont="1" applyFill="1" applyBorder="1" applyAlignment="1">
      <alignment horizontal="center" vertical="top" wrapText="1"/>
    </xf>
    <xf numFmtId="0" fontId="6" fillId="12" borderId="99" xfId="0" applyNumberFormat="1" applyFont="1" applyFill="1" applyBorder="1" applyAlignment="1">
      <alignment horizontal="center" vertical="top" wrapText="1"/>
    </xf>
    <xf numFmtId="0" fontId="6" fillId="12" borderId="95" xfId="0" applyNumberFormat="1" applyFont="1" applyFill="1" applyBorder="1" applyAlignment="1">
      <alignment horizontal="center" vertical="top" wrapText="1"/>
    </xf>
    <xf numFmtId="0" fontId="6" fillId="12" borderId="100" xfId="0" applyNumberFormat="1" applyFont="1" applyFill="1" applyBorder="1" applyAlignment="1">
      <alignment horizontal="center" vertical="top" wrapText="1"/>
    </xf>
    <xf numFmtId="0" fontId="6" fillId="12" borderId="101" xfId="0" applyNumberFormat="1" applyFont="1" applyFill="1" applyBorder="1" applyAlignment="1">
      <alignment horizontal="center" vertical="top" wrapText="1"/>
    </xf>
    <xf numFmtId="0" fontId="6" fillId="12" borderId="102" xfId="0" applyNumberFormat="1" applyFont="1" applyFill="1" applyBorder="1" applyAlignment="1">
      <alignment horizontal="center" vertical="top" wrapText="1"/>
    </xf>
    <xf numFmtId="0" fontId="6" fillId="12" borderId="103" xfId="0" applyNumberFormat="1" applyFont="1" applyFill="1" applyBorder="1" applyAlignment="1">
      <alignment horizontal="center" vertical="top" wrapText="1"/>
    </xf>
    <xf numFmtId="0" fontId="6" fillId="12" borderId="104" xfId="0" applyNumberFormat="1" applyFont="1" applyFill="1" applyBorder="1" applyAlignment="1">
      <alignment horizontal="center" vertical="top" wrapText="1"/>
    </xf>
    <xf numFmtId="0" fontId="6" fillId="12" borderId="105" xfId="0" applyNumberFormat="1" applyFont="1" applyFill="1" applyBorder="1" applyAlignment="1">
      <alignment horizontal="center" vertical="top" wrapText="1"/>
    </xf>
    <xf numFmtId="0" fontId="6" fillId="12" borderId="106" xfId="0" applyNumberFormat="1" applyFont="1" applyFill="1" applyBorder="1" applyAlignment="1">
      <alignment horizontal="center" vertical="top" wrapText="1"/>
    </xf>
    <xf numFmtId="0" fontId="6" fillId="12" borderId="96" xfId="0" applyNumberFormat="1" applyFont="1" applyFill="1" applyBorder="1" applyAlignment="1">
      <alignment horizontal="center" vertical="top" wrapText="1"/>
    </xf>
    <xf numFmtId="0" fontId="8" fillId="0" borderId="0" xfId="0" applyNumberFormat="1" applyFont="1" applyAlignment="1">
      <alignment vertical="top"/>
    </xf>
    <xf numFmtId="0" fontId="6" fillId="10" borderId="32" xfId="0" applyFont="1" applyFill="1" applyBorder="1" applyAlignment="1">
      <alignment horizontal="center" vertical="top" wrapText="1"/>
    </xf>
    <xf numFmtId="0" fontId="8" fillId="0" borderId="0" xfId="0" applyNumberFormat="1" applyFont="1" applyAlignment="1">
      <alignment vertical="top"/>
    </xf>
    <xf numFmtId="1" fontId="13" fillId="4" borderId="32" xfId="0" applyNumberFormat="1" applyFont="1" applyFill="1" applyBorder="1" applyAlignment="1">
      <alignment horizontal="center" vertical="top" wrapText="1"/>
    </xf>
    <xf numFmtId="165" fontId="6" fillId="10" borderId="32" xfId="0" applyNumberFormat="1" applyFont="1" applyFill="1" applyBorder="1" applyAlignment="1">
      <alignment horizontal="center" vertical="top" wrapText="1"/>
    </xf>
    <xf numFmtId="0" fontId="8" fillId="0" borderId="0" xfId="0" applyNumberFormat="1" applyFont="1" applyAlignment="1">
      <alignment vertical="top"/>
    </xf>
    <xf numFmtId="0" fontId="13" fillId="0" borderId="32" xfId="0" applyNumberFormat="1" applyFont="1" applyBorder="1" applyAlignment="1">
      <alignment vertical="top" wrapText="1"/>
    </xf>
    <xf numFmtId="1" fontId="6" fillId="0" borderId="32" xfId="0" applyNumberFormat="1" applyFont="1" applyBorder="1" applyAlignment="1">
      <alignment horizontal="center" vertical="top" wrapText="1"/>
    </xf>
    <xf numFmtId="0" fontId="6" fillId="0" borderId="32" xfId="0" applyNumberFormat="1" applyFont="1" applyBorder="1" applyAlignment="1">
      <alignment horizontal="center" vertical="top" wrapText="1"/>
    </xf>
    <xf numFmtId="0" fontId="8" fillId="0" borderId="0" xfId="0" applyNumberFormat="1" applyFont="1" applyAlignment="1">
      <alignment vertical="top"/>
    </xf>
    <xf numFmtId="0" fontId="8" fillId="0" borderId="0" xfId="0" applyNumberFormat="1" applyFont="1" applyAlignment="1">
      <alignment vertical="top"/>
    </xf>
    <xf numFmtId="164" fontId="6" fillId="4" borderId="32" xfId="0" applyNumberFormat="1" applyFont="1" applyFill="1" applyBorder="1" applyAlignment="1">
      <alignment horizontal="center" vertical="top" wrapText="1"/>
    </xf>
    <xf numFmtId="0" fontId="13" fillId="4" borderId="32" xfId="0" applyNumberFormat="1" applyFont="1" applyFill="1" applyBorder="1" applyAlignment="1">
      <alignment vertical="top" wrapText="1"/>
    </xf>
    <xf numFmtId="0" fontId="14" fillId="0" borderId="0" xfId="0" applyNumberFormat="1" applyFont="1" applyAlignment="1">
      <alignment horizontal="center" vertical="top" wrapText="1"/>
    </xf>
    <xf numFmtId="0" fontId="20" fillId="0" borderId="77" xfId="0" applyNumberFormat="1" applyFont="1" applyBorder="1" applyAlignment="1">
      <alignment horizontal="center" vertical="center" wrapText="1"/>
    </xf>
    <xf numFmtId="0" fontId="8" fillId="0" borderId="0" xfId="0" applyNumberFormat="1" applyFont="1" applyAlignment="1">
      <alignment vertical="top"/>
    </xf>
    <xf numFmtId="0" fontId="10" fillId="0" borderId="32" xfId="0" applyNumberFormat="1" applyFont="1" applyBorder="1" applyAlignment="1">
      <alignment horizontal="center" vertical="top"/>
    </xf>
    <xf numFmtId="1" fontId="10" fillId="0" borderId="32" xfId="0" applyNumberFormat="1" applyFont="1" applyBorder="1" applyAlignment="1">
      <alignment horizontal="center" vertical="top"/>
    </xf>
    <xf numFmtId="1" fontId="10" fillId="0" borderId="32" xfId="0" applyNumberFormat="1" applyFont="1" applyBorder="1" applyAlignment="1">
      <alignment horizontal="center" vertical="top" wrapText="1"/>
    </xf>
    <xf numFmtId="166" fontId="10" fillId="0" borderId="32" xfId="0" applyNumberFormat="1" applyFont="1" applyBorder="1" applyAlignment="1">
      <alignment horizontal="center" vertical="top"/>
    </xf>
    <xf numFmtId="49" fontId="10" fillId="0" borderId="32" xfId="0" applyNumberFormat="1" applyFont="1" applyBorder="1" applyAlignment="1">
      <alignment horizontal="center" vertical="top"/>
    </xf>
    <xf numFmtId="0" fontId="19" fillId="12" borderId="32" xfId="0" applyFont="1" applyFill="1" applyBorder="1" applyAlignment="1">
      <alignment horizontal="left" vertical="top" wrapText="1"/>
    </xf>
    <xf numFmtId="0" fontId="10" fillId="12" borderId="32" xfId="0" applyNumberFormat="1" applyFont="1" applyFill="1" applyBorder="1" applyAlignment="1">
      <alignment horizontal="center" vertical="top" wrapText="1"/>
    </xf>
    <xf numFmtId="0" fontId="10" fillId="0" borderId="32" xfId="0" applyNumberFormat="1" applyFont="1" applyBorder="1" applyAlignment="1">
      <alignment horizontal="center" vertical="top" wrapText="1"/>
    </xf>
    <xf numFmtId="49" fontId="6" fillId="12" borderId="32" xfId="0" applyNumberFormat="1" applyFont="1" applyFill="1" applyBorder="1" applyAlignment="1">
      <alignment horizontal="center" vertical="top" wrapText="1"/>
    </xf>
    <xf numFmtId="0" fontId="1"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5" fillId="0" borderId="75" xfId="0" applyNumberFormat="1" applyFont="1" applyBorder="1" applyAlignment="1">
      <alignment horizontal="center" vertical="center" wrapText="1"/>
    </xf>
    <xf numFmtId="0" fontId="14" fillId="0" borderId="76" xfId="0" applyNumberFormat="1" applyFont="1" applyBorder="1" applyAlignment="1">
      <alignment horizontal="center" vertical="center" wrapText="1"/>
    </xf>
    <xf numFmtId="49" fontId="6" fillId="12" borderId="32" xfId="0" applyNumberFormat="1" applyFont="1" applyFill="1" applyBorder="1" applyAlignment="1">
      <alignment horizontal="center" vertical="top" wrapText="1"/>
    </xf>
    <xf numFmtId="0" fontId="4" fillId="0" borderId="32" xfId="0" applyNumberFormat="1" applyFont="1" applyBorder="1" applyAlignment="1">
      <alignment vertical="top" wrapText="1"/>
    </xf>
    <xf numFmtId="0" fontId="17" fillId="0" borderId="0" xfId="0" applyFont="1" applyAlignment="1">
      <alignment horizontal="center" vertical="center"/>
    </xf>
    <xf numFmtId="0" fontId="4" fillId="0" borderId="32" xfId="0" applyNumberFormat="1" applyFont="1" applyBorder="1" applyAlignment="1">
      <alignment vertical="top"/>
    </xf>
    <xf numFmtId="0" fontId="18" fillId="0" borderId="0" xfId="0" applyFont="1" applyAlignment="1">
      <alignment horizontal="center" vertical="center"/>
    </xf>
    <xf numFmtId="0" fontId="19" fillId="12" borderId="32" xfId="0" applyNumberFormat="1" applyFont="1" applyFill="1" applyBorder="1" applyAlignment="1">
      <alignment horizontal="center" vertical="top" wrapText="1"/>
    </xf>
    <xf numFmtId="0" fontId="20" fillId="0" borderId="75" xfId="0" applyNumberFormat="1" applyFont="1" applyBorder="1" applyAlignment="1">
      <alignment horizontal="center" vertical="center" wrapText="1"/>
    </xf>
    <xf numFmtId="49" fontId="10" fillId="12" borderId="32" xfId="0" applyNumberFormat="1" applyFont="1" applyFill="1" applyBorder="1" applyAlignment="1">
      <alignment horizontal="left" vertical="top" wrapText="1"/>
    </xf>
  </cellXfs>
  <cellStyles count="2">
    <cellStyle name="Hipervínculo visitado" xfId="1" builtinId="9"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2C402F"/>
      <rgbColor rgb="FFFF6A50"/>
      <rgbColor rgb="FFEAEAEA"/>
      <rgbColor rgb="FFBFBFBF"/>
      <rgbColor rgb="FFFF2D08"/>
      <rgbColor rgb="FFF9F9F9"/>
      <rgbColor rgb="FFF4EDDB"/>
      <rgbColor rgb="FFE8E8E8"/>
      <rgbColor rgb="FFD6D6D6"/>
      <rgbColor rgb="FF9CFBA5"/>
      <rgbColor rgb="FF0CF90C"/>
      <rgbColor rgb="FFFEFEFE"/>
      <rgbColor rgb="FFF5EB00"/>
      <rgbColor rgb="FFDBDBDB"/>
      <rgbColor rgb="FFA5A5A5"/>
      <rgbColor rgb="FF3F3F3F"/>
      <rgbColor rgb="FFBDC0BF"/>
      <rgbColor rgb="FFF2F2F2"/>
      <rgbColor rgb="FF999999"/>
      <rgbColor rgb="FF9DFBA2"/>
      <rgbColor rgb="FFCBCCCC"/>
      <rgbColor rgb="FFFF6B51"/>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9"/>
  <sheetViews>
    <sheetView showGridLines="0" topLeftCell="A18" workbookViewId="0">
      <selection activeCell="C41" sqref="C41"/>
    </sheetView>
  </sheetViews>
  <sheetFormatPr baseColWidth="10" defaultColWidth="10" defaultRowHeight="13" customHeight="1" x14ac:dyDescent="0"/>
  <cols>
    <col min="1" max="1" width="2" customWidth="1"/>
    <col min="2" max="4" width="33.6640625" customWidth="1"/>
  </cols>
  <sheetData>
    <row r="3" spans="2:4" ht="50" customHeight="1">
      <c r="B3" s="262" t="s">
        <v>0</v>
      </c>
      <c r="C3" s="263"/>
      <c r="D3" s="263"/>
    </row>
    <row r="7" spans="2:4" ht="15">
      <c r="B7" s="1" t="s">
        <v>1</v>
      </c>
      <c r="C7" s="1" t="s">
        <v>2</v>
      </c>
      <c r="D7" s="1" t="s">
        <v>3</v>
      </c>
    </row>
    <row r="9" spans="2:4">
      <c r="B9" s="2" t="s">
        <v>4</v>
      </c>
      <c r="C9" s="2"/>
      <c r="D9" s="2"/>
    </row>
    <row r="10" spans="2:4">
      <c r="B10" s="3"/>
      <c r="C10" s="3" t="s">
        <v>5</v>
      </c>
      <c r="D10" s="4" t="s">
        <v>6</v>
      </c>
    </row>
    <row r="11" spans="2:4">
      <c r="B11" s="3"/>
      <c r="C11" s="3" t="s">
        <v>8</v>
      </c>
      <c r="D11" s="4" t="s">
        <v>9</v>
      </c>
    </row>
    <row r="12" spans="2:4">
      <c r="B12" s="3"/>
      <c r="C12" s="3" t="s">
        <v>22</v>
      </c>
      <c r="D12" s="4" t="s">
        <v>23</v>
      </c>
    </row>
    <row r="13" spans="2:4">
      <c r="B13" s="3"/>
      <c r="C13" s="3" t="s">
        <v>24</v>
      </c>
      <c r="D13" s="4" t="s">
        <v>25</v>
      </c>
    </row>
    <row r="14" spans="2:4">
      <c r="B14" s="3"/>
      <c r="C14" s="3" t="s">
        <v>26</v>
      </c>
      <c r="D14" s="4" t="s">
        <v>27</v>
      </c>
    </row>
    <row r="15" spans="2:4">
      <c r="B15" s="3"/>
      <c r="C15" s="3" t="s">
        <v>28</v>
      </c>
      <c r="D15" s="4" t="s">
        <v>29</v>
      </c>
    </row>
    <row r="16" spans="2:4">
      <c r="B16" s="3"/>
      <c r="C16" s="3" t="s">
        <v>30</v>
      </c>
      <c r="D16" s="4" t="s">
        <v>31</v>
      </c>
    </row>
    <row r="17" spans="2:4">
      <c r="B17" s="3"/>
      <c r="C17" s="3" t="s">
        <v>32</v>
      </c>
      <c r="D17" s="4" t="s">
        <v>33</v>
      </c>
    </row>
    <row r="18" spans="2:4">
      <c r="B18" s="2" t="s">
        <v>35</v>
      </c>
      <c r="C18" s="2"/>
      <c r="D18" s="2"/>
    </row>
    <row r="19" spans="2:4">
      <c r="B19" s="3"/>
      <c r="C19" s="3" t="s">
        <v>36</v>
      </c>
      <c r="D19" s="4" t="s">
        <v>37</v>
      </c>
    </row>
    <row r="20" spans="2:4">
      <c r="B20" s="3"/>
      <c r="C20" s="3" t="s">
        <v>42</v>
      </c>
      <c r="D20" s="4" t="s">
        <v>43</v>
      </c>
    </row>
    <row r="21" spans="2:4">
      <c r="B21" s="3"/>
      <c r="C21" s="3" t="s">
        <v>38</v>
      </c>
      <c r="D21" s="4" t="s">
        <v>45</v>
      </c>
    </row>
    <row r="22" spans="2:4">
      <c r="B22" s="3"/>
      <c r="C22" s="3" t="s">
        <v>48</v>
      </c>
      <c r="D22" s="4" t="s">
        <v>49</v>
      </c>
    </row>
    <row r="23" spans="2:4">
      <c r="B23" s="3"/>
      <c r="C23" s="3" t="s">
        <v>65</v>
      </c>
      <c r="D23" s="4" t="s">
        <v>66</v>
      </c>
    </row>
    <row r="24" spans="2:4">
      <c r="B24" s="3"/>
      <c r="C24" s="3" t="s">
        <v>67</v>
      </c>
      <c r="D24" s="4" t="s">
        <v>68</v>
      </c>
    </row>
    <row r="25" spans="2:4">
      <c r="B25" s="2" t="s">
        <v>69</v>
      </c>
      <c r="C25" s="2"/>
      <c r="D25" s="2"/>
    </row>
    <row r="26" spans="2:4">
      <c r="B26" s="3"/>
      <c r="C26" s="3" t="s">
        <v>186</v>
      </c>
      <c r="D26" s="4" t="s">
        <v>70</v>
      </c>
    </row>
    <row r="27" spans="2:4">
      <c r="B27" s="3"/>
      <c r="C27" s="3" t="s">
        <v>187</v>
      </c>
      <c r="D27" s="4" t="s">
        <v>72</v>
      </c>
    </row>
    <row r="28" spans="2:4">
      <c r="B28" s="3"/>
      <c r="C28" s="3" t="s">
        <v>48</v>
      </c>
      <c r="D28" s="4" t="s">
        <v>73</v>
      </c>
    </row>
    <row r="29" spans="2:4">
      <c r="B29" s="3"/>
      <c r="C29" s="3" t="s">
        <v>188</v>
      </c>
      <c r="D29" s="4" t="s">
        <v>74</v>
      </c>
    </row>
    <row r="30" spans="2:4">
      <c r="B30" s="3"/>
      <c r="C30" s="3" t="s">
        <v>189</v>
      </c>
      <c r="D30" s="4" t="s">
        <v>75</v>
      </c>
    </row>
    <row r="31" spans="2:4">
      <c r="B31" s="3"/>
      <c r="C31" s="3" t="s">
        <v>190</v>
      </c>
      <c r="D31" s="4" t="s">
        <v>76</v>
      </c>
    </row>
    <row r="32" spans="2:4">
      <c r="B32" s="2" t="s">
        <v>77</v>
      </c>
      <c r="C32" s="2"/>
      <c r="D32" s="2"/>
    </row>
    <row r="33" spans="2:4">
      <c r="B33" s="3"/>
      <c r="C33" s="3" t="s">
        <v>36</v>
      </c>
      <c r="D33" s="4" t="s">
        <v>79</v>
      </c>
    </row>
    <row r="34" spans="2:4">
      <c r="B34" s="3"/>
      <c r="C34" s="3" t="s">
        <v>191</v>
      </c>
      <c r="D34" s="4" t="s">
        <v>81</v>
      </c>
    </row>
    <row r="35" spans="2:4">
      <c r="B35" s="3"/>
      <c r="C35" s="3" t="s">
        <v>153</v>
      </c>
      <c r="D35" s="4" t="s">
        <v>82</v>
      </c>
    </row>
    <row r="36" spans="2:4">
      <c r="B36" s="3"/>
      <c r="C36" s="3" t="s">
        <v>38</v>
      </c>
      <c r="D36" s="4" t="s">
        <v>83</v>
      </c>
    </row>
    <row r="37" spans="2:4">
      <c r="B37" s="3"/>
      <c r="C37" s="3" t="s">
        <v>192</v>
      </c>
      <c r="D37" s="4" t="s">
        <v>84</v>
      </c>
    </row>
    <row r="38" spans="2:4">
      <c r="B38" s="3"/>
      <c r="C38" s="3" t="s">
        <v>86</v>
      </c>
      <c r="D38" s="4" t="s">
        <v>87</v>
      </c>
    </row>
    <row r="39" spans="2:4">
      <c r="B39" s="3"/>
      <c r="C39" s="3" t="s">
        <v>193</v>
      </c>
      <c r="D39" s="4" t="s">
        <v>105</v>
      </c>
    </row>
  </sheetData>
  <mergeCells count="1">
    <mergeCell ref="B3:D3"/>
  </mergeCells>
  <hyperlinks>
    <hyperlink ref="D10" location="'Birth rate and body weight - bo'!R2C1" display="Birth rate and body weight - bo"/>
    <hyperlink ref="D11" location="'Birth rate and body weight - b1'!R2C1" display="Birth rate and body weight - b1"/>
    <hyperlink ref="D12" location="'Birth rate and body weight - b2'!R2C1" display="Birth rate and body weight - b2"/>
    <hyperlink ref="D13" location="'Birth rate and body weight - b3'!R2C1" display="Birth rate and body weight - b3"/>
    <hyperlink ref="D14" location="'Birth rate and body weight - b4'!R2C1" display="Birth rate and body weight - b4"/>
    <hyperlink ref="D15" location="'Birth rate and body weight - Ta'!R2C1" display="Birth rate and body weight - Ta"/>
    <hyperlink ref="D16" location="'Birth rate and body weight - Pu'!R2C1" display="Birth rate and body weight - Pu"/>
    <hyperlink ref="D17" location="'Birth rate and body weight - Cr'!R2C1" display="Birth rate and body weight - Cr"/>
    <hyperlink ref="D19" location="'Latencies PTZ - Latencies SS'!R2C1" display="Latencies PTZ - Latencies SS"/>
    <hyperlink ref="D20" location="'Latencies PTZ - Latencies AVP+'!R2C1" display="Latencies PTZ - Latencies AVP+"/>
    <hyperlink ref="D21" location="'Latencies PTZ - Severity'!R2C1" display="Latencies PTZ - Severity"/>
    <hyperlink ref="D22" location="'Latencies PTZ - Tabla 1-1'!R1C1" display="Latencies PTZ - Tabla 1-1"/>
    <hyperlink ref="D23" location="'Latencies PTZ - Latencies AVP-'!R2C1" display="Latencies PTZ - Latencies AVP-"/>
    <hyperlink ref="D24" location="'Latencies PTZ - Latencies SS vs'!R2C1" display="Latencies PTZ - Latencies SS vs"/>
    <hyperlink ref="D26" location="'Durations  PTZ - Duraciones SS'!R2C1" display="Durations  PTZ - Duraciones SS"/>
    <hyperlink ref="D27" location="'Durations  PTZ - Duraciones AVP'!R2C1" display="Durations  PTZ - Duraciones AVP"/>
    <hyperlink ref="D28" location="'Durations  PTZ - Tabla 1-1'!R1C1" display="Durations  PTZ - Tabla 1-1"/>
    <hyperlink ref="D29" location="'Durations  PTZ - Duraciones AV1'!R2C1" display="Durations  PTZ - Duraciones AV1"/>
    <hyperlink ref="D30" location="'Durations  PTZ - Duraciones SS '!R2C1" display="Durations  PTZ - Duraciones SS "/>
    <hyperlink ref="D31" location="'Durations  PTZ - Duraciones SS1'!R2C1" display="Durations  PTZ - Duraciones SS1"/>
    <hyperlink ref="D33" location="'PILO (Lat y dur) - Latencias SS'!R2C1" display="PILO (Lat y dur) - Latencias SS"/>
    <hyperlink ref="D34" location="'PILO (Lat y dur) - Latencias AV'!R2C1" display="PILO (Lat y dur) - Latencias AV"/>
    <hyperlink ref="D35" location="'PILO (Lat y dur) - Duracion SE'!R2C1" display="PILO (Lat y dur) - Duracion SE"/>
    <hyperlink ref="D36" location="'PILO (Lat y dur) - Severidad'!R2C1" display="PILO (Lat y dur) - Severidad"/>
    <hyperlink ref="D37" location="'PILO (Lat y dur) - Latencias S1'!R2C1" display="PILO (Lat y dur) - Latencias S1"/>
    <hyperlink ref="D38" location="'PILO (Lat y dur) - Tabla 1-2'!R1C1" display="PILO (Lat y dur) - Tabla 1-2"/>
    <hyperlink ref="D39" location="'PILO (Lat y dur) - Latencias-to'!R1C1" display="PILO (Lat y dur) - Latencias-to"/>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6"/>
  <sheetViews>
    <sheetView showGridLines="0" topLeftCell="A34" zoomScale="75" zoomScaleNormal="75" zoomScalePageLayoutView="75" workbookViewId="0">
      <selection activeCell="D45" sqref="D45"/>
    </sheetView>
  </sheetViews>
  <sheetFormatPr baseColWidth="10" defaultColWidth="12.1640625" defaultRowHeight="17" customHeight="1" x14ac:dyDescent="0"/>
  <cols>
    <col min="1" max="4" width="14.83203125" style="97" customWidth="1"/>
    <col min="5" max="7" width="12.1640625" style="97" customWidth="1"/>
    <col min="8" max="8" width="15.1640625" style="97" customWidth="1"/>
    <col min="9" max="9" width="19.1640625" style="97" customWidth="1"/>
    <col min="10" max="10" width="14" style="97" customWidth="1"/>
    <col min="11" max="11" width="15.83203125" style="97" customWidth="1"/>
    <col min="12" max="12" width="12.1640625" style="97" customWidth="1"/>
    <col min="13" max="16" width="13.6640625" style="97" customWidth="1"/>
    <col min="17" max="256" width="12.1640625" style="97" customWidth="1"/>
  </cols>
  <sheetData>
    <row r="1" spans="1:16" ht="36.25" customHeight="1">
      <c r="A1" s="264" t="s">
        <v>36</v>
      </c>
      <c r="B1" s="264"/>
      <c r="C1" s="264"/>
      <c r="D1" s="264"/>
      <c r="E1" s="264"/>
      <c r="F1" s="264"/>
      <c r="G1" s="264"/>
      <c r="H1" s="264"/>
      <c r="I1" s="264"/>
      <c r="J1" s="264"/>
      <c r="K1" s="264"/>
      <c r="L1" s="264"/>
      <c r="M1" s="264"/>
      <c r="N1" s="264"/>
      <c r="O1" s="264"/>
      <c r="P1" s="264"/>
    </row>
    <row r="2" spans="1:16" ht="38.5" customHeight="1">
      <c r="A2" s="98" t="s">
        <v>12</v>
      </c>
      <c r="B2" s="98" t="s">
        <v>38</v>
      </c>
      <c r="C2" s="99" t="s">
        <v>39</v>
      </c>
      <c r="D2" s="99" t="s">
        <v>40</v>
      </c>
      <c r="E2" s="99" t="s">
        <v>123</v>
      </c>
      <c r="F2" s="99" t="s">
        <v>197</v>
      </c>
      <c r="G2" s="99" t="s">
        <v>199</v>
      </c>
      <c r="H2" s="99" t="s">
        <v>194</v>
      </c>
      <c r="I2" s="99" t="s">
        <v>195</v>
      </c>
      <c r="J2" s="99" t="s">
        <v>119</v>
      </c>
      <c r="K2" s="99" t="s">
        <v>114</v>
      </c>
      <c r="L2" s="99" t="s">
        <v>115</v>
      </c>
      <c r="M2" s="99" t="s">
        <v>116</v>
      </c>
      <c r="N2" s="100"/>
      <c r="O2" s="100"/>
      <c r="P2" s="100"/>
    </row>
    <row r="3" spans="1:16" ht="25" customHeight="1">
      <c r="A3" s="101">
        <v>1</v>
      </c>
      <c r="B3" s="102">
        <v>5</v>
      </c>
      <c r="C3" s="102">
        <v>1</v>
      </c>
      <c r="D3" s="103" t="s">
        <v>14</v>
      </c>
      <c r="E3" s="104">
        <v>36</v>
      </c>
      <c r="F3" s="104">
        <v>20</v>
      </c>
      <c r="G3" s="105"/>
      <c r="H3" s="105"/>
      <c r="I3" s="105">
        <v>41</v>
      </c>
      <c r="J3" s="105">
        <v>53</v>
      </c>
      <c r="K3" s="105"/>
      <c r="L3" s="102">
        <v>77</v>
      </c>
      <c r="M3" s="105">
        <v>3940</v>
      </c>
      <c r="N3" s="105"/>
      <c r="O3" s="105"/>
      <c r="P3" s="105"/>
    </row>
    <row r="4" spans="1:16" ht="25" customHeight="1">
      <c r="A4" s="101">
        <v>2</v>
      </c>
      <c r="B4" s="102">
        <v>5</v>
      </c>
      <c r="C4" s="102">
        <v>3</v>
      </c>
      <c r="D4" s="103" t="s">
        <v>7</v>
      </c>
      <c r="E4" s="105">
        <v>54</v>
      </c>
      <c r="F4" s="105">
        <v>35</v>
      </c>
      <c r="G4" s="105"/>
      <c r="H4" s="105"/>
      <c r="I4" s="105">
        <v>64</v>
      </c>
      <c r="J4" s="105">
        <v>79</v>
      </c>
      <c r="K4" s="105"/>
      <c r="L4" s="102">
        <v>105</v>
      </c>
      <c r="M4" s="105">
        <v>7107</v>
      </c>
      <c r="N4" s="105"/>
      <c r="O4" s="105"/>
      <c r="P4" s="105"/>
    </row>
    <row r="5" spans="1:16" ht="25" customHeight="1">
      <c r="A5" s="101">
        <v>3</v>
      </c>
      <c r="B5" s="102">
        <v>5</v>
      </c>
      <c r="C5" s="102">
        <v>2</v>
      </c>
      <c r="D5" s="103" t="s">
        <v>7</v>
      </c>
      <c r="E5" s="105">
        <v>57</v>
      </c>
      <c r="F5" s="105">
        <v>37</v>
      </c>
      <c r="G5" s="105"/>
      <c r="H5" s="105"/>
      <c r="I5" s="105">
        <v>58</v>
      </c>
      <c r="J5" s="105">
        <v>68</v>
      </c>
      <c r="K5" s="105"/>
      <c r="L5" s="102">
        <v>91</v>
      </c>
      <c r="M5" s="105">
        <v>5949</v>
      </c>
      <c r="N5" s="105"/>
      <c r="O5" s="105"/>
      <c r="P5" s="105"/>
    </row>
    <row r="6" spans="1:16" ht="25" customHeight="1">
      <c r="A6" s="101">
        <v>4</v>
      </c>
      <c r="B6" s="102">
        <v>5</v>
      </c>
      <c r="C6" s="102">
        <v>1</v>
      </c>
      <c r="D6" s="103" t="s">
        <v>14</v>
      </c>
      <c r="E6" s="105">
        <v>63</v>
      </c>
      <c r="F6" s="105">
        <v>27</v>
      </c>
      <c r="G6" s="105"/>
      <c r="H6" s="105"/>
      <c r="I6" s="104">
        <v>71</v>
      </c>
      <c r="J6" s="105">
        <v>102</v>
      </c>
      <c r="K6" s="105"/>
      <c r="L6" s="102"/>
      <c r="M6" s="105">
        <v>340</v>
      </c>
      <c r="N6" s="105"/>
      <c r="O6" s="105"/>
      <c r="P6" s="105"/>
    </row>
    <row r="7" spans="1:16" ht="25" customHeight="1">
      <c r="A7" s="101">
        <v>5</v>
      </c>
      <c r="B7" s="102">
        <v>5</v>
      </c>
      <c r="C7" s="102">
        <v>2</v>
      </c>
      <c r="D7" s="103" t="s">
        <v>7</v>
      </c>
      <c r="E7" s="105">
        <v>88</v>
      </c>
      <c r="F7" s="105">
        <v>30</v>
      </c>
      <c r="G7" s="105"/>
      <c r="H7" s="105"/>
      <c r="I7" s="104">
        <v>93</v>
      </c>
      <c r="J7" s="104">
        <v>112</v>
      </c>
      <c r="K7" s="105"/>
      <c r="L7" s="102">
        <v>145</v>
      </c>
      <c r="M7" s="105">
        <v>5320</v>
      </c>
      <c r="N7" s="105"/>
      <c r="O7" s="105"/>
      <c r="P7" s="105"/>
    </row>
    <row r="8" spans="1:16" ht="25" customHeight="1">
      <c r="A8" s="101">
        <v>6</v>
      </c>
      <c r="B8" s="102">
        <v>5</v>
      </c>
      <c r="C8" s="102">
        <v>1</v>
      </c>
      <c r="D8" s="103" t="s">
        <v>7</v>
      </c>
      <c r="E8" s="105"/>
      <c r="F8" s="105">
        <v>38</v>
      </c>
      <c r="G8" s="105"/>
      <c r="H8" s="105"/>
      <c r="I8" s="104">
        <v>316</v>
      </c>
      <c r="J8" s="104">
        <v>321</v>
      </c>
      <c r="K8" s="105"/>
      <c r="L8" s="102"/>
      <c r="M8" s="105">
        <v>660</v>
      </c>
      <c r="N8" s="105"/>
      <c r="O8" s="105"/>
      <c r="P8" s="105"/>
    </row>
    <row r="9" spans="1:16" ht="25" customHeight="1">
      <c r="A9" s="101">
        <v>7</v>
      </c>
      <c r="B9" s="102">
        <v>5</v>
      </c>
      <c r="C9" s="102">
        <v>3</v>
      </c>
      <c r="D9" s="103" t="s">
        <v>14</v>
      </c>
      <c r="E9" s="105">
        <v>32</v>
      </c>
      <c r="F9" s="105"/>
      <c r="G9" s="105"/>
      <c r="H9" s="105"/>
      <c r="I9" s="105">
        <v>58</v>
      </c>
      <c r="J9" s="105">
        <v>71</v>
      </c>
      <c r="K9" s="105">
        <v>5063</v>
      </c>
      <c r="L9" s="102">
        <v>98</v>
      </c>
      <c r="M9" s="105"/>
      <c r="N9" s="105"/>
      <c r="O9" s="105"/>
      <c r="P9" s="105"/>
    </row>
    <row r="10" spans="1:16" ht="25" customHeight="1">
      <c r="A10" s="101">
        <v>8</v>
      </c>
      <c r="B10" s="102">
        <v>5</v>
      </c>
      <c r="C10" s="102">
        <v>3</v>
      </c>
      <c r="D10" s="103" t="s">
        <v>7</v>
      </c>
      <c r="E10" s="105">
        <v>55</v>
      </c>
      <c r="F10" s="105">
        <v>21</v>
      </c>
      <c r="G10" s="105"/>
      <c r="H10" s="105"/>
      <c r="I10" s="104">
        <v>46</v>
      </c>
      <c r="J10" s="104">
        <v>72</v>
      </c>
      <c r="K10" s="105"/>
      <c r="L10" s="102">
        <v>84</v>
      </c>
      <c r="M10" s="105">
        <v>4686</v>
      </c>
      <c r="N10" s="105"/>
      <c r="O10" s="105"/>
      <c r="P10" s="105"/>
    </row>
    <row r="11" spans="1:16" ht="23" customHeight="1">
      <c r="A11" s="101">
        <v>9</v>
      </c>
      <c r="B11" s="102">
        <v>5</v>
      </c>
      <c r="C11" s="102">
        <v>2</v>
      </c>
      <c r="D11" s="103" t="s">
        <v>7</v>
      </c>
      <c r="E11" s="105">
        <v>100</v>
      </c>
      <c r="F11" s="105">
        <v>30</v>
      </c>
      <c r="G11" s="105"/>
      <c r="H11" s="105"/>
      <c r="I11" s="105">
        <v>84</v>
      </c>
      <c r="J11" s="105">
        <v>110</v>
      </c>
      <c r="K11" s="105">
        <v>13886</v>
      </c>
      <c r="L11" s="102"/>
      <c r="M11" s="105"/>
      <c r="N11" s="105"/>
      <c r="O11" s="105"/>
      <c r="P11" s="105"/>
    </row>
    <row r="12" spans="1:16" ht="23" customHeight="1">
      <c r="A12" s="101">
        <v>10</v>
      </c>
      <c r="B12" s="102">
        <v>5</v>
      </c>
      <c r="C12" s="102">
        <v>2</v>
      </c>
      <c r="D12" s="103" t="s">
        <v>7</v>
      </c>
      <c r="E12" s="105">
        <v>48</v>
      </c>
      <c r="F12" s="105">
        <v>21</v>
      </c>
      <c r="G12" s="105"/>
      <c r="H12" s="105"/>
      <c r="I12" s="105">
        <v>51</v>
      </c>
      <c r="J12" s="105">
        <v>70</v>
      </c>
      <c r="K12" s="105">
        <v>2527</v>
      </c>
      <c r="L12" s="102"/>
      <c r="M12" s="105"/>
      <c r="N12" s="105"/>
      <c r="O12" s="105"/>
      <c r="P12" s="105"/>
    </row>
    <row r="13" spans="1:16" ht="23" customHeight="1">
      <c r="A13" s="101">
        <v>11</v>
      </c>
      <c r="B13" s="102">
        <v>5</v>
      </c>
      <c r="C13" s="102">
        <v>1</v>
      </c>
      <c r="D13" s="103" t="s">
        <v>14</v>
      </c>
      <c r="E13" s="104">
        <v>56</v>
      </c>
      <c r="F13" s="104">
        <v>22</v>
      </c>
      <c r="G13" s="105"/>
      <c r="H13" s="105"/>
      <c r="I13" s="105">
        <v>145</v>
      </c>
      <c r="J13" s="105">
        <v>158</v>
      </c>
      <c r="K13" s="105"/>
      <c r="L13" s="102"/>
      <c r="M13" s="105">
        <v>272</v>
      </c>
      <c r="N13" s="105"/>
      <c r="O13" s="105"/>
      <c r="P13" s="105"/>
    </row>
    <row r="14" spans="1:16" ht="23" customHeight="1">
      <c r="A14" s="101">
        <v>12</v>
      </c>
      <c r="B14" s="102">
        <v>5</v>
      </c>
      <c r="C14" s="102">
        <v>1</v>
      </c>
      <c r="D14" s="103" t="s">
        <v>7</v>
      </c>
      <c r="E14" s="104">
        <v>57</v>
      </c>
      <c r="F14" s="104">
        <v>35</v>
      </c>
      <c r="G14" s="104">
        <v>138</v>
      </c>
      <c r="H14" s="105"/>
      <c r="I14" s="104">
        <v>207</v>
      </c>
      <c r="J14" s="104">
        <v>289</v>
      </c>
      <c r="K14" s="104">
        <v>12097</v>
      </c>
      <c r="L14" s="102">
        <v>309</v>
      </c>
      <c r="M14" s="105"/>
      <c r="N14" s="105"/>
      <c r="O14" s="105"/>
      <c r="P14" s="105"/>
    </row>
    <row r="15" spans="1:16" ht="23" customHeight="1">
      <c r="A15" s="101">
        <v>13</v>
      </c>
      <c r="B15" s="102">
        <v>5</v>
      </c>
      <c r="C15" s="102">
        <v>1</v>
      </c>
      <c r="D15" s="103" t="s">
        <v>14</v>
      </c>
      <c r="E15" s="105">
        <v>42</v>
      </c>
      <c r="F15" s="105">
        <v>27</v>
      </c>
      <c r="G15" s="105"/>
      <c r="H15" s="105"/>
      <c r="I15" s="104">
        <v>63</v>
      </c>
      <c r="J15" s="104">
        <v>139</v>
      </c>
      <c r="K15" s="105">
        <v>7847</v>
      </c>
      <c r="L15" s="102">
        <v>172</v>
      </c>
      <c r="M15" s="105"/>
      <c r="N15" s="105"/>
      <c r="O15" s="105"/>
      <c r="P15" s="105"/>
    </row>
    <row r="16" spans="1:16" ht="23" customHeight="1">
      <c r="A16" s="101">
        <v>14</v>
      </c>
      <c r="B16" s="102">
        <v>5</v>
      </c>
      <c r="C16" s="102">
        <v>1</v>
      </c>
      <c r="D16" s="103" t="s">
        <v>7</v>
      </c>
      <c r="E16" s="104">
        <v>73</v>
      </c>
      <c r="F16" s="105">
        <v>23</v>
      </c>
      <c r="G16" s="105"/>
      <c r="H16" s="105"/>
      <c r="I16" s="105">
        <v>931</v>
      </c>
      <c r="J16" s="105">
        <v>934</v>
      </c>
      <c r="K16" s="105">
        <v>6598</v>
      </c>
      <c r="L16" s="102"/>
      <c r="M16" s="105"/>
      <c r="N16" s="105"/>
      <c r="O16" s="105"/>
      <c r="P16" s="105"/>
    </row>
    <row r="17" spans="1:16" ht="23" customHeight="1">
      <c r="A17" s="101">
        <v>15</v>
      </c>
      <c r="B17" s="102">
        <v>5</v>
      </c>
      <c r="C17" s="102">
        <v>1</v>
      </c>
      <c r="D17" s="103" t="s">
        <v>7</v>
      </c>
      <c r="E17" s="104">
        <v>53</v>
      </c>
      <c r="F17" s="105">
        <v>28</v>
      </c>
      <c r="G17" s="105"/>
      <c r="H17" s="105"/>
      <c r="I17" s="105">
        <v>55</v>
      </c>
      <c r="J17" s="105">
        <v>74</v>
      </c>
      <c r="K17" s="105"/>
      <c r="L17" s="102"/>
      <c r="M17" s="105">
        <v>254</v>
      </c>
      <c r="N17" s="105"/>
      <c r="O17" s="105"/>
      <c r="P17" s="105"/>
    </row>
    <row r="18" spans="1:16" ht="23" customHeight="1">
      <c r="A18" s="101">
        <v>16</v>
      </c>
      <c r="B18" s="102">
        <v>5</v>
      </c>
      <c r="C18" s="102">
        <v>1</v>
      </c>
      <c r="D18" s="103" t="s">
        <v>14</v>
      </c>
      <c r="E18" s="104">
        <v>66</v>
      </c>
      <c r="F18" s="105">
        <v>28</v>
      </c>
      <c r="G18" s="105"/>
      <c r="H18" s="105"/>
      <c r="I18" s="105">
        <v>74</v>
      </c>
      <c r="J18" s="105">
        <v>88</v>
      </c>
      <c r="K18" s="105"/>
      <c r="L18" s="102"/>
      <c r="M18" s="105">
        <v>261</v>
      </c>
      <c r="N18" s="105"/>
      <c r="O18" s="105"/>
      <c r="P18" s="105"/>
    </row>
    <row r="19" spans="1:16" ht="23" customHeight="1">
      <c r="A19" s="101">
        <v>17</v>
      </c>
      <c r="B19" s="102">
        <v>5</v>
      </c>
      <c r="C19" s="102">
        <v>1</v>
      </c>
      <c r="D19" s="103" t="s">
        <v>14</v>
      </c>
      <c r="E19" s="104">
        <v>30</v>
      </c>
      <c r="F19" s="105">
        <v>42</v>
      </c>
      <c r="G19" s="105"/>
      <c r="H19" s="105"/>
      <c r="I19" s="105">
        <v>77</v>
      </c>
      <c r="J19" s="105">
        <v>105</v>
      </c>
      <c r="K19" s="105"/>
      <c r="L19" s="102"/>
      <c r="M19" s="105">
        <v>394</v>
      </c>
      <c r="N19" s="105"/>
      <c r="O19" s="105"/>
      <c r="P19" s="105"/>
    </row>
    <row r="20" spans="1:16" ht="23" customHeight="1">
      <c r="A20" s="101">
        <v>18</v>
      </c>
      <c r="B20" s="102">
        <v>5</v>
      </c>
      <c r="C20" s="102">
        <v>1</v>
      </c>
      <c r="D20" s="103" t="s">
        <v>14</v>
      </c>
      <c r="E20" s="104">
        <v>61</v>
      </c>
      <c r="F20" s="105">
        <v>45</v>
      </c>
      <c r="G20" s="105">
        <v>75</v>
      </c>
      <c r="H20" s="105"/>
      <c r="I20" s="105">
        <v>157</v>
      </c>
      <c r="J20" s="105">
        <v>159</v>
      </c>
      <c r="K20" s="105"/>
      <c r="L20" s="102"/>
      <c r="M20" s="105">
        <v>322</v>
      </c>
      <c r="N20" s="105"/>
      <c r="O20" s="105"/>
      <c r="P20" s="105"/>
    </row>
    <row r="21" spans="1:16" ht="23" customHeight="1">
      <c r="A21" s="101">
        <v>19</v>
      </c>
      <c r="B21" s="102">
        <v>5</v>
      </c>
      <c r="C21" s="102">
        <v>1</v>
      </c>
      <c r="D21" s="103" t="s">
        <v>7</v>
      </c>
      <c r="E21" s="104">
        <v>37</v>
      </c>
      <c r="F21" s="105">
        <v>26</v>
      </c>
      <c r="G21" s="105"/>
      <c r="H21" s="105"/>
      <c r="I21" s="105">
        <v>50</v>
      </c>
      <c r="J21" s="105">
        <v>68</v>
      </c>
      <c r="K21" s="105"/>
      <c r="L21" s="102"/>
      <c r="M21" s="105">
        <v>256</v>
      </c>
      <c r="N21" s="105"/>
      <c r="O21" s="105"/>
      <c r="P21" s="105"/>
    </row>
    <row r="22" spans="1:16" ht="23" customHeight="1">
      <c r="A22" s="101">
        <v>20</v>
      </c>
      <c r="B22" s="102">
        <v>5</v>
      </c>
      <c r="C22" s="102">
        <v>1</v>
      </c>
      <c r="D22" s="103" t="s">
        <v>7</v>
      </c>
      <c r="E22" s="105">
        <v>100</v>
      </c>
      <c r="F22" s="105">
        <v>24</v>
      </c>
      <c r="G22" s="105"/>
      <c r="H22" s="105"/>
      <c r="I22" s="104">
        <v>175</v>
      </c>
      <c r="J22" s="104">
        <v>189</v>
      </c>
      <c r="K22" s="105"/>
      <c r="L22" s="102"/>
      <c r="M22" s="105">
        <v>441</v>
      </c>
      <c r="N22" s="105"/>
      <c r="O22" s="105"/>
      <c r="P22" s="105"/>
    </row>
    <row r="23" spans="1:16" ht="23" customHeight="1">
      <c r="A23" s="101">
        <v>21</v>
      </c>
      <c r="B23" s="102">
        <v>5</v>
      </c>
      <c r="C23" s="102">
        <v>3</v>
      </c>
      <c r="D23" s="103" t="s">
        <v>14</v>
      </c>
      <c r="E23" s="105">
        <v>34</v>
      </c>
      <c r="F23" s="105">
        <v>34</v>
      </c>
      <c r="G23" s="105"/>
      <c r="H23" s="105"/>
      <c r="I23" s="104">
        <v>41</v>
      </c>
      <c r="J23" s="104">
        <v>64</v>
      </c>
      <c r="K23" s="105"/>
      <c r="L23" s="102">
        <v>78</v>
      </c>
      <c r="M23" s="105">
        <v>4242</v>
      </c>
      <c r="N23" s="105"/>
      <c r="O23" s="105"/>
      <c r="P23" s="105"/>
    </row>
    <row r="24" spans="1:16" ht="23" customHeight="1">
      <c r="A24" s="101">
        <v>22</v>
      </c>
      <c r="B24" s="102">
        <v>5</v>
      </c>
      <c r="C24" s="102">
        <v>1</v>
      </c>
      <c r="D24" s="103" t="s">
        <v>7</v>
      </c>
      <c r="E24" s="105">
        <v>60</v>
      </c>
      <c r="F24" s="105">
        <v>15</v>
      </c>
      <c r="G24" s="105"/>
      <c r="H24" s="105"/>
      <c r="I24" s="104">
        <v>61</v>
      </c>
      <c r="J24" s="104">
        <v>81</v>
      </c>
      <c r="K24" s="105"/>
      <c r="L24" s="102">
        <v>105</v>
      </c>
      <c r="M24" s="105">
        <v>3379</v>
      </c>
      <c r="N24" s="105"/>
      <c r="O24" s="105"/>
      <c r="P24" s="105"/>
    </row>
    <row r="25" spans="1:16" ht="23" customHeight="1">
      <c r="A25" s="101">
        <v>23</v>
      </c>
      <c r="B25" s="102">
        <v>5</v>
      </c>
      <c r="C25" s="102">
        <v>2</v>
      </c>
      <c r="D25" s="103" t="s">
        <v>14</v>
      </c>
      <c r="E25" s="105"/>
      <c r="F25" s="105">
        <v>22</v>
      </c>
      <c r="G25" s="105"/>
      <c r="H25" s="105"/>
      <c r="I25" s="104">
        <v>41</v>
      </c>
      <c r="J25" s="104">
        <v>69</v>
      </c>
      <c r="K25" s="105"/>
      <c r="L25" s="102">
        <v>80</v>
      </c>
      <c r="M25" s="105">
        <v>3955</v>
      </c>
      <c r="N25" s="105"/>
      <c r="O25" s="105"/>
      <c r="P25" s="105"/>
    </row>
    <row r="26" spans="1:16" ht="23" customHeight="1">
      <c r="A26" s="101">
        <v>24</v>
      </c>
      <c r="B26" s="102">
        <v>5</v>
      </c>
      <c r="C26" s="102">
        <v>1</v>
      </c>
      <c r="D26" s="103" t="s">
        <v>14</v>
      </c>
      <c r="E26" s="105">
        <v>29</v>
      </c>
      <c r="F26" s="105">
        <v>13</v>
      </c>
      <c r="G26" s="105"/>
      <c r="H26" s="104">
        <v>323</v>
      </c>
      <c r="I26" s="104">
        <v>313</v>
      </c>
      <c r="J26" s="104">
        <v>354</v>
      </c>
      <c r="K26" s="105"/>
      <c r="L26" s="102"/>
      <c r="M26" s="105">
        <v>659</v>
      </c>
      <c r="N26" s="105"/>
      <c r="O26" s="105"/>
      <c r="P26" s="105"/>
    </row>
    <row r="27" spans="1:16" ht="23" customHeight="1">
      <c r="A27" s="101">
        <v>25</v>
      </c>
      <c r="B27" s="102">
        <v>5</v>
      </c>
      <c r="C27" s="102">
        <v>3</v>
      </c>
      <c r="D27" s="103" t="s">
        <v>7</v>
      </c>
      <c r="E27" s="105">
        <v>37</v>
      </c>
      <c r="F27" s="105">
        <v>20</v>
      </c>
      <c r="G27" s="105"/>
      <c r="H27" s="105"/>
      <c r="I27" s="104">
        <v>37</v>
      </c>
      <c r="J27" s="104">
        <v>46</v>
      </c>
      <c r="K27" s="105"/>
      <c r="L27" s="102">
        <v>60</v>
      </c>
      <c r="M27" s="105">
        <v>4921</v>
      </c>
      <c r="N27" s="105"/>
      <c r="O27" s="105"/>
      <c r="P27" s="105"/>
    </row>
    <row r="28" spans="1:16" ht="23" customHeight="1">
      <c r="A28" s="101">
        <v>26</v>
      </c>
      <c r="B28" s="102">
        <v>5</v>
      </c>
      <c r="C28" s="102">
        <v>1</v>
      </c>
      <c r="D28" s="103" t="s">
        <v>14</v>
      </c>
      <c r="E28" s="105">
        <v>54</v>
      </c>
      <c r="F28" s="105">
        <v>29</v>
      </c>
      <c r="G28" s="105"/>
      <c r="H28" s="105"/>
      <c r="I28" s="104">
        <v>67</v>
      </c>
      <c r="J28" s="104">
        <v>115</v>
      </c>
      <c r="K28" s="105"/>
      <c r="L28" s="102"/>
      <c r="M28" s="105">
        <v>554</v>
      </c>
      <c r="N28" s="105"/>
      <c r="O28" s="105"/>
      <c r="P28" s="105"/>
    </row>
    <row r="29" spans="1:16" ht="23" customHeight="1">
      <c r="A29" s="101">
        <v>27</v>
      </c>
      <c r="B29" s="102">
        <v>5</v>
      </c>
      <c r="C29" s="102">
        <v>1</v>
      </c>
      <c r="D29" s="103" t="s">
        <v>14</v>
      </c>
      <c r="E29" s="105"/>
      <c r="F29" s="105">
        <v>27</v>
      </c>
      <c r="G29" s="105"/>
      <c r="H29" s="105"/>
      <c r="I29" s="104">
        <v>77</v>
      </c>
      <c r="J29" s="104">
        <v>105</v>
      </c>
      <c r="K29" s="105"/>
      <c r="L29" s="102"/>
      <c r="M29" s="105">
        <v>321</v>
      </c>
      <c r="N29" s="105"/>
      <c r="O29" s="105"/>
      <c r="P29" s="105"/>
    </row>
    <row r="30" spans="1:16" ht="23" customHeight="1">
      <c r="A30" s="101">
        <v>28</v>
      </c>
      <c r="B30" s="102">
        <v>5</v>
      </c>
      <c r="C30" s="102">
        <v>1</v>
      </c>
      <c r="D30" s="103" t="s">
        <v>7</v>
      </c>
      <c r="E30" s="105"/>
      <c r="F30" s="104">
        <v>16</v>
      </c>
      <c r="G30" s="105"/>
      <c r="H30" s="105"/>
      <c r="I30" s="104">
        <v>61</v>
      </c>
      <c r="J30" s="104">
        <v>87</v>
      </c>
      <c r="K30" s="105"/>
      <c r="L30" s="102">
        <v>105</v>
      </c>
      <c r="M30" s="105">
        <v>4480</v>
      </c>
      <c r="N30" s="105"/>
      <c r="O30" s="105"/>
      <c r="P30" s="105"/>
    </row>
    <row r="31" spans="1:16" ht="23" customHeight="1">
      <c r="A31" s="101">
        <v>29</v>
      </c>
      <c r="B31" s="102">
        <v>5</v>
      </c>
      <c r="C31" s="102">
        <v>1</v>
      </c>
      <c r="D31" s="103" t="s">
        <v>14</v>
      </c>
      <c r="E31" s="105"/>
      <c r="F31" s="104">
        <v>18</v>
      </c>
      <c r="G31" s="105"/>
      <c r="H31" s="105"/>
      <c r="I31" s="104">
        <v>53</v>
      </c>
      <c r="J31" s="104">
        <v>60</v>
      </c>
      <c r="K31" s="105"/>
      <c r="L31" s="102"/>
      <c r="M31" s="105">
        <v>230</v>
      </c>
      <c r="N31" s="105"/>
      <c r="O31" s="105"/>
      <c r="P31" s="105"/>
    </row>
    <row r="32" spans="1:16" ht="23" customHeight="1">
      <c r="A32" s="101">
        <v>30</v>
      </c>
      <c r="B32" s="102">
        <v>5</v>
      </c>
      <c r="C32" s="102">
        <v>1</v>
      </c>
      <c r="D32" s="103" t="s">
        <v>14</v>
      </c>
      <c r="E32" s="104">
        <v>58</v>
      </c>
      <c r="F32" s="104">
        <v>16</v>
      </c>
      <c r="G32" s="105"/>
      <c r="H32" s="105"/>
      <c r="I32" s="104">
        <v>75</v>
      </c>
      <c r="J32" s="104">
        <v>108</v>
      </c>
      <c r="K32" s="105"/>
      <c r="L32" s="102">
        <v>117</v>
      </c>
      <c r="M32" s="105">
        <v>5314</v>
      </c>
      <c r="N32" s="105"/>
      <c r="O32" s="105"/>
      <c r="P32" s="105"/>
    </row>
    <row r="33" spans="1:16" ht="23" customHeight="1">
      <c r="A33" s="101">
        <v>31</v>
      </c>
      <c r="B33" s="102">
        <v>5</v>
      </c>
      <c r="C33" s="102">
        <v>1</v>
      </c>
      <c r="D33" s="103" t="s">
        <v>14</v>
      </c>
      <c r="E33" s="104">
        <v>46</v>
      </c>
      <c r="F33" s="104">
        <v>14</v>
      </c>
      <c r="G33" s="105"/>
      <c r="H33" s="105"/>
      <c r="I33" s="104">
        <v>58</v>
      </c>
      <c r="J33" s="104">
        <v>80</v>
      </c>
      <c r="K33" s="105"/>
      <c r="L33" s="102"/>
      <c r="M33" s="105">
        <v>232</v>
      </c>
      <c r="N33" s="105"/>
      <c r="O33" s="105"/>
      <c r="P33" s="105"/>
    </row>
    <row r="34" spans="1:16" ht="23" customHeight="1">
      <c r="A34" s="101">
        <v>32</v>
      </c>
      <c r="B34" s="102">
        <v>5</v>
      </c>
      <c r="C34" s="102">
        <v>1</v>
      </c>
      <c r="D34" s="103" t="s">
        <v>7</v>
      </c>
      <c r="E34" s="104">
        <v>53</v>
      </c>
      <c r="F34" s="104">
        <v>19</v>
      </c>
      <c r="G34" s="105"/>
      <c r="H34" s="105"/>
      <c r="I34" s="104">
        <v>53</v>
      </c>
      <c r="J34" s="104">
        <v>83</v>
      </c>
      <c r="K34" s="105"/>
      <c r="L34" s="102"/>
      <c r="M34" s="105">
        <v>343</v>
      </c>
      <c r="N34" s="105"/>
      <c r="O34" s="105"/>
      <c r="P34" s="105"/>
    </row>
    <row r="35" spans="1:16" ht="23" customHeight="1">
      <c r="A35" s="101">
        <v>33</v>
      </c>
      <c r="B35" s="102">
        <v>5</v>
      </c>
      <c r="C35" s="102">
        <v>1</v>
      </c>
      <c r="D35" s="103" t="s">
        <v>14</v>
      </c>
      <c r="E35" s="104">
        <v>37</v>
      </c>
      <c r="F35" s="104">
        <v>18</v>
      </c>
      <c r="G35" s="105"/>
      <c r="H35" s="105"/>
      <c r="I35" s="104">
        <v>37</v>
      </c>
      <c r="J35" s="104">
        <v>55</v>
      </c>
      <c r="K35" s="105"/>
      <c r="L35" s="102"/>
      <c r="M35" s="105">
        <v>313</v>
      </c>
      <c r="N35" s="105"/>
      <c r="O35" s="105"/>
      <c r="P35" s="105"/>
    </row>
    <row r="36" spans="1:16" ht="23" customHeight="1">
      <c r="A36" s="101">
        <v>34</v>
      </c>
      <c r="B36" s="102">
        <v>5</v>
      </c>
      <c r="C36" s="102">
        <v>1</v>
      </c>
      <c r="D36" s="103" t="s">
        <v>7</v>
      </c>
      <c r="E36" s="104">
        <v>46</v>
      </c>
      <c r="F36" s="104">
        <v>17</v>
      </c>
      <c r="G36" s="105"/>
      <c r="H36" s="105"/>
      <c r="I36" s="104">
        <v>83</v>
      </c>
      <c r="J36" s="104">
        <v>87</v>
      </c>
      <c r="K36" s="105"/>
      <c r="L36" s="102"/>
      <c r="M36" s="105">
        <v>292</v>
      </c>
      <c r="N36" s="105"/>
      <c r="O36" s="105"/>
      <c r="P36" s="105"/>
    </row>
    <row r="37" spans="1:16" ht="23" customHeight="1">
      <c r="A37" s="101">
        <v>35</v>
      </c>
      <c r="B37" s="102">
        <v>5</v>
      </c>
      <c r="C37" s="102">
        <v>1</v>
      </c>
      <c r="D37" s="103" t="s">
        <v>7</v>
      </c>
      <c r="E37" s="105">
        <v>47</v>
      </c>
      <c r="F37" s="105">
        <v>21</v>
      </c>
      <c r="G37" s="105"/>
      <c r="H37" s="105"/>
      <c r="I37" s="105">
        <v>50</v>
      </c>
      <c r="J37" s="105">
        <v>67</v>
      </c>
      <c r="K37" s="102"/>
      <c r="L37" s="102"/>
      <c r="M37" s="105">
        <v>316</v>
      </c>
      <c r="N37" s="105"/>
      <c r="O37" s="105"/>
      <c r="P37" s="105"/>
    </row>
    <row r="38" spans="1:16" ht="23" customHeight="1">
      <c r="A38" s="101">
        <v>36</v>
      </c>
      <c r="B38" s="102">
        <v>5</v>
      </c>
      <c r="C38" s="102">
        <v>1</v>
      </c>
      <c r="D38" s="103" t="s">
        <v>7</v>
      </c>
      <c r="E38" s="105">
        <v>50</v>
      </c>
      <c r="F38" s="104">
        <v>16</v>
      </c>
      <c r="G38" s="105"/>
      <c r="H38" s="105"/>
      <c r="I38" s="105">
        <v>56</v>
      </c>
      <c r="J38" s="105">
        <v>60</v>
      </c>
      <c r="K38" s="102"/>
      <c r="L38" s="102"/>
      <c r="M38" s="105">
        <v>336</v>
      </c>
      <c r="N38" s="105"/>
      <c r="O38" s="105"/>
      <c r="P38" s="105"/>
    </row>
    <row r="39" spans="1:16" ht="23" customHeight="1">
      <c r="A39" s="101">
        <v>37</v>
      </c>
      <c r="B39" s="102">
        <v>5</v>
      </c>
      <c r="C39" s="102">
        <v>1</v>
      </c>
      <c r="D39" s="103" t="s">
        <v>7</v>
      </c>
      <c r="E39" s="105">
        <v>22</v>
      </c>
      <c r="F39" s="105">
        <v>35</v>
      </c>
      <c r="G39" s="105"/>
      <c r="H39" s="105"/>
      <c r="I39" s="105">
        <v>49</v>
      </c>
      <c r="J39" s="105">
        <v>90</v>
      </c>
      <c r="K39" s="102"/>
      <c r="L39" s="102"/>
      <c r="M39" s="105">
        <v>378</v>
      </c>
      <c r="N39" s="105"/>
      <c r="O39" s="105"/>
      <c r="P39" s="105"/>
    </row>
    <row r="40" spans="1:16" ht="23" customHeight="1">
      <c r="A40" s="101">
        <v>38</v>
      </c>
      <c r="B40" s="102">
        <v>5</v>
      </c>
      <c r="C40" s="102">
        <v>1</v>
      </c>
      <c r="D40" s="103" t="s">
        <v>7</v>
      </c>
      <c r="E40" s="105">
        <v>36</v>
      </c>
      <c r="F40" s="105">
        <v>27</v>
      </c>
      <c r="G40" s="105"/>
      <c r="H40" s="105"/>
      <c r="I40" s="105">
        <v>49</v>
      </c>
      <c r="J40" s="105">
        <v>52</v>
      </c>
      <c r="K40" s="102"/>
      <c r="L40" s="102">
        <v>68</v>
      </c>
      <c r="M40" s="105">
        <v>7419</v>
      </c>
      <c r="N40" s="105"/>
      <c r="O40" s="105"/>
      <c r="P40" s="105"/>
    </row>
    <row r="41" spans="1:16" ht="23" customHeight="1">
      <c r="A41" s="101">
        <v>39</v>
      </c>
      <c r="B41" s="102">
        <v>5</v>
      </c>
      <c r="C41" s="102">
        <v>1</v>
      </c>
      <c r="D41" s="103" t="s">
        <v>7</v>
      </c>
      <c r="E41" s="105"/>
      <c r="F41" s="104">
        <v>13</v>
      </c>
      <c r="G41" s="105"/>
      <c r="H41" s="105"/>
      <c r="I41" s="105">
        <v>54</v>
      </c>
      <c r="J41" s="105">
        <v>57</v>
      </c>
      <c r="K41" s="102"/>
      <c r="L41" s="102"/>
      <c r="M41" s="105">
        <v>238</v>
      </c>
      <c r="N41" s="105"/>
      <c r="O41" s="105"/>
      <c r="P41" s="105"/>
    </row>
    <row r="42" spans="1:16" ht="21.5" customHeight="1">
      <c r="A42" s="106"/>
      <c r="B42" s="107"/>
      <c r="C42" s="108"/>
      <c r="D42" s="109" t="s">
        <v>213</v>
      </c>
      <c r="E42" s="110">
        <f t="shared" ref="E42:P42" si="0">AVERAGE(E3:E41)</f>
        <v>52.030303030303031</v>
      </c>
      <c r="F42" s="110">
        <f t="shared" si="0"/>
        <v>24.973684210526315</v>
      </c>
      <c r="G42" s="110">
        <f t="shared" si="0"/>
        <v>106.5</v>
      </c>
      <c r="H42" s="110">
        <f t="shared" si="0"/>
        <v>323</v>
      </c>
      <c r="I42" s="110">
        <f t="shared" si="0"/>
        <v>105.92307692307692</v>
      </c>
      <c r="J42" s="110">
        <f t="shared" si="0"/>
        <v>127.71794871794872</v>
      </c>
      <c r="K42" s="110">
        <f t="shared" si="0"/>
        <v>8003</v>
      </c>
      <c r="L42" s="110">
        <f t="shared" si="0"/>
        <v>112.93333333333334</v>
      </c>
      <c r="M42" s="110">
        <f t="shared" si="0"/>
        <v>2064.3636363636365</v>
      </c>
      <c r="N42" s="110" t="e">
        <f t="shared" si="0"/>
        <v>#DIV/0!</v>
      </c>
      <c r="O42" s="110" t="e">
        <f t="shared" si="0"/>
        <v>#DIV/0!</v>
      </c>
      <c r="P42" s="110" t="e">
        <f t="shared" si="0"/>
        <v>#DIV/0!</v>
      </c>
    </row>
    <row r="43" spans="1:16" ht="21.5" customHeight="1">
      <c r="A43" s="111"/>
      <c r="B43" s="112"/>
      <c r="C43" s="113"/>
      <c r="D43" s="109" t="s">
        <v>214</v>
      </c>
      <c r="E43" s="110">
        <f t="shared" ref="E43:P43" si="1">STDEV(E3:E41)</f>
        <v>18.514326966711565</v>
      </c>
      <c r="F43" s="110">
        <f t="shared" si="1"/>
        <v>8.3098341028266454</v>
      </c>
      <c r="G43" s="110">
        <f t="shared" si="1"/>
        <v>44.547727214752491</v>
      </c>
      <c r="H43" s="110" t="e">
        <f t="shared" si="1"/>
        <v>#DIV/0!</v>
      </c>
      <c r="I43" s="110">
        <f t="shared" si="1"/>
        <v>150.77368621029763</v>
      </c>
      <c r="J43" s="110">
        <f t="shared" si="1"/>
        <v>150.15044187641109</v>
      </c>
      <c r="K43" s="110">
        <f t="shared" si="1"/>
        <v>4289.5002506119517</v>
      </c>
      <c r="L43" s="110">
        <f t="shared" si="1"/>
        <v>61.599474332945711</v>
      </c>
      <c r="M43" s="110">
        <f t="shared" si="1"/>
        <v>2414.8877279568014</v>
      </c>
      <c r="N43" s="110" t="e">
        <f t="shared" si="1"/>
        <v>#DIV/0!</v>
      </c>
      <c r="O43" s="110" t="e">
        <f t="shared" si="1"/>
        <v>#DIV/0!</v>
      </c>
      <c r="P43" s="110" t="e">
        <f t="shared" si="1"/>
        <v>#DIV/0!</v>
      </c>
    </row>
    <row r="44" spans="1:16" ht="21.5" customHeight="1">
      <c r="A44" s="111"/>
      <c r="B44" s="112"/>
      <c r="C44" s="113"/>
      <c r="D44" s="109" t="s">
        <v>19</v>
      </c>
      <c r="E44" s="114">
        <f t="shared" ref="E44:P44" si="2">COUNT(E2:E41)</f>
        <v>33</v>
      </c>
      <c r="F44" s="114">
        <f t="shared" si="2"/>
        <v>38</v>
      </c>
      <c r="G44" s="114">
        <f t="shared" si="2"/>
        <v>2</v>
      </c>
      <c r="H44" s="114">
        <f t="shared" si="2"/>
        <v>1</v>
      </c>
      <c r="I44" s="114">
        <f t="shared" si="2"/>
        <v>39</v>
      </c>
      <c r="J44" s="114">
        <f t="shared" si="2"/>
        <v>39</v>
      </c>
      <c r="K44" s="114">
        <f t="shared" si="2"/>
        <v>6</v>
      </c>
      <c r="L44" s="114">
        <f t="shared" si="2"/>
        <v>15</v>
      </c>
      <c r="M44" s="114">
        <f t="shared" si="2"/>
        <v>33</v>
      </c>
      <c r="N44" s="114">
        <f t="shared" si="2"/>
        <v>0</v>
      </c>
      <c r="O44" s="114">
        <f t="shared" si="2"/>
        <v>0</v>
      </c>
      <c r="P44" s="114">
        <f t="shared" si="2"/>
        <v>0</v>
      </c>
    </row>
    <row r="45" spans="1:16" ht="21.5" customHeight="1">
      <c r="A45" s="111"/>
      <c r="B45" s="112"/>
      <c r="C45" s="113"/>
      <c r="D45" s="109" t="s">
        <v>20</v>
      </c>
      <c r="E45" s="115">
        <f t="shared" ref="E45:P45" si="3">SQRT(E44)</f>
        <v>5.7445626465380286</v>
      </c>
      <c r="F45" s="115">
        <f t="shared" si="3"/>
        <v>6.164414002968976</v>
      </c>
      <c r="G45" s="115">
        <f t="shared" si="3"/>
        <v>1.4142135623730951</v>
      </c>
      <c r="H45" s="115">
        <f t="shared" si="3"/>
        <v>1</v>
      </c>
      <c r="I45" s="115">
        <f t="shared" si="3"/>
        <v>6.2449979983983983</v>
      </c>
      <c r="J45" s="115">
        <f t="shared" si="3"/>
        <v>6.2449979983983983</v>
      </c>
      <c r="K45" s="115">
        <f t="shared" si="3"/>
        <v>2.4494897427831779</v>
      </c>
      <c r="L45" s="115">
        <f t="shared" si="3"/>
        <v>3.872983346207417</v>
      </c>
      <c r="M45" s="115">
        <f t="shared" si="3"/>
        <v>5.7445626465380286</v>
      </c>
      <c r="N45" s="115">
        <f t="shared" si="3"/>
        <v>0</v>
      </c>
      <c r="O45" s="115">
        <f t="shared" si="3"/>
        <v>0</v>
      </c>
      <c r="P45" s="115">
        <f t="shared" si="3"/>
        <v>0</v>
      </c>
    </row>
    <row r="46" spans="1:16" ht="21.5" customHeight="1">
      <c r="A46" s="116"/>
      <c r="B46" s="117"/>
      <c r="C46" s="118"/>
      <c r="D46" s="109" t="s">
        <v>21</v>
      </c>
      <c r="E46" s="115">
        <f t="shared" ref="E46:P46" si="4">E43/E45</f>
        <v>3.2229306399625144</v>
      </c>
      <c r="F46" s="115">
        <f t="shared" si="4"/>
        <v>1.3480330975214136</v>
      </c>
      <c r="G46" s="115">
        <f t="shared" si="4"/>
        <v>31.499999999999996</v>
      </c>
      <c r="H46" s="115" t="e">
        <f t="shared" si="4"/>
        <v>#DIV/0!</v>
      </c>
      <c r="I46" s="115">
        <f t="shared" si="4"/>
        <v>24.143112015242483</v>
      </c>
      <c r="J46" s="115">
        <f t="shared" si="4"/>
        <v>24.04331305068775</v>
      </c>
      <c r="K46" s="115">
        <f t="shared" si="4"/>
        <v>1751.1811442566413</v>
      </c>
      <c r="L46" s="115">
        <f t="shared" si="4"/>
        <v>15.904915881775331</v>
      </c>
      <c r="M46" s="115">
        <f t="shared" si="4"/>
        <v>420.37799507890094</v>
      </c>
      <c r="N46" s="115" t="e">
        <f t="shared" si="4"/>
        <v>#DIV/0!</v>
      </c>
      <c r="O46" s="115" t="e">
        <f t="shared" si="4"/>
        <v>#DIV/0!</v>
      </c>
      <c r="P46" s="115" t="e">
        <f t="shared" si="4"/>
        <v>#DIV/0!</v>
      </c>
    </row>
  </sheetData>
  <mergeCells count="1">
    <mergeCell ref="A1:P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5"/>
  <sheetViews>
    <sheetView showGridLines="0" topLeftCell="A26" zoomScale="75" zoomScaleNormal="75" zoomScalePageLayoutView="75" workbookViewId="0">
      <selection activeCell="D32" sqref="D32"/>
    </sheetView>
  </sheetViews>
  <sheetFormatPr baseColWidth="10" defaultColWidth="12.1640625" defaultRowHeight="17" customHeight="1" x14ac:dyDescent="0"/>
  <cols>
    <col min="1" max="4" width="14.83203125" style="119" customWidth="1"/>
    <col min="5" max="5" width="16" style="119" customWidth="1"/>
    <col min="6" max="7" width="12.1640625" style="119" customWidth="1"/>
    <col min="8" max="8" width="10" style="119" customWidth="1"/>
    <col min="9" max="256" width="12.1640625" style="119" customWidth="1"/>
  </cols>
  <sheetData>
    <row r="1" spans="1:14" ht="36.25" customHeight="1">
      <c r="A1" s="264" t="s">
        <v>198</v>
      </c>
      <c r="B1" s="264"/>
      <c r="C1" s="264"/>
      <c r="D1" s="264"/>
      <c r="E1" s="264"/>
      <c r="F1" s="264"/>
      <c r="G1" s="264"/>
      <c r="H1" s="264"/>
      <c r="I1" s="264"/>
      <c r="J1" s="264"/>
      <c r="K1" s="264"/>
      <c r="L1" s="264"/>
      <c r="M1" s="264"/>
      <c r="N1" s="264"/>
    </row>
    <row r="2" spans="1:14" ht="55.5" customHeight="1">
      <c r="A2" s="98" t="s">
        <v>196</v>
      </c>
      <c r="B2" s="99" t="s">
        <v>38</v>
      </c>
      <c r="C2" s="99" t="s">
        <v>117</v>
      </c>
      <c r="D2" s="99" t="s">
        <v>40</v>
      </c>
      <c r="E2" s="99" t="s">
        <v>41</v>
      </c>
      <c r="F2" s="261" t="s">
        <v>197</v>
      </c>
      <c r="G2" s="261" t="s">
        <v>199</v>
      </c>
      <c r="H2" s="261" t="s">
        <v>194</v>
      </c>
      <c r="I2" s="261" t="s">
        <v>195</v>
      </c>
      <c r="J2" s="99" t="s">
        <v>119</v>
      </c>
      <c r="K2" s="99" t="s">
        <v>120</v>
      </c>
      <c r="L2" s="99" t="s">
        <v>115</v>
      </c>
      <c r="M2" s="99" t="s">
        <v>116</v>
      </c>
      <c r="N2" s="99" t="s">
        <v>121</v>
      </c>
    </row>
    <row r="3" spans="1:14" ht="23" customHeight="1">
      <c r="A3" s="120">
        <v>2</v>
      </c>
      <c r="B3" s="121">
        <v>5</v>
      </c>
      <c r="C3" s="122">
        <v>1</v>
      </c>
      <c r="D3" s="123" t="s">
        <v>7</v>
      </c>
      <c r="E3" s="124">
        <v>23</v>
      </c>
      <c r="F3" s="124">
        <v>17</v>
      </c>
      <c r="G3" s="124"/>
      <c r="H3" s="124"/>
      <c r="I3" s="124">
        <v>232</v>
      </c>
      <c r="J3" s="124">
        <v>262</v>
      </c>
      <c r="K3" s="124">
        <v>7654</v>
      </c>
      <c r="L3" s="124">
        <v>291</v>
      </c>
      <c r="M3" s="124"/>
      <c r="N3" s="125">
        <v>2</v>
      </c>
    </row>
    <row r="4" spans="1:14" ht="23" customHeight="1">
      <c r="A4" s="120">
        <v>5</v>
      </c>
      <c r="B4" s="126">
        <v>5</v>
      </c>
      <c r="C4" s="127">
        <v>1</v>
      </c>
      <c r="D4" s="128" t="s">
        <v>7</v>
      </c>
      <c r="E4" s="129">
        <v>48</v>
      </c>
      <c r="F4" s="129">
        <v>20</v>
      </c>
      <c r="G4" s="129">
        <v>50</v>
      </c>
      <c r="H4" s="129"/>
      <c r="I4" s="129">
        <v>92</v>
      </c>
      <c r="J4" s="129">
        <v>104</v>
      </c>
      <c r="K4" s="129"/>
      <c r="L4" s="127">
        <v>134</v>
      </c>
      <c r="M4" s="129">
        <v>3202</v>
      </c>
      <c r="N4" s="130">
        <v>0</v>
      </c>
    </row>
    <row r="5" spans="1:14" ht="23" customHeight="1">
      <c r="A5" s="120">
        <v>7</v>
      </c>
      <c r="B5" s="126">
        <v>5</v>
      </c>
      <c r="C5" s="127">
        <v>3</v>
      </c>
      <c r="D5" s="128" t="s">
        <v>7</v>
      </c>
      <c r="E5" s="129">
        <v>53</v>
      </c>
      <c r="F5" s="129">
        <v>20</v>
      </c>
      <c r="G5" s="129">
        <v>90</v>
      </c>
      <c r="H5" s="129"/>
      <c r="I5" s="129">
        <v>306</v>
      </c>
      <c r="J5" s="129">
        <v>345</v>
      </c>
      <c r="K5" s="131"/>
      <c r="L5" s="129">
        <v>365</v>
      </c>
      <c r="M5" s="129">
        <v>5576</v>
      </c>
      <c r="N5" s="130">
        <v>0</v>
      </c>
    </row>
    <row r="6" spans="1:14" ht="23" customHeight="1">
      <c r="A6" s="120">
        <v>14</v>
      </c>
      <c r="B6" s="126">
        <v>5</v>
      </c>
      <c r="C6" s="127">
        <v>2</v>
      </c>
      <c r="D6" s="128" t="s">
        <v>7</v>
      </c>
      <c r="E6" s="131">
        <v>59</v>
      </c>
      <c r="F6" s="129">
        <v>22</v>
      </c>
      <c r="G6" s="129">
        <v>77</v>
      </c>
      <c r="H6" s="129"/>
      <c r="I6" s="129">
        <v>113</v>
      </c>
      <c r="J6" s="129">
        <v>136</v>
      </c>
      <c r="K6" s="129"/>
      <c r="L6" s="129">
        <v>149</v>
      </c>
      <c r="M6" s="129">
        <v>6367</v>
      </c>
      <c r="N6" s="130">
        <v>2</v>
      </c>
    </row>
    <row r="7" spans="1:14" ht="23" customHeight="1">
      <c r="A7" s="120">
        <v>16</v>
      </c>
      <c r="B7" s="126">
        <v>5</v>
      </c>
      <c r="C7" s="127">
        <v>3</v>
      </c>
      <c r="D7" s="128" t="s">
        <v>14</v>
      </c>
      <c r="E7" s="129">
        <v>63</v>
      </c>
      <c r="F7" s="129">
        <v>36</v>
      </c>
      <c r="G7" s="129"/>
      <c r="H7" s="129"/>
      <c r="I7" s="129">
        <v>365</v>
      </c>
      <c r="J7" s="129">
        <v>368</v>
      </c>
      <c r="K7" s="129">
        <v>5944</v>
      </c>
      <c r="L7" s="129">
        <v>402</v>
      </c>
      <c r="M7" s="129"/>
      <c r="N7" s="130">
        <v>1</v>
      </c>
    </row>
    <row r="8" spans="1:14" ht="23" customHeight="1">
      <c r="A8" s="120">
        <v>17</v>
      </c>
      <c r="B8" s="126">
        <v>5</v>
      </c>
      <c r="C8" s="127">
        <v>2</v>
      </c>
      <c r="D8" s="128" t="s">
        <v>7</v>
      </c>
      <c r="E8" s="131">
        <v>86</v>
      </c>
      <c r="F8" s="131">
        <v>22</v>
      </c>
      <c r="G8" s="129"/>
      <c r="H8" s="129"/>
      <c r="I8" s="129">
        <v>122</v>
      </c>
      <c r="J8" s="129">
        <v>129</v>
      </c>
      <c r="K8" s="129">
        <v>11370</v>
      </c>
      <c r="L8" s="129">
        <v>159</v>
      </c>
      <c r="M8" s="129"/>
      <c r="N8" s="130">
        <v>1</v>
      </c>
    </row>
    <row r="9" spans="1:14" ht="23" customHeight="1">
      <c r="A9" s="120">
        <v>18</v>
      </c>
      <c r="B9" s="126">
        <v>5</v>
      </c>
      <c r="C9" s="127">
        <v>1</v>
      </c>
      <c r="D9" s="128" t="s">
        <v>7</v>
      </c>
      <c r="E9" s="129">
        <v>100</v>
      </c>
      <c r="F9" s="129">
        <v>30</v>
      </c>
      <c r="G9" s="129"/>
      <c r="H9" s="129"/>
      <c r="I9" s="129">
        <v>146</v>
      </c>
      <c r="J9" s="129">
        <v>183</v>
      </c>
      <c r="K9" s="129"/>
      <c r="L9" s="129"/>
      <c r="M9" s="129">
        <v>500</v>
      </c>
      <c r="N9" s="130">
        <v>1</v>
      </c>
    </row>
    <row r="10" spans="1:14" ht="23" customHeight="1">
      <c r="A10" s="120">
        <v>19</v>
      </c>
      <c r="B10" s="126">
        <v>5</v>
      </c>
      <c r="C10" s="127">
        <v>1</v>
      </c>
      <c r="D10" s="128" t="s">
        <v>7</v>
      </c>
      <c r="E10" s="129">
        <v>96</v>
      </c>
      <c r="F10" s="129">
        <v>35</v>
      </c>
      <c r="G10" s="129"/>
      <c r="H10" s="129"/>
      <c r="I10" s="129">
        <v>189</v>
      </c>
      <c r="J10" s="129">
        <v>222</v>
      </c>
      <c r="K10" s="129">
        <v>4581</v>
      </c>
      <c r="L10" s="129">
        <v>263</v>
      </c>
      <c r="M10" s="129"/>
      <c r="N10" s="130">
        <v>2</v>
      </c>
    </row>
    <row r="11" spans="1:14" ht="23" customHeight="1">
      <c r="A11" s="120">
        <v>20</v>
      </c>
      <c r="B11" s="126">
        <v>5</v>
      </c>
      <c r="C11" s="127">
        <v>2</v>
      </c>
      <c r="D11" s="128" t="s">
        <v>14</v>
      </c>
      <c r="E11" s="129">
        <v>39</v>
      </c>
      <c r="F11" s="129">
        <v>34</v>
      </c>
      <c r="G11" s="129">
        <v>59</v>
      </c>
      <c r="H11" s="129"/>
      <c r="I11" s="129">
        <v>106</v>
      </c>
      <c r="J11" s="129">
        <v>11</v>
      </c>
      <c r="K11" s="129"/>
      <c r="L11" s="129">
        <v>134</v>
      </c>
      <c r="M11" s="129">
        <v>8024</v>
      </c>
      <c r="N11" s="132">
        <v>0</v>
      </c>
    </row>
    <row r="12" spans="1:14" ht="23" customHeight="1">
      <c r="A12" s="120">
        <v>21</v>
      </c>
      <c r="B12" s="126">
        <v>5</v>
      </c>
      <c r="C12" s="127">
        <v>2</v>
      </c>
      <c r="D12" s="128" t="s">
        <v>7</v>
      </c>
      <c r="E12" s="129">
        <v>28</v>
      </c>
      <c r="F12" s="129">
        <v>25</v>
      </c>
      <c r="G12" s="129"/>
      <c r="H12" s="129">
        <v>43</v>
      </c>
      <c r="I12" s="129">
        <v>81</v>
      </c>
      <c r="J12" s="129">
        <v>93</v>
      </c>
      <c r="K12" s="129"/>
      <c r="L12" s="129">
        <v>140</v>
      </c>
      <c r="M12" s="129">
        <v>5260</v>
      </c>
      <c r="N12" s="132">
        <v>0</v>
      </c>
    </row>
    <row r="13" spans="1:14" ht="23" customHeight="1">
      <c r="A13" s="120">
        <v>22</v>
      </c>
      <c r="B13" s="126">
        <v>5</v>
      </c>
      <c r="C13" s="127">
        <v>3</v>
      </c>
      <c r="D13" s="128" t="s">
        <v>7</v>
      </c>
      <c r="E13" s="129">
        <v>51</v>
      </c>
      <c r="F13" s="129">
        <v>21</v>
      </c>
      <c r="G13" s="129"/>
      <c r="H13" s="129"/>
      <c r="I13" s="129">
        <v>47</v>
      </c>
      <c r="J13" s="129">
        <v>24</v>
      </c>
      <c r="K13" s="129">
        <v>11832</v>
      </c>
      <c r="L13" s="129">
        <v>117</v>
      </c>
      <c r="M13" s="129"/>
      <c r="N13" s="132">
        <v>2</v>
      </c>
    </row>
    <row r="14" spans="1:14" ht="23" customHeight="1">
      <c r="A14" s="120">
        <v>23</v>
      </c>
      <c r="B14" s="126">
        <v>5</v>
      </c>
      <c r="C14" s="127">
        <v>3</v>
      </c>
      <c r="D14" s="128" t="s">
        <v>7</v>
      </c>
      <c r="E14" s="129">
        <v>54</v>
      </c>
      <c r="F14" s="129">
        <v>25</v>
      </c>
      <c r="G14" s="129"/>
      <c r="H14" s="129"/>
      <c r="I14" s="129">
        <v>66</v>
      </c>
      <c r="J14" s="129">
        <v>66</v>
      </c>
      <c r="K14" s="129">
        <v>10340</v>
      </c>
      <c r="L14" s="129">
        <v>116</v>
      </c>
      <c r="M14" s="129"/>
      <c r="N14" s="132">
        <v>1</v>
      </c>
    </row>
    <row r="15" spans="1:14" ht="23" customHeight="1">
      <c r="A15" s="120">
        <v>25</v>
      </c>
      <c r="B15" s="126">
        <v>5</v>
      </c>
      <c r="C15" s="127">
        <v>3</v>
      </c>
      <c r="D15" s="128" t="s">
        <v>7</v>
      </c>
      <c r="E15" s="129">
        <v>57</v>
      </c>
      <c r="F15" s="129"/>
      <c r="G15" s="129"/>
      <c r="H15" s="129"/>
      <c r="I15" s="129">
        <v>132</v>
      </c>
      <c r="J15" s="129">
        <v>142</v>
      </c>
      <c r="K15" s="129"/>
      <c r="L15" s="129">
        <v>132</v>
      </c>
      <c r="M15" s="129">
        <v>3752</v>
      </c>
      <c r="N15" s="132">
        <v>1</v>
      </c>
    </row>
    <row r="16" spans="1:14" ht="23" customHeight="1">
      <c r="A16" s="120">
        <v>26</v>
      </c>
      <c r="B16" s="126">
        <v>5</v>
      </c>
      <c r="C16" s="127">
        <v>1</v>
      </c>
      <c r="D16" s="128" t="s">
        <v>7</v>
      </c>
      <c r="E16" s="129">
        <v>46</v>
      </c>
      <c r="F16" s="129">
        <v>14</v>
      </c>
      <c r="G16" s="129">
        <v>60</v>
      </c>
      <c r="H16" s="129"/>
      <c r="I16" s="129">
        <v>110</v>
      </c>
      <c r="J16" s="129">
        <v>115</v>
      </c>
      <c r="K16" s="129">
        <v>7585</v>
      </c>
      <c r="L16" s="129">
        <v>139</v>
      </c>
      <c r="M16" s="129"/>
      <c r="N16" s="132">
        <v>0</v>
      </c>
    </row>
    <row r="17" spans="1:14" ht="23" customHeight="1">
      <c r="A17" s="120">
        <v>27</v>
      </c>
      <c r="B17" s="126">
        <v>5</v>
      </c>
      <c r="C17" s="127">
        <v>1</v>
      </c>
      <c r="D17" s="128" t="s">
        <v>14</v>
      </c>
      <c r="E17" s="129">
        <v>41</v>
      </c>
      <c r="F17" s="129">
        <v>26</v>
      </c>
      <c r="G17" s="129">
        <v>59</v>
      </c>
      <c r="H17" s="129"/>
      <c r="I17" s="129">
        <v>172</v>
      </c>
      <c r="J17" s="129">
        <v>176</v>
      </c>
      <c r="K17" s="129"/>
      <c r="L17" s="129">
        <v>138</v>
      </c>
      <c r="M17" s="129">
        <v>11326</v>
      </c>
      <c r="N17" s="132">
        <v>0</v>
      </c>
    </row>
    <row r="18" spans="1:14" ht="23" customHeight="1">
      <c r="A18" s="120">
        <v>28</v>
      </c>
      <c r="B18" s="126">
        <v>5</v>
      </c>
      <c r="C18" s="127">
        <v>5</v>
      </c>
      <c r="D18" s="128" t="s">
        <v>7</v>
      </c>
      <c r="E18" s="129">
        <v>99</v>
      </c>
      <c r="F18" s="129">
        <v>51</v>
      </c>
      <c r="G18" s="129"/>
      <c r="H18" s="129"/>
      <c r="I18" s="129">
        <v>81</v>
      </c>
      <c r="J18" s="129">
        <v>120</v>
      </c>
      <c r="K18" s="129">
        <v>11787</v>
      </c>
      <c r="L18" s="129">
        <v>195</v>
      </c>
      <c r="M18" s="129"/>
      <c r="N18" s="132">
        <v>1</v>
      </c>
    </row>
    <row r="19" spans="1:14" ht="23" customHeight="1">
      <c r="A19" s="120">
        <v>29</v>
      </c>
      <c r="B19" s="126">
        <v>4</v>
      </c>
      <c r="C19" s="127">
        <v>1</v>
      </c>
      <c r="D19" s="128" t="s">
        <v>7</v>
      </c>
      <c r="E19" s="129">
        <v>31</v>
      </c>
      <c r="F19" s="129">
        <v>25</v>
      </c>
      <c r="G19" s="129"/>
      <c r="H19" s="129">
        <v>71</v>
      </c>
      <c r="I19" s="129"/>
      <c r="J19" s="129"/>
      <c r="K19" s="129">
        <v>9953</v>
      </c>
      <c r="L19" s="133"/>
      <c r="M19" s="129"/>
      <c r="N19" s="132">
        <v>1</v>
      </c>
    </row>
    <row r="20" spans="1:14" ht="23" customHeight="1">
      <c r="A20" s="120">
        <v>30</v>
      </c>
      <c r="B20" s="126">
        <v>5</v>
      </c>
      <c r="C20" s="127">
        <v>3</v>
      </c>
      <c r="D20" s="128" t="s">
        <v>14</v>
      </c>
      <c r="E20" s="129">
        <v>15</v>
      </c>
      <c r="F20" s="129">
        <v>21</v>
      </c>
      <c r="G20" s="129"/>
      <c r="H20" s="129"/>
      <c r="I20" s="129">
        <v>61</v>
      </c>
      <c r="J20" s="129">
        <v>105</v>
      </c>
      <c r="K20" s="129"/>
      <c r="L20" s="129">
        <v>161</v>
      </c>
      <c r="M20" s="129">
        <v>3737</v>
      </c>
      <c r="N20" s="132">
        <v>1</v>
      </c>
    </row>
    <row r="21" spans="1:14" ht="23" customHeight="1">
      <c r="A21" s="120">
        <v>31</v>
      </c>
      <c r="B21" s="126">
        <v>5</v>
      </c>
      <c r="C21" s="127">
        <v>2</v>
      </c>
      <c r="D21" s="128" t="s">
        <v>14</v>
      </c>
      <c r="E21" s="129">
        <v>40</v>
      </c>
      <c r="F21" s="129">
        <v>26</v>
      </c>
      <c r="G21" s="129"/>
      <c r="H21" s="129"/>
      <c r="I21" s="129">
        <v>62</v>
      </c>
      <c r="J21" s="129">
        <v>40</v>
      </c>
      <c r="K21" s="129"/>
      <c r="L21" s="129">
        <v>166</v>
      </c>
      <c r="M21" s="129">
        <v>5982</v>
      </c>
      <c r="N21" s="132">
        <v>1</v>
      </c>
    </row>
    <row r="22" spans="1:14" ht="23" customHeight="1">
      <c r="A22" s="120">
        <v>32</v>
      </c>
      <c r="B22" s="126">
        <v>5</v>
      </c>
      <c r="C22" s="127">
        <v>7</v>
      </c>
      <c r="D22" s="128" t="s">
        <v>7</v>
      </c>
      <c r="E22" s="129">
        <v>77</v>
      </c>
      <c r="F22" s="129">
        <v>25</v>
      </c>
      <c r="G22" s="129"/>
      <c r="H22" s="129"/>
      <c r="I22" s="129">
        <v>107</v>
      </c>
      <c r="J22" s="129">
        <v>103</v>
      </c>
      <c r="K22" s="129">
        <v>15422</v>
      </c>
      <c r="L22" s="129">
        <v>136</v>
      </c>
      <c r="M22" s="129"/>
      <c r="N22" s="132">
        <v>1</v>
      </c>
    </row>
    <row r="23" spans="1:14" ht="23" customHeight="1">
      <c r="A23" s="120">
        <v>33</v>
      </c>
      <c r="B23" s="126">
        <v>5</v>
      </c>
      <c r="C23" s="127">
        <v>1</v>
      </c>
      <c r="D23" s="128" t="s">
        <v>7</v>
      </c>
      <c r="E23" s="129"/>
      <c r="F23" s="129">
        <v>27</v>
      </c>
      <c r="G23" s="129"/>
      <c r="H23" s="129"/>
      <c r="I23" s="129">
        <v>85</v>
      </c>
      <c r="J23" s="129">
        <v>60</v>
      </c>
      <c r="K23" s="129"/>
      <c r="L23" s="129"/>
      <c r="M23" s="129">
        <v>379</v>
      </c>
      <c r="N23" s="132">
        <v>1</v>
      </c>
    </row>
    <row r="24" spans="1:14" ht="23" customHeight="1">
      <c r="A24" s="120">
        <v>34</v>
      </c>
      <c r="B24" s="126">
        <v>5</v>
      </c>
      <c r="C24" s="127">
        <v>1</v>
      </c>
      <c r="D24" s="128" t="s">
        <v>7</v>
      </c>
      <c r="E24" s="129"/>
      <c r="F24" s="129">
        <v>36</v>
      </c>
      <c r="G24" s="127"/>
      <c r="H24" s="129"/>
      <c r="I24" s="129">
        <v>75</v>
      </c>
      <c r="J24" s="129">
        <v>69</v>
      </c>
      <c r="K24" s="129">
        <v>12033</v>
      </c>
      <c r="L24" s="129">
        <v>99</v>
      </c>
      <c r="M24" s="129"/>
      <c r="N24" s="132">
        <v>0</v>
      </c>
    </row>
    <row r="25" spans="1:14" ht="23" customHeight="1">
      <c r="A25" s="120">
        <v>35</v>
      </c>
      <c r="B25" s="126">
        <v>5</v>
      </c>
      <c r="C25" s="127">
        <v>1</v>
      </c>
      <c r="D25" s="128" t="s">
        <v>14</v>
      </c>
      <c r="E25" s="129"/>
      <c r="F25" s="129">
        <v>12</v>
      </c>
      <c r="G25" s="127"/>
      <c r="H25" s="129"/>
      <c r="I25" s="129">
        <v>57</v>
      </c>
      <c r="J25" s="129">
        <v>54</v>
      </c>
      <c r="K25" s="129"/>
      <c r="L25" s="129"/>
      <c r="M25" s="129">
        <v>253</v>
      </c>
      <c r="N25" s="132">
        <v>0</v>
      </c>
    </row>
    <row r="26" spans="1:14" ht="23" customHeight="1">
      <c r="A26" s="120">
        <v>36</v>
      </c>
      <c r="B26" s="126">
        <v>5</v>
      </c>
      <c r="C26" s="127">
        <v>4</v>
      </c>
      <c r="D26" s="128" t="s">
        <v>7</v>
      </c>
      <c r="E26" s="129"/>
      <c r="F26" s="129">
        <v>22</v>
      </c>
      <c r="G26" s="127"/>
      <c r="H26" s="129"/>
      <c r="I26" s="129">
        <v>117</v>
      </c>
      <c r="J26" s="129">
        <v>113</v>
      </c>
      <c r="K26" s="129"/>
      <c r="L26" s="129"/>
      <c r="M26" s="129">
        <v>10532</v>
      </c>
      <c r="N26" s="132">
        <v>0</v>
      </c>
    </row>
    <row r="27" spans="1:14" ht="23" customHeight="1">
      <c r="A27" s="120">
        <v>38</v>
      </c>
      <c r="B27" s="126">
        <v>5</v>
      </c>
      <c r="C27" s="127">
        <v>1</v>
      </c>
      <c r="D27" s="128" t="s">
        <v>14</v>
      </c>
      <c r="E27" s="129">
        <v>49</v>
      </c>
      <c r="F27" s="129">
        <v>24</v>
      </c>
      <c r="G27" s="129"/>
      <c r="H27" s="129"/>
      <c r="I27" s="129">
        <v>95</v>
      </c>
      <c r="J27" s="129">
        <v>68</v>
      </c>
      <c r="K27" s="129"/>
      <c r="L27" s="129"/>
      <c r="M27" s="129">
        <v>357</v>
      </c>
      <c r="N27" s="132">
        <v>0</v>
      </c>
    </row>
    <row r="28" spans="1:14" ht="23" customHeight="1">
      <c r="A28" s="120">
        <v>39</v>
      </c>
      <c r="B28" s="126">
        <v>5</v>
      </c>
      <c r="C28" s="127">
        <v>1</v>
      </c>
      <c r="D28" s="128" t="s">
        <v>7</v>
      </c>
      <c r="E28" s="129">
        <v>34</v>
      </c>
      <c r="F28" s="129">
        <v>18</v>
      </c>
      <c r="G28" s="129"/>
      <c r="H28" s="129"/>
      <c r="I28" s="129">
        <v>66</v>
      </c>
      <c r="J28" s="129">
        <v>45</v>
      </c>
      <c r="K28" s="129"/>
      <c r="L28" s="129"/>
      <c r="M28" s="129">
        <v>308</v>
      </c>
      <c r="N28" s="132">
        <v>0</v>
      </c>
    </row>
    <row r="29" spans="1:14" ht="23" customHeight="1">
      <c r="A29" s="134">
        <v>40</v>
      </c>
      <c r="B29" s="126">
        <v>5</v>
      </c>
      <c r="C29" s="127">
        <v>1</v>
      </c>
      <c r="D29" s="128" t="s">
        <v>14</v>
      </c>
      <c r="E29" s="129"/>
      <c r="F29" s="129">
        <v>17</v>
      </c>
      <c r="G29" s="129"/>
      <c r="H29" s="129"/>
      <c r="I29" s="129">
        <v>87</v>
      </c>
      <c r="J29" s="129">
        <v>58</v>
      </c>
      <c r="K29" s="129"/>
      <c r="L29" s="129"/>
      <c r="M29" s="129">
        <v>292</v>
      </c>
      <c r="N29" s="132">
        <v>1</v>
      </c>
    </row>
    <row r="30" spans="1:14" ht="23" customHeight="1">
      <c r="A30" s="135">
        <v>41</v>
      </c>
      <c r="B30" s="126">
        <v>5</v>
      </c>
      <c r="C30" s="127">
        <v>1</v>
      </c>
      <c r="D30" s="136" t="s">
        <v>7</v>
      </c>
      <c r="E30" s="137"/>
      <c r="F30" s="137">
        <v>18</v>
      </c>
      <c r="G30" s="138"/>
      <c r="H30" s="137"/>
      <c r="I30" s="137">
        <v>85</v>
      </c>
      <c r="J30" s="137">
        <v>54</v>
      </c>
      <c r="K30" s="137"/>
      <c r="L30" s="137"/>
      <c r="M30" s="137">
        <v>410</v>
      </c>
      <c r="N30" s="139">
        <v>2</v>
      </c>
    </row>
    <row r="31" spans="1:14" ht="21.5" customHeight="1">
      <c r="A31" s="111"/>
      <c r="B31" s="140"/>
      <c r="C31" s="141"/>
      <c r="D31" s="109" t="s">
        <v>213</v>
      </c>
      <c r="E31" s="110">
        <f t="shared" ref="E31:N31" si="0">AVERAGE(E3:E30)</f>
        <v>54.045454545454547</v>
      </c>
      <c r="F31" s="110">
        <f t="shared" si="0"/>
        <v>24.777777777777779</v>
      </c>
      <c r="G31" s="110">
        <f t="shared" si="0"/>
        <v>65.833333333333329</v>
      </c>
      <c r="H31" s="110">
        <f t="shared" si="0"/>
        <v>57</v>
      </c>
      <c r="I31" s="110">
        <f t="shared" si="0"/>
        <v>120.62962962962963</v>
      </c>
      <c r="J31" s="110">
        <f t="shared" si="0"/>
        <v>120.92592592592592</v>
      </c>
      <c r="K31" s="110">
        <f t="shared" si="0"/>
        <v>9863.7272727272721</v>
      </c>
      <c r="L31" s="110">
        <f t="shared" si="0"/>
        <v>180.84210526315789</v>
      </c>
      <c r="M31" s="110">
        <f t="shared" si="0"/>
        <v>3897.4705882352941</v>
      </c>
      <c r="N31" s="110">
        <f t="shared" si="0"/>
        <v>0.7857142857142857</v>
      </c>
    </row>
    <row r="32" spans="1:14" ht="21.5" customHeight="1">
      <c r="A32" s="111"/>
      <c r="B32" s="112"/>
      <c r="C32" s="113"/>
      <c r="D32" s="109" t="s">
        <v>214</v>
      </c>
      <c r="E32" s="110">
        <f t="shared" ref="E32:N32" si="1">STDEV(E3:E30)</f>
        <v>24.284969430899849</v>
      </c>
      <c r="F32" s="110">
        <f t="shared" si="1"/>
        <v>8.2150580939625453</v>
      </c>
      <c r="G32" s="110">
        <f t="shared" si="1"/>
        <v>14.743360087397527</v>
      </c>
      <c r="H32" s="110">
        <f t="shared" si="1"/>
        <v>19.798989873223331</v>
      </c>
      <c r="I32" s="110">
        <f t="shared" si="1"/>
        <v>75.436243150270812</v>
      </c>
      <c r="J32" s="110">
        <f t="shared" si="1"/>
        <v>89.801458753752968</v>
      </c>
      <c r="K32" s="110">
        <f t="shared" si="1"/>
        <v>3146.8053670638437</v>
      </c>
      <c r="L32" s="110">
        <f t="shared" si="1"/>
        <v>85.969156715840512</v>
      </c>
      <c r="M32" s="110">
        <f t="shared" si="1"/>
        <v>3705.2526924227291</v>
      </c>
      <c r="N32" s="110">
        <f t="shared" si="1"/>
        <v>0.73822323518942767</v>
      </c>
    </row>
    <row r="33" spans="1:14" ht="21.5" customHeight="1">
      <c r="A33" s="111"/>
      <c r="B33" s="112"/>
      <c r="C33" s="113"/>
      <c r="D33" s="109" t="s">
        <v>19</v>
      </c>
      <c r="E33" s="114">
        <f t="shared" ref="E33:N33" si="2">COUNT(E2:E30)</f>
        <v>22</v>
      </c>
      <c r="F33" s="114">
        <f t="shared" si="2"/>
        <v>27</v>
      </c>
      <c r="G33" s="114">
        <f t="shared" si="2"/>
        <v>6</v>
      </c>
      <c r="H33" s="114">
        <f t="shared" si="2"/>
        <v>2</v>
      </c>
      <c r="I33" s="114">
        <f t="shared" si="2"/>
        <v>27</v>
      </c>
      <c r="J33" s="114">
        <f t="shared" si="2"/>
        <v>27</v>
      </c>
      <c r="K33" s="114">
        <f t="shared" si="2"/>
        <v>11</v>
      </c>
      <c r="L33" s="114">
        <f t="shared" si="2"/>
        <v>19</v>
      </c>
      <c r="M33" s="114">
        <f t="shared" si="2"/>
        <v>17</v>
      </c>
      <c r="N33" s="114">
        <f t="shared" si="2"/>
        <v>28</v>
      </c>
    </row>
    <row r="34" spans="1:14" ht="21.5" customHeight="1">
      <c r="A34" s="111"/>
      <c r="B34" s="112"/>
      <c r="C34" s="113"/>
      <c r="D34" s="109" t="s">
        <v>20</v>
      </c>
      <c r="E34" s="115">
        <f t="shared" ref="E34:N34" si="3">SQRT(E33)</f>
        <v>4.6904157598234297</v>
      </c>
      <c r="F34" s="115">
        <f t="shared" si="3"/>
        <v>5.196152422706632</v>
      </c>
      <c r="G34" s="115">
        <f t="shared" si="3"/>
        <v>2.4494897427831779</v>
      </c>
      <c r="H34" s="115">
        <f t="shared" si="3"/>
        <v>1.4142135623730951</v>
      </c>
      <c r="I34" s="115">
        <f t="shared" si="3"/>
        <v>5.196152422706632</v>
      </c>
      <c r="J34" s="115">
        <f t="shared" si="3"/>
        <v>5.196152422706632</v>
      </c>
      <c r="K34" s="115">
        <f t="shared" si="3"/>
        <v>3.3166247903553998</v>
      </c>
      <c r="L34" s="115">
        <f t="shared" si="3"/>
        <v>4.358898943540674</v>
      </c>
      <c r="M34" s="115">
        <f t="shared" si="3"/>
        <v>4.1231056256176606</v>
      </c>
      <c r="N34" s="115">
        <f t="shared" si="3"/>
        <v>5.2915026221291814</v>
      </c>
    </row>
    <row r="35" spans="1:14" ht="21.5" customHeight="1">
      <c r="A35" s="116"/>
      <c r="B35" s="117"/>
      <c r="C35" s="118"/>
      <c r="D35" s="109" t="s">
        <v>21</v>
      </c>
      <c r="E35" s="115">
        <f t="shared" ref="E35:N35" si="4">E32/E34</f>
        <v>5.1775728793419491</v>
      </c>
      <c r="F35" s="115">
        <f t="shared" si="4"/>
        <v>1.5809886673192297</v>
      </c>
      <c r="G35" s="115">
        <f t="shared" si="4"/>
        <v>6.018951551373191</v>
      </c>
      <c r="H35" s="115">
        <f t="shared" si="4"/>
        <v>13.999999999999998</v>
      </c>
      <c r="I35" s="115">
        <f t="shared" si="4"/>
        <v>14.517711763154304</v>
      </c>
      <c r="J35" s="115">
        <f t="shared" si="4"/>
        <v>17.282298795033451</v>
      </c>
      <c r="K35" s="115">
        <f t="shared" si="4"/>
        <v>948.79751734794252</v>
      </c>
      <c r="L35" s="115">
        <f t="shared" si="4"/>
        <v>19.722677178197884</v>
      </c>
      <c r="M35" s="115">
        <f t="shared" si="4"/>
        <v>898.65577767430216</v>
      </c>
      <c r="N35" s="115">
        <f t="shared" si="4"/>
        <v>0.13951107802576942</v>
      </c>
    </row>
  </sheetData>
  <mergeCells count="1">
    <mergeCell ref="A1:N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9"/>
  <sheetViews>
    <sheetView showGridLines="0" topLeftCell="A37" zoomScale="75" zoomScaleNormal="75" zoomScalePageLayoutView="75" workbookViewId="0">
      <selection activeCell="A49" sqref="A49"/>
    </sheetView>
  </sheetViews>
  <sheetFormatPr baseColWidth="10" defaultColWidth="12.1640625" defaultRowHeight="17" customHeight="1" x14ac:dyDescent="0"/>
  <cols>
    <col min="1" max="4" width="14.83203125" style="142" customWidth="1"/>
    <col min="5" max="256" width="12.1640625" style="142" customWidth="1"/>
  </cols>
  <sheetData>
    <row r="1" spans="1:4" ht="36.25" customHeight="1">
      <c r="A1" s="264" t="s">
        <v>38</v>
      </c>
      <c r="B1" s="264"/>
      <c r="C1" s="264"/>
      <c r="D1" s="264"/>
    </row>
    <row r="2" spans="1:4" ht="21.5" customHeight="1">
      <c r="A2" s="98" t="s">
        <v>12</v>
      </c>
      <c r="B2" s="143" t="s">
        <v>13</v>
      </c>
      <c r="C2" s="144" t="s">
        <v>46</v>
      </c>
      <c r="D2" s="143" t="s">
        <v>47</v>
      </c>
    </row>
    <row r="3" spans="1:4" ht="21.5" customHeight="1">
      <c r="A3" s="145">
        <v>5</v>
      </c>
      <c r="B3" s="146">
        <v>2</v>
      </c>
      <c r="C3" s="147">
        <v>5</v>
      </c>
      <c r="D3" s="148">
        <v>2</v>
      </c>
    </row>
    <row r="4" spans="1:4" ht="21.5" customHeight="1">
      <c r="A4" s="145">
        <v>5</v>
      </c>
      <c r="B4" s="147">
        <v>5</v>
      </c>
      <c r="C4" s="147">
        <v>5</v>
      </c>
      <c r="D4" s="126">
        <v>3</v>
      </c>
    </row>
    <row r="5" spans="1:4" ht="21.5" customHeight="1">
      <c r="A5" s="145">
        <v>5</v>
      </c>
      <c r="B5" s="147">
        <v>3</v>
      </c>
      <c r="C5" s="147">
        <v>5</v>
      </c>
      <c r="D5" s="126">
        <v>2</v>
      </c>
    </row>
    <row r="6" spans="1:4" ht="21.5" customHeight="1">
      <c r="A6" s="145">
        <v>5</v>
      </c>
      <c r="B6" s="147">
        <v>2</v>
      </c>
      <c r="C6" s="147">
        <v>5</v>
      </c>
      <c r="D6" s="126">
        <v>2</v>
      </c>
    </row>
    <row r="7" spans="1:4" ht="21.5" customHeight="1">
      <c r="A7" s="145">
        <v>5</v>
      </c>
      <c r="B7" s="147">
        <v>5</v>
      </c>
      <c r="C7" s="147">
        <v>5</v>
      </c>
      <c r="D7" s="126">
        <v>2</v>
      </c>
    </row>
    <row r="8" spans="1:4" ht="21.5" customHeight="1">
      <c r="A8" s="145">
        <v>5</v>
      </c>
      <c r="B8" s="147">
        <v>2</v>
      </c>
      <c r="C8" s="147">
        <v>5</v>
      </c>
      <c r="D8" s="126">
        <v>2</v>
      </c>
    </row>
    <row r="9" spans="1:4" ht="21.5" customHeight="1">
      <c r="A9" s="145">
        <v>5</v>
      </c>
      <c r="B9" s="147">
        <v>5</v>
      </c>
      <c r="C9" s="147">
        <v>5</v>
      </c>
      <c r="D9" s="126">
        <v>2</v>
      </c>
    </row>
    <row r="10" spans="1:4" ht="21.5" customHeight="1">
      <c r="A10" s="145">
        <v>5</v>
      </c>
      <c r="B10" s="147">
        <v>2</v>
      </c>
      <c r="C10" s="147">
        <v>5</v>
      </c>
      <c r="D10" s="126">
        <v>2</v>
      </c>
    </row>
    <row r="11" spans="1:4" ht="19.5" customHeight="1">
      <c r="A11" s="145">
        <v>5</v>
      </c>
      <c r="B11" s="147">
        <v>2</v>
      </c>
      <c r="C11" s="147">
        <v>5</v>
      </c>
      <c r="D11" s="126">
        <v>2</v>
      </c>
    </row>
    <row r="12" spans="1:4" ht="19.5" customHeight="1">
      <c r="A12" s="145">
        <v>5</v>
      </c>
      <c r="B12" s="147">
        <v>2</v>
      </c>
      <c r="C12" s="147">
        <v>5</v>
      </c>
      <c r="D12" s="126">
        <v>2</v>
      </c>
    </row>
    <row r="13" spans="1:4" ht="19.5" customHeight="1">
      <c r="A13" s="145">
        <v>5</v>
      </c>
      <c r="B13" s="147">
        <v>2</v>
      </c>
      <c r="C13" s="147">
        <v>5</v>
      </c>
      <c r="D13" s="126">
        <v>3</v>
      </c>
    </row>
    <row r="14" spans="1:4" ht="19.5" customHeight="1">
      <c r="A14" s="145">
        <v>5</v>
      </c>
      <c r="B14" s="147">
        <v>2</v>
      </c>
      <c r="C14" s="147">
        <v>5</v>
      </c>
      <c r="D14" s="126">
        <v>2</v>
      </c>
    </row>
    <row r="15" spans="1:4" ht="19.5" customHeight="1">
      <c r="A15" s="145">
        <v>5</v>
      </c>
      <c r="B15" s="147">
        <v>2</v>
      </c>
      <c r="C15" s="126">
        <v>5</v>
      </c>
      <c r="D15" s="127">
        <v>2</v>
      </c>
    </row>
    <row r="16" spans="1:4" ht="19.5" customHeight="1">
      <c r="A16" s="145">
        <v>5</v>
      </c>
      <c r="B16" s="147">
        <v>5</v>
      </c>
      <c r="C16" s="126">
        <v>5</v>
      </c>
      <c r="D16" s="149">
        <v>2</v>
      </c>
    </row>
    <row r="17" spans="1:4" ht="19.5" customHeight="1">
      <c r="A17" s="145">
        <v>5</v>
      </c>
      <c r="B17" s="147">
        <v>3</v>
      </c>
      <c r="C17" s="126">
        <v>5</v>
      </c>
      <c r="D17" s="150"/>
    </row>
    <row r="18" spans="1:4" ht="19.5" customHeight="1">
      <c r="A18" s="145">
        <v>5</v>
      </c>
      <c r="B18" s="147">
        <v>5</v>
      </c>
      <c r="C18" s="126">
        <v>5</v>
      </c>
      <c r="D18" s="151"/>
    </row>
    <row r="19" spans="1:4" ht="19.5" customHeight="1">
      <c r="A19" s="145">
        <v>5</v>
      </c>
      <c r="B19" s="147">
        <v>5</v>
      </c>
      <c r="C19" s="126">
        <v>4</v>
      </c>
      <c r="D19" s="151"/>
    </row>
    <row r="20" spans="1:4" ht="19.5" customHeight="1">
      <c r="A20" s="145">
        <v>5</v>
      </c>
      <c r="B20" s="147">
        <v>5</v>
      </c>
      <c r="C20" s="126">
        <v>5</v>
      </c>
      <c r="D20" s="151"/>
    </row>
    <row r="21" spans="1:4" ht="19.5" customHeight="1">
      <c r="A21" s="145">
        <v>5</v>
      </c>
      <c r="B21" s="147">
        <v>5</v>
      </c>
      <c r="C21" s="126">
        <v>5</v>
      </c>
      <c r="D21" s="151"/>
    </row>
    <row r="22" spans="1:4" ht="19.5" customHeight="1">
      <c r="A22" s="145">
        <v>5</v>
      </c>
      <c r="B22" s="147">
        <v>5</v>
      </c>
      <c r="C22" s="126">
        <v>5</v>
      </c>
      <c r="D22" s="151"/>
    </row>
    <row r="23" spans="1:4" ht="19.5" customHeight="1">
      <c r="A23" s="145">
        <v>5</v>
      </c>
      <c r="B23" s="147">
        <v>5</v>
      </c>
      <c r="C23" s="126">
        <v>5</v>
      </c>
      <c r="D23" s="151"/>
    </row>
    <row r="24" spans="1:4" ht="19.5" customHeight="1">
      <c r="A24" s="145">
        <v>5</v>
      </c>
      <c r="B24" s="147">
        <v>5</v>
      </c>
      <c r="C24" s="126">
        <v>5</v>
      </c>
      <c r="D24" s="151"/>
    </row>
    <row r="25" spans="1:4" ht="19.5" customHeight="1">
      <c r="A25" s="145">
        <v>5</v>
      </c>
      <c r="B25" s="147">
        <v>5</v>
      </c>
      <c r="C25" s="126">
        <v>5</v>
      </c>
      <c r="D25" s="151"/>
    </row>
    <row r="26" spans="1:4" ht="19.5" customHeight="1">
      <c r="A26" s="145">
        <v>5</v>
      </c>
      <c r="B26" s="147">
        <v>2</v>
      </c>
      <c r="C26" s="126">
        <v>5</v>
      </c>
      <c r="D26" s="151"/>
    </row>
    <row r="27" spans="1:4" ht="19.5" customHeight="1">
      <c r="A27" s="145">
        <v>5</v>
      </c>
      <c r="B27" s="147">
        <v>5</v>
      </c>
      <c r="C27" s="126">
        <v>5</v>
      </c>
      <c r="D27" s="151"/>
    </row>
    <row r="28" spans="1:4" ht="19.5" customHeight="1">
      <c r="A28" s="145">
        <v>5</v>
      </c>
      <c r="B28" s="147">
        <v>5</v>
      </c>
      <c r="C28" s="126">
        <v>5</v>
      </c>
      <c r="D28" s="151"/>
    </row>
    <row r="29" spans="1:4" ht="19.5" customHeight="1">
      <c r="A29" s="145">
        <v>5</v>
      </c>
      <c r="B29" s="147">
        <v>5</v>
      </c>
      <c r="C29" s="126">
        <v>5</v>
      </c>
      <c r="D29" s="151"/>
    </row>
    <row r="30" spans="1:4" ht="19.5" customHeight="1">
      <c r="A30" s="145">
        <v>5</v>
      </c>
      <c r="B30" s="147">
        <v>5</v>
      </c>
      <c r="C30" s="126">
        <v>5</v>
      </c>
      <c r="D30" s="151"/>
    </row>
    <row r="31" spans="1:4" ht="19.5" customHeight="1">
      <c r="A31" s="145">
        <v>5</v>
      </c>
      <c r="B31" s="126">
        <v>4</v>
      </c>
      <c r="C31" s="152"/>
      <c r="D31" s="153"/>
    </row>
    <row r="32" spans="1:4" ht="19.5" customHeight="1">
      <c r="A32" s="145">
        <v>5</v>
      </c>
      <c r="B32" s="126">
        <v>5</v>
      </c>
      <c r="C32" s="154"/>
      <c r="D32" s="153"/>
    </row>
    <row r="33" spans="1:4" ht="19.5" customHeight="1">
      <c r="A33" s="145">
        <v>5</v>
      </c>
      <c r="B33" s="126">
        <v>5</v>
      </c>
      <c r="C33" s="154"/>
      <c r="D33" s="153"/>
    </row>
    <row r="34" spans="1:4" ht="19.5" customHeight="1">
      <c r="A34" s="145">
        <v>5</v>
      </c>
      <c r="B34" s="126">
        <v>5</v>
      </c>
      <c r="C34" s="154"/>
      <c r="D34" s="153"/>
    </row>
    <row r="35" spans="1:4" ht="19.5" customHeight="1">
      <c r="A35" s="145">
        <v>5</v>
      </c>
      <c r="B35" s="126">
        <v>5</v>
      </c>
      <c r="C35" s="154"/>
      <c r="D35" s="153"/>
    </row>
    <row r="36" spans="1:4" ht="19.5" customHeight="1">
      <c r="A36" s="145">
        <v>5</v>
      </c>
      <c r="B36" s="126">
        <v>5</v>
      </c>
      <c r="C36" s="154"/>
      <c r="D36" s="153"/>
    </row>
    <row r="37" spans="1:4" ht="19.5" customHeight="1">
      <c r="A37" s="145">
        <v>5</v>
      </c>
      <c r="B37" s="126">
        <v>5</v>
      </c>
      <c r="C37" s="154"/>
      <c r="D37" s="153"/>
    </row>
    <row r="38" spans="1:4" ht="19.5" customHeight="1">
      <c r="A38" s="145">
        <v>5</v>
      </c>
      <c r="B38" s="126">
        <v>5</v>
      </c>
      <c r="C38" s="154"/>
      <c r="D38" s="153"/>
    </row>
    <row r="39" spans="1:4" ht="19.5" customHeight="1">
      <c r="A39" s="145">
        <v>5</v>
      </c>
      <c r="B39" s="126">
        <v>2</v>
      </c>
      <c r="C39" s="154"/>
      <c r="D39" s="153"/>
    </row>
    <row r="40" spans="1:4" ht="19.5" customHeight="1">
      <c r="A40" s="145">
        <v>5</v>
      </c>
      <c r="B40" s="126">
        <v>5</v>
      </c>
      <c r="C40" s="154"/>
      <c r="D40" s="153"/>
    </row>
    <row r="41" spans="1:4" ht="19.5" customHeight="1">
      <c r="A41" s="145">
        <v>5</v>
      </c>
      <c r="B41" s="126">
        <v>5</v>
      </c>
      <c r="C41" s="154"/>
      <c r="D41" s="153"/>
    </row>
    <row r="42" spans="1:4" ht="19.5" customHeight="1">
      <c r="A42" s="155"/>
      <c r="B42" s="126">
        <v>5</v>
      </c>
      <c r="C42" s="154"/>
      <c r="D42" s="153"/>
    </row>
    <row r="43" spans="1:4" ht="19.5" customHeight="1">
      <c r="A43" s="155"/>
      <c r="B43" s="126">
        <v>5</v>
      </c>
      <c r="C43" s="154"/>
      <c r="D43" s="153"/>
    </row>
    <row r="44" spans="1:4" ht="19.5" customHeight="1">
      <c r="A44" s="155"/>
      <c r="B44" s="156">
        <v>2</v>
      </c>
      <c r="C44" s="157"/>
      <c r="D44" s="158"/>
    </row>
    <row r="45" spans="1:4" ht="21.5" customHeight="1">
      <c r="A45" s="110">
        <f>AVERAGE(A3:A44)</f>
        <v>5</v>
      </c>
      <c r="B45" s="110">
        <f>AVERAGE(B3:B44)</f>
        <v>4.0238095238095237</v>
      </c>
      <c r="C45" s="110">
        <f>AVERAGE(C3:C44)</f>
        <v>4.9642857142857144</v>
      </c>
      <c r="D45" s="110">
        <f>AVERAGE(D3:D44)</f>
        <v>2.1428571428571428</v>
      </c>
    </row>
    <row r="46" spans="1:4" ht="21.5" customHeight="1">
      <c r="A46" s="110">
        <f>STDEV(A3:A44)</f>
        <v>0</v>
      </c>
      <c r="B46" s="110">
        <f>STDEV(B3:B44)</f>
        <v>1.3702073056274695</v>
      </c>
      <c r="C46" s="110">
        <f>STDEV(C3:C44)</f>
        <v>0.18898223650461368</v>
      </c>
      <c r="D46" s="110">
        <f>STDEV(D3:D44)</f>
        <v>0.36313651960128079</v>
      </c>
    </row>
    <row r="47" spans="1:4" ht="21.5" customHeight="1">
      <c r="A47" s="114">
        <f>COUNT(A2:A44)</f>
        <v>39</v>
      </c>
      <c r="B47" s="114">
        <f>COUNT(B2:B44)</f>
        <v>42</v>
      </c>
      <c r="C47" s="114">
        <f>COUNT(C2:C44)</f>
        <v>28</v>
      </c>
      <c r="D47" s="114">
        <f>COUNT(D2:D44)</f>
        <v>14</v>
      </c>
    </row>
    <row r="48" spans="1:4" ht="21.5" customHeight="1">
      <c r="A48" s="115">
        <f>SQRT(A47)</f>
        <v>6.2449979983983983</v>
      </c>
      <c r="B48" s="115">
        <f>SQRT(B47)</f>
        <v>6.4807406984078604</v>
      </c>
      <c r="C48" s="115">
        <f>SQRT(C47)</f>
        <v>5.2915026221291814</v>
      </c>
      <c r="D48" s="115">
        <f>SQRT(D47)</f>
        <v>3.7416573867739413</v>
      </c>
    </row>
    <row r="49" spans="1:4" ht="21.5" customHeight="1">
      <c r="A49" s="115">
        <f>A46/A48</f>
        <v>0</v>
      </c>
      <c r="B49" s="115">
        <f>B46/B48</f>
        <v>0.21142757740085044</v>
      </c>
      <c r="C49" s="115">
        <f>C46/C48</f>
        <v>3.5714285714285726E-2</v>
      </c>
      <c r="D49" s="115">
        <f>D46/D48</f>
        <v>9.7052317212393741E-2</v>
      </c>
    </row>
  </sheetData>
  <mergeCells count="1">
    <mergeCell ref="A1:D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8"/>
  <sheetViews>
    <sheetView showGridLines="0" zoomScale="75" zoomScaleNormal="75" zoomScalePageLayoutView="75" workbookViewId="0">
      <selection sqref="A1:B1"/>
    </sheetView>
  </sheetViews>
  <sheetFormatPr baseColWidth="10" defaultColWidth="22.33203125" defaultRowHeight="68.5" customHeight="1" x14ac:dyDescent="0"/>
  <cols>
    <col min="1" max="1" width="15.83203125" style="159" customWidth="1"/>
    <col min="2" max="2" width="53.6640625" style="159" customWidth="1"/>
    <col min="3" max="256" width="22.33203125" style="159" customWidth="1"/>
  </cols>
  <sheetData>
    <row r="1" spans="1:2" ht="42.5" customHeight="1">
      <c r="A1" s="268" t="s">
        <v>50</v>
      </c>
      <c r="B1" s="269"/>
    </row>
    <row r="2" spans="1:2" ht="42.5" customHeight="1">
      <c r="A2" s="160" t="s">
        <v>51</v>
      </c>
      <c r="B2" s="160" t="s">
        <v>52</v>
      </c>
    </row>
    <row r="3" spans="1:2" ht="42.5" customHeight="1">
      <c r="A3" s="160" t="s">
        <v>53</v>
      </c>
      <c r="B3" s="160" t="s">
        <v>54</v>
      </c>
    </row>
    <row r="4" spans="1:2" ht="42.5" customHeight="1">
      <c r="A4" s="160" t="s">
        <v>55</v>
      </c>
      <c r="B4" s="160" t="s">
        <v>56</v>
      </c>
    </row>
    <row r="5" spans="1:2" ht="42.5" customHeight="1">
      <c r="A5" s="160" t="s">
        <v>57</v>
      </c>
      <c r="B5" s="160" t="s">
        <v>58</v>
      </c>
    </row>
    <row r="6" spans="1:2" ht="74.75" customHeight="1">
      <c r="A6" s="160" t="s">
        <v>59</v>
      </c>
      <c r="B6" s="160" t="s">
        <v>60</v>
      </c>
    </row>
    <row r="7" spans="1:2" ht="61.75" customHeight="1">
      <c r="A7" s="160" t="s">
        <v>61</v>
      </c>
      <c r="B7" s="160" t="s">
        <v>62</v>
      </c>
    </row>
    <row r="8" spans="1:2" ht="62.25" customHeight="1">
      <c r="A8" s="160" t="s">
        <v>63</v>
      </c>
      <c r="B8" s="160" t="s">
        <v>64</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6"/>
  <sheetViews>
    <sheetView showGridLines="0" topLeftCell="A10" zoomScale="75" zoomScaleNormal="75" zoomScalePageLayoutView="75" workbookViewId="0">
      <selection activeCell="N2" sqref="N2"/>
    </sheetView>
  </sheetViews>
  <sheetFormatPr baseColWidth="10" defaultColWidth="12.1640625" defaultRowHeight="17" customHeight="1" x14ac:dyDescent="0"/>
  <cols>
    <col min="1" max="4" width="14.83203125" style="161" customWidth="1"/>
    <col min="5" max="5" width="13.5" style="161" customWidth="1"/>
    <col min="6" max="256" width="12.1640625" style="161" customWidth="1"/>
  </cols>
  <sheetData>
    <row r="1" spans="1:14" ht="36.25" customHeight="1">
      <c r="A1" s="264" t="s">
        <v>65</v>
      </c>
      <c r="B1" s="264"/>
      <c r="C1" s="264"/>
      <c r="D1" s="264"/>
      <c r="E1" s="264"/>
      <c r="F1" s="264"/>
      <c r="G1" s="264"/>
      <c r="H1" s="264"/>
      <c r="I1" s="264"/>
      <c r="J1" s="264"/>
      <c r="K1" s="264"/>
      <c r="L1" s="264"/>
      <c r="M1" s="264"/>
      <c r="N1" s="264"/>
    </row>
    <row r="2" spans="1:14" ht="55.5" customHeight="1">
      <c r="A2" s="98" t="s">
        <v>44</v>
      </c>
      <c r="B2" s="99" t="s">
        <v>38</v>
      </c>
      <c r="C2" s="99" t="s">
        <v>39</v>
      </c>
      <c r="D2" s="99" t="s">
        <v>122</v>
      </c>
      <c r="E2" s="99" t="s">
        <v>123</v>
      </c>
      <c r="F2" s="99" t="s">
        <v>197</v>
      </c>
      <c r="G2" s="99" t="s">
        <v>199</v>
      </c>
      <c r="H2" s="99" t="s">
        <v>200</v>
      </c>
      <c r="I2" s="99" t="s">
        <v>201</v>
      </c>
      <c r="J2" s="99" t="s">
        <v>119</v>
      </c>
      <c r="K2" s="99" t="s">
        <v>124</v>
      </c>
      <c r="L2" s="99" t="s">
        <v>115</v>
      </c>
      <c r="M2" s="99" t="s">
        <v>116</v>
      </c>
      <c r="N2" s="99" t="s">
        <v>121</v>
      </c>
    </row>
    <row r="3" spans="1:14" ht="23" customHeight="1">
      <c r="A3" s="120">
        <v>1</v>
      </c>
      <c r="B3" s="121">
        <v>2</v>
      </c>
      <c r="C3" s="122">
        <v>0</v>
      </c>
      <c r="D3" s="123" t="s">
        <v>7</v>
      </c>
      <c r="E3" s="124">
        <v>149</v>
      </c>
      <c r="F3" s="124">
        <v>15</v>
      </c>
      <c r="G3" s="124"/>
      <c r="H3" s="124"/>
      <c r="I3" s="124"/>
      <c r="J3" s="124"/>
      <c r="K3" s="124">
        <v>379</v>
      </c>
      <c r="L3" s="124"/>
      <c r="M3" s="124"/>
      <c r="N3" s="125">
        <v>0</v>
      </c>
    </row>
    <row r="4" spans="1:14" ht="23" customHeight="1">
      <c r="A4" s="120">
        <v>3</v>
      </c>
      <c r="B4" s="126">
        <v>3</v>
      </c>
      <c r="C4" s="127">
        <v>0</v>
      </c>
      <c r="D4" s="128" t="s">
        <v>7</v>
      </c>
      <c r="E4" s="129">
        <v>60</v>
      </c>
      <c r="F4" s="129">
        <v>38</v>
      </c>
      <c r="G4" s="129">
        <v>61</v>
      </c>
      <c r="H4" s="129"/>
      <c r="I4" s="129"/>
      <c r="J4" s="129"/>
      <c r="K4" s="129">
        <v>664</v>
      </c>
      <c r="L4" s="133"/>
      <c r="M4" s="129"/>
      <c r="N4" s="130">
        <v>0</v>
      </c>
    </row>
    <row r="5" spans="1:14" ht="23" customHeight="1">
      <c r="A5" s="120">
        <v>4</v>
      </c>
      <c r="B5" s="126">
        <v>2</v>
      </c>
      <c r="C5" s="127">
        <v>0</v>
      </c>
      <c r="D5" s="128" t="s">
        <v>14</v>
      </c>
      <c r="E5" s="129">
        <v>81</v>
      </c>
      <c r="F5" s="129">
        <v>39</v>
      </c>
      <c r="G5" s="129"/>
      <c r="H5" s="129"/>
      <c r="I5" s="129"/>
      <c r="J5" s="129"/>
      <c r="K5" s="129">
        <v>346</v>
      </c>
      <c r="L5" s="133"/>
      <c r="M5" s="129"/>
      <c r="N5" s="130">
        <v>0</v>
      </c>
    </row>
    <row r="6" spans="1:14" ht="23" customHeight="1">
      <c r="A6" s="120">
        <v>6</v>
      </c>
      <c r="B6" s="126">
        <v>2</v>
      </c>
      <c r="C6" s="127">
        <v>0</v>
      </c>
      <c r="D6" s="128" t="s">
        <v>7</v>
      </c>
      <c r="E6" s="129">
        <v>135</v>
      </c>
      <c r="F6" s="129">
        <v>15</v>
      </c>
      <c r="G6" s="129"/>
      <c r="H6" s="129"/>
      <c r="I6" s="129"/>
      <c r="J6" s="129"/>
      <c r="K6" s="129">
        <v>558</v>
      </c>
      <c r="L6" s="133"/>
      <c r="M6" s="129"/>
      <c r="N6" s="130">
        <v>0</v>
      </c>
    </row>
    <row r="7" spans="1:14" ht="23" customHeight="1">
      <c r="A7" s="120">
        <v>8</v>
      </c>
      <c r="B7" s="126">
        <v>2</v>
      </c>
      <c r="C7" s="127">
        <v>1</v>
      </c>
      <c r="D7" s="128" t="s">
        <v>7</v>
      </c>
      <c r="E7" s="131">
        <v>30</v>
      </c>
      <c r="F7" s="129">
        <v>18</v>
      </c>
      <c r="G7" s="129"/>
      <c r="H7" s="129"/>
      <c r="I7" s="129"/>
      <c r="J7" s="129"/>
      <c r="K7" s="129">
        <v>234</v>
      </c>
      <c r="L7" s="129"/>
      <c r="M7" s="129"/>
      <c r="N7" s="130">
        <v>0</v>
      </c>
    </row>
    <row r="8" spans="1:14" ht="23" customHeight="1">
      <c r="A8" s="120">
        <v>9</v>
      </c>
      <c r="B8" s="126">
        <v>2</v>
      </c>
      <c r="C8" s="127">
        <v>1</v>
      </c>
      <c r="D8" s="128" t="s">
        <v>7</v>
      </c>
      <c r="E8" s="131">
        <v>108</v>
      </c>
      <c r="F8" s="129">
        <v>24</v>
      </c>
      <c r="G8" s="129"/>
      <c r="H8" s="129"/>
      <c r="I8" s="129"/>
      <c r="J8" s="129"/>
      <c r="K8" s="129">
        <v>246</v>
      </c>
      <c r="L8" s="129"/>
      <c r="M8" s="129"/>
      <c r="N8" s="130">
        <v>0</v>
      </c>
    </row>
    <row r="9" spans="1:14" ht="23" customHeight="1">
      <c r="A9" s="120">
        <v>10</v>
      </c>
      <c r="B9" s="126">
        <v>2</v>
      </c>
      <c r="C9" s="127">
        <v>0</v>
      </c>
      <c r="D9" s="128" t="s">
        <v>7</v>
      </c>
      <c r="E9" s="129"/>
      <c r="F9" s="129">
        <v>38</v>
      </c>
      <c r="G9" s="129"/>
      <c r="H9" s="129"/>
      <c r="I9" s="129"/>
      <c r="J9" s="129"/>
      <c r="K9" s="129">
        <v>1991</v>
      </c>
      <c r="L9" s="129"/>
      <c r="M9" s="129"/>
      <c r="N9" s="130">
        <v>2</v>
      </c>
    </row>
    <row r="10" spans="1:14" ht="23" customHeight="1">
      <c r="A10" s="120">
        <v>11</v>
      </c>
      <c r="B10" s="126">
        <v>2</v>
      </c>
      <c r="C10" s="127">
        <v>0</v>
      </c>
      <c r="D10" s="128" t="s">
        <v>7</v>
      </c>
      <c r="E10" s="129">
        <v>88</v>
      </c>
      <c r="F10" s="129">
        <v>39</v>
      </c>
      <c r="G10" s="129"/>
      <c r="H10" s="129"/>
      <c r="I10" s="131"/>
      <c r="J10" s="129"/>
      <c r="K10" s="129">
        <v>2841</v>
      </c>
      <c r="L10" s="129"/>
      <c r="M10" s="129"/>
      <c r="N10" s="130">
        <v>1</v>
      </c>
    </row>
    <row r="11" spans="1:14" ht="23" customHeight="1">
      <c r="A11" s="120">
        <v>12</v>
      </c>
      <c r="B11" s="126">
        <v>2</v>
      </c>
      <c r="C11" s="127">
        <v>0</v>
      </c>
      <c r="D11" s="128" t="s">
        <v>14</v>
      </c>
      <c r="E11" s="129">
        <v>114</v>
      </c>
      <c r="F11" s="129">
        <v>34</v>
      </c>
      <c r="G11" s="129"/>
      <c r="H11" s="129"/>
      <c r="I11" s="131"/>
      <c r="J11" s="129"/>
      <c r="K11" s="129">
        <v>2777</v>
      </c>
      <c r="L11" s="129"/>
      <c r="M11" s="129"/>
      <c r="N11" s="130">
        <v>2</v>
      </c>
    </row>
    <row r="12" spans="1:14" ht="23" customHeight="1">
      <c r="A12" s="120">
        <v>13</v>
      </c>
      <c r="B12" s="126">
        <v>2</v>
      </c>
      <c r="C12" s="127">
        <v>0</v>
      </c>
      <c r="D12" s="128" t="s">
        <v>14</v>
      </c>
      <c r="E12" s="129">
        <v>82</v>
      </c>
      <c r="F12" s="129">
        <v>80</v>
      </c>
      <c r="G12" s="129"/>
      <c r="H12" s="129"/>
      <c r="I12" s="129"/>
      <c r="J12" s="129"/>
      <c r="K12" s="129">
        <v>2838</v>
      </c>
      <c r="L12" s="129"/>
      <c r="M12" s="129"/>
      <c r="N12" s="130">
        <v>1</v>
      </c>
    </row>
    <row r="13" spans="1:14" ht="23" customHeight="1">
      <c r="A13" s="120">
        <v>15</v>
      </c>
      <c r="B13" s="126">
        <v>3</v>
      </c>
      <c r="C13" s="127">
        <v>0</v>
      </c>
      <c r="D13" s="128" t="s">
        <v>7</v>
      </c>
      <c r="E13" s="131">
        <v>185</v>
      </c>
      <c r="F13" s="129">
        <v>22</v>
      </c>
      <c r="G13" s="129"/>
      <c r="H13" s="129"/>
      <c r="I13" s="129"/>
      <c r="J13" s="129"/>
      <c r="K13" s="129">
        <v>5944</v>
      </c>
      <c r="L13" s="129"/>
      <c r="M13" s="129"/>
      <c r="N13" s="130">
        <v>2</v>
      </c>
    </row>
    <row r="14" spans="1:14" ht="23" customHeight="1">
      <c r="A14" s="120">
        <v>24</v>
      </c>
      <c r="B14" s="126">
        <v>2</v>
      </c>
      <c r="C14" s="127">
        <v>0</v>
      </c>
      <c r="D14" s="128" t="s">
        <v>14</v>
      </c>
      <c r="E14" s="129">
        <v>60</v>
      </c>
      <c r="F14" s="129">
        <v>54</v>
      </c>
      <c r="G14" s="129"/>
      <c r="H14" s="129"/>
      <c r="I14" s="129"/>
      <c r="J14" s="129"/>
      <c r="K14" s="129">
        <v>8919</v>
      </c>
      <c r="L14" s="129"/>
      <c r="M14" s="129"/>
      <c r="N14" s="132">
        <v>0</v>
      </c>
    </row>
    <row r="15" spans="1:14" ht="23" customHeight="1">
      <c r="A15" s="120">
        <v>37</v>
      </c>
      <c r="B15" s="126">
        <v>2</v>
      </c>
      <c r="C15" s="127">
        <v>0</v>
      </c>
      <c r="D15" s="128" t="s">
        <v>14</v>
      </c>
      <c r="E15" s="129">
        <v>109</v>
      </c>
      <c r="F15" s="129">
        <v>25</v>
      </c>
      <c r="G15" s="129"/>
      <c r="H15" s="129"/>
      <c r="I15" s="129"/>
      <c r="J15" s="129"/>
      <c r="K15" s="129">
        <v>1365</v>
      </c>
      <c r="L15" s="129"/>
      <c r="M15" s="129"/>
      <c r="N15" s="132">
        <v>2</v>
      </c>
    </row>
    <row r="16" spans="1:14" ht="23" customHeight="1">
      <c r="A16" s="162">
        <v>42</v>
      </c>
      <c r="B16" s="163">
        <v>2</v>
      </c>
      <c r="C16" s="149">
        <v>0</v>
      </c>
      <c r="D16" s="164" t="s">
        <v>7</v>
      </c>
      <c r="E16" s="165">
        <v>237</v>
      </c>
      <c r="F16" s="165">
        <v>29</v>
      </c>
      <c r="G16" s="165"/>
      <c r="H16" s="165"/>
      <c r="I16" s="165"/>
      <c r="J16" s="165"/>
      <c r="K16" s="165">
        <v>1970</v>
      </c>
      <c r="L16" s="165"/>
      <c r="M16" s="165"/>
      <c r="N16" s="166">
        <v>2</v>
      </c>
    </row>
  </sheetData>
  <mergeCells count="1">
    <mergeCell ref="A1:N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50"/>
  <sheetViews>
    <sheetView showGridLines="0" topLeftCell="A37" zoomScale="75" zoomScaleNormal="75" zoomScalePageLayoutView="75" workbookViewId="0">
      <selection activeCell="N61" sqref="N61"/>
    </sheetView>
  </sheetViews>
  <sheetFormatPr baseColWidth="10" defaultColWidth="12.1640625" defaultRowHeight="17" customHeight="1" x14ac:dyDescent="0"/>
  <cols>
    <col min="1" max="5" width="14.83203125" style="167" customWidth="1"/>
    <col min="6" max="256" width="12.1640625" style="167" customWidth="1"/>
  </cols>
  <sheetData>
    <row r="1" spans="1:28" ht="36.25" customHeight="1">
      <c r="A1" s="264" t="s">
        <v>202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row>
    <row r="2" spans="1:28" ht="38.5" customHeight="1">
      <c r="A2" s="101"/>
      <c r="B2" s="101"/>
      <c r="C2" s="101"/>
      <c r="D2" s="101"/>
      <c r="E2" s="101"/>
      <c r="F2" s="270" t="s">
        <v>125</v>
      </c>
      <c r="G2" s="271"/>
      <c r="H2" s="270" t="s">
        <v>205</v>
      </c>
      <c r="I2" s="271"/>
      <c r="J2" s="270" t="s">
        <v>206</v>
      </c>
      <c r="K2" s="271"/>
      <c r="L2" s="270" t="s">
        <v>207</v>
      </c>
      <c r="M2" s="271"/>
      <c r="N2" s="270" t="s">
        <v>208</v>
      </c>
      <c r="O2" s="271"/>
      <c r="P2" s="270" t="s">
        <v>126</v>
      </c>
      <c r="Q2" s="271"/>
      <c r="R2" s="270" t="s">
        <v>127</v>
      </c>
      <c r="S2" s="271"/>
      <c r="T2" s="270" t="s">
        <v>128</v>
      </c>
      <c r="U2" s="271"/>
      <c r="V2" s="270" t="s">
        <v>129</v>
      </c>
      <c r="W2" s="271"/>
      <c r="X2" s="101"/>
      <c r="Y2" s="101"/>
      <c r="Z2" s="101"/>
      <c r="AA2" s="101"/>
      <c r="AB2" s="101"/>
    </row>
    <row r="3" spans="1:28" ht="38.5" customHeight="1">
      <c r="A3" s="98" t="s">
        <v>12</v>
      </c>
      <c r="B3" s="98" t="s">
        <v>38</v>
      </c>
      <c r="C3" s="99" t="s">
        <v>203</v>
      </c>
      <c r="D3" s="99" t="s">
        <v>40</v>
      </c>
      <c r="E3" s="99" t="s">
        <v>204</v>
      </c>
      <c r="F3" s="99" t="s">
        <v>12</v>
      </c>
      <c r="G3" s="99" t="s">
        <v>13</v>
      </c>
      <c r="H3" s="99" t="s">
        <v>12</v>
      </c>
      <c r="I3" s="99" t="s">
        <v>13</v>
      </c>
      <c r="J3" s="99" t="s">
        <v>12</v>
      </c>
      <c r="K3" s="99" t="s">
        <v>13</v>
      </c>
      <c r="L3" s="99" t="s">
        <v>12</v>
      </c>
      <c r="M3" s="99" t="s">
        <v>13</v>
      </c>
      <c r="N3" s="99" t="s">
        <v>12</v>
      </c>
      <c r="O3" s="99" t="s">
        <v>13</v>
      </c>
      <c r="P3" s="99" t="s">
        <v>12</v>
      </c>
      <c r="Q3" s="99" t="s">
        <v>13</v>
      </c>
      <c r="R3" s="99" t="s">
        <v>12</v>
      </c>
      <c r="S3" s="99" t="s">
        <v>13</v>
      </c>
      <c r="T3" s="99" t="s">
        <v>12</v>
      </c>
      <c r="U3" s="99" t="s">
        <v>13</v>
      </c>
      <c r="V3" s="99" t="s">
        <v>12</v>
      </c>
      <c r="W3" s="99" t="s">
        <v>13</v>
      </c>
      <c r="X3" s="99" t="s">
        <v>130</v>
      </c>
      <c r="Y3" s="99" t="s">
        <v>121</v>
      </c>
      <c r="Z3" s="99" t="s">
        <v>39</v>
      </c>
      <c r="AA3" s="99" t="s">
        <v>38</v>
      </c>
      <c r="AB3" s="99" t="s">
        <v>40</v>
      </c>
    </row>
    <row r="4" spans="1:28" ht="25" customHeight="1">
      <c r="A4" s="101">
        <v>1</v>
      </c>
      <c r="B4" s="102">
        <v>5</v>
      </c>
      <c r="C4" s="102">
        <v>1</v>
      </c>
      <c r="D4" s="103" t="s">
        <v>14</v>
      </c>
      <c r="E4" s="102">
        <v>25.1</v>
      </c>
      <c r="F4" s="104">
        <v>36</v>
      </c>
      <c r="G4" s="168">
        <v>149</v>
      </c>
      <c r="H4" s="104">
        <v>20</v>
      </c>
      <c r="I4" s="168">
        <v>15</v>
      </c>
      <c r="J4" s="105"/>
      <c r="K4" s="168"/>
      <c r="L4" s="105"/>
      <c r="M4" s="168"/>
      <c r="N4" s="105">
        <v>41</v>
      </c>
      <c r="O4" s="168"/>
      <c r="P4" s="105">
        <v>53</v>
      </c>
      <c r="Q4" s="168"/>
      <c r="R4" s="105"/>
      <c r="S4" s="168">
        <v>379</v>
      </c>
      <c r="T4" s="102">
        <v>77</v>
      </c>
      <c r="U4" s="168"/>
      <c r="V4" s="105">
        <v>3940</v>
      </c>
      <c r="W4" s="168"/>
      <c r="X4" s="169">
        <v>16.5</v>
      </c>
      <c r="Y4" s="169">
        <v>0</v>
      </c>
      <c r="Z4" s="169">
        <v>0</v>
      </c>
      <c r="AA4" s="169">
        <v>2</v>
      </c>
      <c r="AB4" s="170" t="s">
        <v>7</v>
      </c>
    </row>
    <row r="5" spans="1:28" ht="25" customHeight="1">
      <c r="A5" s="101">
        <v>2</v>
      </c>
      <c r="B5" s="102">
        <v>5</v>
      </c>
      <c r="C5" s="102">
        <v>3</v>
      </c>
      <c r="D5" s="103" t="s">
        <v>7</v>
      </c>
      <c r="E5" s="102">
        <v>28.6</v>
      </c>
      <c r="F5" s="105">
        <v>54</v>
      </c>
      <c r="G5" s="168">
        <v>23</v>
      </c>
      <c r="H5" s="105">
        <v>35</v>
      </c>
      <c r="I5" s="168">
        <v>17</v>
      </c>
      <c r="J5" s="105"/>
      <c r="K5" s="168"/>
      <c r="L5" s="105"/>
      <c r="M5" s="168"/>
      <c r="N5" s="105">
        <v>64</v>
      </c>
      <c r="O5" s="168">
        <v>232</v>
      </c>
      <c r="P5" s="105">
        <v>79</v>
      </c>
      <c r="Q5" s="168">
        <v>262</v>
      </c>
      <c r="R5" s="105"/>
      <c r="S5" s="168">
        <v>7654</v>
      </c>
      <c r="T5" s="102">
        <v>105</v>
      </c>
      <c r="U5" s="168">
        <v>291</v>
      </c>
      <c r="V5" s="105">
        <v>7107</v>
      </c>
      <c r="W5" s="168"/>
      <c r="X5" s="169">
        <v>18</v>
      </c>
      <c r="Y5" s="169">
        <v>2</v>
      </c>
      <c r="Z5" s="169">
        <v>1</v>
      </c>
      <c r="AA5" s="169">
        <v>5</v>
      </c>
      <c r="AB5" s="170" t="s">
        <v>7</v>
      </c>
    </row>
    <row r="6" spans="1:28" ht="25" customHeight="1">
      <c r="A6" s="101">
        <v>3</v>
      </c>
      <c r="B6" s="102">
        <v>5</v>
      </c>
      <c r="C6" s="102">
        <v>2</v>
      </c>
      <c r="D6" s="103" t="s">
        <v>7</v>
      </c>
      <c r="E6" s="102">
        <v>26.3</v>
      </c>
      <c r="F6" s="105">
        <v>57</v>
      </c>
      <c r="G6" s="168">
        <v>60</v>
      </c>
      <c r="H6" s="105">
        <v>37</v>
      </c>
      <c r="I6" s="168">
        <v>38</v>
      </c>
      <c r="J6" s="105"/>
      <c r="K6" s="168">
        <v>61</v>
      </c>
      <c r="L6" s="105"/>
      <c r="M6" s="168"/>
      <c r="N6" s="105">
        <v>58</v>
      </c>
      <c r="O6" s="168"/>
      <c r="P6" s="105">
        <v>68</v>
      </c>
      <c r="Q6" s="168"/>
      <c r="R6" s="105"/>
      <c r="S6" s="168">
        <v>664</v>
      </c>
      <c r="T6" s="102">
        <v>91</v>
      </c>
      <c r="U6" s="171"/>
      <c r="V6" s="105">
        <v>5949</v>
      </c>
      <c r="W6" s="168"/>
      <c r="X6" s="169">
        <v>15.8</v>
      </c>
      <c r="Y6" s="169">
        <v>0</v>
      </c>
      <c r="Z6" s="169">
        <v>0</v>
      </c>
      <c r="AA6" s="169">
        <v>3</v>
      </c>
      <c r="AB6" s="170" t="s">
        <v>7</v>
      </c>
    </row>
    <row r="7" spans="1:28" ht="25" customHeight="1">
      <c r="A7" s="101">
        <v>4</v>
      </c>
      <c r="B7" s="102">
        <v>5</v>
      </c>
      <c r="C7" s="102">
        <v>1</v>
      </c>
      <c r="D7" s="103" t="s">
        <v>14</v>
      </c>
      <c r="E7" s="102">
        <v>24</v>
      </c>
      <c r="F7" s="105">
        <v>63</v>
      </c>
      <c r="G7" s="168">
        <v>81</v>
      </c>
      <c r="H7" s="105">
        <v>27</v>
      </c>
      <c r="I7" s="168">
        <v>39</v>
      </c>
      <c r="J7" s="105"/>
      <c r="K7" s="168"/>
      <c r="L7" s="105"/>
      <c r="M7" s="168"/>
      <c r="N7" s="104">
        <v>71</v>
      </c>
      <c r="O7" s="168"/>
      <c r="P7" s="105">
        <v>102</v>
      </c>
      <c r="Q7" s="168"/>
      <c r="R7" s="105"/>
      <c r="S7" s="168">
        <v>346</v>
      </c>
      <c r="T7" s="102"/>
      <c r="U7" s="171"/>
      <c r="V7" s="105">
        <v>340</v>
      </c>
      <c r="W7" s="168"/>
      <c r="X7" s="169">
        <v>17.2</v>
      </c>
      <c r="Y7" s="169">
        <v>0</v>
      </c>
      <c r="Z7" s="169">
        <v>0</v>
      </c>
      <c r="AA7" s="169">
        <v>2</v>
      </c>
      <c r="AB7" s="170" t="s">
        <v>14</v>
      </c>
    </row>
    <row r="8" spans="1:28" ht="25" customHeight="1">
      <c r="A8" s="101">
        <v>5</v>
      </c>
      <c r="B8" s="102">
        <v>5</v>
      </c>
      <c r="C8" s="102">
        <v>2</v>
      </c>
      <c r="D8" s="103" t="s">
        <v>7</v>
      </c>
      <c r="E8" s="102">
        <v>25.8</v>
      </c>
      <c r="F8" s="105">
        <v>88</v>
      </c>
      <c r="G8" s="168">
        <v>48</v>
      </c>
      <c r="H8" s="105">
        <v>30</v>
      </c>
      <c r="I8" s="168">
        <v>20</v>
      </c>
      <c r="J8" s="105"/>
      <c r="K8" s="168">
        <v>50</v>
      </c>
      <c r="L8" s="105"/>
      <c r="M8" s="168"/>
      <c r="N8" s="104">
        <v>93</v>
      </c>
      <c r="O8" s="168">
        <v>92</v>
      </c>
      <c r="P8" s="104">
        <v>112</v>
      </c>
      <c r="Q8" s="168">
        <v>104</v>
      </c>
      <c r="R8" s="105"/>
      <c r="S8" s="168"/>
      <c r="T8" s="102">
        <v>145</v>
      </c>
      <c r="U8" s="169">
        <v>134</v>
      </c>
      <c r="V8" s="105">
        <v>5320</v>
      </c>
      <c r="W8" s="168">
        <v>3202</v>
      </c>
      <c r="X8" s="169">
        <v>17.7</v>
      </c>
      <c r="Y8" s="169">
        <v>0</v>
      </c>
      <c r="Z8" s="169">
        <v>1</v>
      </c>
      <c r="AA8" s="169">
        <v>5</v>
      </c>
      <c r="AB8" s="170" t="s">
        <v>7</v>
      </c>
    </row>
    <row r="9" spans="1:28" ht="25" customHeight="1">
      <c r="A9" s="101">
        <v>6</v>
      </c>
      <c r="B9" s="102">
        <v>5</v>
      </c>
      <c r="C9" s="102">
        <v>1</v>
      </c>
      <c r="D9" s="103" t="s">
        <v>7</v>
      </c>
      <c r="E9" s="102">
        <v>27.8</v>
      </c>
      <c r="F9" s="105"/>
      <c r="G9" s="168">
        <v>135</v>
      </c>
      <c r="H9" s="105">
        <v>38</v>
      </c>
      <c r="I9" s="168">
        <v>15</v>
      </c>
      <c r="J9" s="105"/>
      <c r="K9" s="168"/>
      <c r="L9" s="105"/>
      <c r="M9" s="168"/>
      <c r="N9" s="104">
        <v>316</v>
      </c>
      <c r="O9" s="168"/>
      <c r="P9" s="104">
        <v>321</v>
      </c>
      <c r="Q9" s="168"/>
      <c r="R9" s="105"/>
      <c r="S9" s="168">
        <v>558</v>
      </c>
      <c r="T9" s="102"/>
      <c r="U9" s="171"/>
      <c r="V9" s="105">
        <v>660</v>
      </c>
      <c r="W9" s="168"/>
      <c r="X9" s="169">
        <v>16.5</v>
      </c>
      <c r="Y9" s="169">
        <v>0</v>
      </c>
      <c r="Z9" s="169">
        <v>0</v>
      </c>
      <c r="AA9" s="169">
        <v>2</v>
      </c>
      <c r="AB9" s="170" t="s">
        <v>7</v>
      </c>
    </row>
    <row r="10" spans="1:28" ht="25" customHeight="1">
      <c r="A10" s="101">
        <v>7</v>
      </c>
      <c r="B10" s="102">
        <v>5</v>
      </c>
      <c r="C10" s="102">
        <v>3</v>
      </c>
      <c r="D10" s="103" t="s">
        <v>14</v>
      </c>
      <c r="E10" s="102">
        <v>26.8</v>
      </c>
      <c r="F10" s="105">
        <v>32</v>
      </c>
      <c r="G10" s="168">
        <v>53</v>
      </c>
      <c r="H10" s="105"/>
      <c r="I10" s="168">
        <v>20</v>
      </c>
      <c r="J10" s="105"/>
      <c r="K10" s="168">
        <v>90</v>
      </c>
      <c r="L10" s="105"/>
      <c r="M10" s="168"/>
      <c r="N10" s="105">
        <v>58</v>
      </c>
      <c r="O10" s="168">
        <v>306</v>
      </c>
      <c r="P10" s="105">
        <v>71</v>
      </c>
      <c r="Q10" s="168">
        <v>345</v>
      </c>
      <c r="R10" s="105">
        <v>5063</v>
      </c>
      <c r="S10" s="172"/>
      <c r="T10" s="102">
        <v>98</v>
      </c>
      <c r="U10" s="168">
        <v>365</v>
      </c>
      <c r="V10" s="105"/>
      <c r="W10" s="168">
        <v>5576</v>
      </c>
      <c r="X10" s="169">
        <v>14.3</v>
      </c>
      <c r="Y10" s="169">
        <v>0</v>
      </c>
      <c r="Z10" s="169">
        <v>3</v>
      </c>
      <c r="AA10" s="169">
        <v>5</v>
      </c>
      <c r="AB10" s="170" t="s">
        <v>7</v>
      </c>
    </row>
    <row r="11" spans="1:28" ht="25" customHeight="1">
      <c r="A11" s="101">
        <v>8</v>
      </c>
      <c r="B11" s="102">
        <v>5</v>
      </c>
      <c r="C11" s="102">
        <v>3</v>
      </c>
      <c r="D11" s="103" t="s">
        <v>7</v>
      </c>
      <c r="E11" s="102">
        <v>24</v>
      </c>
      <c r="F11" s="105">
        <v>55</v>
      </c>
      <c r="G11" s="172">
        <v>30</v>
      </c>
      <c r="H11" s="105">
        <v>21</v>
      </c>
      <c r="I11" s="168">
        <v>18</v>
      </c>
      <c r="J11" s="105"/>
      <c r="K11" s="168"/>
      <c r="L11" s="105"/>
      <c r="M11" s="168"/>
      <c r="N11" s="104">
        <v>46</v>
      </c>
      <c r="O11" s="168"/>
      <c r="P11" s="104">
        <v>72</v>
      </c>
      <c r="Q11" s="168"/>
      <c r="R11" s="105"/>
      <c r="S11" s="168">
        <v>234</v>
      </c>
      <c r="T11" s="102">
        <v>84</v>
      </c>
      <c r="U11" s="168"/>
      <c r="V11" s="105">
        <v>4686</v>
      </c>
      <c r="W11" s="168"/>
      <c r="X11" s="169">
        <v>16.5</v>
      </c>
      <c r="Y11" s="169">
        <v>0</v>
      </c>
      <c r="Z11" s="169">
        <v>1</v>
      </c>
      <c r="AA11" s="169">
        <v>2</v>
      </c>
      <c r="AB11" s="170" t="s">
        <v>7</v>
      </c>
    </row>
    <row r="12" spans="1:28" ht="23" customHeight="1">
      <c r="A12" s="101">
        <v>9</v>
      </c>
      <c r="B12" s="102">
        <v>5</v>
      </c>
      <c r="C12" s="102">
        <v>2</v>
      </c>
      <c r="D12" s="103" t="s">
        <v>7</v>
      </c>
      <c r="E12" s="102">
        <v>28</v>
      </c>
      <c r="F12" s="105">
        <v>100</v>
      </c>
      <c r="G12" s="172">
        <v>108</v>
      </c>
      <c r="H12" s="105">
        <v>30</v>
      </c>
      <c r="I12" s="168">
        <v>24</v>
      </c>
      <c r="J12" s="105"/>
      <c r="K12" s="168"/>
      <c r="L12" s="105"/>
      <c r="M12" s="168"/>
      <c r="N12" s="105">
        <v>84</v>
      </c>
      <c r="O12" s="168"/>
      <c r="P12" s="105">
        <v>110</v>
      </c>
      <c r="Q12" s="168"/>
      <c r="R12" s="105">
        <v>13886</v>
      </c>
      <c r="S12" s="168">
        <v>246</v>
      </c>
      <c r="T12" s="102"/>
      <c r="U12" s="168"/>
      <c r="V12" s="105"/>
      <c r="W12" s="168"/>
      <c r="X12" s="169">
        <v>16.600000000000001</v>
      </c>
      <c r="Y12" s="169">
        <v>0</v>
      </c>
      <c r="Z12" s="169">
        <v>1</v>
      </c>
      <c r="AA12" s="169">
        <v>2</v>
      </c>
      <c r="AB12" s="170" t="s">
        <v>7</v>
      </c>
    </row>
    <row r="13" spans="1:28" ht="23" customHeight="1">
      <c r="A13" s="101">
        <v>10</v>
      </c>
      <c r="B13" s="102">
        <v>5</v>
      </c>
      <c r="C13" s="102">
        <v>2</v>
      </c>
      <c r="D13" s="103" t="s">
        <v>7</v>
      </c>
      <c r="E13" s="102">
        <v>30.7</v>
      </c>
      <c r="F13" s="105">
        <v>48</v>
      </c>
      <c r="G13" s="168"/>
      <c r="H13" s="105">
        <v>21</v>
      </c>
      <c r="I13" s="168">
        <v>38</v>
      </c>
      <c r="J13" s="105"/>
      <c r="K13" s="168"/>
      <c r="L13" s="105"/>
      <c r="M13" s="168"/>
      <c r="N13" s="105">
        <v>51</v>
      </c>
      <c r="O13" s="168"/>
      <c r="P13" s="105">
        <v>70</v>
      </c>
      <c r="Q13" s="168"/>
      <c r="R13" s="105">
        <v>2527</v>
      </c>
      <c r="S13" s="168">
        <v>1991</v>
      </c>
      <c r="T13" s="102"/>
      <c r="U13" s="168"/>
      <c r="V13" s="105"/>
      <c r="W13" s="168"/>
      <c r="X13" s="169">
        <v>26.6</v>
      </c>
      <c r="Y13" s="169">
        <v>2</v>
      </c>
      <c r="Z13" s="169">
        <v>0</v>
      </c>
      <c r="AA13" s="169">
        <v>2</v>
      </c>
      <c r="AB13" s="170" t="s">
        <v>7</v>
      </c>
    </row>
    <row r="14" spans="1:28" ht="23" customHeight="1">
      <c r="A14" s="101">
        <v>11</v>
      </c>
      <c r="B14" s="102">
        <v>5</v>
      </c>
      <c r="C14" s="102">
        <v>1</v>
      </c>
      <c r="D14" s="103" t="s">
        <v>14</v>
      </c>
      <c r="E14" s="102">
        <v>25</v>
      </c>
      <c r="F14" s="104">
        <v>56</v>
      </c>
      <c r="G14" s="168">
        <v>88</v>
      </c>
      <c r="H14" s="104">
        <v>22</v>
      </c>
      <c r="I14" s="168">
        <v>39</v>
      </c>
      <c r="J14" s="105"/>
      <c r="K14" s="168"/>
      <c r="L14" s="105"/>
      <c r="M14" s="168"/>
      <c r="N14" s="105">
        <v>145</v>
      </c>
      <c r="O14" s="172"/>
      <c r="P14" s="105">
        <v>158</v>
      </c>
      <c r="Q14" s="168"/>
      <c r="R14" s="105"/>
      <c r="S14" s="168">
        <v>2841</v>
      </c>
      <c r="T14" s="102"/>
      <c r="U14" s="168"/>
      <c r="V14" s="105">
        <v>272</v>
      </c>
      <c r="W14" s="168"/>
      <c r="X14" s="169">
        <v>25</v>
      </c>
      <c r="Y14" s="169">
        <v>1</v>
      </c>
      <c r="Z14" s="169">
        <v>0</v>
      </c>
      <c r="AA14" s="169">
        <v>2</v>
      </c>
      <c r="AB14" s="170" t="s">
        <v>7</v>
      </c>
    </row>
    <row r="15" spans="1:28" ht="23" customHeight="1">
      <c r="A15" s="101">
        <v>12</v>
      </c>
      <c r="B15" s="102">
        <v>5</v>
      </c>
      <c r="C15" s="102">
        <v>1</v>
      </c>
      <c r="D15" s="103" t="s">
        <v>7</v>
      </c>
      <c r="E15" s="102">
        <v>26</v>
      </c>
      <c r="F15" s="104">
        <v>57</v>
      </c>
      <c r="G15" s="168">
        <v>114</v>
      </c>
      <c r="H15" s="104">
        <v>35</v>
      </c>
      <c r="I15" s="168">
        <v>34</v>
      </c>
      <c r="J15" s="104">
        <v>138</v>
      </c>
      <c r="K15" s="168"/>
      <c r="L15" s="105"/>
      <c r="M15" s="168"/>
      <c r="N15" s="104">
        <v>207</v>
      </c>
      <c r="O15" s="172"/>
      <c r="P15" s="104">
        <v>289</v>
      </c>
      <c r="Q15" s="168"/>
      <c r="R15" s="104">
        <v>12097</v>
      </c>
      <c r="S15" s="168">
        <v>2777</v>
      </c>
      <c r="T15" s="102">
        <v>309</v>
      </c>
      <c r="U15" s="168"/>
      <c r="V15" s="105"/>
      <c r="W15" s="168"/>
      <c r="X15" s="169">
        <v>24.4</v>
      </c>
      <c r="Y15" s="169">
        <v>2</v>
      </c>
      <c r="Z15" s="169">
        <v>0</v>
      </c>
      <c r="AA15" s="169">
        <v>2</v>
      </c>
      <c r="AB15" s="170" t="s">
        <v>14</v>
      </c>
    </row>
    <row r="16" spans="1:28" ht="23" customHeight="1">
      <c r="A16" s="101">
        <v>13</v>
      </c>
      <c r="B16" s="102">
        <v>5</v>
      </c>
      <c r="C16" s="102">
        <v>1</v>
      </c>
      <c r="D16" s="103" t="s">
        <v>14</v>
      </c>
      <c r="E16" s="102">
        <v>25.1</v>
      </c>
      <c r="F16" s="105">
        <v>42</v>
      </c>
      <c r="G16" s="168">
        <v>82</v>
      </c>
      <c r="H16" s="105">
        <v>27</v>
      </c>
      <c r="I16" s="168">
        <v>80</v>
      </c>
      <c r="J16" s="105"/>
      <c r="K16" s="168"/>
      <c r="L16" s="105"/>
      <c r="M16" s="168"/>
      <c r="N16" s="104">
        <v>63</v>
      </c>
      <c r="O16" s="168"/>
      <c r="P16" s="104">
        <v>139</v>
      </c>
      <c r="Q16" s="168"/>
      <c r="R16" s="105">
        <v>7847</v>
      </c>
      <c r="S16" s="168">
        <v>2838</v>
      </c>
      <c r="T16" s="102">
        <v>172</v>
      </c>
      <c r="U16" s="168"/>
      <c r="V16" s="105"/>
      <c r="W16" s="168"/>
      <c r="X16" s="169">
        <v>24.4</v>
      </c>
      <c r="Y16" s="169">
        <v>1</v>
      </c>
      <c r="Z16" s="169">
        <v>0</v>
      </c>
      <c r="AA16" s="169">
        <v>2</v>
      </c>
      <c r="AB16" s="170" t="s">
        <v>14</v>
      </c>
    </row>
    <row r="17" spans="1:28" ht="23" customHeight="1">
      <c r="A17" s="101">
        <v>14</v>
      </c>
      <c r="B17" s="102">
        <v>5</v>
      </c>
      <c r="C17" s="102">
        <v>1</v>
      </c>
      <c r="D17" s="103" t="s">
        <v>7</v>
      </c>
      <c r="E17" s="102">
        <v>34</v>
      </c>
      <c r="F17" s="104">
        <v>73</v>
      </c>
      <c r="G17" s="172">
        <v>59</v>
      </c>
      <c r="H17" s="105">
        <v>23</v>
      </c>
      <c r="I17" s="168">
        <v>22</v>
      </c>
      <c r="J17" s="105"/>
      <c r="K17" s="168">
        <v>77</v>
      </c>
      <c r="L17" s="105"/>
      <c r="M17" s="168"/>
      <c r="N17" s="105">
        <v>931</v>
      </c>
      <c r="O17" s="168">
        <v>113</v>
      </c>
      <c r="P17" s="105">
        <v>934</v>
      </c>
      <c r="Q17" s="168">
        <v>136</v>
      </c>
      <c r="R17" s="105">
        <v>6598</v>
      </c>
      <c r="S17" s="168"/>
      <c r="T17" s="102"/>
      <c r="U17" s="168">
        <v>149</v>
      </c>
      <c r="V17" s="105"/>
      <c r="W17" s="168">
        <v>6367</v>
      </c>
      <c r="X17" s="169">
        <v>28.4</v>
      </c>
      <c r="Y17" s="169">
        <v>2</v>
      </c>
      <c r="Z17" s="169">
        <v>2</v>
      </c>
      <c r="AA17" s="169">
        <v>5</v>
      </c>
      <c r="AB17" s="170" t="s">
        <v>7</v>
      </c>
    </row>
    <row r="18" spans="1:28" ht="23" customHeight="1">
      <c r="A18" s="101">
        <v>15</v>
      </c>
      <c r="B18" s="102">
        <v>5</v>
      </c>
      <c r="C18" s="102">
        <v>1</v>
      </c>
      <c r="D18" s="103" t="s">
        <v>7</v>
      </c>
      <c r="E18" s="102">
        <v>32</v>
      </c>
      <c r="F18" s="104">
        <v>53</v>
      </c>
      <c r="G18" s="172">
        <v>185</v>
      </c>
      <c r="H18" s="105">
        <v>28</v>
      </c>
      <c r="I18" s="168">
        <v>22</v>
      </c>
      <c r="J18" s="105"/>
      <c r="K18" s="168"/>
      <c r="L18" s="105"/>
      <c r="M18" s="168"/>
      <c r="N18" s="105">
        <v>55</v>
      </c>
      <c r="O18" s="168"/>
      <c r="P18" s="105">
        <v>74</v>
      </c>
      <c r="Q18" s="168"/>
      <c r="R18" s="105"/>
      <c r="S18" s="168">
        <v>5944</v>
      </c>
      <c r="T18" s="102"/>
      <c r="U18" s="168"/>
      <c r="V18" s="105">
        <v>254</v>
      </c>
      <c r="W18" s="168"/>
      <c r="X18" s="169">
        <v>24</v>
      </c>
      <c r="Y18" s="169">
        <v>2</v>
      </c>
      <c r="Z18" s="169">
        <v>0</v>
      </c>
      <c r="AA18" s="169">
        <v>3</v>
      </c>
      <c r="AB18" s="170" t="s">
        <v>7</v>
      </c>
    </row>
    <row r="19" spans="1:28" ht="23" customHeight="1">
      <c r="A19" s="101">
        <v>16</v>
      </c>
      <c r="B19" s="102">
        <v>5</v>
      </c>
      <c r="C19" s="102">
        <v>1</v>
      </c>
      <c r="D19" s="103" t="s">
        <v>14</v>
      </c>
      <c r="E19" s="102">
        <v>32</v>
      </c>
      <c r="F19" s="104">
        <v>66</v>
      </c>
      <c r="G19" s="168">
        <v>63</v>
      </c>
      <c r="H19" s="105">
        <v>28</v>
      </c>
      <c r="I19" s="168">
        <v>36</v>
      </c>
      <c r="J19" s="105"/>
      <c r="K19" s="168"/>
      <c r="L19" s="105"/>
      <c r="M19" s="168"/>
      <c r="N19" s="105">
        <v>74</v>
      </c>
      <c r="O19" s="168">
        <v>365</v>
      </c>
      <c r="P19" s="105">
        <v>88</v>
      </c>
      <c r="Q19" s="168">
        <v>368</v>
      </c>
      <c r="R19" s="105"/>
      <c r="S19" s="168">
        <v>5944</v>
      </c>
      <c r="T19" s="102"/>
      <c r="U19" s="168">
        <v>402</v>
      </c>
      <c r="V19" s="105">
        <v>261</v>
      </c>
      <c r="W19" s="168"/>
      <c r="X19" s="169">
        <v>22.1</v>
      </c>
      <c r="Y19" s="169">
        <v>1</v>
      </c>
      <c r="Z19" s="169">
        <v>3</v>
      </c>
      <c r="AA19" s="169">
        <v>5</v>
      </c>
      <c r="AB19" s="170" t="s">
        <v>14</v>
      </c>
    </row>
    <row r="20" spans="1:28" ht="23" customHeight="1">
      <c r="A20" s="101">
        <v>17</v>
      </c>
      <c r="B20" s="102">
        <v>5</v>
      </c>
      <c r="C20" s="102">
        <v>1</v>
      </c>
      <c r="D20" s="103" t="s">
        <v>14</v>
      </c>
      <c r="E20" s="102">
        <v>32</v>
      </c>
      <c r="F20" s="104">
        <v>30</v>
      </c>
      <c r="G20" s="172">
        <v>86</v>
      </c>
      <c r="H20" s="105">
        <v>42</v>
      </c>
      <c r="I20" s="172">
        <v>22</v>
      </c>
      <c r="J20" s="105"/>
      <c r="K20" s="168"/>
      <c r="L20" s="105"/>
      <c r="M20" s="168"/>
      <c r="N20" s="105">
        <v>77</v>
      </c>
      <c r="O20" s="168">
        <v>122</v>
      </c>
      <c r="P20" s="105">
        <v>105</v>
      </c>
      <c r="Q20" s="168">
        <v>129</v>
      </c>
      <c r="R20" s="105"/>
      <c r="S20" s="168">
        <v>11370</v>
      </c>
      <c r="T20" s="102"/>
      <c r="U20" s="168">
        <v>159</v>
      </c>
      <c r="V20" s="105">
        <v>394</v>
      </c>
      <c r="W20" s="168"/>
      <c r="X20" s="169">
        <v>25</v>
      </c>
      <c r="Y20" s="169">
        <v>1</v>
      </c>
      <c r="Z20" s="169">
        <v>2</v>
      </c>
      <c r="AA20" s="169">
        <v>5</v>
      </c>
      <c r="AB20" s="170" t="s">
        <v>7</v>
      </c>
    </row>
    <row r="21" spans="1:28" ht="23" customHeight="1">
      <c r="A21" s="101">
        <v>18</v>
      </c>
      <c r="B21" s="102">
        <v>5</v>
      </c>
      <c r="C21" s="102">
        <v>1</v>
      </c>
      <c r="D21" s="103" t="s">
        <v>14</v>
      </c>
      <c r="E21" s="102">
        <v>33</v>
      </c>
      <c r="F21" s="104">
        <v>61</v>
      </c>
      <c r="G21" s="168">
        <v>100</v>
      </c>
      <c r="H21" s="105">
        <v>45</v>
      </c>
      <c r="I21" s="168">
        <v>30</v>
      </c>
      <c r="J21" s="105">
        <v>75</v>
      </c>
      <c r="K21" s="168"/>
      <c r="L21" s="105"/>
      <c r="M21" s="168"/>
      <c r="N21" s="105">
        <v>157</v>
      </c>
      <c r="O21" s="168">
        <v>146</v>
      </c>
      <c r="P21" s="105">
        <v>159</v>
      </c>
      <c r="Q21" s="168">
        <v>183</v>
      </c>
      <c r="R21" s="105"/>
      <c r="S21" s="168"/>
      <c r="T21" s="102"/>
      <c r="U21" s="168"/>
      <c r="V21" s="105">
        <v>322</v>
      </c>
      <c r="W21" s="168">
        <v>500</v>
      </c>
      <c r="X21" s="169">
        <v>26.6</v>
      </c>
      <c r="Y21" s="169">
        <v>1</v>
      </c>
      <c r="Z21" s="169">
        <v>1</v>
      </c>
      <c r="AA21" s="169">
        <v>5</v>
      </c>
      <c r="AB21" s="170" t="s">
        <v>7</v>
      </c>
    </row>
    <row r="22" spans="1:28" ht="23" customHeight="1">
      <c r="A22" s="101">
        <v>19</v>
      </c>
      <c r="B22" s="102">
        <v>5</v>
      </c>
      <c r="C22" s="102">
        <v>1</v>
      </c>
      <c r="D22" s="103" t="s">
        <v>7</v>
      </c>
      <c r="E22" s="102">
        <v>33</v>
      </c>
      <c r="F22" s="104">
        <v>37</v>
      </c>
      <c r="G22" s="168">
        <v>96</v>
      </c>
      <c r="H22" s="105">
        <v>26</v>
      </c>
      <c r="I22" s="168">
        <v>35</v>
      </c>
      <c r="J22" s="105"/>
      <c r="K22" s="168"/>
      <c r="L22" s="105"/>
      <c r="M22" s="168"/>
      <c r="N22" s="105">
        <v>50</v>
      </c>
      <c r="O22" s="168">
        <v>189</v>
      </c>
      <c r="P22" s="105">
        <v>68</v>
      </c>
      <c r="Q22" s="168">
        <v>222</v>
      </c>
      <c r="R22" s="105"/>
      <c r="S22" s="168">
        <v>4581</v>
      </c>
      <c r="T22" s="102"/>
      <c r="U22" s="168">
        <v>263</v>
      </c>
      <c r="V22" s="105">
        <v>256</v>
      </c>
      <c r="W22" s="168"/>
      <c r="X22" s="169">
        <v>26.1</v>
      </c>
      <c r="Y22" s="169">
        <v>2</v>
      </c>
      <c r="Z22" s="169">
        <v>1</v>
      </c>
      <c r="AA22" s="169">
        <v>5</v>
      </c>
      <c r="AB22" s="170" t="s">
        <v>7</v>
      </c>
    </row>
    <row r="23" spans="1:28" ht="23" customHeight="1">
      <c r="A23" s="101">
        <v>20</v>
      </c>
      <c r="B23" s="102">
        <v>5</v>
      </c>
      <c r="C23" s="102">
        <v>1</v>
      </c>
      <c r="D23" s="103" t="s">
        <v>7</v>
      </c>
      <c r="E23" s="102">
        <v>30.4</v>
      </c>
      <c r="F23" s="105">
        <v>100</v>
      </c>
      <c r="G23" s="168">
        <v>39</v>
      </c>
      <c r="H23" s="105">
        <v>24</v>
      </c>
      <c r="I23" s="168">
        <v>34</v>
      </c>
      <c r="J23" s="105"/>
      <c r="K23" s="168">
        <v>59</v>
      </c>
      <c r="L23" s="105"/>
      <c r="M23" s="168"/>
      <c r="N23" s="104">
        <v>175</v>
      </c>
      <c r="O23" s="168">
        <v>106</v>
      </c>
      <c r="P23" s="104">
        <v>189</v>
      </c>
      <c r="Q23" s="168">
        <v>11</v>
      </c>
      <c r="R23" s="105"/>
      <c r="S23" s="168"/>
      <c r="T23" s="102"/>
      <c r="U23" s="168">
        <v>134</v>
      </c>
      <c r="V23" s="105">
        <v>441</v>
      </c>
      <c r="W23" s="168">
        <v>8024</v>
      </c>
      <c r="X23" s="169">
        <v>27.6</v>
      </c>
      <c r="Y23" s="168">
        <v>0</v>
      </c>
      <c r="Z23" s="169">
        <v>2</v>
      </c>
      <c r="AA23" s="169">
        <v>5</v>
      </c>
      <c r="AB23" s="170" t="s">
        <v>14</v>
      </c>
    </row>
    <row r="24" spans="1:28" ht="23" customHeight="1">
      <c r="A24" s="101">
        <v>21</v>
      </c>
      <c r="B24" s="102">
        <v>5</v>
      </c>
      <c r="C24" s="102">
        <v>3</v>
      </c>
      <c r="D24" s="103" t="s">
        <v>14</v>
      </c>
      <c r="E24" s="102">
        <v>30</v>
      </c>
      <c r="F24" s="105">
        <v>34</v>
      </c>
      <c r="G24" s="168">
        <v>28</v>
      </c>
      <c r="H24" s="105">
        <v>34</v>
      </c>
      <c r="I24" s="168">
        <v>25</v>
      </c>
      <c r="J24" s="105"/>
      <c r="K24" s="168"/>
      <c r="L24" s="105"/>
      <c r="M24" s="168">
        <v>43</v>
      </c>
      <c r="N24" s="104">
        <v>41</v>
      </c>
      <c r="O24" s="168">
        <v>81</v>
      </c>
      <c r="P24" s="104">
        <v>64</v>
      </c>
      <c r="Q24" s="168">
        <v>93</v>
      </c>
      <c r="R24" s="105"/>
      <c r="S24" s="168"/>
      <c r="T24" s="102">
        <v>78</v>
      </c>
      <c r="U24" s="168">
        <v>140</v>
      </c>
      <c r="V24" s="105">
        <v>4242</v>
      </c>
      <c r="W24" s="168">
        <v>5260</v>
      </c>
      <c r="X24" s="169">
        <v>28.8</v>
      </c>
      <c r="Y24" s="168">
        <v>0</v>
      </c>
      <c r="Z24" s="169">
        <v>2</v>
      </c>
      <c r="AA24" s="169">
        <v>5</v>
      </c>
      <c r="AB24" s="170" t="s">
        <v>7</v>
      </c>
    </row>
    <row r="25" spans="1:28" ht="23" customHeight="1">
      <c r="A25" s="101">
        <v>22</v>
      </c>
      <c r="B25" s="102">
        <v>5</v>
      </c>
      <c r="C25" s="102">
        <v>1</v>
      </c>
      <c r="D25" s="103" t="s">
        <v>7</v>
      </c>
      <c r="E25" s="102">
        <v>30.8</v>
      </c>
      <c r="F25" s="105">
        <v>60</v>
      </c>
      <c r="G25" s="168">
        <v>51</v>
      </c>
      <c r="H25" s="105">
        <v>15</v>
      </c>
      <c r="I25" s="168">
        <v>21</v>
      </c>
      <c r="J25" s="105"/>
      <c r="K25" s="168"/>
      <c r="L25" s="105"/>
      <c r="M25" s="168"/>
      <c r="N25" s="104">
        <v>61</v>
      </c>
      <c r="O25" s="168">
        <v>47</v>
      </c>
      <c r="P25" s="104">
        <v>81</v>
      </c>
      <c r="Q25" s="168">
        <v>24</v>
      </c>
      <c r="R25" s="105"/>
      <c r="S25" s="168">
        <v>11832</v>
      </c>
      <c r="T25" s="102">
        <v>105</v>
      </c>
      <c r="U25" s="168">
        <v>117</v>
      </c>
      <c r="V25" s="105">
        <v>3379</v>
      </c>
      <c r="W25" s="168"/>
      <c r="X25" s="169">
        <v>27.5</v>
      </c>
      <c r="Y25" s="168">
        <v>2</v>
      </c>
      <c r="Z25" s="169">
        <v>3</v>
      </c>
      <c r="AA25" s="169">
        <v>5</v>
      </c>
      <c r="AB25" s="170" t="s">
        <v>7</v>
      </c>
    </row>
    <row r="26" spans="1:28" ht="23" customHeight="1">
      <c r="A26" s="101">
        <v>23</v>
      </c>
      <c r="B26" s="102">
        <v>5</v>
      </c>
      <c r="C26" s="102">
        <v>2</v>
      </c>
      <c r="D26" s="103" t="s">
        <v>14</v>
      </c>
      <c r="E26" s="102">
        <v>29.8</v>
      </c>
      <c r="F26" s="105"/>
      <c r="G26" s="168">
        <v>54</v>
      </c>
      <c r="H26" s="105">
        <v>22</v>
      </c>
      <c r="I26" s="168">
        <v>25</v>
      </c>
      <c r="J26" s="105"/>
      <c r="K26" s="168"/>
      <c r="L26" s="105"/>
      <c r="M26" s="168"/>
      <c r="N26" s="104">
        <v>41</v>
      </c>
      <c r="O26" s="168">
        <v>66</v>
      </c>
      <c r="P26" s="104">
        <v>69</v>
      </c>
      <c r="Q26" s="168">
        <v>66</v>
      </c>
      <c r="R26" s="105"/>
      <c r="S26" s="168">
        <v>10340</v>
      </c>
      <c r="T26" s="102">
        <v>80</v>
      </c>
      <c r="U26" s="168">
        <v>116</v>
      </c>
      <c r="V26" s="105">
        <v>3955</v>
      </c>
      <c r="W26" s="168"/>
      <c r="X26" s="169">
        <v>28.8</v>
      </c>
      <c r="Y26" s="168">
        <v>1</v>
      </c>
      <c r="Z26" s="169">
        <v>3</v>
      </c>
      <c r="AA26" s="169">
        <v>5</v>
      </c>
      <c r="AB26" s="170" t="s">
        <v>7</v>
      </c>
    </row>
    <row r="27" spans="1:28" ht="23" customHeight="1">
      <c r="A27" s="101">
        <v>24</v>
      </c>
      <c r="B27" s="102">
        <v>5</v>
      </c>
      <c r="C27" s="102">
        <v>1</v>
      </c>
      <c r="D27" s="103" t="s">
        <v>14</v>
      </c>
      <c r="E27" s="102">
        <v>28.4</v>
      </c>
      <c r="F27" s="105">
        <v>29</v>
      </c>
      <c r="G27" s="168">
        <v>60</v>
      </c>
      <c r="H27" s="105">
        <v>13</v>
      </c>
      <c r="I27" s="168">
        <v>54</v>
      </c>
      <c r="J27" s="105"/>
      <c r="K27" s="168"/>
      <c r="L27" s="104">
        <v>323</v>
      </c>
      <c r="M27" s="168"/>
      <c r="N27" s="104">
        <v>313</v>
      </c>
      <c r="O27" s="168"/>
      <c r="P27" s="104">
        <v>354</v>
      </c>
      <c r="Q27" s="168"/>
      <c r="R27" s="105"/>
      <c r="S27" s="168">
        <v>8919</v>
      </c>
      <c r="T27" s="102"/>
      <c r="U27" s="168"/>
      <c r="V27" s="105">
        <v>659</v>
      </c>
      <c r="W27" s="168"/>
      <c r="X27" s="169">
        <v>27.1</v>
      </c>
      <c r="Y27" s="168">
        <v>0</v>
      </c>
      <c r="Z27" s="169">
        <v>0</v>
      </c>
      <c r="AA27" s="169">
        <v>2</v>
      </c>
      <c r="AB27" s="170" t="s">
        <v>14</v>
      </c>
    </row>
    <row r="28" spans="1:28" ht="23" customHeight="1">
      <c r="A28" s="101">
        <v>25</v>
      </c>
      <c r="B28" s="102">
        <v>5</v>
      </c>
      <c r="C28" s="102">
        <v>3</v>
      </c>
      <c r="D28" s="103" t="s">
        <v>7</v>
      </c>
      <c r="E28" s="102">
        <v>31.6</v>
      </c>
      <c r="F28" s="105">
        <v>37</v>
      </c>
      <c r="G28" s="168">
        <v>57</v>
      </c>
      <c r="H28" s="105">
        <v>20</v>
      </c>
      <c r="I28" s="168"/>
      <c r="J28" s="105"/>
      <c r="K28" s="168"/>
      <c r="L28" s="105"/>
      <c r="M28" s="168"/>
      <c r="N28" s="104">
        <v>37</v>
      </c>
      <c r="O28" s="168">
        <v>132</v>
      </c>
      <c r="P28" s="104">
        <v>46</v>
      </c>
      <c r="Q28" s="168">
        <v>142</v>
      </c>
      <c r="R28" s="105"/>
      <c r="S28" s="168"/>
      <c r="T28" s="102">
        <v>60</v>
      </c>
      <c r="U28" s="168">
        <v>132</v>
      </c>
      <c r="V28" s="105">
        <v>4921</v>
      </c>
      <c r="W28" s="168">
        <v>3752</v>
      </c>
      <c r="X28" s="169">
        <v>29.1</v>
      </c>
      <c r="Y28" s="168">
        <v>1</v>
      </c>
      <c r="Z28" s="169">
        <v>3</v>
      </c>
      <c r="AA28" s="169">
        <v>5</v>
      </c>
      <c r="AB28" s="170" t="s">
        <v>7</v>
      </c>
    </row>
    <row r="29" spans="1:28" ht="23" customHeight="1">
      <c r="A29" s="101">
        <v>26</v>
      </c>
      <c r="B29" s="102">
        <v>5</v>
      </c>
      <c r="C29" s="102">
        <v>1</v>
      </c>
      <c r="D29" s="103" t="s">
        <v>14</v>
      </c>
      <c r="E29" s="102">
        <v>29.6</v>
      </c>
      <c r="F29" s="105">
        <v>54</v>
      </c>
      <c r="G29" s="168">
        <v>46</v>
      </c>
      <c r="H29" s="105">
        <v>29</v>
      </c>
      <c r="I29" s="168">
        <v>14</v>
      </c>
      <c r="J29" s="105"/>
      <c r="K29" s="168">
        <v>60</v>
      </c>
      <c r="L29" s="105"/>
      <c r="M29" s="168"/>
      <c r="N29" s="104">
        <v>67</v>
      </c>
      <c r="O29" s="168">
        <v>110</v>
      </c>
      <c r="P29" s="104">
        <v>115</v>
      </c>
      <c r="Q29" s="168">
        <v>115</v>
      </c>
      <c r="R29" s="105"/>
      <c r="S29" s="168">
        <v>7585</v>
      </c>
      <c r="T29" s="102"/>
      <c r="U29" s="168">
        <v>139</v>
      </c>
      <c r="V29" s="105">
        <v>554</v>
      </c>
      <c r="W29" s="168"/>
      <c r="X29" s="169">
        <v>28.8</v>
      </c>
      <c r="Y29" s="168">
        <v>0</v>
      </c>
      <c r="Z29" s="169">
        <v>1</v>
      </c>
      <c r="AA29" s="169">
        <v>5</v>
      </c>
      <c r="AB29" s="170" t="s">
        <v>7</v>
      </c>
    </row>
    <row r="30" spans="1:28" ht="23" customHeight="1">
      <c r="A30" s="101">
        <v>27</v>
      </c>
      <c r="B30" s="102">
        <v>5</v>
      </c>
      <c r="C30" s="102">
        <v>1</v>
      </c>
      <c r="D30" s="103" t="s">
        <v>14</v>
      </c>
      <c r="E30" s="102">
        <v>29.8</v>
      </c>
      <c r="F30" s="105"/>
      <c r="G30" s="168">
        <v>41</v>
      </c>
      <c r="H30" s="105">
        <v>27</v>
      </c>
      <c r="I30" s="168">
        <v>26</v>
      </c>
      <c r="J30" s="105"/>
      <c r="K30" s="168">
        <v>59</v>
      </c>
      <c r="L30" s="105"/>
      <c r="M30" s="168"/>
      <c r="N30" s="104">
        <v>77</v>
      </c>
      <c r="O30" s="168">
        <v>172</v>
      </c>
      <c r="P30" s="104">
        <v>105</v>
      </c>
      <c r="Q30" s="168">
        <v>176</v>
      </c>
      <c r="R30" s="105"/>
      <c r="S30" s="168"/>
      <c r="T30" s="102"/>
      <c r="U30" s="168">
        <v>138</v>
      </c>
      <c r="V30" s="105">
        <v>321</v>
      </c>
      <c r="W30" s="168">
        <v>11326</v>
      </c>
      <c r="X30" s="169">
        <v>27.5</v>
      </c>
      <c r="Y30" s="168">
        <v>0</v>
      </c>
      <c r="Z30" s="169">
        <v>1</v>
      </c>
      <c r="AA30" s="169">
        <v>5</v>
      </c>
      <c r="AB30" s="170" t="s">
        <v>14</v>
      </c>
    </row>
    <row r="31" spans="1:28" ht="23" customHeight="1">
      <c r="A31" s="101">
        <v>28</v>
      </c>
      <c r="B31" s="102">
        <v>5</v>
      </c>
      <c r="C31" s="102">
        <v>1</v>
      </c>
      <c r="D31" s="103" t="s">
        <v>7</v>
      </c>
      <c r="E31" s="102">
        <v>27.5</v>
      </c>
      <c r="F31" s="105"/>
      <c r="G31" s="168">
        <v>99</v>
      </c>
      <c r="H31" s="104">
        <v>16</v>
      </c>
      <c r="I31" s="168">
        <v>51</v>
      </c>
      <c r="J31" s="105"/>
      <c r="K31" s="168"/>
      <c r="L31" s="105"/>
      <c r="M31" s="168"/>
      <c r="N31" s="104">
        <v>61</v>
      </c>
      <c r="O31" s="168">
        <v>81</v>
      </c>
      <c r="P31" s="104">
        <v>87</v>
      </c>
      <c r="Q31" s="168">
        <v>120</v>
      </c>
      <c r="R31" s="105"/>
      <c r="S31" s="168">
        <v>11787</v>
      </c>
      <c r="T31" s="102">
        <v>105</v>
      </c>
      <c r="U31" s="168">
        <v>195</v>
      </c>
      <c r="V31" s="105">
        <v>4480</v>
      </c>
      <c r="W31" s="168"/>
      <c r="X31" s="169">
        <v>18.100000000000001</v>
      </c>
      <c r="Y31" s="168">
        <v>1</v>
      </c>
      <c r="Z31" s="169">
        <v>5</v>
      </c>
      <c r="AA31" s="169">
        <v>5</v>
      </c>
      <c r="AB31" s="170" t="s">
        <v>7</v>
      </c>
    </row>
    <row r="32" spans="1:28" ht="23" customHeight="1">
      <c r="A32" s="101">
        <v>29</v>
      </c>
      <c r="B32" s="102">
        <v>5</v>
      </c>
      <c r="C32" s="102">
        <v>1</v>
      </c>
      <c r="D32" s="103" t="s">
        <v>14</v>
      </c>
      <c r="E32" s="102">
        <v>24.9</v>
      </c>
      <c r="F32" s="105"/>
      <c r="G32" s="168">
        <v>31</v>
      </c>
      <c r="H32" s="104">
        <v>18</v>
      </c>
      <c r="I32" s="168">
        <v>25</v>
      </c>
      <c r="J32" s="105"/>
      <c r="K32" s="168"/>
      <c r="L32" s="105"/>
      <c r="M32" s="168">
        <v>71</v>
      </c>
      <c r="N32" s="104">
        <v>53</v>
      </c>
      <c r="O32" s="168"/>
      <c r="P32" s="104">
        <v>60</v>
      </c>
      <c r="Q32" s="168"/>
      <c r="R32" s="105"/>
      <c r="S32" s="168">
        <v>9953</v>
      </c>
      <c r="T32" s="102"/>
      <c r="U32" s="171"/>
      <c r="V32" s="105">
        <v>230</v>
      </c>
      <c r="W32" s="168"/>
      <c r="X32" s="169">
        <v>17.3</v>
      </c>
      <c r="Y32" s="168">
        <v>1</v>
      </c>
      <c r="Z32" s="169">
        <v>1</v>
      </c>
      <c r="AA32" s="169">
        <v>4</v>
      </c>
      <c r="AB32" s="170" t="s">
        <v>7</v>
      </c>
    </row>
    <row r="33" spans="1:28" ht="23" customHeight="1">
      <c r="A33" s="101">
        <v>30</v>
      </c>
      <c r="B33" s="102">
        <v>5</v>
      </c>
      <c r="C33" s="102">
        <v>1</v>
      </c>
      <c r="D33" s="103" t="s">
        <v>14</v>
      </c>
      <c r="E33" s="102">
        <v>26.4</v>
      </c>
      <c r="F33" s="104">
        <v>58</v>
      </c>
      <c r="G33" s="168">
        <v>15</v>
      </c>
      <c r="H33" s="104">
        <v>16</v>
      </c>
      <c r="I33" s="168">
        <v>21</v>
      </c>
      <c r="J33" s="105"/>
      <c r="K33" s="168"/>
      <c r="L33" s="105"/>
      <c r="M33" s="168"/>
      <c r="N33" s="104">
        <v>75</v>
      </c>
      <c r="O33" s="168">
        <v>61</v>
      </c>
      <c r="P33" s="104">
        <v>108</v>
      </c>
      <c r="Q33" s="168">
        <v>105</v>
      </c>
      <c r="R33" s="105"/>
      <c r="S33" s="168"/>
      <c r="T33" s="102">
        <v>117</v>
      </c>
      <c r="U33" s="168">
        <v>161</v>
      </c>
      <c r="V33" s="105">
        <v>5314</v>
      </c>
      <c r="W33" s="168">
        <v>3737</v>
      </c>
      <c r="X33" s="169">
        <v>16.3</v>
      </c>
      <c r="Y33" s="168">
        <v>1</v>
      </c>
      <c r="Z33" s="169">
        <v>3</v>
      </c>
      <c r="AA33" s="169">
        <v>5</v>
      </c>
      <c r="AB33" s="170" t="s">
        <v>14</v>
      </c>
    </row>
    <row r="34" spans="1:28" ht="23" customHeight="1">
      <c r="A34" s="101">
        <v>31</v>
      </c>
      <c r="B34" s="102">
        <v>5</v>
      </c>
      <c r="C34" s="102">
        <v>1</v>
      </c>
      <c r="D34" s="103" t="s">
        <v>14</v>
      </c>
      <c r="E34" s="102">
        <v>26.4</v>
      </c>
      <c r="F34" s="104">
        <v>46</v>
      </c>
      <c r="G34" s="168">
        <v>40</v>
      </c>
      <c r="H34" s="104">
        <v>14</v>
      </c>
      <c r="I34" s="168">
        <v>26</v>
      </c>
      <c r="J34" s="105"/>
      <c r="K34" s="168"/>
      <c r="L34" s="105"/>
      <c r="M34" s="168"/>
      <c r="N34" s="104">
        <v>58</v>
      </c>
      <c r="O34" s="168">
        <v>62</v>
      </c>
      <c r="P34" s="104">
        <v>80</v>
      </c>
      <c r="Q34" s="168">
        <v>40</v>
      </c>
      <c r="R34" s="105"/>
      <c r="S34" s="168"/>
      <c r="T34" s="102"/>
      <c r="U34" s="168">
        <v>166</v>
      </c>
      <c r="V34" s="105">
        <v>232</v>
      </c>
      <c r="W34" s="168">
        <v>5982</v>
      </c>
      <c r="X34" s="169">
        <v>23.5</v>
      </c>
      <c r="Y34" s="168">
        <v>1</v>
      </c>
      <c r="Z34" s="169">
        <v>2</v>
      </c>
      <c r="AA34" s="169">
        <v>5</v>
      </c>
      <c r="AB34" s="170" t="s">
        <v>14</v>
      </c>
    </row>
    <row r="35" spans="1:28" ht="23" customHeight="1">
      <c r="A35" s="101">
        <v>32</v>
      </c>
      <c r="B35" s="102">
        <v>5</v>
      </c>
      <c r="C35" s="102">
        <v>1</v>
      </c>
      <c r="D35" s="103" t="s">
        <v>7</v>
      </c>
      <c r="E35" s="102">
        <v>26.3</v>
      </c>
      <c r="F35" s="104">
        <v>53</v>
      </c>
      <c r="G35" s="168">
        <v>77</v>
      </c>
      <c r="H35" s="104">
        <v>19</v>
      </c>
      <c r="I35" s="168">
        <v>25</v>
      </c>
      <c r="J35" s="105"/>
      <c r="K35" s="168"/>
      <c r="L35" s="105"/>
      <c r="M35" s="168"/>
      <c r="N35" s="104">
        <v>53</v>
      </c>
      <c r="O35" s="168">
        <v>107</v>
      </c>
      <c r="P35" s="104">
        <v>83</v>
      </c>
      <c r="Q35" s="168">
        <v>103</v>
      </c>
      <c r="R35" s="105"/>
      <c r="S35" s="168">
        <v>15422</v>
      </c>
      <c r="T35" s="102"/>
      <c r="U35" s="168">
        <v>136</v>
      </c>
      <c r="V35" s="105">
        <v>343</v>
      </c>
      <c r="W35" s="168"/>
      <c r="X35" s="169">
        <v>21.4</v>
      </c>
      <c r="Y35" s="168">
        <v>1</v>
      </c>
      <c r="Z35" s="169">
        <v>7</v>
      </c>
      <c r="AA35" s="169">
        <v>5</v>
      </c>
      <c r="AB35" s="170" t="s">
        <v>7</v>
      </c>
    </row>
    <row r="36" spans="1:28" ht="23" customHeight="1">
      <c r="A36" s="101">
        <v>33</v>
      </c>
      <c r="B36" s="102">
        <v>5</v>
      </c>
      <c r="C36" s="102">
        <v>1</v>
      </c>
      <c r="D36" s="103" t="s">
        <v>14</v>
      </c>
      <c r="E36" s="102">
        <v>24.1</v>
      </c>
      <c r="F36" s="104">
        <v>37</v>
      </c>
      <c r="G36" s="168"/>
      <c r="H36" s="104">
        <v>18</v>
      </c>
      <c r="I36" s="168">
        <v>27</v>
      </c>
      <c r="J36" s="105"/>
      <c r="K36" s="168"/>
      <c r="L36" s="105"/>
      <c r="M36" s="168"/>
      <c r="N36" s="104">
        <v>37</v>
      </c>
      <c r="O36" s="168">
        <v>85</v>
      </c>
      <c r="P36" s="104">
        <v>55</v>
      </c>
      <c r="Q36" s="168">
        <v>60</v>
      </c>
      <c r="R36" s="105"/>
      <c r="S36" s="168"/>
      <c r="T36" s="102"/>
      <c r="U36" s="168"/>
      <c r="V36" s="105">
        <v>313</v>
      </c>
      <c r="W36" s="168">
        <v>379</v>
      </c>
      <c r="X36" s="169">
        <v>27.8</v>
      </c>
      <c r="Y36" s="168">
        <v>1</v>
      </c>
      <c r="Z36" s="169">
        <v>1</v>
      </c>
      <c r="AA36" s="169">
        <v>5</v>
      </c>
      <c r="AB36" s="170" t="s">
        <v>7</v>
      </c>
    </row>
    <row r="37" spans="1:28" ht="23" customHeight="1">
      <c r="A37" s="101">
        <v>34</v>
      </c>
      <c r="B37" s="102">
        <v>5</v>
      </c>
      <c r="C37" s="102">
        <v>1</v>
      </c>
      <c r="D37" s="103" t="s">
        <v>7</v>
      </c>
      <c r="E37" s="102">
        <v>30.2</v>
      </c>
      <c r="F37" s="104">
        <v>46</v>
      </c>
      <c r="G37" s="168"/>
      <c r="H37" s="104">
        <v>17</v>
      </c>
      <c r="I37" s="168">
        <v>36</v>
      </c>
      <c r="J37" s="105"/>
      <c r="K37" s="169"/>
      <c r="L37" s="105"/>
      <c r="M37" s="168"/>
      <c r="N37" s="104">
        <v>83</v>
      </c>
      <c r="O37" s="168">
        <v>75</v>
      </c>
      <c r="P37" s="104">
        <v>87</v>
      </c>
      <c r="Q37" s="168">
        <v>69</v>
      </c>
      <c r="R37" s="105"/>
      <c r="S37" s="168">
        <v>12033</v>
      </c>
      <c r="T37" s="102"/>
      <c r="U37" s="168">
        <v>99</v>
      </c>
      <c r="V37" s="105">
        <v>292</v>
      </c>
      <c r="W37" s="168"/>
      <c r="X37" s="169">
        <v>26.3</v>
      </c>
      <c r="Y37" s="168">
        <v>0</v>
      </c>
      <c r="Z37" s="169">
        <v>1</v>
      </c>
      <c r="AA37" s="169">
        <v>5</v>
      </c>
      <c r="AB37" s="170" t="s">
        <v>7</v>
      </c>
    </row>
    <row r="38" spans="1:28" ht="23" customHeight="1">
      <c r="A38" s="101">
        <v>35</v>
      </c>
      <c r="B38" s="102">
        <v>5</v>
      </c>
      <c r="C38" s="102">
        <v>1</v>
      </c>
      <c r="D38" s="103" t="s">
        <v>7</v>
      </c>
      <c r="E38" s="102">
        <v>31.2</v>
      </c>
      <c r="F38" s="105">
        <v>47</v>
      </c>
      <c r="G38" s="168"/>
      <c r="H38" s="105">
        <v>21</v>
      </c>
      <c r="I38" s="168">
        <v>12</v>
      </c>
      <c r="J38" s="105"/>
      <c r="K38" s="169"/>
      <c r="L38" s="105"/>
      <c r="M38" s="168"/>
      <c r="N38" s="105">
        <v>50</v>
      </c>
      <c r="O38" s="168">
        <v>57</v>
      </c>
      <c r="P38" s="105">
        <v>67</v>
      </c>
      <c r="Q38" s="168">
        <v>54</v>
      </c>
      <c r="R38" s="102"/>
      <c r="S38" s="168"/>
      <c r="T38" s="102"/>
      <c r="U38" s="168"/>
      <c r="V38" s="105">
        <v>316</v>
      </c>
      <c r="W38" s="168">
        <v>253</v>
      </c>
      <c r="X38" s="169">
        <v>22.8</v>
      </c>
      <c r="Y38" s="168">
        <v>0</v>
      </c>
      <c r="Z38" s="169">
        <v>1</v>
      </c>
      <c r="AA38" s="169">
        <v>5</v>
      </c>
      <c r="AB38" s="170" t="s">
        <v>14</v>
      </c>
    </row>
    <row r="39" spans="1:28" ht="23" customHeight="1">
      <c r="A39" s="101">
        <v>36</v>
      </c>
      <c r="B39" s="102">
        <v>5</v>
      </c>
      <c r="C39" s="102">
        <v>1</v>
      </c>
      <c r="D39" s="103" t="s">
        <v>7</v>
      </c>
      <c r="E39" s="102">
        <v>31.6</v>
      </c>
      <c r="F39" s="105">
        <v>50</v>
      </c>
      <c r="G39" s="168"/>
      <c r="H39" s="104">
        <v>16</v>
      </c>
      <c r="I39" s="168">
        <v>22</v>
      </c>
      <c r="J39" s="105"/>
      <c r="K39" s="169"/>
      <c r="L39" s="105"/>
      <c r="M39" s="168"/>
      <c r="N39" s="105">
        <v>56</v>
      </c>
      <c r="O39" s="168">
        <v>117</v>
      </c>
      <c r="P39" s="105">
        <v>60</v>
      </c>
      <c r="Q39" s="168">
        <v>113</v>
      </c>
      <c r="R39" s="102"/>
      <c r="S39" s="168"/>
      <c r="T39" s="102"/>
      <c r="U39" s="168"/>
      <c r="V39" s="105">
        <v>336</v>
      </c>
      <c r="W39" s="168">
        <v>10532</v>
      </c>
      <c r="X39" s="169">
        <v>21.6</v>
      </c>
      <c r="Y39" s="168">
        <v>0</v>
      </c>
      <c r="Z39" s="169">
        <v>4</v>
      </c>
      <c r="AA39" s="169">
        <v>5</v>
      </c>
      <c r="AB39" s="170" t="s">
        <v>7</v>
      </c>
    </row>
    <row r="40" spans="1:28" ht="23" customHeight="1">
      <c r="A40" s="101">
        <v>37</v>
      </c>
      <c r="B40" s="102">
        <v>5</v>
      </c>
      <c r="C40" s="102">
        <v>1</v>
      </c>
      <c r="D40" s="103" t="s">
        <v>7</v>
      </c>
      <c r="E40" s="102">
        <v>30.2</v>
      </c>
      <c r="F40" s="105">
        <v>22</v>
      </c>
      <c r="G40" s="168">
        <v>109</v>
      </c>
      <c r="H40" s="105">
        <v>35</v>
      </c>
      <c r="I40" s="168">
        <v>25</v>
      </c>
      <c r="J40" s="105"/>
      <c r="K40" s="168"/>
      <c r="L40" s="105"/>
      <c r="M40" s="168"/>
      <c r="N40" s="105">
        <v>49</v>
      </c>
      <c r="O40" s="168"/>
      <c r="P40" s="105">
        <v>90</v>
      </c>
      <c r="Q40" s="168"/>
      <c r="R40" s="102"/>
      <c r="S40" s="168">
        <v>1365</v>
      </c>
      <c r="T40" s="102"/>
      <c r="U40" s="168"/>
      <c r="V40" s="105">
        <v>378</v>
      </c>
      <c r="W40" s="168"/>
      <c r="X40" s="169">
        <v>21</v>
      </c>
      <c r="Y40" s="168">
        <v>2</v>
      </c>
      <c r="Z40" s="169">
        <v>0</v>
      </c>
      <c r="AA40" s="169">
        <v>2</v>
      </c>
      <c r="AB40" s="170" t="s">
        <v>14</v>
      </c>
    </row>
    <row r="41" spans="1:28" ht="23" customHeight="1">
      <c r="A41" s="101">
        <v>38</v>
      </c>
      <c r="B41" s="102">
        <v>5</v>
      </c>
      <c r="C41" s="102">
        <v>1</v>
      </c>
      <c r="D41" s="103" t="s">
        <v>7</v>
      </c>
      <c r="E41" s="102">
        <v>30</v>
      </c>
      <c r="F41" s="105">
        <v>36</v>
      </c>
      <c r="G41" s="168">
        <v>49</v>
      </c>
      <c r="H41" s="105">
        <v>27</v>
      </c>
      <c r="I41" s="168">
        <v>24</v>
      </c>
      <c r="J41" s="105"/>
      <c r="K41" s="168"/>
      <c r="L41" s="105"/>
      <c r="M41" s="168"/>
      <c r="N41" s="105">
        <v>49</v>
      </c>
      <c r="O41" s="168">
        <v>95</v>
      </c>
      <c r="P41" s="105">
        <v>52</v>
      </c>
      <c r="Q41" s="168">
        <v>68</v>
      </c>
      <c r="R41" s="102"/>
      <c r="S41" s="168"/>
      <c r="T41" s="102">
        <v>68</v>
      </c>
      <c r="U41" s="168"/>
      <c r="V41" s="105">
        <v>7419</v>
      </c>
      <c r="W41" s="168">
        <v>357</v>
      </c>
      <c r="X41" s="169">
        <v>20.5</v>
      </c>
      <c r="Y41" s="168">
        <v>0</v>
      </c>
      <c r="Z41" s="169">
        <v>1</v>
      </c>
      <c r="AA41" s="169">
        <v>5</v>
      </c>
      <c r="AB41" s="170" t="s">
        <v>14</v>
      </c>
    </row>
    <row r="42" spans="1:28" ht="23" customHeight="1">
      <c r="A42" s="101">
        <v>39</v>
      </c>
      <c r="B42" s="102">
        <v>5</v>
      </c>
      <c r="C42" s="102">
        <v>1</v>
      </c>
      <c r="D42" s="103" t="s">
        <v>7</v>
      </c>
      <c r="E42" s="102">
        <v>31.2</v>
      </c>
      <c r="F42" s="105"/>
      <c r="G42" s="168">
        <v>34</v>
      </c>
      <c r="H42" s="104">
        <v>13</v>
      </c>
      <c r="I42" s="168">
        <v>18</v>
      </c>
      <c r="J42" s="105"/>
      <c r="K42" s="168"/>
      <c r="L42" s="105"/>
      <c r="M42" s="168"/>
      <c r="N42" s="105">
        <v>54</v>
      </c>
      <c r="O42" s="168">
        <v>66</v>
      </c>
      <c r="P42" s="105">
        <v>57</v>
      </c>
      <c r="Q42" s="168">
        <v>45</v>
      </c>
      <c r="R42" s="102"/>
      <c r="S42" s="168"/>
      <c r="T42" s="102"/>
      <c r="U42" s="168"/>
      <c r="V42" s="105">
        <v>238</v>
      </c>
      <c r="W42" s="168">
        <v>308</v>
      </c>
      <c r="X42" s="169">
        <v>24.5</v>
      </c>
      <c r="Y42" s="168">
        <v>0</v>
      </c>
      <c r="Z42" s="169">
        <v>1</v>
      </c>
      <c r="AA42" s="169">
        <v>5</v>
      </c>
      <c r="AB42" s="170" t="s">
        <v>7</v>
      </c>
    </row>
    <row r="43" spans="1:28" ht="23" customHeight="1">
      <c r="A43" s="106"/>
      <c r="B43" s="107"/>
      <c r="C43" s="107"/>
      <c r="D43" s="107"/>
      <c r="E43" s="107"/>
      <c r="F43" s="108"/>
      <c r="G43" s="168"/>
      <c r="H43" s="173"/>
      <c r="I43" s="168">
        <v>17</v>
      </c>
      <c r="J43" s="173"/>
      <c r="K43" s="168"/>
      <c r="L43" s="173"/>
      <c r="M43" s="168"/>
      <c r="N43" s="173"/>
      <c r="O43" s="168">
        <v>87</v>
      </c>
      <c r="P43" s="173"/>
      <c r="Q43" s="168">
        <v>58</v>
      </c>
      <c r="R43" s="173"/>
      <c r="S43" s="168"/>
      <c r="T43" s="173"/>
      <c r="U43" s="168"/>
      <c r="V43" s="173"/>
      <c r="W43" s="168">
        <v>292</v>
      </c>
      <c r="X43" s="169">
        <v>24.4</v>
      </c>
      <c r="Y43" s="168">
        <v>1</v>
      </c>
      <c r="Z43" s="169">
        <v>1</v>
      </c>
      <c r="AA43" s="169">
        <v>5</v>
      </c>
      <c r="AB43" s="170" t="s">
        <v>14</v>
      </c>
    </row>
    <row r="44" spans="1:28" ht="23" customHeight="1">
      <c r="A44" s="111"/>
      <c r="B44" s="112"/>
      <c r="C44" s="112"/>
      <c r="D44" s="112"/>
      <c r="E44" s="112"/>
      <c r="F44" s="113"/>
      <c r="G44" s="168"/>
      <c r="H44" s="174"/>
      <c r="I44" s="168">
        <v>18</v>
      </c>
      <c r="J44" s="174"/>
      <c r="K44" s="171"/>
      <c r="L44" s="174"/>
      <c r="M44" s="168"/>
      <c r="N44" s="174"/>
      <c r="O44" s="168">
        <v>85</v>
      </c>
      <c r="P44" s="174"/>
      <c r="Q44" s="168">
        <v>54</v>
      </c>
      <c r="R44" s="174"/>
      <c r="S44" s="168"/>
      <c r="T44" s="174"/>
      <c r="U44" s="168"/>
      <c r="V44" s="174"/>
      <c r="W44" s="168">
        <v>410</v>
      </c>
      <c r="X44" s="169">
        <v>25.2</v>
      </c>
      <c r="Y44" s="168">
        <v>2</v>
      </c>
      <c r="Z44" s="169">
        <v>1</v>
      </c>
      <c r="AA44" s="169">
        <v>5</v>
      </c>
      <c r="AB44" s="170" t="s">
        <v>7</v>
      </c>
    </row>
    <row r="45" spans="1:28" ht="23" customHeight="1">
      <c r="A45" s="111"/>
      <c r="B45" s="112"/>
      <c r="C45" s="112"/>
      <c r="D45" s="175"/>
      <c r="E45" s="175"/>
      <c r="F45" s="176"/>
      <c r="G45" s="168">
        <v>237</v>
      </c>
      <c r="H45" s="177"/>
      <c r="I45" s="168">
        <v>29</v>
      </c>
      <c r="J45" s="177"/>
      <c r="K45" s="168"/>
      <c r="L45" s="177"/>
      <c r="M45" s="168"/>
      <c r="N45" s="177"/>
      <c r="O45" s="168"/>
      <c r="P45" s="177"/>
      <c r="Q45" s="168"/>
      <c r="R45" s="177"/>
      <c r="S45" s="168">
        <v>1970</v>
      </c>
      <c r="T45" s="177"/>
      <c r="U45" s="168"/>
      <c r="V45" s="177"/>
      <c r="W45" s="168"/>
      <c r="X45" s="169">
        <v>25.2</v>
      </c>
      <c r="Y45" s="168">
        <v>2</v>
      </c>
      <c r="Z45" s="169">
        <v>0</v>
      </c>
      <c r="AA45" s="169">
        <v>2</v>
      </c>
      <c r="AB45" s="170" t="s">
        <v>7</v>
      </c>
    </row>
    <row r="46" spans="1:28" ht="21.5" customHeight="1">
      <c r="A46" s="111"/>
      <c r="B46" s="112"/>
      <c r="C46" s="113"/>
      <c r="D46" s="109" t="s">
        <v>213</v>
      </c>
      <c r="E46" s="110">
        <f t="shared" ref="E46:AA46" si="0">AVERAGE(E4:E45)</f>
        <v>28.707692307692305</v>
      </c>
      <c r="F46" s="110">
        <f t="shared" si="0"/>
        <v>52.030303030303031</v>
      </c>
      <c r="G46" s="110">
        <f t="shared" si="0"/>
        <v>75.057142857142864</v>
      </c>
      <c r="H46" s="110">
        <f t="shared" si="0"/>
        <v>24.973684210526315</v>
      </c>
      <c r="I46" s="110">
        <f t="shared" si="0"/>
        <v>27.780487804878049</v>
      </c>
      <c r="J46" s="110">
        <f t="shared" si="0"/>
        <v>106.5</v>
      </c>
      <c r="K46" s="110">
        <f t="shared" si="0"/>
        <v>65.142857142857139</v>
      </c>
      <c r="L46" s="110">
        <f t="shared" si="0"/>
        <v>323</v>
      </c>
      <c r="M46" s="110">
        <f t="shared" si="0"/>
        <v>57</v>
      </c>
      <c r="N46" s="110">
        <f t="shared" si="0"/>
        <v>105.92307692307692</v>
      </c>
      <c r="O46" s="110">
        <f t="shared" si="0"/>
        <v>120.62962962962963</v>
      </c>
      <c r="P46" s="110">
        <f t="shared" si="0"/>
        <v>127.71794871794872</v>
      </c>
      <c r="Q46" s="110">
        <f t="shared" si="0"/>
        <v>120.92592592592592</v>
      </c>
      <c r="R46" s="110">
        <f t="shared" si="0"/>
        <v>8003</v>
      </c>
      <c r="S46" s="110">
        <f t="shared" si="0"/>
        <v>5582.92</v>
      </c>
      <c r="T46" s="110">
        <f t="shared" si="0"/>
        <v>112.93333333333334</v>
      </c>
      <c r="U46" s="110">
        <f t="shared" si="0"/>
        <v>180.84210526315789</v>
      </c>
      <c r="V46" s="110">
        <f t="shared" si="0"/>
        <v>2064.3636363636365</v>
      </c>
      <c r="W46" s="110">
        <f t="shared" si="0"/>
        <v>3897.4705882352941</v>
      </c>
      <c r="X46" s="110">
        <f t="shared" si="0"/>
        <v>22.923809523809524</v>
      </c>
      <c r="Y46" s="110">
        <f t="shared" si="0"/>
        <v>0.80952380952380953</v>
      </c>
      <c r="Z46" s="110">
        <f t="shared" si="0"/>
        <v>1.4285714285714286</v>
      </c>
      <c r="AA46" s="110">
        <f t="shared" si="0"/>
        <v>4.0238095238095237</v>
      </c>
      <c r="AB46" s="178"/>
    </row>
    <row r="47" spans="1:28" ht="21.5" customHeight="1">
      <c r="A47" s="111"/>
      <c r="B47" s="112"/>
      <c r="C47" s="113"/>
      <c r="D47" s="109" t="s">
        <v>214</v>
      </c>
      <c r="E47" s="110">
        <f t="shared" ref="E47:AA47" si="1">STDEV(E4:E45)</f>
        <v>2.8704836026983886</v>
      </c>
      <c r="F47" s="110">
        <f t="shared" si="1"/>
        <v>18.514326966711565</v>
      </c>
      <c r="G47" s="110">
        <f t="shared" si="1"/>
        <v>47.266418160405237</v>
      </c>
      <c r="H47" s="110">
        <f t="shared" si="1"/>
        <v>8.3098341028266454</v>
      </c>
      <c r="I47" s="110">
        <f t="shared" si="1"/>
        <v>12.640237725458237</v>
      </c>
      <c r="J47" s="110">
        <f t="shared" si="1"/>
        <v>44.547727214752491</v>
      </c>
      <c r="K47" s="110">
        <f t="shared" si="1"/>
        <v>13.582201238245229</v>
      </c>
      <c r="L47" s="110" t="e">
        <f t="shared" si="1"/>
        <v>#DIV/0!</v>
      </c>
      <c r="M47" s="110">
        <f t="shared" si="1"/>
        <v>19.798989873223331</v>
      </c>
      <c r="N47" s="110">
        <f t="shared" si="1"/>
        <v>150.77368621029763</v>
      </c>
      <c r="O47" s="110">
        <f t="shared" si="1"/>
        <v>75.436243150270812</v>
      </c>
      <c r="P47" s="110">
        <f t="shared" si="1"/>
        <v>150.15044187641109</v>
      </c>
      <c r="Q47" s="110">
        <f t="shared" si="1"/>
        <v>89.801458753752968</v>
      </c>
      <c r="R47" s="110">
        <f t="shared" si="1"/>
        <v>4289.5002506119517</v>
      </c>
      <c r="S47" s="110">
        <f t="shared" si="1"/>
        <v>4741.5682437353998</v>
      </c>
      <c r="T47" s="110">
        <f t="shared" si="1"/>
        <v>61.599474332945711</v>
      </c>
      <c r="U47" s="110">
        <f t="shared" si="1"/>
        <v>85.969156715840512</v>
      </c>
      <c r="V47" s="110">
        <f t="shared" si="1"/>
        <v>2414.8877279568014</v>
      </c>
      <c r="W47" s="110">
        <f t="shared" si="1"/>
        <v>3705.2526924227291</v>
      </c>
      <c r="X47" s="110">
        <f t="shared" si="1"/>
        <v>4.5290826898627632</v>
      </c>
      <c r="Y47" s="110">
        <f t="shared" si="1"/>
        <v>0.80359239874560717</v>
      </c>
      <c r="Z47" s="110">
        <f t="shared" si="1"/>
        <v>1.5164602098123943</v>
      </c>
      <c r="AA47" s="110">
        <f t="shared" si="1"/>
        <v>1.3702073056274695</v>
      </c>
      <c r="AB47" s="179"/>
    </row>
    <row r="48" spans="1:28" ht="21.5" customHeight="1">
      <c r="A48" s="111"/>
      <c r="B48" s="112"/>
      <c r="C48" s="113"/>
      <c r="D48" s="109" t="s">
        <v>19</v>
      </c>
      <c r="E48" s="114">
        <f t="shared" ref="E48:AA48" si="2">COUNT(E2:E45)</f>
        <v>39</v>
      </c>
      <c r="F48" s="114">
        <f t="shared" si="2"/>
        <v>33</v>
      </c>
      <c r="G48" s="114">
        <f t="shared" si="2"/>
        <v>35</v>
      </c>
      <c r="H48" s="114">
        <f t="shared" si="2"/>
        <v>38</v>
      </c>
      <c r="I48" s="114">
        <f t="shared" si="2"/>
        <v>41</v>
      </c>
      <c r="J48" s="114">
        <f t="shared" si="2"/>
        <v>2</v>
      </c>
      <c r="K48" s="114">
        <f t="shared" si="2"/>
        <v>7</v>
      </c>
      <c r="L48" s="114">
        <f t="shared" si="2"/>
        <v>1</v>
      </c>
      <c r="M48" s="114">
        <f t="shared" si="2"/>
        <v>2</v>
      </c>
      <c r="N48" s="114">
        <f t="shared" si="2"/>
        <v>39</v>
      </c>
      <c r="O48" s="114">
        <f t="shared" si="2"/>
        <v>27</v>
      </c>
      <c r="P48" s="114">
        <f t="shared" si="2"/>
        <v>39</v>
      </c>
      <c r="Q48" s="114">
        <f t="shared" si="2"/>
        <v>27</v>
      </c>
      <c r="R48" s="114">
        <f t="shared" si="2"/>
        <v>6</v>
      </c>
      <c r="S48" s="114">
        <f t="shared" si="2"/>
        <v>25</v>
      </c>
      <c r="T48" s="114">
        <f t="shared" si="2"/>
        <v>15</v>
      </c>
      <c r="U48" s="114">
        <f t="shared" si="2"/>
        <v>19</v>
      </c>
      <c r="V48" s="114">
        <f t="shared" si="2"/>
        <v>33</v>
      </c>
      <c r="W48" s="114">
        <f t="shared" si="2"/>
        <v>17</v>
      </c>
      <c r="X48" s="114">
        <f t="shared" si="2"/>
        <v>42</v>
      </c>
      <c r="Y48" s="114">
        <f t="shared" si="2"/>
        <v>42</v>
      </c>
      <c r="Z48" s="114">
        <f t="shared" si="2"/>
        <v>42</v>
      </c>
      <c r="AA48" s="114">
        <f t="shared" si="2"/>
        <v>42</v>
      </c>
      <c r="AB48" s="179"/>
    </row>
    <row r="49" spans="1:28" ht="21.5" customHeight="1">
      <c r="A49" s="111"/>
      <c r="B49" s="112"/>
      <c r="C49" s="113"/>
      <c r="D49" s="109" t="s">
        <v>20</v>
      </c>
      <c r="E49" s="115">
        <f t="shared" ref="E49:AA49" si="3">SQRT(E48)</f>
        <v>6.2449979983983983</v>
      </c>
      <c r="F49" s="115">
        <f t="shared" si="3"/>
        <v>5.7445626465380286</v>
      </c>
      <c r="G49" s="115">
        <f t="shared" si="3"/>
        <v>5.9160797830996161</v>
      </c>
      <c r="H49" s="115">
        <f t="shared" si="3"/>
        <v>6.164414002968976</v>
      </c>
      <c r="I49" s="115">
        <f t="shared" si="3"/>
        <v>6.4031242374328485</v>
      </c>
      <c r="J49" s="115">
        <f t="shared" si="3"/>
        <v>1.4142135623730951</v>
      </c>
      <c r="K49" s="115">
        <f t="shared" si="3"/>
        <v>2.6457513110645907</v>
      </c>
      <c r="L49" s="115">
        <f t="shared" si="3"/>
        <v>1</v>
      </c>
      <c r="M49" s="115">
        <f t="shared" si="3"/>
        <v>1.4142135623730951</v>
      </c>
      <c r="N49" s="115">
        <f t="shared" si="3"/>
        <v>6.2449979983983983</v>
      </c>
      <c r="O49" s="115">
        <f t="shared" si="3"/>
        <v>5.196152422706632</v>
      </c>
      <c r="P49" s="115">
        <f t="shared" si="3"/>
        <v>6.2449979983983983</v>
      </c>
      <c r="Q49" s="115">
        <f t="shared" si="3"/>
        <v>5.196152422706632</v>
      </c>
      <c r="R49" s="115">
        <f t="shared" si="3"/>
        <v>2.4494897427831779</v>
      </c>
      <c r="S49" s="115">
        <f t="shared" si="3"/>
        <v>5</v>
      </c>
      <c r="T49" s="115">
        <f t="shared" si="3"/>
        <v>3.872983346207417</v>
      </c>
      <c r="U49" s="115">
        <f t="shared" si="3"/>
        <v>4.358898943540674</v>
      </c>
      <c r="V49" s="115">
        <f t="shared" si="3"/>
        <v>5.7445626465380286</v>
      </c>
      <c r="W49" s="115">
        <f t="shared" si="3"/>
        <v>4.1231056256176606</v>
      </c>
      <c r="X49" s="115">
        <f t="shared" si="3"/>
        <v>6.4807406984078604</v>
      </c>
      <c r="Y49" s="115">
        <f t="shared" si="3"/>
        <v>6.4807406984078604</v>
      </c>
      <c r="Z49" s="115">
        <f t="shared" si="3"/>
        <v>6.4807406984078604</v>
      </c>
      <c r="AA49" s="115">
        <f t="shared" si="3"/>
        <v>6.4807406984078604</v>
      </c>
      <c r="AB49" s="179"/>
    </row>
    <row r="50" spans="1:28" ht="21.5" customHeight="1">
      <c r="A50" s="116"/>
      <c r="B50" s="117"/>
      <c r="C50" s="118"/>
      <c r="D50" s="109" t="s">
        <v>21</v>
      </c>
      <c r="E50" s="115">
        <f t="shared" ref="E50:AA50" si="4">E47/E49</f>
        <v>0.4596452398278682</v>
      </c>
      <c r="F50" s="115">
        <f t="shared" si="4"/>
        <v>3.2229306399625144</v>
      </c>
      <c r="G50" s="115">
        <f t="shared" si="4"/>
        <v>7.9894828828087423</v>
      </c>
      <c r="H50" s="115">
        <f t="shared" si="4"/>
        <v>1.3480330975214136</v>
      </c>
      <c r="I50" s="115">
        <f t="shared" si="4"/>
        <v>1.9740734767510901</v>
      </c>
      <c r="J50" s="115">
        <f t="shared" si="4"/>
        <v>31.499999999999996</v>
      </c>
      <c r="K50" s="115">
        <f t="shared" si="4"/>
        <v>5.1335895333186317</v>
      </c>
      <c r="L50" s="115" t="e">
        <f t="shared" si="4"/>
        <v>#DIV/0!</v>
      </c>
      <c r="M50" s="115">
        <f t="shared" si="4"/>
        <v>13.999999999999998</v>
      </c>
      <c r="N50" s="115">
        <f t="shared" si="4"/>
        <v>24.143112015242483</v>
      </c>
      <c r="O50" s="115">
        <f t="shared" si="4"/>
        <v>14.517711763154304</v>
      </c>
      <c r="P50" s="115">
        <f t="shared" si="4"/>
        <v>24.04331305068775</v>
      </c>
      <c r="Q50" s="115">
        <f t="shared" si="4"/>
        <v>17.282298795033451</v>
      </c>
      <c r="R50" s="115">
        <f t="shared" si="4"/>
        <v>1751.1811442566413</v>
      </c>
      <c r="S50" s="115">
        <f t="shared" si="4"/>
        <v>948.31364874707992</v>
      </c>
      <c r="T50" s="115">
        <f t="shared" si="4"/>
        <v>15.904915881775331</v>
      </c>
      <c r="U50" s="115">
        <f t="shared" si="4"/>
        <v>19.722677178197884</v>
      </c>
      <c r="V50" s="115">
        <f t="shared" si="4"/>
        <v>420.37799507890094</v>
      </c>
      <c r="W50" s="115">
        <f t="shared" si="4"/>
        <v>898.65577767430216</v>
      </c>
      <c r="X50" s="115">
        <f t="shared" si="4"/>
        <v>0.6988526313011465</v>
      </c>
      <c r="Y50" s="115">
        <f t="shared" si="4"/>
        <v>0.12399699913052033</v>
      </c>
      <c r="Z50" s="115">
        <f t="shared" si="4"/>
        <v>0.23399489045826918</v>
      </c>
      <c r="AA50" s="115">
        <f t="shared" si="4"/>
        <v>0.21142757740085044</v>
      </c>
      <c r="AB50" s="180"/>
    </row>
  </sheetData>
  <mergeCells count="10">
    <mergeCell ref="A1:AB1"/>
    <mergeCell ref="F2:G2"/>
    <mergeCell ref="H2:I2"/>
    <mergeCell ref="J2:K2"/>
    <mergeCell ref="L2:M2"/>
    <mergeCell ref="N2:O2"/>
    <mergeCell ref="P2:Q2"/>
    <mergeCell ref="R2:S2"/>
    <mergeCell ref="T2:U2"/>
    <mergeCell ref="V2:W2"/>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6"/>
  <sheetViews>
    <sheetView showGridLines="0" topLeftCell="A23" zoomScale="75" zoomScaleNormal="75" zoomScalePageLayoutView="75" workbookViewId="0">
      <selection activeCell="B44" sqref="B44"/>
    </sheetView>
  </sheetViews>
  <sheetFormatPr baseColWidth="10" defaultColWidth="12" defaultRowHeight="13" customHeight="1" x14ac:dyDescent="0"/>
  <cols>
    <col min="1" max="1" width="13.33203125" style="181" customWidth="1"/>
    <col min="2" max="2" width="14.33203125" style="181" customWidth="1"/>
    <col min="3" max="3" width="10.6640625" style="181" customWidth="1"/>
    <col min="4" max="4" width="13" style="181" customWidth="1"/>
    <col min="5" max="5" width="14" style="181" customWidth="1"/>
    <col min="6" max="6" width="13.33203125" style="181" customWidth="1"/>
    <col min="7" max="7" width="13" style="181" customWidth="1"/>
    <col min="8" max="8" width="13.5" style="181" customWidth="1"/>
    <col min="9" max="9" width="8.1640625" style="181" customWidth="1"/>
    <col min="10" max="256" width="12" style="181" customWidth="1"/>
  </cols>
  <sheetData>
    <row r="1" spans="1:9" ht="32.25" customHeight="1">
      <c r="A1" s="272" t="s">
        <v>186</v>
      </c>
      <c r="B1" s="272"/>
      <c r="C1" s="272"/>
      <c r="D1" s="272"/>
      <c r="E1" s="272"/>
      <c r="F1" s="272"/>
      <c r="G1" s="272"/>
      <c r="H1" s="272"/>
      <c r="I1" s="272"/>
    </row>
    <row r="2" spans="1:9" ht="54" customHeight="1">
      <c r="A2" s="99" t="s">
        <v>12</v>
      </c>
      <c r="B2" s="99" t="s">
        <v>40</v>
      </c>
      <c r="C2" s="99" t="s">
        <v>38</v>
      </c>
      <c r="D2" s="99" t="s">
        <v>118</v>
      </c>
      <c r="E2" s="99" t="s">
        <v>199</v>
      </c>
      <c r="F2" s="99" t="s">
        <v>195</v>
      </c>
      <c r="G2" s="99" t="s">
        <v>131</v>
      </c>
      <c r="H2" s="99" t="s">
        <v>119</v>
      </c>
      <c r="I2" s="99" t="s">
        <v>71</v>
      </c>
    </row>
    <row r="3" spans="1:9" ht="21" customHeight="1">
      <c r="A3" s="182">
        <v>1</v>
      </c>
      <c r="B3" s="183" t="s">
        <v>14</v>
      </c>
      <c r="C3" s="182">
        <v>5</v>
      </c>
      <c r="D3" s="184">
        <v>21</v>
      </c>
      <c r="E3" s="185"/>
      <c r="F3" s="185">
        <v>36</v>
      </c>
      <c r="G3" s="185">
        <v>12</v>
      </c>
      <c r="H3" s="185">
        <v>24</v>
      </c>
      <c r="I3" s="185">
        <v>3753</v>
      </c>
    </row>
    <row r="4" spans="1:9" ht="21" customHeight="1">
      <c r="A4" s="182">
        <v>2</v>
      </c>
      <c r="B4" s="183" t="s">
        <v>7</v>
      </c>
      <c r="C4" s="182">
        <v>5</v>
      </c>
      <c r="D4" s="184">
        <v>29</v>
      </c>
      <c r="E4" s="185"/>
      <c r="F4" s="185">
        <v>41</v>
      </c>
      <c r="G4" s="185">
        <v>15</v>
      </c>
      <c r="H4" s="185">
        <v>26</v>
      </c>
      <c r="I4" s="185">
        <v>4604</v>
      </c>
    </row>
    <row r="5" spans="1:9" ht="21" customHeight="1">
      <c r="A5" s="182">
        <v>3</v>
      </c>
      <c r="B5" s="183" t="s">
        <v>7</v>
      </c>
      <c r="C5" s="182">
        <v>5</v>
      </c>
      <c r="D5" s="184">
        <v>21</v>
      </c>
      <c r="E5" s="185"/>
      <c r="F5" s="185">
        <v>31</v>
      </c>
      <c r="G5" s="185">
        <v>10</v>
      </c>
      <c r="H5" s="185">
        <v>21</v>
      </c>
      <c r="I5" s="185">
        <v>5825</v>
      </c>
    </row>
    <row r="6" spans="1:9" ht="21" customHeight="1">
      <c r="A6" s="182">
        <v>4</v>
      </c>
      <c r="B6" s="183" t="s">
        <v>14</v>
      </c>
      <c r="C6" s="182">
        <v>5</v>
      </c>
      <c r="D6" s="184">
        <v>44</v>
      </c>
      <c r="E6" s="185"/>
      <c r="F6" s="185">
        <v>68</v>
      </c>
      <c r="G6" s="185">
        <v>35</v>
      </c>
      <c r="H6" s="185">
        <v>33</v>
      </c>
      <c r="I6" s="185"/>
    </row>
    <row r="7" spans="1:9" ht="21" customHeight="1">
      <c r="A7" s="182">
        <v>5</v>
      </c>
      <c r="B7" s="183" t="s">
        <v>7</v>
      </c>
      <c r="C7" s="182">
        <v>5</v>
      </c>
      <c r="D7" s="184">
        <v>63</v>
      </c>
      <c r="E7" s="185"/>
      <c r="F7" s="185">
        <v>52</v>
      </c>
      <c r="G7" s="185">
        <v>9</v>
      </c>
      <c r="H7" s="185">
        <v>43</v>
      </c>
      <c r="I7" s="185">
        <v>1815</v>
      </c>
    </row>
    <row r="8" spans="1:9" ht="21" customHeight="1">
      <c r="A8" s="182">
        <v>6</v>
      </c>
      <c r="B8" s="183" t="s">
        <v>7</v>
      </c>
      <c r="C8" s="182">
        <v>5</v>
      </c>
      <c r="D8" s="184">
        <v>160</v>
      </c>
      <c r="E8" s="185"/>
      <c r="F8" s="185">
        <v>10</v>
      </c>
      <c r="G8" s="185">
        <v>5</v>
      </c>
      <c r="H8" s="185">
        <v>5</v>
      </c>
      <c r="I8" s="185"/>
    </row>
    <row r="9" spans="1:9" ht="21" customHeight="1">
      <c r="A9" s="182">
        <v>7</v>
      </c>
      <c r="B9" s="183" t="s">
        <v>14</v>
      </c>
      <c r="C9" s="182">
        <v>5</v>
      </c>
      <c r="D9" s="184"/>
      <c r="E9" s="185"/>
      <c r="F9" s="185">
        <v>40</v>
      </c>
      <c r="G9" s="185">
        <v>13</v>
      </c>
      <c r="H9" s="185">
        <v>27</v>
      </c>
      <c r="I9" s="185">
        <v>3772</v>
      </c>
    </row>
    <row r="10" spans="1:9" ht="21" customHeight="1">
      <c r="A10" s="182">
        <v>8</v>
      </c>
      <c r="B10" s="183" t="s">
        <v>7</v>
      </c>
      <c r="C10" s="182">
        <v>5</v>
      </c>
      <c r="D10" s="184">
        <v>25</v>
      </c>
      <c r="E10" s="185"/>
      <c r="F10" s="185">
        <v>38</v>
      </c>
      <c r="G10" s="185">
        <v>26</v>
      </c>
      <c r="H10" s="186">
        <v>12</v>
      </c>
      <c r="I10" s="185">
        <v>4208</v>
      </c>
    </row>
    <row r="11" spans="1:9" ht="19.5" customHeight="1">
      <c r="A11" s="182">
        <v>9</v>
      </c>
      <c r="B11" s="187" t="s">
        <v>7</v>
      </c>
      <c r="C11" s="188">
        <v>5</v>
      </c>
      <c r="D11" s="184">
        <v>54</v>
      </c>
      <c r="E11" s="185"/>
      <c r="F11" s="185">
        <v>44</v>
      </c>
      <c r="G11" s="185">
        <v>26</v>
      </c>
      <c r="H11" s="185">
        <v>18</v>
      </c>
      <c r="I11" s="185"/>
    </row>
    <row r="12" spans="1:9" ht="19.5" customHeight="1">
      <c r="A12" s="182">
        <v>10</v>
      </c>
      <c r="B12" s="187" t="s">
        <v>7</v>
      </c>
      <c r="C12" s="188">
        <v>5</v>
      </c>
      <c r="D12" s="184">
        <v>30</v>
      </c>
      <c r="E12" s="185"/>
      <c r="F12" s="185">
        <v>44</v>
      </c>
      <c r="G12" s="185">
        <v>19</v>
      </c>
      <c r="H12" s="185">
        <v>25</v>
      </c>
      <c r="I12" s="185"/>
    </row>
    <row r="13" spans="1:9" ht="19.5" customHeight="1">
      <c r="A13" s="182">
        <v>11</v>
      </c>
      <c r="B13" s="187" t="s">
        <v>14</v>
      </c>
      <c r="C13" s="188">
        <v>5</v>
      </c>
      <c r="D13" s="184">
        <v>123</v>
      </c>
      <c r="E13" s="185"/>
      <c r="F13" s="185">
        <v>38</v>
      </c>
      <c r="G13" s="185">
        <v>13</v>
      </c>
      <c r="H13" s="185">
        <v>25</v>
      </c>
      <c r="I13" s="185"/>
    </row>
    <row r="14" spans="1:9" ht="19.5" customHeight="1">
      <c r="A14" s="182">
        <v>12</v>
      </c>
      <c r="B14" s="187" t="s">
        <v>7</v>
      </c>
      <c r="C14" s="188">
        <v>5</v>
      </c>
      <c r="D14" s="184">
        <v>103</v>
      </c>
      <c r="E14" s="185">
        <v>69</v>
      </c>
      <c r="F14" s="185">
        <v>48</v>
      </c>
      <c r="G14" s="185">
        <v>28</v>
      </c>
      <c r="H14" s="185">
        <v>20</v>
      </c>
      <c r="I14" s="185">
        <v>4161</v>
      </c>
    </row>
    <row r="15" spans="1:9" ht="19.5" customHeight="1">
      <c r="A15" s="182">
        <v>13</v>
      </c>
      <c r="B15" s="187" t="s">
        <v>14</v>
      </c>
      <c r="C15" s="188">
        <v>5</v>
      </c>
      <c r="D15" s="184">
        <v>36</v>
      </c>
      <c r="E15" s="185"/>
      <c r="F15" s="185">
        <v>36</v>
      </c>
      <c r="G15" s="185">
        <v>13</v>
      </c>
      <c r="H15" s="185">
        <v>33</v>
      </c>
      <c r="I15" s="185">
        <v>3323</v>
      </c>
    </row>
    <row r="16" spans="1:9" ht="19.5" customHeight="1">
      <c r="A16" s="182">
        <v>14</v>
      </c>
      <c r="B16" s="187" t="s">
        <v>7</v>
      </c>
      <c r="C16" s="188">
        <v>5</v>
      </c>
      <c r="D16" s="184">
        <v>160</v>
      </c>
      <c r="E16" s="185">
        <v>29</v>
      </c>
      <c r="F16" s="185">
        <v>13</v>
      </c>
      <c r="G16" s="185">
        <v>4</v>
      </c>
      <c r="H16" s="185">
        <v>9</v>
      </c>
      <c r="I16" s="189"/>
    </row>
    <row r="17" spans="1:9" ht="19.5" customHeight="1">
      <c r="A17" s="182">
        <v>15</v>
      </c>
      <c r="B17" s="187" t="s">
        <v>7</v>
      </c>
      <c r="C17" s="188">
        <v>5</v>
      </c>
      <c r="D17" s="184">
        <v>10</v>
      </c>
      <c r="E17" s="185"/>
      <c r="F17" s="185">
        <v>35</v>
      </c>
      <c r="G17" s="185">
        <v>19</v>
      </c>
      <c r="H17" s="185">
        <v>16</v>
      </c>
      <c r="I17" s="190"/>
    </row>
    <row r="18" spans="1:9" ht="19.5" customHeight="1">
      <c r="A18" s="182">
        <v>16</v>
      </c>
      <c r="B18" s="187" t="s">
        <v>14</v>
      </c>
      <c r="C18" s="188">
        <v>5</v>
      </c>
      <c r="D18" s="184">
        <v>47</v>
      </c>
      <c r="E18" s="185"/>
      <c r="F18" s="185">
        <v>28</v>
      </c>
      <c r="G18" s="185">
        <v>14</v>
      </c>
      <c r="H18" s="185">
        <v>14</v>
      </c>
      <c r="I18" s="185"/>
    </row>
    <row r="19" spans="1:9" ht="19.5" customHeight="1">
      <c r="A19" s="182">
        <v>17</v>
      </c>
      <c r="B19" s="187" t="s">
        <v>14</v>
      </c>
      <c r="C19" s="188">
        <v>5</v>
      </c>
      <c r="D19" s="184"/>
      <c r="E19" s="185"/>
      <c r="F19" s="185">
        <v>31</v>
      </c>
      <c r="G19" s="185">
        <v>18</v>
      </c>
      <c r="H19" s="185">
        <v>13</v>
      </c>
      <c r="I19" s="185"/>
    </row>
    <row r="20" spans="1:9" ht="19.5" customHeight="1">
      <c r="A20" s="182">
        <v>18</v>
      </c>
      <c r="B20" s="187" t="s">
        <v>14</v>
      </c>
      <c r="C20" s="188">
        <v>5</v>
      </c>
      <c r="D20" s="184">
        <v>30</v>
      </c>
      <c r="E20" s="185">
        <v>19</v>
      </c>
      <c r="F20" s="185">
        <v>24</v>
      </c>
      <c r="G20" s="185">
        <v>3</v>
      </c>
      <c r="H20" s="185">
        <v>21</v>
      </c>
      <c r="I20" s="185"/>
    </row>
    <row r="21" spans="1:9" ht="19.5" customHeight="1">
      <c r="A21" s="182">
        <v>19</v>
      </c>
      <c r="B21" s="187" t="s">
        <v>7</v>
      </c>
      <c r="C21" s="188">
        <v>5</v>
      </c>
      <c r="D21" s="184">
        <v>23</v>
      </c>
      <c r="E21" s="185"/>
      <c r="F21" s="185">
        <v>36</v>
      </c>
      <c r="G21" s="185">
        <v>18</v>
      </c>
      <c r="H21" s="185">
        <v>18</v>
      </c>
      <c r="I21" s="185"/>
    </row>
    <row r="22" spans="1:9" ht="19.5" customHeight="1">
      <c r="A22" s="182">
        <v>20</v>
      </c>
      <c r="B22" s="187" t="s">
        <v>7</v>
      </c>
      <c r="C22" s="188">
        <v>5</v>
      </c>
      <c r="D22" s="184">
        <v>151</v>
      </c>
      <c r="E22" s="185"/>
      <c r="F22" s="185">
        <v>42</v>
      </c>
      <c r="G22" s="185">
        <v>14</v>
      </c>
      <c r="H22" s="185">
        <v>28</v>
      </c>
      <c r="I22" s="185"/>
    </row>
    <row r="23" spans="1:9" ht="19.5" customHeight="1">
      <c r="A23" s="182">
        <v>21</v>
      </c>
      <c r="B23" s="187" t="s">
        <v>14</v>
      </c>
      <c r="C23" s="188">
        <v>5</v>
      </c>
      <c r="D23" s="184">
        <v>7</v>
      </c>
      <c r="E23" s="185"/>
      <c r="F23" s="185">
        <v>37</v>
      </c>
      <c r="G23" s="185">
        <v>23</v>
      </c>
      <c r="H23" s="185">
        <v>14</v>
      </c>
      <c r="I23" s="185">
        <v>3982</v>
      </c>
    </row>
    <row r="24" spans="1:9" ht="19.5" customHeight="1">
      <c r="A24" s="182">
        <v>22</v>
      </c>
      <c r="B24" s="187" t="s">
        <v>7</v>
      </c>
      <c r="C24" s="188">
        <v>5</v>
      </c>
      <c r="D24" s="184">
        <v>55</v>
      </c>
      <c r="E24" s="185"/>
      <c r="F24" s="185">
        <v>43</v>
      </c>
      <c r="G24" s="185">
        <v>20</v>
      </c>
      <c r="H24" s="185">
        <v>23</v>
      </c>
      <c r="I24" s="185">
        <v>3235</v>
      </c>
    </row>
    <row r="25" spans="1:9" ht="19.5" customHeight="1">
      <c r="A25" s="182">
        <v>23</v>
      </c>
      <c r="B25" s="187" t="s">
        <v>14</v>
      </c>
      <c r="C25" s="188">
        <v>5</v>
      </c>
      <c r="D25" s="184">
        <v>19</v>
      </c>
      <c r="E25" s="185"/>
      <c r="F25" s="185">
        <v>48</v>
      </c>
      <c r="G25" s="185">
        <v>28</v>
      </c>
      <c r="H25" s="185">
        <v>20</v>
      </c>
      <c r="I25" s="185">
        <v>3823</v>
      </c>
    </row>
    <row r="26" spans="1:9" ht="19.5" customHeight="1">
      <c r="A26" s="182">
        <v>24</v>
      </c>
      <c r="B26" s="187" t="s">
        <v>14</v>
      </c>
      <c r="C26" s="188">
        <v>5</v>
      </c>
      <c r="D26" s="184">
        <v>10</v>
      </c>
      <c r="E26" s="185"/>
      <c r="F26" s="185">
        <v>47</v>
      </c>
      <c r="G26" s="185">
        <v>41</v>
      </c>
      <c r="H26" s="185">
        <v>6</v>
      </c>
      <c r="I26" s="185"/>
    </row>
    <row r="27" spans="1:9" ht="19.5" customHeight="1">
      <c r="A27" s="182">
        <v>25</v>
      </c>
      <c r="B27" s="187" t="s">
        <v>7</v>
      </c>
      <c r="C27" s="188">
        <v>5</v>
      </c>
      <c r="D27" s="184">
        <v>16</v>
      </c>
      <c r="E27" s="185"/>
      <c r="F27" s="185">
        <v>29</v>
      </c>
      <c r="G27" s="185">
        <v>9</v>
      </c>
      <c r="H27" s="185">
        <v>20</v>
      </c>
      <c r="I27" s="185">
        <v>4737</v>
      </c>
    </row>
    <row r="28" spans="1:9" ht="19.5" customHeight="1">
      <c r="A28" s="182">
        <v>26</v>
      </c>
      <c r="B28" s="187" t="s">
        <v>14</v>
      </c>
      <c r="C28" s="188">
        <v>5</v>
      </c>
      <c r="D28" s="184">
        <v>48</v>
      </c>
      <c r="E28" s="185"/>
      <c r="F28" s="185">
        <v>50</v>
      </c>
      <c r="G28" s="185">
        <v>38</v>
      </c>
      <c r="H28" s="185">
        <v>12</v>
      </c>
      <c r="I28" s="185"/>
    </row>
    <row r="29" spans="1:9" ht="19.5" customHeight="1">
      <c r="A29" s="182">
        <v>27</v>
      </c>
      <c r="B29" s="187" t="s">
        <v>14</v>
      </c>
      <c r="C29" s="188">
        <v>5</v>
      </c>
      <c r="D29" s="184">
        <v>50</v>
      </c>
      <c r="E29" s="185"/>
      <c r="F29" s="185">
        <v>46</v>
      </c>
      <c r="G29" s="185">
        <v>28</v>
      </c>
      <c r="H29" s="185">
        <v>18</v>
      </c>
      <c r="I29" s="185"/>
    </row>
    <row r="30" spans="1:9" ht="19.5" customHeight="1">
      <c r="A30" s="182">
        <v>28</v>
      </c>
      <c r="B30" s="187" t="s">
        <v>7</v>
      </c>
      <c r="C30" s="188">
        <v>5</v>
      </c>
      <c r="D30" s="184">
        <v>44</v>
      </c>
      <c r="E30" s="185"/>
      <c r="F30" s="185">
        <v>43</v>
      </c>
      <c r="G30" s="185">
        <v>26</v>
      </c>
      <c r="H30" s="185">
        <v>17</v>
      </c>
      <c r="I30" s="185">
        <v>4340</v>
      </c>
    </row>
    <row r="31" spans="1:9" ht="19.5" customHeight="1">
      <c r="A31" s="182">
        <v>29</v>
      </c>
      <c r="B31" s="187" t="s">
        <v>14</v>
      </c>
      <c r="C31" s="188">
        <v>5</v>
      </c>
      <c r="D31" s="184">
        <v>35</v>
      </c>
      <c r="E31" s="185"/>
      <c r="F31" s="185">
        <v>29</v>
      </c>
      <c r="G31" s="185">
        <v>7</v>
      </c>
      <c r="H31" s="185">
        <v>22</v>
      </c>
      <c r="I31" s="185"/>
    </row>
    <row r="32" spans="1:9" ht="19.5" customHeight="1">
      <c r="A32" s="182">
        <v>30</v>
      </c>
      <c r="B32" s="187" t="s">
        <v>14</v>
      </c>
      <c r="C32" s="188">
        <v>5</v>
      </c>
      <c r="D32" s="184">
        <v>58</v>
      </c>
      <c r="E32" s="185"/>
      <c r="F32" s="185">
        <v>42</v>
      </c>
      <c r="G32" s="185">
        <v>33</v>
      </c>
      <c r="H32" s="185">
        <v>9</v>
      </c>
      <c r="I32" s="185">
        <v>5147</v>
      </c>
    </row>
    <row r="33" spans="1:9" ht="19.5" customHeight="1">
      <c r="A33" s="182">
        <v>31</v>
      </c>
      <c r="B33" s="187" t="s">
        <v>14</v>
      </c>
      <c r="C33" s="188">
        <v>5</v>
      </c>
      <c r="D33" s="184">
        <v>43</v>
      </c>
      <c r="E33" s="185"/>
      <c r="F33" s="185">
        <v>38</v>
      </c>
      <c r="G33" s="185">
        <v>22</v>
      </c>
      <c r="H33" s="185">
        <v>16</v>
      </c>
      <c r="I33" s="185"/>
    </row>
    <row r="34" spans="1:9" ht="19.5" customHeight="1">
      <c r="A34" s="182">
        <v>32</v>
      </c>
      <c r="B34" s="187" t="s">
        <v>7</v>
      </c>
      <c r="C34" s="188">
        <v>5</v>
      </c>
      <c r="D34" s="184">
        <v>33</v>
      </c>
      <c r="E34" s="185"/>
      <c r="F34" s="185">
        <v>44</v>
      </c>
      <c r="G34" s="185">
        <v>30</v>
      </c>
      <c r="H34" s="185">
        <v>14</v>
      </c>
      <c r="I34" s="185"/>
    </row>
    <row r="35" spans="1:9" ht="19.5" customHeight="1">
      <c r="A35" s="182">
        <v>33</v>
      </c>
      <c r="B35" s="187" t="s">
        <v>14</v>
      </c>
      <c r="C35" s="188">
        <v>5</v>
      </c>
      <c r="D35" s="184">
        <v>29</v>
      </c>
      <c r="E35" s="185"/>
      <c r="F35" s="185">
        <v>32</v>
      </c>
      <c r="G35" s="185">
        <v>18</v>
      </c>
      <c r="H35" s="185">
        <v>14</v>
      </c>
      <c r="I35" s="185"/>
    </row>
    <row r="36" spans="1:9" ht="19.5" customHeight="1">
      <c r="A36" s="182">
        <v>34</v>
      </c>
      <c r="B36" s="187" t="s">
        <v>7</v>
      </c>
      <c r="C36" s="188">
        <v>5</v>
      </c>
      <c r="D36" s="184">
        <v>55</v>
      </c>
      <c r="E36" s="185"/>
      <c r="F36" s="185">
        <v>21</v>
      </c>
      <c r="G36" s="185">
        <v>4</v>
      </c>
      <c r="H36" s="185">
        <v>17</v>
      </c>
      <c r="I36" s="185"/>
    </row>
    <row r="37" spans="1:9" ht="23" customHeight="1">
      <c r="A37" s="182">
        <v>35</v>
      </c>
      <c r="B37" s="183" t="s">
        <v>7</v>
      </c>
      <c r="C37" s="188">
        <v>5</v>
      </c>
      <c r="D37" s="184">
        <v>29</v>
      </c>
      <c r="E37" s="185"/>
      <c r="F37" s="185">
        <v>28</v>
      </c>
      <c r="G37" s="185">
        <v>17</v>
      </c>
      <c r="H37" s="185">
        <v>11</v>
      </c>
      <c r="I37" s="185"/>
    </row>
    <row r="38" spans="1:9" ht="23" customHeight="1">
      <c r="A38" s="182">
        <v>36</v>
      </c>
      <c r="B38" s="183" t="s">
        <v>7</v>
      </c>
      <c r="C38" s="188">
        <v>5</v>
      </c>
      <c r="D38" s="184">
        <v>40</v>
      </c>
      <c r="E38" s="185"/>
      <c r="F38" s="185">
        <v>22</v>
      </c>
      <c r="G38" s="185">
        <v>4</v>
      </c>
      <c r="H38" s="185">
        <v>18</v>
      </c>
      <c r="I38" s="185"/>
    </row>
    <row r="39" spans="1:9" ht="23" customHeight="1">
      <c r="A39" s="182">
        <v>37</v>
      </c>
      <c r="B39" s="183" t="s">
        <v>7</v>
      </c>
      <c r="C39" s="188">
        <v>5</v>
      </c>
      <c r="D39" s="184">
        <v>14</v>
      </c>
      <c r="E39" s="185"/>
      <c r="F39" s="185">
        <v>59</v>
      </c>
      <c r="G39" s="185">
        <v>49</v>
      </c>
      <c r="H39" s="185">
        <v>10</v>
      </c>
      <c r="I39" s="185"/>
    </row>
    <row r="40" spans="1:9" ht="23" customHeight="1">
      <c r="A40" s="182">
        <v>38</v>
      </c>
      <c r="B40" s="183" t="s">
        <v>7</v>
      </c>
      <c r="C40" s="188">
        <v>5</v>
      </c>
      <c r="D40" s="184">
        <v>21</v>
      </c>
      <c r="E40" s="185"/>
      <c r="F40" s="185">
        <v>19</v>
      </c>
      <c r="G40" s="185">
        <v>3</v>
      </c>
      <c r="H40" s="185">
        <v>16</v>
      </c>
      <c r="I40" s="185">
        <v>2692</v>
      </c>
    </row>
    <row r="41" spans="1:9" ht="23" customHeight="1">
      <c r="A41" s="182">
        <v>39</v>
      </c>
      <c r="B41" s="183" t="s">
        <v>7</v>
      </c>
      <c r="C41" s="188">
        <v>5</v>
      </c>
      <c r="D41" s="184">
        <v>41</v>
      </c>
      <c r="E41" s="185"/>
      <c r="F41" s="185">
        <v>19</v>
      </c>
      <c r="G41" s="185">
        <v>3</v>
      </c>
      <c r="H41" s="185">
        <v>16</v>
      </c>
      <c r="I41" s="185"/>
    </row>
    <row r="42" spans="1:9" ht="17.5" customHeight="1">
      <c r="A42" s="191"/>
      <c r="B42" s="109" t="s">
        <v>213</v>
      </c>
      <c r="C42" s="192">
        <f t="shared" ref="C42:I42" si="0">AVERAGE(C3:C41)</f>
        <v>5</v>
      </c>
      <c r="D42" s="192">
        <f t="shared" si="0"/>
        <v>48.027027027027025</v>
      </c>
      <c r="E42" s="192">
        <f t="shared" si="0"/>
        <v>39</v>
      </c>
      <c r="F42" s="192">
        <f t="shared" si="0"/>
        <v>36.692307692307693</v>
      </c>
      <c r="G42" s="192">
        <f t="shared" si="0"/>
        <v>18.384615384615383</v>
      </c>
      <c r="H42" s="192">
        <f t="shared" si="0"/>
        <v>18.564102564102566</v>
      </c>
      <c r="I42" s="192">
        <f t="shared" si="0"/>
        <v>3961.1333333333332</v>
      </c>
    </row>
    <row r="43" spans="1:9" ht="34.5" customHeight="1">
      <c r="A43" s="191"/>
      <c r="B43" s="109" t="s">
        <v>215</v>
      </c>
      <c r="C43" s="192">
        <f t="shared" ref="C43:I43" si="1">STDEV(C3:C41)</f>
        <v>0</v>
      </c>
      <c r="D43" s="192">
        <f t="shared" si="1"/>
        <v>40.201220605077879</v>
      </c>
      <c r="E43" s="192">
        <f t="shared" si="1"/>
        <v>26.457513110645905</v>
      </c>
      <c r="F43" s="192">
        <f t="shared" si="1"/>
        <v>12.087735946978935</v>
      </c>
      <c r="G43" s="192">
        <f t="shared" si="1"/>
        <v>11.485953399960879</v>
      </c>
      <c r="H43" s="192">
        <f t="shared" si="1"/>
        <v>7.7452697679730615</v>
      </c>
      <c r="I43" s="192">
        <f t="shared" si="1"/>
        <v>977.95828618801966</v>
      </c>
    </row>
    <row r="44" spans="1:9" ht="17.5" customHeight="1">
      <c r="A44" s="191"/>
      <c r="B44" s="109" t="s">
        <v>19</v>
      </c>
      <c r="C44" s="193">
        <f t="shared" ref="C44:I44" si="2">COUNT(C3:C41)</f>
        <v>39</v>
      </c>
      <c r="D44" s="193">
        <f t="shared" si="2"/>
        <v>37</v>
      </c>
      <c r="E44" s="193">
        <f t="shared" si="2"/>
        <v>3</v>
      </c>
      <c r="F44" s="193">
        <f t="shared" si="2"/>
        <v>39</v>
      </c>
      <c r="G44" s="193">
        <f t="shared" si="2"/>
        <v>39</v>
      </c>
      <c r="H44" s="193">
        <f t="shared" si="2"/>
        <v>39</v>
      </c>
      <c r="I44" s="193">
        <f t="shared" si="2"/>
        <v>15</v>
      </c>
    </row>
    <row r="45" spans="1:9" ht="17.5" customHeight="1">
      <c r="A45" s="191"/>
      <c r="B45" s="109" t="s">
        <v>20</v>
      </c>
      <c r="C45" s="194">
        <f t="shared" ref="C45:I45" si="3">SQRT(C44)</f>
        <v>6.2449979983983983</v>
      </c>
      <c r="D45" s="194">
        <f t="shared" si="3"/>
        <v>6.0827625302982193</v>
      </c>
      <c r="E45" s="194">
        <f t="shared" si="3"/>
        <v>1.7320508075688772</v>
      </c>
      <c r="F45" s="194">
        <f t="shared" si="3"/>
        <v>6.2449979983983983</v>
      </c>
      <c r="G45" s="194">
        <f t="shared" si="3"/>
        <v>6.2449979983983983</v>
      </c>
      <c r="H45" s="194">
        <f t="shared" si="3"/>
        <v>6.2449979983983983</v>
      </c>
      <c r="I45" s="194">
        <f t="shared" si="3"/>
        <v>3.872983346207417</v>
      </c>
    </row>
    <row r="46" spans="1:9" ht="17.5" customHeight="1">
      <c r="A46" s="191"/>
      <c r="B46" s="109" t="s">
        <v>21</v>
      </c>
      <c r="C46" s="194">
        <f t="shared" ref="C46:I46" si="4">C43/C45</f>
        <v>0</v>
      </c>
      <c r="D46" s="194">
        <f t="shared" si="4"/>
        <v>6.6090399559140662</v>
      </c>
      <c r="E46" s="194">
        <f t="shared" si="4"/>
        <v>15.275252316519467</v>
      </c>
      <c r="F46" s="194">
        <f t="shared" si="4"/>
        <v>1.9355868408731234</v>
      </c>
      <c r="G46" s="194">
        <f t="shared" si="4"/>
        <v>1.839224512626999</v>
      </c>
      <c r="H46" s="194">
        <f t="shared" si="4"/>
        <v>1.2402357486678819</v>
      </c>
      <c r="I46" s="194">
        <f t="shared" si="4"/>
        <v>252.50774371278314</v>
      </c>
    </row>
  </sheetData>
  <mergeCells count="1">
    <mergeCell ref="A1:I1"/>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9"/>
  <sheetViews>
    <sheetView showGridLines="0" topLeftCell="A30" zoomScale="75" zoomScaleNormal="75" zoomScalePageLayoutView="75" workbookViewId="0">
      <selection activeCell="B47" sqref="B47"/>
    </sheetView>
  </sheetViews>
  <sheetFormatPr baseColWidth="10" defaultColWidth="12" defaultRowHeight="13" customHeight="1" x14ac:dyDescent="0"/>
  <cols>
    <col min="1" max="1" width="13.33203125" style="195" customWidth="1"/>
    <col min="2" max="2" width="14.33203125" style="195" customWidth="1"/>
    <col min="3" max="3" width="10.6640625" style="195" customWidth="1"/>
    <col min="4" max="4" width="15.33203125" style="195" customWidth="1"/>
    <col min="5" max="5" width="13.33203125" style="195" customWidth="1"/>
    <col min="6" max="6" width="19.83203125" style="195" customWidth="1"/>
    <col min="7" max="7" width="13.83203125" style="195" customWidth="1"/>
    <col min="8" max="8" width="13.1640625" style="195" customWidth="1"/>
    <col min="9" max="9" width="8.1640625" style="195" customWidth="1"/>
    <col min="10" max="256" width="12" style="195" customWidth="1"/>
  </cols>
  <sheetData>
    <row r="1" spans="1:9" ht="32.25" customHeight="1">
      <c r="A1" s="272" t="s">
        <v>209</v>
      </c>
      <c r="B1" s="272"/>
      <c r="C1" s="272"/>
      <c r="D1" s="272"/>
      <c r="E1" s="272"/>
      <c r="F1" s="272"/>
      <c r="G1" s="272"/>
      <c r="H1" s="272"/>
      <c r="I1" s="272"/>
    </row>
    <row r="2" spans="1:9" ht="34.5" customHeight="1">
      <c r="A2" s="144" t="s">
        <v>13</v>
      </c>
      <c r="B2" s="144" t="s">
        <v>122</v>
      </c>
      <c r="C2" s="144" t="s">
        <v>38</v>
      </c>
      <c r="D2" s="144" t="s">
        <v>197</v>
      </c>
      <c r="E2" s="144" t="s">
        <v>199</v>
      </c>
      <c r="F2" s="144" t="s">
        <v>195</v>
      </c>
      <c r="G2" s="144" t="s">
        <v>131</v>
      </c>
      <c r="H2" s="144" t="s">
        <v>119</v>
      </c>
      <c r="I2" s="144" t="s">
        <v>71</v>
      </c>
    </row>
    <row r="3" spans="1:9" ht="19.5" customHeight="1">
      <c r="A3" s="196">
        <v>1</v>
      </c>
      <c r="B3" s="197" t="s">
        <v>7</v>
      </c>
      <c r="C3" s="196">
        <v>2</v>
      </c>
      <c r="D3" s="198">
        <v>178</v>
      </c>
      <c r="E3" s="198"/>
      <c r="F3" s="198"/>
      <c r="G3" s="198"/>
      <c r="H3" s="198"/>
      <c r="I3" s="198"/>
    </row>
    <row r="4" spans="1:9" ht="19.5" customHeight="1">
      <c r="A4" s="196">
        <v>2</v>
      </c>
      <c r="B4" s="197" t="s">
        <v>7</v>
      </c>
      <c r="C4" s="196">
        <v>5</v>
      </c>
      <c r="D4" s="198">
        <v>215</v>
      </c>
      <c r="E4" s="198"/>
      <c r="F4" s="198">
        <v>59</v>
      </c>
      <c r="G4" s="198">
        <v>30</v>
      </c>
      <c r="H4" s="198">
        <v>29</v>
      </c>
      <c r="I4" s="198">
        <v>2481</v>
      </c>
    </row>
    <row r="5" spans="1:9" ht="19.5" customHeight="1">
      <c r="A5" s="196">
        <v>3</v>
      </c>
      <c r="B5" s="197" t="s">
        <v>7</v>
      </c>
      <c r="C5" s="196">
        <v>3</v>
      </c>
      <c r="D5" s="198">
        <v>22</v>
      </c>
      <c r="E5" s="198">
        <v>32</v>
      </c>
      <c r="F5" s="198"/>
      <c r="G5" s="198"/>
      <c r="H5" s="198"/>
      <c r="I5" s="198"/>
    </row>
    <row r="6" spans="1:9" ht="19.5" customHeight="1">
      <c r="A6" s="196">
        <v>4</v>
      </c>
      <c r="B6" s="197" t="s">
        <v>14</v>
      </c>
      <c r="C6" s="196">
        <v>2</v>
      </c>
      <c r="D6" s="198">
        <v>65</v>
      </c>
      <c r="E6" s="198"/>
      <c r="F6" s="198"/>
      <c r="G6" s="198"/>
      <c r="H6" s="198"/>
      <c r="I6" s="198"/>
    </row>
    <row r="7" spans="1:9" ht="19.5" customHeight="1">
      <c r="A7" s="196">
        <v>5</v>
      </c>
      <c r="B7" s="197" t="s">
        <v>7</v>
      </c>
      <c r="C7" s="196">
        <v>5</v>
      </c>
      <c r="D7" s="198">
        <v>30</v>
      </c>
      <c r="E7" s="198">
        <v>42</v>
      </c>
      <c r="F7" s="198">
        <v>42</v>
      </c>
      <c r="G7" s="198">
        <v>12</v>
      </c>
      <c r="H7" s="198">
        <v>30</v>
      </c>
      <c r="I7" s="196">
        <v>1929</v>
      </c>
    </row>
    <row r="8" spans="1:9" ht="19.5" customHeight="1">
      <c r="A8" s="196">
        <v>6</v>
      </c>
      <c r="B8" s="197" t="s">
        <v>7</v>
      </c>
      <c r="C8" s="196">
        <v>2</v>
      </c>
      <c r="D8" s="198">
        <v>130</v>
      </c>
      <c r="E8" s="198"/>
      <c r="F8" s="198"/>
      <c r="G8" s="198"/>
      <c r="H8" s="198"/>
      <c r="I8" s="198"/>
    </row>
    <row r="9" spans="1:9" ht="19.5" customHeight="1">
      <c r="A9" s="196">
        <v>7</v>
      </c>
      <c r="B9" s="197" t="s">
        <v>7</v>
      </c>
      <c r="C9" s="196">
        <v>5</v>
      </c>
      <c r="D9" s="198">
        <v>70</v>
      </c>
      <c r="E9" s="198">
        <v>40</v>
      </c>
      <c r="F9" s="198">
        <v>59</v>
      </c>
      <c r="G9" s="198">
        <v>39</v>
      </c>
      <c r="H9" s="198">
        <v>20</v>
      </c>
      <c r="I9" s="198">
        <v>3951</v>
      </c>
    </row>
    <row r="10" spans="1:9" ht="19.5" customHeight="1">
      <c r="A10" s="196">
        <v>8</v>
      </c>
      <c r="B10" s="197" t="s">
        <v>7</v>
      </c>
      <c r="C10" s="196">
        <v>2</v>
      </c>
      <c r="D10" s="198">
        <v>55</v>
      </c>
      <c r="E10" s="198"/>
      <c r="F10" s="198"/>
      <c r="G10" s="198"/>
      <c r="H10" s="198"/>
      <c r="I10" s="198"/>
    </row>
    <row r="11" spans="1:9" ht="19.5" customHeight="1">
      <c r="A11" s="196">
        <v>9</v>
      </c>
      <c r="B11" s="197" t="s">
        <v>7</v>
      </c>
      <c r="C11" s="196">
        <v>2</v>
      </c>
      <c r="D11" s="198">
        <v>167</v>
      </c>
      <c r="E11" s="199"/>
      <c r="F11" s="200"/>
      <c r="G11" s="200"/>
      <c r="H11" s="201"/>
      <c r="I11" s="198"/>
    </row>
    <row r="12" spans="1:9" ht="19.5" customHeight="1">
      <c r="A12" s="196">
        <v>10</v>
      </c>
      <c r="B12" s="197" t="s">
        <v>7</v>
      </c>
      <c r="C12" s="196">
        <v>2</v>
      </c>
      <c r="D12" s="198">
        <v>126</v>
      </c>
      <c r="E12" s="199"/>
      <c r="F12" s="200"/>
      <c r="G12" s="200"/>
      <c r="H12" s="201"/>
      <c r="I12" s="198"/>
    </row>
    <row r="13" spans="1:9" ht="19.5" customHeight="1">
      <c r="A13" s="196">
        <v>11</v>
      </c>
      <c r="B13" s="197" t="s">
        <v>7</v>
      </c>
      <c r="C13" s="196">
        <v>2</v>
      </c>
      <c r="D13" s="199">
        <v>181</v>
      </c>
      <c r="E13" s="200"/>
      <c r="F13" s="200"/>
      <c r="G13" s="200"/>
      <c r="H13" s="201"/>
      <c r="I13" s="198"/>
    </row>
    <row r="14" spans="1:9" ht="19.5" customHeight="1">
      <c r="A14" s="196">
        <v>12</v>
      </c>
      <c r="B14" s="197" t="s">
        <v>14</v>
      </c>
      <c r="C14" s="196">
        <v>2</v>
      </c>
      <c r="D14" s="199">
        <v>66</v>
      </c>
      <c r="E14" s="200"/>
      <c r="F14" s="200"/>
      <c r="G14" s="200"/>
      <c r="H14" s="200"/>
      <c r="I14" s="201"/>
    </row>
    <row r="15" spans="1:9" ht="19.5" customHeight="1">
      <c r="A15" s="196">
        <v>13</v>
      </c>
      <c r="B15" s="197" t="s">
        <v>14</v>
      </c>
      <c r="C15" s="196">
        <v>2</v>
      </c>
      <c r="D15" s="199">
        <v>140</v>
      </c>
      <c r="E15" s="202"/>
      <c r="F15" s="200"/>
      <c r="G15" s="200"/>
      <c r="H15" s="200"/>
      <c r="I15" s="201"/>
    </row>
    <row r="16" spans="1:9" ht="19.5" customHeight="1">
      <c r="A16" s="196">
        <v>14</v>
      </c>
      <c r="B16" s="197" t="s">
        <v>7</v>
      </c>
      <c r="C16" s="196">
        <v>5</v>
      </c>
      <c r="D16" s="199">
        <v>55</v>
      </c>
      <c r="E16" s="200">
        <v>36</v>
      </c>
      <c r="F16" s="200">
        <v>46</v>
      </c>
      <c r="G16" s="200">
        <v>23</v>
      </c>
      <c r="H16" s="201">
        <v>13</v>
      </c>
      <c r="I16" s="198">
        <v>6178</v>
      </c>
    </row>
    <row r="17" spans="1:9" ht="19.5" customHeight="1">
      <c r="A17" s="196">
        <v>15</v>
      </c>
      <c r="B17" s="197" t="s">
        <v>7</v>
      </c>
      <c r="C17" s="196">
        <v>3</v>
      </c>
      <c r="D17" s="199">
        <v>208</v>
      </c>
      <c r="E17" s="200">
        <v>26</v>
      </c>
      <c r="F17" s="202"/>
      <c r="G17" s="202"/>
      <c r="H17" s="203"/>
      <c r="I17" s="198"/>
    </row>
    <row r="18" spans="1:9" ht="19.5" customHeight="1">
      <c r="A18" s="196">
        <v>16</v>
      </c>
      <c r="B18" s="197" t="s">
        <v>14</v>
      </c>
      <c r="C18" s="196">
        <v>5</v>
      </c>
      <c r="D18" s="199">
        <v>228</v>
      </c>
      <c r="E18" s="200"/>
      <c r="F18" s="200">
        <v>37</v>
      </c>
      <c r="G18" s="200">
        <v>3</v>
      </c>
      <c r="H18" s="201">
        <v>34</v>
      </c>
      <c r="I18" s="198">
        <v>5515</v>
      </c>
    </row>
    <row r="19" spans="1:9" ht="19.5" customHeight="1">
      <c r="A19" s="196">
        <v>17</v>
      </c>
      <c r="B19" s="197" t="s">
        <v>7</v>
      </c>
      <c r="C19" s="196">
        <v>5</v>
      </c>
      <c r="D19" s="199">
        <v>100</v>
      </c>
      <c r="E19" s="200"/>
      <c r="F19" s="200">
        <v>37</v>
      </c>
      <c r="G19" s="200">
        <v>7</v>
      </c>
      <c r="H19" s="201">
        <v>30</v>
      </c>
      <c r="I19" s="198">
        <v>3443</v>
      </c>
    </row>
    <row r="20" spans="1:9" ht="19.5" customHeight="1">
      <c r="A20" s="196">
        <v>18</v>
      </c>
      <c r="B20" s="197" t="s">
        <v>7</v>
      </c>
      <c r="C20" s="196">
        <v>5</v>
      </c>
      <c r="D20" s="199">
        <v>126</v>
      </c>
      <c r="E20" s="200"/>
      <c r="F20" s="202">
        <v>73</v>
      </c>
      <c r="G20" s="202">
        <v>36</v>
      </c>
      <c r="H20" s="200">
        <v>37</v>
      </c>
      <c r="I20" s="201"/>
    </row>
    <row r="21" spans="1:9" ht="19.5" customHeight="1">
      <c r="A21" s="196">
        <v>19</v>
      </c>
      <c r="B21" s="197" t="s">
        <v>7</v>
      </c>
      <c r="C21" s="196">
        <v>5</v>
      </c>
      <c r="D21" s="199">
        <v>154</v>
      </c>
      <c r="E21" s="200"/>
      <c r="F21" s="200">
        <v>74</v>
      </c>
      <c r="G21" s="200">
        <v>33</v>
      </c>
      <c r="H21" s="200">
        <v>41</v>
      </c>
      <c r="I21" s="201">
        <v>1872</v>
      </c>
    </row>
    <row r="22" spans="1:9" ht="19.5" customHeight="1">
      <c r="A22" s="196">
        <v>20</v>
      </c>
      <c r="B22" s="197" t="s">
        <v>14</v>
      </c>
      <c r="C22" s="196">
        <v>5</v>
      </c>
      <c r="D22" s="199">
        <v>24</v>
      </c>
      <c r="E22" s="200">
        <v>27</v>
      </c>
      <c r="F22" s="200">
        <v>34</v>
      </c>
      <c r="G22" s="200">
        <v>13</v>
      </c>
      <c r="H22" s="200">
        <v>21</v>
      </c>
      <c r="I22" s="201">
        <v>5463</v>
      </c>
    </row>
    <row r="23" spans="1:9" ht="19.5" customHeight="1">
      <c r="A23" s="196">
        <v>21</v>
      </c>
      <c r="B23" s="197" t="s">
        <v>7</v>
      </c>
      <c r="C23" s="196">
        <v>5</v>
      </c>
      <c r="D23" s="199">
        <v>16</v>
      </c>
      <c r="E23" s="200"/>
      <c r="F23" s="200">
        <v>57</v>
      </c>
      <c r="G23" s="200">
        <v>12</v>
      </c>
      <c r="H23" s="200">
        <v>45</v>
      </c>
      <c r="I23" s="201">
        <v>5018</v>
      </c>
    </row>
    <row r="24" spans="1:9" ht="19.5" customHeight="1">
      <c r="A24" s="196">
        <v>22</v>
      </c>
      <c r="B24" s="197" t="s">
        <v>7</v>
      </c>
      <c r="C24" s="196">
        <v>5</v>
      </c>
      <c r="D24" s="199">
        <v>25</v>
      </c>
      <c r="E24" s="200"/>
      <c r="F24" s="200">
        <v>53</v>
      </c>
      <c r="G24" s="200">
        <v>24</v>
      </c>
      <c r="H24" s="200">
        <v>29</v>
      </c>
      <c r="I24" s="201">
        <v>4873</v>
      </c>
    </row>
    <row r="25" spans="1:9" ht="19.5" customHeight="1">
      <c r="A25" s="196">
        <v>23</v>
      </c>
      <c r="B25" s="197" t="s">
        <v>7</v>
      </c>
      <c r="C25" s="196">
        <v>5</v>
      </c>
      <c r="D25" s="199">
        <v>41</v>
      </c>
      <c r="E25" s="200"/>
      <c r="F25" s="200">
        <v>49</v>
      </c>
      <c r="G25" s="200">
        <v>30</v>
      </c>
      <c r="H25" s="200">
        <v>19</v>
      </c>
      <c r="I25" s="201">
        <v>4822</v>
      </c>
    </row>
    <row r="26" spans="1:9" ht="19.5" customHeight="1">
      <c r="A26" s="196">
        <v>24</v>
      </c>
      <c r="B26" s="197" t="s">
        <v>14</v>
      </c>
      <c r="C26" s="196">
        <v>2</v>
      </c>
      <c r="D26" s="199">
        <v>425</v>
      </c>
      <c r="E26" s="200"/>
      <c r="F26" s="200"/>
      <c r="G26" s="200"/>
      <c r="H26" s="200"/>
      <c r="I26" s="201"/>
    </row>
    <row r="27" spans="1:9" ht="19.5" customHeight="1">
      <c r="A27" s="196">
        <v>25</v>
      </c>
      <c r="B27" s="197" t="s">
        <v>7</v>
      </c>
      <c r="C27" s="196">
        <v>5</v>
      </c>
      <c r="D27" s="199">
        <v>39</v>
      </c>
      <c r="E27" s="200"/>
      <c r="F27" s="200">
        <v>36</v>
      </c>
      <c r="G27" s="200">
        <v>10</v>
      </c>
      <c r="H27" s="200">
        <v>26</v>
      </c>
      <c r="I27" s="201">
        <v>5115</v>
      </c>
    </row>
    <row r="28" spans="1:9" ht="19.5" customHeight="1">
      <c r="A28" s="196">
        <v>26</v>
      </c>
      <c r="B28" s="197" t="s">
        <v>7</v>
      </c>
      <c r="C28" s="196">
        <v>5</v>
      </c>
      <c r="D28" s="199">
        <v>46</v>
      </c>
      <c r="E28" s="200">
        <v>27</v>
      </c>
      <c r="F28" s="200">
        <v>28</v>
      </c>
      <c r="G28" s="200">
        <v>5</v>
      </c>
      <c r="H28" s="200">
        <v>23</v>
      </c>
      <c r="I28" s="201">
        <v>2113</v>
      </c>
    </row>
    <row r="29" spans="1:9" ht="19.5" customHeight="1">
      <c r="A29" s="196">
        <v>27</v>
      </c>
      <c r="B29" s="197" t="s">
        <v>14</v>
      </c>
      <c r="C29" s="196">
        <v>5</v>
      </c>
      <c r="D29" s="199">
        <v>33</v>
      </c>
      <c r="E29" s="200">
        <v>42</v>
      </c>
      <c r="F29" s="200">
        <v>23</v>
      </c>
      <c r="G29" s="200">
        <v>4</v>
      </c>
      <c r="H29" s="200">
        <v>19</v>
      </c>
      <c r="I29" s="201">
        <v>3957</v>
      </c>
    </row>
    <row r="30" spans="1:9" ht="19.5" customHeight="1">
      <c r="A30" s="196">
        <v>28</v>
      </c>
      <c r="B30" s="197" t="s">
        <v>7</v>
      </c>
      <c r="C30" s="196">
        <v>5</v>
      </c>
      <c r="D30" s="199">
        <v>31</v>
      </c>
      <c r="E30" s="200"/>
      <c r="F30" s="200">
        <v>72</v>
      </c>
      <c r="G30" s="200">
        <v>39</v>
      </c>
      <c r="H30" s="200">
        <v>33</v>
      </c>
      <c r="I30" s="201">
        <v>4340</v>
      </c>
    </row>
    <row r="31" spans="1:9" ht="19.5" customHeight="1">
      <c r="A31" s="196">
        <v>29</v>
      </c>
      <c r="B31" s="197" t="s">
        <v>7</v>
      </c>
      <c r="C31" s="196">
        <v>4</v>
      </c>
      <c r="D31" s="199">
        <v>46</v>
      </c>
      <c r="E31" s="200"/>
      <c r="F31" s="200"/>
      <c r="G31" s="200"/>
      <c r="H31" s="200"/>
      <c r="I31" s="201"/>
    </row>
    <row r="32" spans="1:9" ht="19.5" customHeight="1">
      <c r="A32" s="196">
        <v>30</v>
      </c>
      <c r="B32" s="197" t="s">
        <v>14</v>
      </c>
      <c r="C32" s="196">
        <v>5</v>
      </c>
      <c r="D32" s="199">
        <v>40</v>
      </c>
      <c r="E32" s="200"/>
      <c r="F32" s="200">
        <v>54</v>
      </c>
      <c r="G32" s="200">
        <v>44</v>
      </c>
      <c r="H32" s="200">
        <v>10</v>
      </c>
      <c r="I32" s="201">
        <v>4039</v>
      </c>
    </row>
    <row r="33" spans="1:9" ht="19.5" customHeight="1">
      <c r="A33" s="196">
        <v>31</v>
      </c>
      <c r="B33" s="197" t="s">
        <v>14</v>
      </c>
      <c r="C33" s="196">
        <v>5</v>
      </c>
      <c r="D33" s="199">
        <v>14</v>
      </c>
      <c r="E33" s="200"/>
      <c r="F33" s="200">
        <v>52</v>
      </c>
      <c r="G33" s="200">
        <v>22</v>
      </c>
      <c r="H33" s="200">
        <v>30</v>
      </c>
      <c r="I33" s="201">
        <v>5708</v>
      </c>
    </row>
    <row r="34" spans="1:9" ht="19.5" customHeight="1">
      <c r="A34" s="196">
        <v>32</v>
      </c>
      <c r="B34" s="197" t="s">
        <v>7</v>
      </c>
      <c r="C34" s="196">
        <v>5</v>
      </c>
      <c r="D34" s="199">
        <v>79</v>
      </c>
      <c r="E34" s="200"/>
      <c r="F34" s="200">
        <v>29</v>
      </c>
      <c r="G34" s="200">
        <v>3</v>
      </c>
      <c r="H34" s="200">
        <v>26</v>
      </c>
      <c r="I34" s="201">
        <v>2975</v>
      </c>
    </row>
    <row r="35" spans="1:9" ht="19.5" customHeight="1">
      <c r="A35" s="196">
        <v>33</v>
      </c>
      <c r="B35" s="197" t="s">
        <v>7</v>
      </c>
      <c r="C35" s="196">
        <v>5</v>
      </c>
      <c r="D35" s="199">
        <v>93</v>
      </c>
      <c r="E35" s="200"/>
      <c r="F35" s="200">
        <v>42</v>
      </c>
      <c r="G35" s="200">
        <v>25</v>
      </c>
      <c r="H35" s="200">
        <v>17</v>
      </c>
      <c r="I35" s="201"/>
    </row>
    <row r="36" spans="1:9" ht="19.5" customHeight="1">
      <c r="A36" s="196">
        <v>34</v>
      </c>
      <c r="B36" s="197" t="s">
        <v>7</v>
      </c>
      <c r="C36" s="196">
        <v>5</v>
      </c>
      <c r="D36" s="199">
        <v>33</v>
      </c>
      <c r="E36" s="200"/>
      <c r="F36" s="200">
        <v>29</v>
      </c>
      <c r="G36" s="200">
        <v>6</v>
      </c>
      <c r="H36" s="200">
        <v>23</v>
      </c>
      <c r="I36" s="201">
        <v>2908</v>
      </c>
    </row>
    <row r="37" spans="1:9" ht="19.5" customHeight="1">
      <c r="A37" s="196">
        <v>35</v>
      </c>
      <c r="B37" s="197" t="s">
        <v>14</v>
      </c>
      <c r="C37" s="196">
        <v>5</v>
      </c>
      <c r="D37" s="199">
        <v>42</v>
      </c>
      <c r="E37" s="200"/>
      <c r="F37" s="200">
        <v>31</v>
      </c>
      <c r="G37" s="200">
        <v>3</v>
      </c>
      <c r="H37" s="200">
        <v>28</v>
      </c>
      <c r="I37" s="201"/>
    </row>
    <row r="38" spans="1:9" ht="19.5" customHeight="1">
      <c r="A38" s="196">
        <v>36</v>
      </c>
      <c r="B38" s="197" t="s">
        <v>7</v>
      </c>
      <c r="C38" s="196">
        <v>5</v>
      </c>
      <c r="D38" s="199">
        <v>91</v>
      </c>
      <c r="E38" s="200"/>
      <c r="F38" s="200">
        <v>37</v>
      </c>
      <c r="G38" s="200">
        <v>4</v>
      </c>
      <c r="H38" s="200">
        <v>33</v>
      </c>
      <c r="I38" s="201"/>
    </row>
    <row r="39" spans="1:9" ht="23" customHeight="1">
      <c r="A39" s="196">
        <v>37</v>
      </c>
      <c r="B39" s="204" t="s">
        <v>14</v>
      </c>
      <c r="C39" s="196">
        <v>2</v>
      </c>
      <c r="D39" s="199">
        <v>250</v>
      </c>
      <c r="E39" s="200"/>
      <c r="F39" s="200"/>
      <c r="G39" s="200"/>
      <c r="H39" s="200"/>
      <c r="I39" s="201"/>
    </row>
    <row r="40" spans="1:9" ht="23" customHeight="1">
      <c r="A40" s="196">
        <v>38</v>
      </c>
      <c r="B40" s="204" t="s">
        <v>14</v>
      </c>
      <c r="C40" s="196">
        <v>5</v>
      </c>
      <c r="D40" s="199">
        <v>44</v>
      </c>
      <c r="E40" s="200"/>
      <c r="F40" s="200">
        <v>33</v>
      </c>
      <c r="G40" s="200">
        <v>27</v>
      </c>
      <c r="H40" s="200">
        <v>6</v>
      </c>
      <c r="I40" s="201"/>
    </row>
    <row r="41" spans="1:9" ht="23" customHeight="1">
      <c r="A41" s="196">
        <v>39</v>
      </c>
      <c r="B41" s="204" t="s">
        <v>7</v>
      </c>
      <c r="C41" s="196">
        <v>5</v>
      </c>
      <c r="D41" s="199">
        <v>27</v>
      </c>
      <c r="E41" s="200"/>
      <c r="F41" s="200">
        <v>38</v>
      </c>
      <c r="G41" s="200">
        <v>21</v>
      </c>
      <c r="H41" s="200">
        <v>17</v>
      </c>
      <c r="I41" s="201"/>
    </row>
    <row r="42" spans="1:9" ht="23" customHeight="1">
      <c r="A42" s="196">
        <v>40</v>
      </c>
      <c r="B42" s="204" t="s">
        <v>14</v>
      </c>
      <c r="C42" s="196">
        <v>5</v>
      </c>
      <c r="D42" s="198">
        <v>41</v>
      </c>
      <c r="E42" s="198"/>
      <c r="F42" s="198">
        <v>47</v>
      </c>
      <c r="G42" s="198">
        <v>29</v>
      </c>
      <c r="H42" s="198">
        <v>18</v>
      </c>
      <c r="I42" s="198"/>
    </row>
    <row r="43" spans="1:9" ht="23" customHeight="1">
      <c r="A43" s="196">
        <v>41</v>
      </c>
      <c r="B43" s="204" t="s">
        <v>7</v>
      </c>
      <c r="C43" s="196">
        <v>5</v>
      </c>
      <c r="D43" s="198">
        <v>36</v>
      </c>
      <c r="E43" s="198"/>
      <c r="F43" s="198">
        <v>46</v>
      </c>
      <c r="G43" s="198">
        <v>31</v>
      </c>
      <c r="H43" s="198">
        <v>15</v>
      </c>
      <c r="I43" s="198"/>
    </row>
    <row r="44" spans="1:9" ht="23" customHeight="1">
      <c r="A44" s="196">
        <v>42</v>
      </c>
      <c r="B44" s="204" t="s">
        <v>7</v>
      </c>
      <c r="C44" s="196">
        <v>2</v>
      </c>
      <c r="D44" s="198">
        <v>341</v>
      </c>
      <c r="E44" s="198"/>
      <c r="F44" s="198"/>
      <c r="G44" s="198"/>
      <c r="H44" s="198"/>
      <c r="I44" s="198"/>
    </row>
    <row r="45" spans="1:9" ht="17.5" customHeight="1">
      <c r="A45" s="205"/>
      <c r="B45" s="206" t="s">
        <v>213</v>
      </c>
      <c r="C45" s="207">
        <f t="shared" ref="C45:I45" si="0">AVERAGE(C3:C44)</f>
        <v>4.0238095238095237</v>
      </c>
      <c r="D45" s="207">
        <f t="shared" si="0"/>
        <v>99.357142857142861</v>
      </c>
      <c r="E45" s="207">
        <f t="shared" si="0"/>
        <v>34</v>
      </c>
      <c r="F45" s="207">
        <f t="shared" si="0"/>
        <v>45.074074074074076</v>
      </c>
      <c r="G45" s="207">
        <f t="shared" si="0"/>
        <v>19.814814814814813</v>
      </c>
      <c r="H45" s="207">
        <f t="shared" si="0"/>
        <v>24.888888888888889</v>
      </c>
      <c r="I45" s="207">
        <f t="shared" si="0"/>
        <v>4036.8421052631579</v>
      </c>
    </row>
    <row r="46" spans="1:9" ht="34.5" customHeight="1">
      <c r="A46" s="205"/>
      <c r="B46" s="206" t="s">
        <v>214</v>
      </c>
      <c r="C46" s="207">
        <f t="shared" ref="C46:I46" si="1">STDEV(C3:C44)</f>
        <v>1.3702073056274695</v>
      </c>
      <c r="D46" s="207">
        <f t="shared" si="1"/>
        <v>91.848449255619016</v>
      </c>
      <c r="E46" s="207">
        <f t="shared" si="1"/>
        <v>6.9075528021351902</v>
      </c>
      <c r="F46" s="207">
        <f t="shared" si="1"/>
        <v>14.131051259075162</v>
      </c>
      <c r="G46" s="207">
        <f t="shared" si="1"/>
        <v>13.117917978085247</v>
      </c>
      <c r="H46" s="207">
        <f t="shared" si="1"/>
        <v>9.3122472431711536</v>
      </c>
      <c r="I46" s="207">
        <f t="shared" si="1"/>
        <v>1357.0470090587587</v>
      </c>
    </row>
    <row r="47" spans="1:9" ht="17.5" customHeight="1">
      <c r="A47" s="205"/>
      <c r="B47" s="206" t="s">
        <v>19</v>
      </c>
      <c r="C47" s="208">
        <f t="shared" ref="C47:I47" si="2">COUNT(C3:C44)</f>
        <v>42</v>
      </c>
      <c r="D47" s="208">
        <f t="shared" si="2"/>
        <v>42</v>
      </c>
      <c r="E47" s="208">
        <f t="shared" si="2"/>
        <v>8</v>
      </c>
      <c r="F47" s="208">
        <f t="shared" si="2"/>
        <v>27</v>
      </c>
      <c r="G47" s="208">
        <f t="shared" si="2"/>
        <v>27</v>
      </c>
      <c r="H47" s="208">
        <f t="shared" si="2"/>
        <v>27</v>
      </c>
      <c r="I47" s="208">
        <f t="shared" si="2"/>
        <v>19</v>
      </c>
    </row>
    <row r="48" spans="1:9" ht="17.5" customHeight="1">
      <c r="A48" s="205"/>
      <c r="B48" s="206" t="s">
        <v>20</v>
      </c>
      <c r="C48" s="209">
        <f t="shared" ref="C48:I48" si="3">SQRT(C47)</f>
        <v>6.4807406984078604</v>
      </c>
      <c r="D48" s="209">
        <f t="shared" si="3"/>
        <v>6.4807406984078604</v>
      </c>
      <c r="E48" s="209">
        <f t="shared" si="3"/>
        <v>2.8284271247461903</v>
      </c>
      <c r="F48" s="209">
        <f t="shared" si="3"/>
        <v>5.196152422706632</v>
      </c>
      <c r="G48" s="209">
        <f t="shared" si="3"/>
        <v>5.196152422706632</v>
      </c>
      <c r="H48" s="209">
        <f t="shared" si="3"/>
        <v>5.196152422706632</v>
      </c>
      <c r="I48" s="209">
        <f t="shared" si="3"/>
        <v>4.358898943540674</v>
      </c>
    </row>
    <row r="49" spans="1:9" ht="17.5" customHeight="1">
      <c r="A49" s="205"/>
      <c r="B49" s="206" t="s">
        <v>21</v>
      </c>
      <c r="C49" s="209">
        <f t="shared" ref="C49:I49" si="4">C46/C48</f>
        <v>0.21142757740085044</v>
      </c>
      <c r="D49" s="209">
        <f t="shared" si="4"/>
        <v>14.172523408965221</v>
      </c>
      <c r="E49" s="209">
        <f t="shared" si="4"/>
        <v>2.4421887138969653</v>
      </c>
      <c r="F49" s="209">
        <f t="shared" si="4"/>
        <v>2.7195220827864817</v>
      </c>
      <c r="G49" s="209">
        <f t="shared" si="4"/>
        <v>2.5245444919516493</v>
      </c>
      <c r="H49" s="209">
        <f t="shared" si="4"/>
        <v>1.792142817535072</v>
      </c>
      <c r="I49" s="209">
        <f t="shared" si="4"/>
        <v>311.327935480066</v>
      </c>
    </row>
  </sheetData>
  <mergeCells count="1">
    <mergeCell ref="A1:I1"/>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8"/>
  <sheetViews>
    <sheetView showGridLines="0" workbookViewId="0">
      <selection activeCell="F11" sqref="F11"/>
    </sheetView>
  </sheetViews>
  <sheetFormatPr baseColWidth="10" defaultColWidth="22.33203125" defaultRowHeight="68.5" customHeight="1" x14ac:dyDescent="0"/>
  <cols>
    <col min="1" max="1" width="15.83203125" style="210" customWidth="1"/>
    <col min="2" max="2" width="53.6640625" style="210" customWidth="1"/>
    <col min="3" max="256" width="22.33203125" style="210" customWidth="1"/>
  </cols>
  <sheetData>
    <row r="1" spans="1:2" ht="42.5" customHeight="1">
      <c r="A1" s="268" t="s">
        <v>50</v>
      </c>
      <c r="B1" s="269"/>
    </row>
    <row r="2" spans="1:2" ht="42.5" customHeight="1">
      <c r="A2" s="160" t="s">
        <v>51</v>
      </c>
      <c r="B2" s="160" t="s">
        <v>52</v>
      </c>
    </row>
    <row r="3" spans="1:2" ht="42.5" customHeight="1">
      <c r="A3" s="160" t="s">
        <v>53</v>
      </c>
      <c r="B3" s="160" t="s">
        <v>54</v>
      </c>
    </row>
    <row r="4" spans="1:2" ht="42.5" customHeight="1">
      <c r="A4" s="160" t="s">
        <v>55</v>
      </c>
      <c r="B4" s="160" t="s">
        <v>56</v>
      </c>
    </row>
    <row r="5" spans="1:2" ht="42.5" customHeight="1">
      <c r="A5" s="160" t="s">
        <v>57</v>
      </c>
      <c r="B5" s="160" t="s">
        <v>58</v>
      </c>
    </row>
    <row r="6" spans="1:2" ht="74.75" customHeight="1">
      <c r="A6" s="160" t="s">
        <v>59</v>
      </c>
      <c r="B6" s="160" t="s">
        <v>60</v>
      </c>
    </row>
    <row r="7" spans="1:2" ht="61.75" customHeight="1">
      <c r="A7" s="160" t="s">
        <v>61</v>
      </c>
      <c r="B7" s="160" t="s">
        <v>62</v>
      </c>
    </row>
    <row r="8" spans="1:2" ht="62.25" customHeight="1">
      <c r="A8" s="160" t="s">
        <v>63</v>
      </c>
      <c r="B8" s="160" t="s">
        <v>64</v>
      </c>
    </row>
  </sheetData>
  <mergeCells count="1">
    <mergeCell ref="A1:B1"/>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52"/>
  <sheetViews>
    <sheetView showGridLines="0" topLeftCell="A45" workbookViewId="0">
      <selection activeCell="B50" sqref="B50"/>
    </sheetView>
  </sheetViews>
  <sheetFormatPr baseColWidth="10" defaultColWidth="12" defaultRowHeight="13" customHeight="1" x14ac:dyDescent="0"/>
  <cols>
    <col min="1" max="1" width="13.33203125" style="211" customWidth="1"/>
    <col min="2" max="2" width="14.33203125" style="211" customWidth="1"/>
    <col min="3" max="3" width="10.6640625" style="211" customWidth="1"/>
    <col min="4" max="4" width="15.33203125" style="211" customWidth="1"/>
    <col min="5" max="5" width="13.33203125" style="211" customWidth="1"/>
    <col min="6" max="6" width="19.83203125" style="211" customWidth="1"/>
    <col min="7" max="7" width="13.83203125" style="211" customWidth="1"/>
    <col min="8" max="8" width="13.1640625" style="211" customWidth="1"/>
    <col min="9" max="9" width="8.1640625" style="211" customWidth="1"/>
    <col min="10" max="256" width="12" style="211" customWidth="1"/>
  </cols>
  <sheetData>
    <row r="1" spans="1:9" ht="32.25" customHeight="1">
      <c r="A1" s="272" t="s">
        <v>132</v>
      </c>
      <c r="B1" s="272"/>
      <c r="C1" s="272"/>
      <c r="D1" s="272"/>
      <c r="E1" s="272"/>
      <c r="F1" s="272"/>
      <c r="G1" s="272"/>
      <c r="H1" s="272"/>
      <c r="I1" s="272"/>
    </row>
    <row r="2" spans="1:9" ht="34.5" customHeight="1">
      <c r="A2" s="144" t="s">
        <v>13</v>
      </c>
      <c r="B2" s="144" t="s">
        <v>40</v>
      </c>
      <c r="C2" s="144" t="s">
        <v>38</v>
      </c>
      <c r="D2" s="144" t="s">
        <v>197</v>
      </c>
      <c r="E2" s="144" t="s">
        <v>199</v>
      </c>
      <c r="F2" s="144" t="s">
        <v>195</v>
      </c>
      <c r="G2" s="144" t="s">
        <v>131</v>
      </c>
      <c r="H2" s="144" t="s">
        <v>119</v>
      </c>
      <c r="I2" s="144" t="s">
        <v>71</v>
      </c>
    </row>
    <row r="3" spans="1:9" ht="19.5" customHeight="1">
      <c r="A3" s="196">
        <v>1</v>
      </c>
      <c r="B3" s="197" t="s">
        <v>7</v>
      </c>
      <c r="C3" s="196">
        <v>2</v>
      </c>
      <c r="D3" s="198">
        <v>178</v>
      </c>
      <c r="E3" s="198"/>
      <c r="F3" s="198"/>
      <c r="G3" s="198"/>
      <c r="H3" s="198"/>
      <c r="I3" s="198"/>
    </row>
    <row r="4" spans="1:9" ht="19.5" customHeight="1">
      <c r="A4" s="196">
        <v>2</v>
      </c>
      <c r="B4" s="197" t="s">
        <v>7</v>
      </c>
      <c r="C4" s="196">
        <v>5</v>
      </c>
      <c r="D4" s="198">
        <v>215</v>
      </c>
      <c r="E4" s="198"/>
      <c r="F4" s="198">
        <v>59</v>
      </c>
      <c r="G4" s="198">
        <v>30</v>
      </c>
      <c r="H4" s="198">
        <v>29</v>
      </c>
      <c r="I4" s="198">
        <v>2481</v>
      </c>
    </row>
    <row r="5" spans="1:9" ht="19.5" customHeight="1">
      <c r="A5" s="196">
        <v>3</v>
      </c>
      <c r="B5" s="197" t="s">
        <v>7</v>
      </c>
      <c r="C5" s="196">
        <v>3</v>
      </c>
      <c r="D5" s="198">
        <v>22</v>
      </c>
      <c r="E5" s="198">
        <v>32</v>
      </c>
      <c r="F5" s="198"/>
      <c r="G5" s="198"/>
      <c r="H5" s="198"/>
      <c r="I5" s="198"/>
    </row>
    <row r="6" spans="1:9" ht="19.5" customHeight="1">
      <c r="A6" s="196">
        <v>5</v>
      </c>
      <c r="B6" s="197" t="s">
        <v>7</v>
      </c>
      <c r="C6" s="196">
        <v>5</v>
      </c>
      <c r="D6" s="198">
        <v>30</v>
      </c>
      <c r="E6" s="198">
        <v>42</v>
      </c>
      <c r="F6" s="198">
        <v>42</v>
      </c>
      <c r="G6" s="198">
        <v>12</v>
      </c>
      <c r="H6" s="198">
        <v>30</v>
      </c>
      <c r="I6" s="196">
        <v>1929</v>
      </c>
    </row>
    <row r="7" spans="1:9" ht="19.5" customHeight="1">
      <c r="A7" s="196">
        <v>6</v>
      </c>
      <c r="B7" s="197" t="s">
        <v>7</v>
      </c>
      <c r="C7" s="196">
        <v>2</v>
      </c>
      <c r="D7" s="198">
        <v>130</v>
      </c>
      <c r="E7" s="198"/>
      <c r="F7" s="198"/>
      <c r="G7" s="198"/>
      <c r="H7" s="198"/>
      <c r="I7" s="198"/>
    </row>
    <row r="8" spans="1:9" ht="19.5" customHeight="1">
      <c r="A8" s="196">
        <v>7</v>
      </c>
      <c r="B8" s="197" t="s">
        <v>7</v>
      </c>
      <c r="C8" s="196">
        <v>5</v>
      </c>
      <c r="D8" s="198">
        <v>70</v>
      </c>
      <c r="E8" s="198">
        <v>40</v>
      </c>
      <c r="F8" s="198">
        <v>59</v>
      </c>
      <c r="G8" s="198">
        <v>39</v>
      </c>
      <c r="H8" s="198">
        <v>20</v>
      </c>
      <c r="I8" s="198">
        <v>3951</v>
      </c>
    </row>
    <row r="9" spans="1:9" ht="19.5" customHeight="1">
      <c r="A9" s="196">
        <v>8</v>
      </c>
      <c r="B9" s="197" t="s">
        <v>7</v>
      </c>
      <c r="C9" s="196">
        <v>2</v>
      </c>
      <c r="D9" s="198">
        <v>55</v>
      </c>
      <c r="E9" s="198"/>
      <c r="F9" s="198"/>
      <c r="G9" s="198"/>
      <c r="H9" s="198"/>
      <c r="I9" s="198"/>
    </row>
    <row r="10" spans="1:9" ht="19.5" customHeight="1">
      <c r="A10" s="196">
        <v>9</v>
      </c>
      <c r="B10" s="197" t="s">
        <v>7</v>
      </c>
      <c r="C10" s="196">
        <v>2</v>
      </c>
      <c r="D10" s="198">
        <v>167</v>
      </c>
      <c r="E10" s="199"/>
      <c r="F10" s="200"/>
      <c r="G10" s="200"/>
      <c r="H10" s="201"/>
      <c r="I10" s="198"/>
    </row>
    <row r="11" spans="1:9" ht="19.5" customHeight="1">
      <c r="A11" s="196">
        <v>10</v>
      </c>
      <c r="B11" s="197" t="s">
        <v>7</v>
      </c>
      <c r="C11" s="196">
        <v>2</v>
      </c>
      <c r="D11" s="198">
        <v>126</v>
      </c>
      <c r="E11" s="199"/>
      <c r="F11" s="200"/>
      <c r="G11" s="200"/>
      <c r="H11" s="201"/>
      <c r="I11" s="198"/>
    </row>
    <row r="12" spans="1:9" ht="19.5" customHeight="1">
      <c r="A12" s="196">
        <v>11</v>
      </c>
      <c r="B12" s="197" t="s">
        <v>7</v>
      </c>
      <c r="C12" s="196">
        <v>2</v>
      </c>
      <c r="D12" s="199">
        <v>181</v>
      </c>
      <c r="E12" s="200"/>
      <c r="F12" s="200"/>
      <c r="G12" s="200"/>
      <c r="H12" s="201"/>
      <c r="I12" s="198"/>
    </row>
    <row r="13" spans="1:9" ht="19.5" customHeight="1">
      <c r="A13" s="196">
        <v>14</v>
      </c>
      <c r="B13" s="197" t="s">
        <v>7</v>
      </c>
      <c r="C13" s="196">
        <v>5</v>
      </c>
      <c r="D13" s="199">
        <v>55</v>
      </c>
      <c r="E13" s="200">
        <v>36</v>
      </c>
      <c r="F13" s="200">
        <v>46</v>
      </c>
      <c r="G13" s="200">
        <v>23</v>
      </c>
      <c r="H13" s="201">
        <v>13</v>
      </c>
      <c r="I13" s="198">
        <v>6178</v>
      </c>
    </row>
    <row r="14" spans="1:9" ht="19.5" customHeight="1">
      <c r="A14" s="196">
        <v>15</v>
      </c>
      <c r="B14" s="197" t="s">
        <v>7</v>
      </c>
      <c r="C14" s="196">
        <v>3</v>
      </c>
      <c r="D14" s="199">
        <v>208</v>
      </c>
      <c r="E14" s="200">
        <v>26</v>
      </c>
      <c r="F14" s="202"/>
      <c r="G14" s="202"/>
      <c r="H14" s="203"/>
      <c r="I14" s="198"/>
    </row>
    <row r="15" spans="1:9" ht="19.5" customHeight="1">
      <c r="A15" s="196">
        <v>17</v>
      </c>
      <c r="B15" s="197" t="s">
        <v>7</v>
      </c>
      <c r="C15" s="196">
        <v>5</v>
      </c>
      <c r="D15" s="199">
        <v>100</v>
      </c>
      <c r="E15" s="200"/>
      <c r="F15" s="200">
        <v>37</v>
      </c>
      <c r="G15" s="200">
        <v>7</v>
      </c>
      <c r="H15" s="201">
        <v>30</v>
      </c>
      <c r="I15" s="198">
        <v>3443</v>
      </c>
    </row>
    <row r="16" spans="1:9" ht="19.5" customHeight="1">
      <c r="A16" s="196">
        <v>18</v>
      </c>
      <c r="B16" s="197" t="s">
        <v>7</v>
      </c>
      <c r="C16" s="196">
        <v>5</v>
      </c>
      <c r="D16" s="199">
        <v>126</v>
      </c>
      <c r="E16" s="200"/>
      <c r="F16" s="202">
        <v>73</v>
      </c>
      <c r="G16" s="202">
        <v>36</v>
      </c>
      <c r="H16" s="200">
        <v>37</v>
      </c>
      <c r="I16" s="201"/>
    </row>
    <row r="17" spans="1:9" ht="19.5" customHeight="1">
      <c r="A17" s="196">
        <v>19</v>
      </c>
      <c r="B17" s="197" t="s">
        <v>7</v>
      </c>
      <c r="C17" s="196">
        <v>5</v>
      </c>
      <c r="D17" s="199">
        <v>154</v>
      </c>
      <c r="E17" s="200"/>
      <c r="F17" s="200">
        <v>74</v>
      </c>
      <c r="G17" s="200">
        <v>33</v>
      </c>
      <c r="H17" s="200">
        <v>41</v>
      </c>
      <c r="I17" s="201">
        <v>1872</v>
      </c>
    </row>
    <row r="18" spans="1:9" ht="19.5" customHeight="1">
      <c r="A18" s="196">
        <v>21</v>
      </c>
      <c r="B18" s="197" t="s">
        <v>7</v>
      </c>
      <c r="C18" s="196">
        <v>5</v>
      </c>
      <c r="D18" s="199">
        <v>16</v>
      </c>
      <c r="E18" s="200"/>
      <c r="F18" s="200">
        <v>57</v>
      </c>
      <c r="G18" s="200">
        <v>12</v>
      </c>
      <c r="H18" s="200">
        <v>45</v>
      </c>
      <c r="I18" s="201">
        <v>5018</v>
      </c>
    </row>
    <row r="19" spans="1:9" ht="19.5" customHeight="1">
      <c r="A19" s="196">
        <v>22</v>
      </c>
      <c r="B19" s="197" t="s">
        <v>7</v>
      </c>
      <c r="C19" s="196">
        <v>5</v>
      </c>
      <c r="D19" s="199">
        <v>25</v>
      </c>
      <c r="E19" s="200"/>
      <c r="F19" s="200">
        <v>53</v>
      </c>
      <c r="G19" s="200">
        <v>24</v>
      </c>
      <c r="H19" s="200">
        <v>29</v>
      </c>
      <c r="I19" s="201">
        <v>4873</v>
      </c>
    </row>
    <row r="20" spans="1:9" ht="19.5" customHeight="1">
      <c r="A20" s="196">
        <v>23</v>
      </c>
      <c r="B20" s="197" t="s">
        <v>7</v>
      </c>
      <c r="C20" s="196">
        <v>5</v>
      </c>
      <c r="D20" s="199">
        <v>41</v>
      </c>
      <c r="E20" s="200"/>
      <c r="F20" s="200">
        <v>49</v>
      </c>
      <c r="G20" s="200">
        <v>30</v>
      </c>
      <c r="H20" s="200">
        <v>19</v>
      </c>
      <c r="I20" s="201">
        <v>4822</v>
      </c>
    </row>
    <row r="21" spans="1:9" ht="19.5" customHeight="1">
      <c r="A21" s="196">
        <v>25</v>
      </c>
      <c r="B21" s="197" t="s">
        <v>7</v>
      </c>
      <c r="C21" s="196">
        <v>5</v>
      </c>
      <c r="D21" s="199">
        <v>39</v>
      </c>
      <c r="E21" s="200"/>
      <c r="F21" s="200">
        <v>36</v>
      </c>
      <c r="G21" s="200">
        <v>10</v>
      </c>
      <c r="H21" s="200">
        <v>26</v>
      </c>
      <c r="I21" s="201">
        <v>5115</v>
      </c>
    </row>
    <row r="22" spans="1:9" ht="19.5" customHeight="1">
      <c r="A22" s="196">
        <v>26</v>
      </c>
      <c r="B22" s="197" t="s">
        <v>7</v>
      </c>
      <c r="C22" s="196">
        <v>5</v>
      </c>
      <c r="D22" s="199">
        <v>46</v>
      </c>
      <c r="E22" s="200">
        <v>27</v>
      </c>
      <c r="F22" s="200">
        <v>28</v>
      </c>
      <c r="G22" s="200">
        <v>5</v>
      </c>
      <c r="H22" s="200">
        <v>23</v>
      </c>
      <c r="I22" s="201">
        <v>2113</v>
      </c>
    </row>
    <row r="23" spans="1:9" ht="19.5" customHeight="1">
      <c r="A23" s="196">
        <v>28</v>
      </c>
      <c r="B23" s="197" t="s">
        <v>7</v>
      </c>
      <c r="C23" s="196">
        <v>5</v>
      </c>
      <c r="D23" s="199">
        <v>31</v>
      </c>
      <c r="E23" s="200"/>
      <c r="F23" s="200">
        <v>72</v>
      </c>
      <c r="G23" s="200">
        <v>39</v>
      </c>
      <c r="H23" s="200">
        <v>33</v>
      </c>
      <c r="I23" s="201">
        <v>4340</v>
      </c>
    </row>
    <row r="24" spans="1:9" ht="19.5" customHeight="1">
      <c r="A24" s="196">
        <v>29</v>
      </c>
      <c r="B24" s="197" t="s">
        <v>7</v>
      </c>
      <c r="C24" s="196">
        <v>4</v>
      </c>
      <c r="D24" s="199">
        <v>46</v>
      </c>
      <c r="E24" s="200"/>
      <c r="F24" s="200"/>
      <c r="G24" s="200"/>
      <c r="H24" s="200"/>
      <c r="I24" s="201"/>
    </row>
    <row r="25" spans="1:9" ht="19.5" customHeight="1">
      <c r="A25" s="196">
        <v>32</v>
      </c>
      <c r="B25" s="197" t="s">
        <v>7</v>
      </c>
      <c r="C25" s="196">
        <v>5</v>
      </c>
      <c r="D25" s="199">
        <v>79</v>
      </c>
      <c r="E25" s="200"/>
      <c r="F25" s="200">
        <v>29</v>
      </c>
      <c r="G25" s="200">
        <v>3</v>
      </c>
      <c r="H25" s="200">
        <v>26</v>
      </c>
      <c r="I25" s="201">
        <v>2975</v>
      </c>
    </row>
    <row r="26" spans="1:9" ht="19.5" customHeight="1">
      <c r="A26" s="196">
        <v>33</v>
      </c>
      <c r="B26" s="197" t="s">
        <v>7</v>
      </c>
      <c r="C26" s="196">
        <v>5</v>
      </c>
      <c r="D26" s="199">
        <v>93</v>
      </c>
      <c r="E26" s="200"/>
      <c r="F26" s="200">
        <v>42</v>
      </c>
      <c r="G26" s="200">
        <v>25</v>
      </c>
      <c r="H26" s="200">
        <v>17</v>
      </c>
      <c r="I26" s="201"/>
    </row>
    <row r="27" spans="1:9" ht="19.5" customHeight="1">
      <c r="A27" s="196">
        <v>34</v>
      </c>
      <c r="B27" s="197" t="s">
        <v>7</v>
      </c>
      <c r="C27" s="196">
        <v>5</v>
      </c>
      <c r="D27" s="199">
        <v>33</v>
      </c>
      <c r="E27" s="200"/>
      <c r="F27" s="200">
        <v>29</v>
      </c>
      <c r="G27" s="200">
        <v>6</v>
      </c>
      <c r="H27" s="200">
        <v>23</v>
      </c>
      <c r="I27" s="201">
        <v>2908</v>
      </c>
    </row>
    <row r="28" spans="1:9" ht="19.5" customHeight="1">
      <c r="A28" s="196">
        <v>36</v>
      </c>
      <c r="B28" s="197" t="s">
        <v>7</v>
      </c>
      <c r="C28" s="196">
        <v>5</v>
      </c>
      <c r="D28" s="199">
        <v>91</v>
      </c>
      <c r="E28" s="200"/>
      <c r="F28" s="200">
        <v>37</v>
      </c>
      <c r="G28" s="200">
        <v>4</v>
      </c>
      <c r="H28" s="200">
        <v>33</v>
      </c>
      <c r="I28" s="201"/>
    </row>
    <row r="29" spans="1:9" ht="23" customHeight="1">
      <c r="A29" s="196">
        <v>39</v>
      </c>
      <c r="B29" s="204" t="s">
        <v>7</v>
      </c>
      <c r="C29" s="196">
        <v>5</v>
      </c>
      <c r="D29" s="199">
        <v>27</v>
      </c>
      <c r="E29" s="200"/>
      <c r="F29" s="200">
        <v>38</v>
      </c>
      <c r="G29" s="200">
        <v>21</v>
      </c>
      <c r="H29" s="200">
        <v>17</v>
      </c>
      <c r="I29" s="201"/>
    </row>
    <row r="30" spans="1:9" ht="23" customHeight="1">
      <c r="A30" s="196">
        <v>41</v>
      </c>
      <c r="B30" s="204" t="s">
        <v>7</v>
      </c>
      <c r="C30" s="196">
        <v>5</v>
      </c>
      <c r="D30" s="198">
        <v>36</v>
      </c>
      <c r="E30" s="198"/>
      <c r="F30" s="198">
        <v>46</v>
      </c>
      <c r="G30" s="198">
        <v>31</v>
      </c>
      <c r="H30" s="198">
        <v>15</v>
      </c>
      <c r="I30" s="198"/>
    </row>
    <row r="31" spans="1:9" ht="23" customHeight="1">
      <c r="A31" s="196">
        <v>42</v>
      </c>
      <c r="B31" s="204" t="s">
        <v>7</v>
      </c>
      <c r="C31" s="196">
        <v>2</v>
      </c>
      <c r="D31" s="198">
        <v>341</v>
      </c>
      <c r="E31" s="198"/>
      <c r="F31" s="198"/>
      <c r="G31" s="198"/>
      <c r="H31" s="198"/>
      <c r="I31" s="198"/>
    </row>
    <row r="32" spans="1:9" ht="19.5" customHeight="1">
      <c r="A32" s="212"/>
      <c r="B32" s="213"/>
      <c r="C32" s="212"/>
      <c r="D32" s="198"/>
      <c r="E32" s="198"/>
      <c r="F32" s="198"/>
      <c r="G32" s="198"/>
      <c r="H32" s="198"/>
      <c r="I32" s="198"/>
    </row>
    <row r="33" spans="1:9" ht="19.5" customHeight="1">
      <c r="A33" s="212"/>
      <c r="B33" s="213"/>
      <c r="C33" s="212"/>
      <c r="D33" s="198"/>
      <c r="E33" s="198"/>
      <c r="F33" s="198"/>
      <c r="G33" s="198"/>
      <c r="H33" s="198"/>
      <c r="I33" s="198"/>
    </row>
    <row r="34" spans="1:9" ht="19.5" customHeight="1">
      <c r="A34" s="196">
        <v>4</v>
      </c>
      <c r="B34" s="197" t="s">
        <v>14</v>
      </c>
      <c r="C34" s="196">
        <v>2</v>
      </c>
      <c r="D34" s="198">
        <v>65</v>
      </c>
      <c r="E34" s="198"/>
      <c r="F34" s="198"/>
      <c r="G34" s="198"/>
      <c r="H34" s="198"/>
      <c r="I34" s="198"/>
    </row>
    <row r="35" spans="1:9" ht="19.5" customHeight="1">
      <c r="A35" s="196">
        <v>12</v>
      </c>
      <c r="B35" s="197" t="s">
        <v>14</v>
      </c>
      <c r="C35" s="196">
        <v>2</v>
      </c>
      <c r="D35" s="199">
        <v>66</v>
      </c>
      <c r="E35" s="200"/>
      <c r="F35" s="200"/>
      <c r="G35" s="200"/>
      <c r="H35" s="200"/>
      <c r="I35" s="201"/>
    </row>
    <row r="36" spans="1:9" ht="19.5" customHeight="1">
      <c r="A36" s="196">
        <v>13</v>
      </c>
      <c r="B36" s="197" t="s">
        <v>14</v>
      </c>
      <c r="C36" s="196">
        <v>2</v>
      </c>
      <c r="D36" s="199">
        <v>140</v>
      </c>
      <c r="E36" s="202"/>
      <c r="F36" s="200"/>
      <c r="G36" s="200"/>
      <c r="H36" s="200"/>
      <c r="I36" s="201"/>
    </row>
    <row r="37" spans="1:9" ht="19.5" customHeight="1">
      <c r="A37" s="196">
        <v>16</v>
      </c>
      <c r="B37" s="197" t="s">
        <v>14</v>
      </c>
      <c r="C37" s="196">
        <v>5</v>
      </c>
      <c r="D37" s="199">
        <v>228</v>
      </c>
      <c r="E37" s="200"/>
      <c r="F37" s="200">
        <v>37</v>
      </c>
      <c r="G37" s="200">
        <v>3</v>
      </c>
      <c r="H37" s="201">
        <v>34</v>
      </c>
      <c r="I37" s="198">
        <v>5515</v>
      </c>
    </row>
    <row r="38" spans="1:9" ht="19.5" customHeight="1">
      <c r="A38" s="196">
        <v>20</v>
      </c>
      <c r="B38" s="197" t="s">
        <v>14</v>
      </c>
      <c r="C38" s="196">
        <v>5</v>
      </c>
      <c r="D38" s="199">
        <v>24</v>
      </c>
      <c r="E38" s="200">
        <v>27</v>
      </c>
      <c r="F38" s="200">
        <v>34</v>
      </c>
      <c r="G38" s="200">
        <v>13</v>
      </c>
      <c r="H38" s="200">
        <v>21</v>
      </c>
      <c r="I38" s="201">
        <v>5463</v>
      </c>
    </row>
    <row r="39" spans="1:9" ht="19.5" customHeight="1">
      <c r="A39" s="196">
        <v>24</v>
      </c>
      <c r="B39" s="197" t="s">
        <v>14</v>
      </c>
      <c r="C39" s="196">
        <v>2</v>
      </c>
      <c r="D39" s="199">
        <v>425</v>
      </c>
      <c r="E39" s="200"/>
      <c r="F39" s="200"/>
      <c r="G39" s="200"/>
      <c r="H39" s="200"/>
      <c r="I39" s="201"/>
    </row>
    <row r="40" spans="1:9" ht="19.5" customHeight="1">
      <c r="A40" s="196">
        <v>27</v>
      </c>
      <c r="B40" s="197" t="s">
        <v>14</v>
      </c>
      <c r="C40" s="196">
        <v>5</v>
      </c>
      <c r="D40" s="199">
        <v>33</v>
      </c>
      <c r="E40" s="200">
        <v>42</v>
      </c>
      <c r="F40" s="200">
        <v>23</v>
      </c>
      <c r="G40" s="200">
        <v>4</v>
      </c>
      <c r="H40" s="200">
        <v>19</v>
      </c>
      <c r="I40" s="201">
        <v>3957</v>
      </c>
    </row>
    <row r="41" spans="1:9" ht="19.5" customHeight="1">
      <c r="A41" s="196">
        <v>30</v>
      </c>
      <c r="B41" s="197" t="s">
        <v>14</v>
      </c>
      <c r="C41" s="196">
        <v>5</v>
      </c>
      <c r="D41" s="199">
        <v>40</v>
      </c>
      <c r="E41" s="200"/>
      <c r="F41" s="200">
        <v>54</v>
      </c>
      <c r="G41" s="200">
        <v>44</v>
      </c>
      <c r="H41" s="200">
        <v>10</v>
      </c>
      <c r="I41" s="201">
        <v>4039</v>
      </c>
    </row>
    <row r="42" spans="1:9" ht="19.5" customHeight="1">
      <c r="A42" s="196">
        <v>31</v>
      </c>
      <c r="B42" s="197" t="s">
        <v>14</v>
      </c>
      <c r="C42" s="196">
        <v>5</v>
      </c>
      <c r="D42" s="199">
        <v>14</v>
      </c>
      <c r="E42" s="200"/>
      <c r="F42" s="200">
        <v>52</v>
      </c>
      <c r="G42" s="200">
        <v>22</v>
      </c>
      <c r="H42" s="200">
        <v>30</v>
      </c>
      <c r="I42" s="201">
        <v>5708</v>
      </c>
    </row>
    <row r="43" spans="1:9" ht="19.5" customHeight="1">
      <c r="A43" s="196">
        <v>35</v>
      </c>
      <c r="B43" s="197" t="s">
        <v>14</v>
      </c>
      <c r="C43" s="196">
        <v>5</v>
      </c>
      <c r="D43" s="199">
        <v>42</v>
      </c>
      <c r="E43" s="200"/>
      <c r="F43" s="200">
        <v>31</v>
      </c>
      <c r="G43" s="200">
        <v>3</v>
      </c>
      <c r="H43" s="200">
        <v>28</v>
      </c>
      <c r="I43" s="201"/>
    </row>
    <row r="44" spans="1:9" ht="23" customHeight="1">
      <c r="A44" s="196">
        <v>37</v>
      </c>
      <c r="B44" s="204" t="s">
        <v>14</v>
      </c>
      <c r="C44" s="196">
        <v>2</v>
      </c>
      <c r="D44" s="199">
        <v>250</v>
      </c>
      <c r="E44" s="200"/>
      <c r="F44" s="200"/>
      <c r="G44" s="200"/>
      <c r="H44" s="200"/>
      <c r="I44" s="201"/>
    </row>
    <row r="45" spans="1:9" ht="23" customHeight="1">
      <c r="A45" s="196">
        <v>38</v>
      </c>
      <c r="B45" s="204" t="s">
        <v>14</v>
      </c>
      <c r="C45" s="196">
        <v>5</v>
      </c>
      <c r="D45" s="199">
        <v>44</v>
      </c>
      <c r="E45" s="200"/>
      <c r="F45" s="200">
        <v>33</v>
      </c>
      <c r="G45" s="200">
        <v>27</v>
      </c>
      <c r="H45" s="200">
        <v>6</v>
      </c>
      <c r="I45" s="201"/>
    </row>
    <row r="46" spans="1:9" ht="23" customHeight="1">
      <c r="A46" s="196">
        <v>40</v>
      </c>
      <c r="B46" s="204" t="s">
        <v>14</v>
      </c>
      <c r="C46" s="196">
        <v>5</v>
      </c>
      <c r="D46" s="198">
        <v>41</v>
      </c>
      <c r="E46" s="198"/>
      <c r="F46" s="198">
        <v>47</v>
      </c>
      <c r="G46" s="198">
        <v>29</v>
      </c>
      <c r="H46" s="198">
        <v>18</v>
      </c>
      <c r="I46" s="198"/>
    </row>
    <row r="47" spans="1:9" ht="19.5" customHeight="1">
      <c r="A47" s="212"/>
      <c r="B47" s="213"/>
      <c r="C47" s="212"/>
      <c r="D47" s="198"/>
      <c r="E47" s="198"/>
      <c r="F47" s="198"/>
      <c r="G47" s="198"/>
      <c r="H47" s="198"/>
      <c r="I47" s="198"/>
    </row>
    <row r="48" spans="1:9" ht="17.5" customHeight="1">
      <c r="A48" s="205"/>
      <c r="B48" s="206" t="s">
        <v>213</v>
      </c>
      <c r="C48" s="207">
        <f t="shared" ref="C48:I48" si="0">AVERAGE(C3:C47)</f>
        <v>4.0238095238095237</v>
      </c>
      <c r="D48" s="207">
        <f t="shared" si="0"/>
        <v>99.357142857142861</v>
      </c>
      <c r="E48" s="207">
        <f t="shared" si="0"/>
        <v>34</v>
      </c>
      <c r="F48" s="207">
        <f t="shared" si="0"/>
        <v>45.074074074074076</v>
      </c>
      <c r="G48" s="207">
        <f t="shared" si="0"/>
        <v>19.814814814814813</v>
      </c>
      <c r="H48" s="207">
        <f t="shared" si="0"/>
        <v>24.888888888888889</v>
      </c>
      <c r="I48" s="207">
        <f t="shared" si="0"/>
        <v>4036.8421052631579</v>
      </c>
    </row>
    <row r="49" spans="1:9" ht="34.5" customHeight="1">
      <c r="A49" s="205"/>
      <c r="B49" s="206" t="s">
        <v>214</v>
      </c>
      <c r="C49" s="207">
        <f t="shared" ref="C49:I49" si="1">STDEV(C3:C47)</f>
        <v>1.3702073056274695</v>
      </c>
      <c r="D49" s="207">
        <f t="shared" si="1"/>
        <v>91.848449255619016</v>
      </c>
      <c r="E49" s="207">
        <f t="shared" si="1"/>
        <v>6.9075528021351902</v>
      </c>
      <c r="F49" s="207">
        <f t="shared" si="1"/>
        <v>14.131051259075162</v>
      </c>
      <c r="G49" s="207">
        <f t="shared" si="1"/>
        <v>13.117917978085247</v>
      </c>
      <c r="H49" s="207">
        <f t="shared" si="1"/>
        <v>9.3122472431711536</v>
      </c>
      <c r="I49" s="207">
        <f t="shared" si="1"/>
        <v>1357.0470090587587</v>
      </c>
    </row>
    <row r="50" spans="1:9" ht="17.5" customHeight="1">
      <c r="A50" s="205"/>
      <c r="B50" s="206" t="s">
        <v>19</v>
      </c>
      <c r="C50" s="208">
        <f t="shared" ref="C50:I50" si="2">COUNT(C3:C47)</f>
        <v>42</v>
      </c>
      <c r="D50" s="208">
        <f t="shared" si="2"/>
        <v>42</v>
      </c>
      <c r="E50" s="208">
        <f t="shared" si="2"/>
        <v>8</v>
      </c>
      <c r="F50" s="208">
        <f t="shared" si="2"/>
        <v>27</v>
      </c>
      <c r="G50" s="208">
        <f t="shared" si="2"/>
        <v>27</v>
      </c>
      <c r="H50" s="208">
        <f t="shared" si="2"/>
        <v>27</v>
      </c>
      <c r="I50" s="208">
        <f t="shared" si="2"/>
        <v>19</v>
      </c>
    </row>
    <row r="51" spans="1:9" ht="17.5" customHeight="1">
      <c r="A51" s="205"/>
      <c r="B51" s="206" t="s">
        <v>20</v>
      </c>
      <c r="C51" s="209">
        <f t="shared" ref="C51:I51" si="3">SQRT(C50)</f>
        <v>6.4807406984078604</v>
      </c>
      <c r="D51" s="209">
        <f t="shared" si="3"/>
        <v>6.4807406984078604</v>
      </c>
      <c r="E51" s="209">
        <f t="shared" si="3"/>
        <v>2.8284271247461903</v>
      </c>
      <c r="F51" s="209">
        <f t="shared" si="3"/>
        <v>5.196152422706632</v>
      </c>
      <c r="G51" s="209">
        <f t="shared" si="3"/>
        <v>5.196152422706632</v>
      </c>
      <c r="H51" s="209">
        <f t="shared" si="3"/>
        <v>5.196152422706632</v>
      </c>
      <c r="I51" s="209">
        <f t="shared" si="3"/>
        <v>4.358898943540674</v>
      </c>
    </row>
    <row r="52" spans="1:9" ht="17.5" customHeight="1">
      <c r="A52" s="205"/>
      <c r="B52" s="206" t="s">
        <v>21</v>
      </c>
      <c r="C52" s="209">
        <f t="shared" ref="C52:I52" si="4">C49/C51</f>
        <v>0.21142757740085044</v>
      </c>
      <c r="D52" s="209">
        <f t="shared" si="4"/>
        <v>14.172523408965221</v>
      </c>
      <c r="E52" s="209">
        <f t="shared" si="4"/>
        <v>2.4421887138969653</v>
      </c>
      <c r="F52" s="209">
        <f t="shared" si="4"/>
        <v>2.7195220827864817</v>
      </c>
      <c r="G52" s="209">
        <f t="shared" si="4"/>
        <v>2.5245444919516493</v>
      </c>
      <c r="H52" s="209">
        <f t="shared" si="4"/>
        <v>1.792142817535072</v>
      </c>
      <c r="I52" s="209">
        <f t="shared" si="4"/>
        <v>311.327935480066</v>
      </c>
    </row>
  </sheetData>
  <mergeCells count="1">
    <mergeCell ref="A1:I1"/>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7"/>
  <sheetViews>
    <sheetView showGridLines="0" topLeftCell="A32" zoomScale="50" zoomScaleNormal="50" zoomScalePageLayoutView="50" workbookViewId="0">
      <selection activeCell="C1" sqref="C1"/>
    </sheetView>
  </sheetViews>
  <sheetFormatPr baseColWidth="10" defaultColWidth="12.1640625" defaultRowHeight="17" customHeight="1" x14ac:dyDescent="0"/>
  <cols>
    <col min="1" max="1" width="44.83203125" style="5" customWidth="1"/>
    <col min="2" max="2" width="33.1640625" style="5" customWidth="1"/>
    <col min="3" max="256" width="12.1640625" style="5" customWidth="1"/>
  </cols>
  <sheetData>
    <row r="1" spans="1:2" ht="76" customHeight="1">
      <c r="A1" s="264" t="s">
        <v>5</v>
      </c>
      <c r="B1" s="264"/>
    </row>
    <row r="2" spans="1:2" ht="23" customHeight="1">
      <c r="A2" s="6" t="s">
        <v>7</v>
      </c>
      <c r="B2" s="7">
        <v>16.5</v>
      </c>
    </row>
    <row r="3" spans="1:2" ht="23" customHeight="1">
      <c r="A3" s="6" t="s">
        <v>7</v>
      </c>
      <c r="B3" s="7">
        <v>18</v>
      </c>
    </row>
    <row r="4" spans="1:2" ht="23" customHeight="1">
      <c r="A4" s="6" t="s">
        <v>7</v>
      </c>
      <c r="B4" s="7">
        <v>15.8</v>
      </c>
    </row>
    <row r="5" spans="1:2" ht="23" customHeight="1">
      <c r="A5" s="6" t="s">
        <v>7</v>
      </c>
      <c r="B5" s="7">
        <v>17.7</v>
      </c>
    </row>
    <row r="6" spans="1:2" ht="23" customHeight="1">
      <c r="A6" s="6" t="s">
        <v>7</v>
      </c>
      <c r="B6" s="7">
        <v>16.5</v>
      </c>
    </row>
    <row r="7" spans="1:2" ht="23" customHeight="1">
      <c r="A7" s="6" t="s">
        <v>7</v>
      </c>
      <c r="B7" s="7">
        <v>14.3</v>
      </c>
    </row>
    <row r="8" spans="1:2" ht="23" customHeight="1">
      <c r="A8" s="6" t="s">
        <v>7</v>
      </c>
      <c r="B8" s="7">
        <v>16.5</v>
      </c>
    </row>
    <row r="9" spans="1:2" ht="23" customHeight="1">
      <c r="A9" s="6" t="s">
        <v>7</v>
      </c>
      <c r="B9" s="7">
        <v>16.600000000000001</v>
      </c>
    </row>
    <row r="10" spans="1:2" ht="23" customHeight="1">
      <c r="A10" s="6" t="s">
        <v>7</v>
      </c>
      <c r="B10" s="7">
        <v>26.6</v>
      </c>
    </row>
    <row r="11" spans="1:2" ht="23" customHeight="1">
      <c r="A11" s="6" t="s">
        <v>7</v>
      </c>
      <c r="B11" s="7">
        <v>25</v>
      </c>
    </row>
    <row r="12" spans="1:2" ht="23" customHeight="1">
      <c r="A12" s="6" t="s">
        <v>7</v>
      </c>
      <c r="B12" s="7">
        <v>28.4</v>
      </c>
    </row>
    <row r="13" spans="1:2" ht="23" customHeight="1">
      <c r="A13" s="6" t="s">
        <v>7</v>
      </c>
      <c r="B13" s="7">
        <v>24</v>
      </c>
    </row>
    <row r="14" spans="1:2" ht="23" customHeight="1">
      <c r="A14" s="6" t="s">
        <v>7</v>
      </c>
      <c r="B14" s="7">
        <v>25</v>
      </c>
    </row>
    <row r="15" spans="1:2" ht="23" customHeight="1">
      <c r="A15" s="6" t="s">
        <v>7</v>
      </c>
      <c r="B15" s="7">
        <v>26.6</v>
      </c>
    </row>
    <row r="16" spans="1:2" ht="23" customHeight="1">
      <c r="A16" s="6" t="s">
        <v>7</v>
      </c>
      <c r="B16" s="7">
        <v>26.1</v>
      </c>
    </row>
    <row r="17" spans="1:2" ht="23" customHeight="1">
      <c r="A17" s="6" t="s">
        <v>7</v>
      </c>
      <c r="B17" s="7">
        <v>28.8</v>
      </c>
    </row>
    <row r="18" spans="1:2" ht="23" customHeight="1">
      <c r="A18" s="6" t="s">
        <v>7</v>
      </c>
      <c r="B18" s="7">
        <v>27.5</v>
      </c>
    </row>
    <row r="19" spans="1:2" ht="23" customHeight="1">
      <c r="A19" s="6" t="s">
        <v>7</v>
      </c>
      <c r="B19" s="7">
        <v>28.8</v>
      </c>
    </row>
    <row r="20" spans="1:2" ht="23" customHeight="1">
      <c r="A20" s="6" t="s">
        <v>7</v>
      </c>
      <c r="B20" s="7">
        <v>29.1</v>
      </c>
    </row>
    <row r="21" spans="1:2" ht="23" customHeight="1">
      <c r="A21" s="6" t="s">
        <v>7</v>
      </c>
      <c r="B21" s="7">
        <v>28.8</v>
      </c>
    </row>
    <row r="22" spans="1:2" ht="23" customHeight="1">
      <c r="A22" s="6" t="s">
        <v>7</v>
      </c>
      <c r="B22" s="7">
        <v>18.100000000000001</v>
      </c>
    </row>
    <row r="23" spans="1:2" ht="23" customHeight="1">
      <c r="A23" s="6" t="s">
        <v>7</v>
      </c>
      <c r="B23" s="7">
        <v>17.3</v>
      </c>
    </row>
    <row r="24" spans="1:2" ht="23" customHeight="1">
      <c r="A24" s="6" t="s">
        <v>7</v>
      </c>
      <c r="B24" s="7">
        <v>21.4</v>
      </c>
    </row>
    <row r="25" spans="1:2" ht="23" customHeight="1">
      <c r="A25" s="6" t="s">
        <v>7</v>
      </c>
      <c r="B25" s="7">
        <v>27.8</v>
      </c>
    </row>
    <row r="26" spans="1:2" ht="23" customHeight="1">
      <c r="A26" s="6" t="s">
        <v>7</v>
      </c>
      <c r="B26" s="7">
        <v>26.3</v>
      </c>
    </row>
    <row r="27" spans="1:2" ht="23" customHeight="1">
      <c r="A27" s="6" t="s">
        <v>7</v>
      </c>
      <c r="B27" s="7">
        <v>21.6</v>
      </c>
    </row>
    <row r="28" spans="1:2" ht="23" customHeight="1">
      <c r="A28" s="6" t="s">
        <v>7</v>
      </c>
      <c r="B28" s="7">
        <v>24.5</v>
      </c>
    </row>
    <row r="29" spans="1:2" ht="23" customHeight="1">
      <c r="A29" s="6" t="s">
        <v>7</v>
      </c>
      <c r="B29" s="7">
        <v>25.2</v>
      </c>
    </row>
    <row r="30" spans="1:2" ht="23" customHeight="1">
      <c r="A30" s="6" t="s">
        <v>7</v>
      </c>
      <c r="B30" s="7">
        <v>25.2</v>
      </c>
    </row>
    <row r="31" spans="1:2" ht="22.5" customHeight="1">
      <c r="A31" s="8" t="s">
        <v>7</v>
      </c>
      <c r="B31" s="9">
        <v>19</v>
      </c>
    </row>
    <row r="32" spans="1:2" ht="22.25" customHeight="1">
      <c r="A32" s="10" t="s">
        <v>7</v>
      </c>
      <c r="B32" s="11">
        <v>19.3</v>
      </c>
    </row>
    <row r="33" spans="1:2" ht="22.25" customHeight="1">
      <c r="A33" s="10" t="s">
        <v>7</v>
      </c>
      <c r="B33" s="11">
        <v>28.9</v>
      </c>
    </row>
    <row r="34" spans="1:2" ht="22.25" customHeight="1">
      <c r="A34" s="10" t="s">
        <v>7</v>
      </c>
      <c r="B34" s="11">
        <v>21.4</v>
      </c>
    </row>
    <row r="35" spans="1:2" ht="22.25" customHeight="1">
      <c r="A35" s="10" t="s">
        <v>7</v>
      </c>
      <c r="B35" s="11">
        <v>19.7</v>
      </c>
    </row>
    <row r="36" spans="1:2" ht="22.25" customHeight="1">
      <c r="A36" s="10" t="s">
        <v>7</v>
      </c>
      <c r="B36" s="11">
        <v>11.4</v>
      </c>
    </row>
    <row r="37" spans="1:2" ht="22.25" customHeight="1">
      <c r="A37" s="10" t="s">
        <v>7</v>
      </c>
      <c r="B37" s="11">
        <v>15.7</v>
      </c>
    </row>
    <row r="38" spans="1:2" ht="22.25" customHeight="1">
      <c r="A38" s="10" t="s">
        <v>7</v>
      </c>
      <c r="B38" s="11">
        <v>24.4</v>
      </c>
    </row>
    <row r="39" spans="1:2" ht="22.25" customHeight="1">
      <c r="A39" s="10" t="s">
        <v>7</v>
      </c>
      <c r="B39" s="11">
        <v>26.2</v>
      </c>
    </row>
    <row r="40" spans="1:2" ht="22.25" customHeight="1">
      <c r="A40" s="10" t="s">
        <v>7</v>
      </c>
      <c r="B40" s="11">
        <v>26</v>
      </c>
    </row>
    <row r="41" spans="1:2" ht="22.25" customHeight="1">
      <c r="A41" s="10" t="s">
        <v>7</v>
      </c>
      <c r="B41" s="11">
        <v>20.100000000000001</v>
      </c>
    </row>
    <row r="42" spans="1:2" ht="22.25" customHeight="1">
      <c r="A42" s="10" t="s">
        <v>7</v>
      </c>
      <c r="B42" s="11">
        <v>25.8</v>
      </c>
    </row>
    <row r="43" spans="1:2" ht="22.25" customHeight="1">
      <c r="A43" s="10" t="s">
        <v>7</v>
      </c>
      <c r="B43" s="11">
        <v>19.899999999999999</v>
      </c>
    </row>
    <row r="44" spans="1:2" ht="22.25" customHeight="1">
      <c r="A44" s="10" t="s">
        <v>7</v>
      </c>
      <c r="B44" s="11">
        <v>19.100000000000001</v>
      </c>
    </row>
    <row r="45" spans="1:2" ht="22.25" customHeight="1">
      <c r="A45" s="10" t="s">
        <v>7</v>
      </c>
      <c r="B45" s="11">
        <v>23.3</v>
      </c>
    </row>
    <row r="46" spans="1:2" ht="22.25" customHeight="1">
      <c r="A46" s="10" t="s">
        <v>7</v>
      </c>
      <c r="B46" s="11">
        <v>22.8</v>
      </c>
    </row>
    <row r="47" spans="1:2" ht="22.5" customHeight="1">
      <c r="A47" s="12" t="s">
        <v>7</v>
      </c>
      <c r="B47" s="13">
        <v>19.100000000000001</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48"/>
  <sheetViews>
    <sheetView showGridLines="0" topLeftCell="A33" workbookViewId="0">
      <selection activeCell="B46" sqref="B46"/>
    </sheetView>
  </sheetViews>
  <sheetFormatPr baseColWidth="10" defaultColWidth="12" defaultRowHeight="13" customHeight="1" x14ac:dyDescent="0"/>
  <cols>
    <col min="1" max="1" width="13.33203125" style="214" customWidth="1"/>
    <col min="2" max="2" width="14.33203125" style="214" customWidth="1"/>
    <col min="3" max="3" width="10.6640625" style="214" customWidth="1"/>
    <col min="4" max="4" width="13" style="214" customWidth="1"/>
    <col min="5" max="5" width="14" style="214" customWidth="1"/>
    <col min="6" max="6" width="13.33203125" style="214" customWidth="1"/>
    <col min="7" max="7" width="13" style="214" customWidth="1"/>
    <col min="8" max="8" width="13.5" style="214" customWidth="1"/>
    <col min="9" max="9" width="8.1640625" style="214" customWidth="1"/>
    <col min="10" max="256" width="12" style="214" customWidth="1"/>
  </cols>
  <sheetData>
    <row r="1" spans="1:9" ht="32.25" customHeight="1">
      <c r="A1" s="272" t="s">
        <v>133</v>
      </c>
      <c r="B1" s="272"/>
      <c r="C1" s="272"/>
      <c r="D1" s="272"/>
      <c r="E1" s="272"/>
      <c r="F1" s="272"/>
      <c r="G1" s="272"/>
      <c r="H1" s="272"/>
      <c r="I1" s="272"/>
    </row>
    <row r="2" spans="1:9" ht="54" customHeight="1">
      <c r="A2" s="99" t="s">
        <v>12</v>
      </c>
      <c r="B2" s="99" t="s">
        <v>40</v>
      </c>
      <c r="C2" s="99" t="s">
        <v>38</v>
      </c>
      <c r="D2" s="99" t="s">
        <v>197</v>
      </c>
      <c r="E2" s="99" t="s">
        <v>199</v>
      </c>
      <c r="F2" s="99" t="s">
        <v>195</v>
      </c>
      <c r="G2" s="99" t="s">
        <v>131</v>
      </c>
      <c r="H2" s="99" t="s">
        <v>119</v>
      </c>
      <c r="I2" s="99" t="s">
        <v>71</v>
      </c>
    </row>
    <row r="3" spans="1:9" ht="21" customHeight="1">
      <c r="A3" s="182">
        <v>2</v>
      </c>
      <c r="B3" s="183" t="s">
        <v>7</v>
      </c>
      <c r="C3" s="182">
        <v>5</v>
      </c>
      <c r="D3" s="184">
        <v>29</v>
      </c>
      <c r="E3" s="185"/>
      <c r="F3" s="185">
        <v>41</v>
      </c>
      <c r="G3" s="185">
        <v>15</v>
      </c>
      <c r="H3" s="185">
        <v>26</v>
      </c>
      <c r="I3" s="185">
        <v>4604</v>
      </c>
    </row>
    <row r="4" spans="1:9" ht="21" customHeight="1">
      <c r="A4" s="182">
        <v>3</v>
      </c>
      <c r="B4" s="183" t="s">
        <v>7</v>
      </c>
      <c r="C4" s="182">
        <v>5</v>
      </c>
      <c r="D4" s="184">
        <v>21</v>
      </c>
      <c r="E4" s="185"/>
      <c r="F4" s="185">
        <v>31</v>
      </c>
      <c r="G4" s="185">
        <v>10</v>
      </c>
      <c r="H4" s="185">
        <v>21</v>
      </c>
      <c r="I4" s="185">
        <v>5825</v>
      </c>
    </row>
    <row r="5" spans="1:9" ht="21" customHeight="1">
      <c r="A5" s="182">
        <v>5</v>
      </c>
      <c r="B5" s="183" t="s">
        <v>7</v>
      </c>
      <c r="C5" s="182">
        <v>5</v>
      </c>
      <c r="D5" s="184">
        <v>63</v>
      </c>
      <c r="E5" s="185"/>
      <c r="F5" s="185">
        <v>52</v>
      </c>
      <c r="G5" s="185">
        <v>9</v>
      </c>
      <c r="H5" s="185">
        <v>43</v>
      </c>
      <c r="I5" s="185">
        <v>1815</v>
      </c>
    </row>
    <row r="6" spans="1:9" ht="21" customHeight="1">
      <c r="A6" s="182">
        <v>6</v>
      </c>
      <c r="B6" s="183" t="s">
        <v>7</v>
      </c>
      <c r="C6" s="182">
        <v>5</v>
      </c>
      <c r="D6" s="184">
        <v>160</v>
      </c>
      <c r="E6" s="185"/>
      <c r="F6" s="185">
        <v>10</v>
      </c>
      <c r="G6" s="185">
        <v>5</v>
      </c>
      <c r="H6" s="185">
        <v>5</v>
      </c>
      <c r="I6" s="185"/>
    </row>
    <row r="7" spans="1:9" ht="21" customHeight="1">
      <c r="A7" s="182">
        <v>8</v>
      </c>
      <c r="B7" s="183" t="s">
        <v>7</v>
      </c>
      <c r="C7" s="182">
        <v>5</v>
      </c>
      <c r="D7" s="184">
        <v>25</v>
      </c>
      <c r="E7" s="185"/>
      <c r="F7" s="185">
        <v>38</v>
      </c>
      <c r="G7" s="185">
        <v>26</v>
      </c>
      <c r="H7" s="186">
        <v>12</v>
      </c>
      <c r="I7" s="185">
        <v>4208</v>
      </c>
    </row>
    <row r="8" spans="1:9" ht="19.5" customHeight="1">
      <c r="A8" s="182">
        <v>9</v>
      </c>
      <c r="B8" s="187" t="s">
        <v>7</v>
      </c>
      <c r="C8" s="188">
        <v>5</v>
      </c>
      <c r="D8" s="184">
        <v>54</v>
      </c>
      <c r="E8" s="185"/>
      <c r="F8" s="185">
        <v>44</v>
      </c>
      <c r="G8" s="185">
        <v>26</v>
      </c>
      <c r="H8" s="185">
        <v>18</v>
      </c>
      <c r="I8" s="185"/>
    </row>
    <row r="9" spans="1:9" ht="19.5" customHeight="1">
      <c r="A9" s="182">
        <v>10</v>
      </c>
      <c r="B9" s="187" t="s">
        <v>7</v>
      </c>
      <c r="C9" s="188">
        <v>5</v>
      </c>
      <c r="D9" s="184">
        <v>30</v>
      </c>
      <c r="E9" s="185"/>
      <c r="F9" s="185">
        <v>44</v>
      </c>
      <c r="G9" s="185">
        <v>19</v>
      </c>
      <c r="H9" s="185">
        <v>25</v>
      </c>
      <c r="I9" s="185"/>
    </row>
    <row r="10" spans="1:9" ht="19.5" customHeight="1">
      <c r="A10" s="182">
        <v>12</v>
      </c>
      <c r="B10" s="187" t="s">
        <v>7</v>
      </c>
      <c r="C10" s="188">
        <v>5</v>
      </c>
      <c r="D10" s="184">
        <v>103</v>
      </c>
      <c r="E10" s="185">
        <v>69</v>
      </c>
      <c r="F10" s="185">
        <v>48</v>
      </c>
      <c r="G10" s="185">
        <v>28</v>
      </c>
      <c r="H10" s="185">
        <v>20</v>
      </c>
      <c r="I10" s="185">
        <v>4161</v>
      </c>
    </row>
    <row r="11" spans="1:9" ht="19.5" customHeight="1">
      <c r="A11" s="182">
        <v>14</v>
      </c>
      <c r="B11" s="187" t="s">
        <v>7</v>
      </c>
      <c r="C11" s="188">
        <v>5</v>
      </c>
      <c r="D11" s="184">
        <v>160</v>
      </c>
      <c r="E11" s="185">
        <v>29</v>
      </c>
      <c r="F11" s="185">
        <v>13</v>
      </c>
      <c r="G11" s="185">
        <v>4</v>
      </c>
      <c r="H11" s="185">
        <v>9</v>
      </c>
      <c r="I11" s="189"/>
    </row>
    <row r="12" spans="1:9" ht="19.5" customHeight="1">
      <c r="A12" s="182">
        <v>15</v>
      </c>
      <c r="B12" s="187" t="s">
        <v>7</v>
      </c>
      <c r="C12" s="188">
        <v>5</v>
      </c>
      <c r="D12" s="184">
        <v>10</v>
      </c>
      <c r="E12" s="185"/>
      <c r="F12" s="185">
        <v>35</v>
      </c>
      <c r="G12" s="185">
        <v>19</v>
      </c>
      <c r="H12" s="185">
        <v>16</v>
      </c>
      <c r="I12" s="190"/>
    </row>
    <row r="13" spans="1:9" ht="19.5" customHeight="1">
      <c r="A13" s="182">
        <v>19</v>
      </c>
      <c r="B13" s="187" t="s">
        <v>7</v>
      </c>
      <c r="C13" s="188">
        <v>5</v>
      </c>
      <c r="D13" s="184">
        <v>23</v>
      </c>
      <c r="E13" s="185"/>
      <c r="F13" s="185">
        <v>36</v>
      </c>
      <c r="G13" s="185">
        <v>18</v>
      </c>
      <c r="H13" s="185">
        <v>18</v>
      </c>
      <c r="I13" s="185"/>
    </row>
    <row r="14" spans="1:9" ht="19.5" customHeight="1">
      <c r="A14" s="182">
        <v>20</v>
      </c>
      <c r="B14" s="187" t="s">
        <v>7</v>
      </c>
      <c r="C14" s="188">
        <v>5</v>
      </c>
      <c r="D14" s="184">
        <v>151</v>
      </c>
      <c r="E14" s="185"/>
      <c r="F14" s="185">
        <v>42</v>
      </c>
      <c r="G14" s="185">
        <v>14</v>
      </c>
      <c r="H14" s="185">
        <v>28</v>
      </c>
      <c r="I14" s="185"/>
    </row>
    <row r="15" spans="1:9" ht="19.5" customHeight="1">
      <c r="A15" s="182">
        <v>22</v>
      </c>
      <c r="B15" s="187" t="s">
        <v>7</v>
      </c>
      <c r="C15" s="188">
        <v>5</v>
      </c>
      <c r="D15" s="184">
        <v>55</v>
      </c>
      <c r="E15" s="185"/>
      <c r="F15" s="185">
        <v>43</v>
      </c>
      <c r="G15" s="185">
        <v>20</v>
      </c>
      <c r="H15" s="185">
        <v>23</v>
      </c>
      <c r="I15" s="185">
        <v>3235</v>
      </c>
    </row>
    <row r="16" spans="1:9" ht="19.5" customHeight="1">
      <c r="A16" s="182">
        <v>25</v>
      </c>
      <c r="B16" s="187" t="s">
        <v>7</v>
      </c>
      <c r="C16" s="188">
        <v>5</v>
      </c>
      <c r="D16" s="184">
        <v>16</v>
      </c>
      <c r="E16" s="185"/>
      <c r="F16" s="185">
        <v>29</v>
      </c>
      <c r="G16" s="185">
        <v>9</v>
      </c>
      <c r="H16" s="185">
        <v>20</v>
      </c>
      <c r="I16" s="185">
        <v>4737</v>
      </c>
    </row>
    <row r="17" spans="1:9" ht="19.5" customHeight="1">
      <c r="A17" s="182">
        <v>28</v>
      </c>
      <c r="B17" s="187" t="s">
        <v>7</v>
      </c>
      <c r="C17" s="188">
        <v>5</v>
      </c>
      <c r="D17" s="184">
        <v>44</v>
      </c>
      <c r="E17" s="185"/>
      <c r="F17" s="185">
        <v>43</v>
      </c>
      <c r="G17" s="185">
        <v>26</v>
      </c>
      <c r="H17" s="185">
        <v>17</v>
      </c>
      <c r="I17" s="185">
        <v>4340</v>
      </c>
    </row>
    <row r="18" spans="1:9" ht="19.5" customHeight="1">
      <c r="A18" s="182">
        <v>32</v>
      </c>
      <c r="B18" s="187" t="s">
        <v>7</v>
      </c>
      <c r="C18" s="188">
        <v>5</v>
      </c>
      <c r="D18" s="184">
        <v>33</v>
      </c>
      <c r="E18" s="185"/>
      <c r="F18" s="185">
        <v>44</v>
      </c>
      <c r="G18" s="185">
        <v>30</v>
      </c>
      <c r="H18" s="185">
        <v>14</v>
      </c>
      <c r="I18" s="185"/>
    </row>
    <row r="19" spans="1:9" ht="19.5" customHeight="1">
      <c r="A19" s="182">
        <v>34</v>
      </c>
      <c r="B19" s="187" t="s">
        <v>7</v>
      </c>
      <c r="C19" s="188">
        <v>5</v>
      </c>
      <c r="D19" s="184">
        <v>55</v>
      </c>
      <c r="E19" s="185"/>
      <c r="F19" s="185">
        <v>21</v>
      </c>
      <c r="G19" s="185">
        <v>4</v>
      </c>
      <c r="H19" s="185">
        <v>17</v>
      </c>
      <c r="I19" s="185"/>
    </row>
    <row r="20" spans="1:9" ht="23" customHeight="1">
      <c r="A20" s="182">
        <v>35</v>
      </c>
      <c r="B20" s="183" t="s">
        <v>7</v>
      </c>
      <c r="C20" s="188">
        <v>5</v>
      </c>
      <c r="D20" s="184">
        <v>29</v>
      </c>
      <c r="E20" s="185"/>
      <c r="F20" s="185">
        <v>28</v>
      </c>
      <c r="G20" s="185">
        <v>17</v>
      </c>
      <c r="H20" s="185">
        <v>11</v>
      </c>
      <c r="I20" s="185"/>
    </row>
    <row r="21" spans="1:9" ht="23" customHeight="1">
      <c r="A21" s="182">
        <v>36</v>
      </c>
      <c r="B21" s="183" t="s">
        <v>7</v>
      </c>
      <c r="C21" s="188">
        <v>5</v>
      </c>
      <c r="D21" s="184">
        <v>40</v>
      </c>
      <c r="E21" s="185"/>
      <c r="F21" s="185">
        <v>22</v>
      </c>
      <c r="G21" s="185">
        <v>4</v>
      </c>
      <c r="H21" s="185">
        <v>18</v>
      </c>
      <c r="I21" s="185"/>
    </row>
    <row r="22" spans="1:9" ht="23" customHeight="1">
      <c r="A22" s="182">
        <v>37</v>
      </c>
      <c r="B22" s="183" t="s">
        <v>7</v>
      </c>
      <c r="C22" s="188">
        <v>5</v>
      </c>
      <c r="D22" s="184">
        <v>14</v>
      </c>
      <c r="E22" s="185"/>
      <c r="F22" s="185">
        <v>59</v>
      </c>
      <c r="G22" s="185">
        <v>49</v>
      </c>
      <c r="H22" s="185">
        <v>10</v>
      </c>
      <c r="I22" s="185"/>
    </row>
    <row r="23" spans="1:9" ht="23" customHeight="1">
      <c r="A23" s="182">
        <v>38</v>
      </c>
      <c r="B23" s="183" t="s">
        <v>7</v>
      </c>
      <c r="C23" s="188">
        <v>5</v>
      </c>
      <c r="D23" s="184">
        <v>21</v>
      </c>
      <c r="E23" s="185"/>
      <c r="F23" s="185">
        <v>19</v>
      </c>
      <c r="G23" s="185">
        <v>3</v>
      </c>
      <c r="H23" s="185">
        <v>16</v>
      </c>
      <c r="I23" s="185">
        <v>2692</v>
      </c>
    </row>
    <row r="24" spans="1:9" ht="23" customHeight="1">
      <c r="A24" s="182">
        <v>39</v>
      </c>
      <c r="B24" s="183" t="s">
        <v>7</v>
      </c>
      <c r="C24" s="188">
        <v>5</v>
      </c>
      <c r="D24" s="184">
        <v>41</v>
      </c>
      <c r="E24" s="185"/>
      <c r="F24" s="185">
        <v>19</v>
      </c>
      <c r="G24" s="185">
        <v>3</v>
      </c>
      <c r="H24" s="185">
        <v>16</v>
      </c>
      <c r="I24" s="185"/>
    </row>
    <row r="25" spans="1:9" ht="19.5" customHeight="1">
      <c r="A25" s="215"/>
      <c r="B25" s="215"/>
      <c r="C25" s="216"/>
      <c r="D25" s="184"/>
      <c r="E25" s="185"/>
      <c r="F25" s="185"/>
      <c r="G25" s="185"/>
      <c r="H25" s="185"/>
      <c r="I25" s="185"/>
    </row>
    <row r="26" spans="1:9" ht="19.5" customHeight="1">
      <c r="A26" s="215"/>
      <c r="B26" s="215"/>
      <c r="C26" s="216"/>
      <c r="D26" s="184"/>
      <c r="E26" s="185"/>
      <c r="F26" s="185"/>
      <c r="G26" s="185"/>
      <c r="H26" s="185"/>
      <c r="I26" s="185"/>
    </row>
    <row r="27" spans="1:9" ht="21" customHeight="1">
      <c r="A27" s="182">
        <v>1</v>
      </c>
      <c r="B27" s="183" t="s">
        <v>14</v>
      </c>
      <c r="C27" s="182">
        <v>5</v>
      </c>
      <c r="D27" s="184">
        <v>21</v>
      </c>
      <c r="E27" s="185"/>
      <c r="F27" s="185">
        <v>36</v>
      </c>
      <c r="G27" s="185">
        <v>12</v>
      </c>
      <c r="H27" s="185">
        <v>24</v>
      </c>
      <c r="I27" s="185">
        <v>3753</v>
      </c>
    </row>
    <row r="28" spans="1:9" ht="21" customHeight="1">
      <c r="A28" s="182">
        <v>4</v>
      </c>
      <c r="B28" s="183" t="s">
        <v>14</v>
      </c>
      <c r="C28" s="182">
        <v>5</v>
      </c>
      <c r="D28" s="184">
        <v>44</v>
      </c>
      <c r="E28" s="185"/>
      <c r="F28" s="185">
        <v>68</v>
      </c>
      <c r="G28" s="185">
        <v>35</v>
      </c>
      <c r="H28" s="185">
        <v>33</v>
      </c>
      <c r="I28" s="185"/>
    </row>
    <row r="29" spans="1:9" ht="21" customHeight="1">
      <c r="A29" s="182">
        <v>7</v>
      </c>
      <c r="B29" s="183" t="s">
        <v>14</v>
      </c>
      <c r="C29" s="182">
        <v>5</v>
      </c>
      <c r="D29" s="184"/>
      <c r="E29" s="185"/>
      <c r="F29" s="185">
        <v>40</v>
      </c>
      <c r="G29" s="185">
        <v>13</v>
      </c>
      <c r="H29" s="185">
        <v>27</v>
      </c>
      <c r="I29" s="185">
        <v>3772</v>
      </c>
    </row>
    <row r="30" spans="1:9" ht="19.5" customHeight="1">
      <c r="A30" s="182">
        <v>11</v>
      </c>
      <c r="B30" s="187" t="s">
        <v>14</v>
      </c>
      <c r="C30" s="188">
        <v>5</v>
      </c>
      <c r="D30" s="184">
        <v>123</v>
      </c>
      <c r="E30" s="185"/>
      <c r="F30" s="185">
        <v>38</v>
      </c>
      <c r="G30" s="185">
        <v>13</v>
      </c>
      <c r="H30" s="185">
        <v>25</v>
      </c>
      <c r="I30" s="185"/>
    </row>
    <row r="31" spans="1:9" ht="19.5" customHeight="1">
      <c r="A31" s="182">
        <v>13</v>
      </c>
      <c r="B31" s="187" t="s">
        <v>14</v>
      </c>
      <c r="C31" s="188">
        <v>5</v>
      </c>
      <c r="D31" s="184">
        <v>36</v>
      </c>
      <c r="E31" s="185"/>
      <c r="F31" s="185">
        <v>36</v>
      </c>
      <c r="G31" s="185">
        <v>13</v>
      </c>
      <c r="H31" s="185">
        <v>33</v>
      </c>
      <c r="I31" s="185">
        <v>3323</v>
      </c>
    </row>
    <row r="32" spans="1:9" ht="19.5" customHeight="1">
      <c r="A32" s="182">
        <v>16</v>
      </c>
      <c r="B32" s="187" t="s">
        <v>14</v>
      </c>
      <c r="C32" s="188">
        <v>5</v>
      </c>
      <c r="D32" s="184">
        <v>47</v>
      </c>
      <c r="E32" s="185"/>
      <c r="F32" s="185">
        <v>28</v>
      </c>
      <c r="G32" s="185">
        <v>14</v>
      </c>
      <c r="H32" s="185">
        <v>14</v>
      </c>
      <c r="I32" s="185"/>
    </row>
    <row r="33" spans="1:9" ht="19.5" customHeight="1">
      <c r="A33" s="182">
        <v>17</v>
      </c>
      <c r="B33" s="187" t="s">
        <v>14</v>
      </c>
      <c r="C33" s="188">
        <v>5</v>
      </c>
      <c r="D33" s="184"/>
      <c r="E33" s="185"/>
      <c r="F33" s="185">
        <v>31</v>
      </c>
      <c r="G33" s="185">
        <v>18</v>
      </c>
      <c r="H33" s="185">
        <v>13</v>
      </c>
      <c r="I33" s="185"/>
    </row>
    <row r="34" spans="1:9" ht="19.5" customHeight="1">
      <c r="A34" s="182">
        <v>18</v>
      </c>
      <c r="B34" s="187" t="s">
        <v>14</v>
      </c>
      <c r="C34" s="188">
        <v>5</v>
      </c>
      <c r="D34" s="184">
        <v>30</v>
      </c>
      <c r="E34" s="185">
        <v>19</v>
      </c>
      <c r="F34" s="185">
        <v>24</v>
      </c>
      <c r="G34" s="185">
        <v>3</v>
      </c>
      <c r="H34" s="185">
        <v>21</v>
      </c>
      <c r="I34" s="185"/>
    </row>
    <row r="35" spans="1:9" ht="19.5" customHeight="1">
      <c r="A35" s="182">
        <v>21</v>
      </c>
      <c r="B35" s="187" t="s">
        <v>14</v>
      </c>
      <c r="C35" s="188">
        <v>5</v>
      </c>
      <c r="D35" s="184">
        <v>7</v>
      </c>
      <c r="E35" s="185"/>
      <c r="F35" s="185">
        <v>37</v>
      </c>
      <c r="G35" s="185">
        <v>23</v>
      </c>
      <c r="H35" s="185">
        <v>14</v>
      </c>
      <c r="I35" s="185">
        <v>3982</v>
      </c>
    </row>
    <row r="36" spans="1:9" ht="19.5" customHeight="1">
      <c r="A36" s="182">
        <v>23</v>
      </c>
      <c r="B36" s="187" t="s">
        <v>14</v>
      </c>
      <c r="C36" s="188">
        <v>5</v>
      </c>
      <c r="D36" s="184">
        <v>19</v>
      </c>
      <c r="E36" s="185"/>
      <c r="F36" s="185">
        <v>48</v>
      </c>
      <c r="G36" s="185">
        <v>28</v>
      </c>
      <c r="H36" s="185">
        <v>20</v>
      </c>
      <c r="I36" s="185">
        <v>3823</v>
      </c>
    </row>
    <row r="37" spans="1:9" ht="19.5" customHeight="1">
      <c r="A37" s="182">
        <v>24</v>
      </c>
      <c r="B37" s="187" t="s">
        <v>14</v>
      </c>
      <c r="C37" s="188">
        <v>5</v>
      </c>
      <c r="D37" s="184">
        <v>10</v>
      </c>
      <c r="E37" s="185"/>
      <c r="F37" s="185">
        <v>47</v>
      </c>
      <c r="G37" s="185">
        <v>41</v>
      </c>
      <c r="H37" s="185">
        <v>6</v>
      </c>
      <c r="I37" s="185"/>
    </row>
    <row r="38" spans="1:9" ht="19.5" customHeight="1">
      <c r="A38" s="182">
        <v>26</v>
      </c>
      <c r="B38" s="187" t="s">
        <v>14</v>
      </c>
      <c r="C38" s="188">
        <v>5</v>
      </c>
      <c r="D38" s="184">
        <v>48</v>
      </c>
      <c r="E38" s="185"/>
      <c r="F38" s="185">
        <v>50</v>
      </c>
      <c r="G38" s="185">
        <v>38</v>
      </c>
      <c r="H38" s="185">
        <v>12</v>
      </c>
      <c r="I38" s="185"/>
    </row>
    <row r="39" spans="1:9" ht="19.5" customHeight="1">
      <c r="A39" s="182">
        <v>27</v>
      </c>
      <c r="B39" s="187" t="s">
        <v>14</v>
      </c>
      <c r="C39" s="188">
        <v>5</v>
      </c>
      <c r="D39" s="184">
        <v>50</v>
      </c>
      <c r="E39" s="185"/>
      <c r="F39" s="185">
        <v>46</v>
      </c>
      <c r="G39" s="185">
        <v>28</v>
      </c>
      <c r="H39" s="185">
        <v>18</v>
      </c>
      <c r="I39" s="185"/>
    </row>
    <row r="40" spans="1:9" ht="19.5" customHeight="1">
      <c r="A40" s="182">
        <v>29</v>
      </c>
      <c r="B40" s="187" t="s">
        <v>14</v>
      </c>
      <c r="C40" s="188">
        <v>5</v>
      </c>
      <c r="D40" s="184">
        <v>35</v>
      </c>
      <c r="E40" s="185"/>
      <c r="F40" s="185">
        <v>29</v>
      </c>
      <c r="G40" s="185">
        <v>7</v>
      </c>
      <c r="H40" s="185">
        <v>22</v>
      </c>
      <c r="I40" s="185"/>
    </row>
    <row r="41" spans="1:9" ht="19.5" customHeight="1">
      <c r="A41" s="182">
        <v>30</v>
      </c>
      <c r="B41" s="187" t="s">
        <v>14</v>
      </c>
      <c r="C41" s="188">
        <v>5</v>
      </c>
      <c r="D41" s="184">
        <v>58</v>
      </c>
      <c r="E41" s="185"/>
      <c r="F41" s="185">
        <v>42</v>
      </c>
      <c r="G41" s="185">
        <v>33</v>
      </c>
      <c r="H41" s="185">
        <v>9</v>
      </c>
      <c r="I41" s="185">
        <v>5147</v>
      </c>
    </row>
    <row r="42" spans="1:9" ht="19.5" customHeight="1">
      <c r="A42" s="182">
        <v>31</v>
      </c>
      <c r="B42" s="187" t="s">
        <v>14</v>
      </c>
      <c r="C42" s="188">
        <v>5</v>
      </c>
      <c r="D42" s="184">
        <v>43</v>
      </c>
      <c r="E42" s="185"/>
      <c r="F42" s="185">
        <v>38</v>
      </c>
      <c r="G42" s="185">
        <v>22</v>
      </c>
      <c r="H42" s="185">
        <v>16</v>
      </c>
      <c r="I42" s="185"/>
    </row>
    <row r="43" spans="1:9" ht="19.5" customHeight="1">
      <c r="A43" s="182">
        <v>33</v>
      </c>
      <c r="B43" s="187" t="s">
        <v>14</v>
      </c>
      <c r="C43" s="188">
        <v>5</v>
      </c>
      <c r="D43" s="184">
        <v>29</v>
      </c>
      <c r="E43" s="185"/>
      <c r="F43" s="185">
        <v>32</v>
      </c>
      <c r="G43" s="185">
        <v>18</v>
      </c>
      <c r="H43" s="185">
        <v>14</v>
      </c>
      <c r="I43" s="185"/>
    </row>
    <row r="44" spans="1:9" ht="17.5" customHeight="1">
      <c r="A44" s="191"/>
      <c r="B44" s="109" t="s">
        <v>213</v>
      </c>
      <c r="C44" s="192">
        <f t="shared" ref="C44:I44" si="0">AVERAGE(C3:C43)</f>
        <v>5</v>
      </c>
      <c r="D44" s="192">
        <f t="shared" si="0"/>
        <v>48.027027027027025</v>
      </c>
      <c r="E44" s="192">
        <f t="shared" si="0"/>
        <v>39</v>
      </c>
      <c r="F44" s="192">
        <f t="shared" si="0"/>
        <v>36.692307692307693</v>
      </c>
      <c r="G44" s="192">
        <f t="shared" si="0"/>
        <v>18.384615384615383</v>
      </c>
      <c r="H44" s="192">
        <f t="shared" si="0"/>
        <v>18.564102564102566</v>
      </c>
      <c r="I44" s="192">
        <f t="shared" si="0"/>
        <v>3961.1333333333332</v>
      </c>
    </row>
    <row r="45" spans="1:9" ht="34.5" customHeight="1">
      <c r="A45" s="191"/>
      <c r="B45" s="109" t="s">
        <v>214</v>
      </c>
      <c r="C45" s="192">
        <f t="shared" ref="C45:I45" si="1">STDEV(C3:C43)</f>
        <v>0</v>
      </c>
      <c r="D45" s="192">
        <f t="shared" si="1"/>
        <v>40.201220605077879</v>
      </c>
      <c r="E45" s="192">
        <f t="shared" si="1"/>
        <v>26.457513110645905</v>
      </c>
      <c r="F45" s="192">
        <f t="shared" si="1"/>
        <v>12.087735946978935</v>
      </c>
      <c r="G45" s="192">
        <f t="shared" si="1"/>
        <v>11.485953399960879</v>
      </c>
      <c r="H45" s="192">
        <f t="shared" si="1"/>
        <v>7.7452697679730615</v>
      </c>
      <c r="I45" s="192">
        <f t="shared" si="1"/>
        <v>977.95828618801966</v>
      </c>
    </row>
    <row r="46" spans="1:9" ht="17.5" customHeight="1">
      <c r="A46" s="191"/>
      <c r="B46" s="109" t="s">
        <v>19</v>
      </c>
      <c r="C46" s="193">
        <f t="shared" ref="C46:I46" si="2">COUNT(C3:C43)</f>
        <v>39</v>
      </c>
      <c r="D46" s="193">
        <f t="shared" si="2"/>
        <v>37</v>
      </c>
      <c r="E46" s="193">
        <f t="shared" si="2"/>
        <v>3</v>
      </c>
      <c r="F46" s="193">
        <f t="shared" si="2"/>
        <v>39</v>
      </c>
      <c r="G46" s="193">
        <f t="shared" si="2"/>
        <v>39</v>
      </c>
      <c r="H46" s="193">
        <f t="shared" si="2"/>
        <v>39</v>
      </c>
      <c r="I46" s="193">
        <f t="shared" si="2"/>
        <v>15</v>
      </c>
    </row>
    <row r="47" spans="1:9" ht="17.5" customHeight="1">
      <c r="A47" s="191"/>
      <c r="B47" s="109" t="s">
        <v>20</v>
      </c>
      <c r="C47" s="194">
        <f t="shared" ref="C47:I47" si="3">SQRT(C46)</f>
        <v>6.2449979983983983</v>
      </c>
      <c r="D47" s="194">
        <f t="shared" si="3"/>
        <v>6.0827625302982193</v>
      </c>
      <c r="E47" s="194">
        <f t="shared" si="3"/>
        <v>1.7320508075688772</v>
      </c>
      <c r="F47" s="194">
        <f t="shared" si="3"/>
        <v>6.2449979983983983</v>
      </c>
      <c r="G47" s="194">
        <f t="shared" si="3"/>
        <v>6.2449979983983983</v>
      </c>
      <c r="H47" s="194">
        <f t="shared" si="3"/>
        <v>6.2449979983983983</v>
      </c>
      <c r="I47" s="194">
        <f t="shared" si="3"/>
        <v>3.872983346207417</v>
      </c>
    </row>
    <row r="48" spans="1:9" ht="17.5" customHeight="1">
      <c r="A48" s="191"/>
      <c r="B48" s="109" t="s">
        <v>21</v>
      </c>
      <c r="C48" s="194">
        <f t="shared" ref="C48:I48" si="4">C45/C47</f>
        <v>0</v>
      </c>
      <c r="D48" s="194">
        <f t="shared" si="4"/>
        <v>6.6090399559140662</v>
      </c>
      <c r="E48" s="194">
        <f t="shared" si="4"/>
        <v>15.275252316519467</v>
      </c>
      <c r="F48" s="194">
        <f t="shared" si="4"/>
        <v>1.9355868408731234</v>
      </c>
      <c r="G48" s="194">
        <f t="shared" si="4"/>
        <v>1.839224512626999</v>
      </c>
      <c r="H48" s="194">
        <f t="shared" si="4"/>
        <v>1.2402357486678819</v>
      </c>
      <c r="I48" s="194">
        <f t="shared" si="4"/>
        <v>252.50774371278314</v>
      </c>
    </row>
  </sheetData>
  <mergeCells count="1">
    <mergeCell ref="A1:I1"/>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50"/>
  <sheetViews>
    <sheetView showGridLines="0" topLeftCell="A42" zoomScale="75" zoomScaleNormal="75" zoomScalePageLayoutView="75" workbookViewId="0">
      <selection activeCell="B48" sqref="B48"/>
    </sheetView>
  </sheetViews>
  <sheetFormatPr baseColWidth="10" defaultColWidth="12" defaultRowHeight="13" customHeight="1" x14ac:dyDescent="0"/>
  <cols>
    <col min="1" max="1" width="13.33203125" style="217" customWidth="1"/>
    <col min="2" max="2" width="14.33203125" style="217" customWidth="1"/>
    <col min="3" max="3" width="10.6640625" style="217" customWidth="1"/>
    <col min="4" max="4" width="11.1640625" style="217" customWidth="1"/>
    <col min="5" max="5" width="6" style="217" customWidth="1"/>
    <col min="6" max="6" width="11.5" style="217" customWidth="1"/>
    <col min="7" max="7" width="6" style="217" customWidth="1"/>
    <col min="8" max="8" width="17.5" style="217" customWidth="1"/>
    <col min="9" max="9" width="6" style="217" customWidth="1"/>
    <col min="10" max="10" width="12.83203125" style="217" customWidth="1"/>
    <col min="11" max="11" width="6" style="217" customWidth="1"/>
    <col min="12" max="12" width="12" style="217" customWidth="1"/>
    <col min="13" max="13" width="6" style="217" customWidth="1"/>
    <col min="14" max="15" width="8.1640625" style="217" customWidth="1"/>
    <col min="16" max="16" width="13.5" style="217" customWidth="1"/>
    <col min="17" max="18" width="10.5" style="217" customWidth="1"/>
    <col min="19" max="256" width="12" style="217" customWidth="1"/>
  </cols>
  <sheetData>
    <row r="1" spans="1:18" ht="32.25" customHeight="1">
      <c r="A1" s="272" t="s">
        <v>190</v>
      </c>
      <c r="B1" s="272"/>
      <c r="C1" s="272"/>
      <c r="D1" s="272"/>
      <c r="E1" s="272"/>
      <c r="F1" s="272"/>
      <c r="G1" s="272"/>
      <c r="H1" s="272"/>
      <c r="I1" s="272"/>
      <c r="J1" s="272"/>
      <c r="K1" s="272"/>
      <c r="L1" s="272"/>
      <c r="M1" s="272"/>
      <c r="N1" s="272"/>
      <c r="O1" s="272"/>
      <c r="P1" s="272"/>
      <c r="Q1" s="272"/>
      <c r="R1" s="272"/>
    </row>
    <row r="2" spans="1:18" ht="17.5" customHeight="1">
      <c r="A2" s="101"/>
      <c r="B2" s="101"/>
      <c r="C2" s="101"/>
      <c r="D2" s="270" t="s">
        <v>197</v>
      </c>
      <c r="E2" s="273"/>
      <c r="F2" s="270" t="s">
        <v>210</v>
      </c>
      <c r="G2" s="273"/>
      <c r="H2" s="270" t="s">
        <v>211</v>
      </c>
      <c r="I2" s="273"/>
      <c r="J2" s="270" t="s">
        <v>131</v>
      </c>
      <c r="K2" s="273"/>
      <c r="L2" s="270" t="s">
        <v>119</v>
      </c>
      <c r="M2" s="273"/>
      <c r="N2" s="270" t="s">
        <v>71</v>
      </c>
      <c r="O2" s="273"/>
      <c r="P2" s="218"/>
      <c r="Q2" s="101"/>
      <c r="R2" s="100"/>
    </row>
    <row r="3" spans="1:18" ht="34.5" customHeight="1">
      <c r="A3" s="99" t="s">
        <v>12</v>
      </c>
      <c r="B3" s="99" t="s">
        <v>40</v>
      </c>
      <c r="C3" s="99" t="s">
        <v>38</v>
      </c>
      <c r="D3" s="99" t="s">
        <v>12</v>
      </c>
      <c r="E3" s="99" t="s">
        <v>13</v>
      </c>
      <c r="F3" s="99" t="s">
        <v>12</v>
      </c>
      <c r="G3" s="99" t="s">
        <v>13</v>
      </c>
      <c r="H3" s="99" t="s">
        <v>12</v>
      </c>
      <c r="I3" s="99" t="s">
        <v>13</v>
      </c>
      <c r="J3" s="99" t="s">
        <v>12</v>
      </c>
      <c r="K3" s="99" t="s">
        <v>13</v>
      </c>
      <c r="L3" s="99" t="s">
        <v>12</v>
      </c>
      <c r="M3" s="99" t="s">
        <v>13</v>
      </c>
      <c r="N3" s="99" t="s">
        <v>12</v>
      </c>
      <c r="O3" s="99" t="s">
        <v>13</v>
      </c>
      <c r="P3" s="99" t="s">
        <v>134</v>
      </c>
      <c r="Q3" s="99" t="s">
        <v>40</v>
      </c>
      <c r="R3" s="99" t="s">
        <v>13</v>
      </c>
    </row>
    <row r="4" spans="1:18" ht="21" customHeight="1">
      <c r="A4" s="182">
        <v>1</v>
      </c>
      <c r="B4" s="183" t="s">
        <v>14</v>
      </c>
      <c r="C4" s="182">
        <v>5</v>
      </c>
      <c r="D4" s="184">
        <v>21</v>
      </c>
      <c r="E4" s="219">
        <v>178</v>
      </c>
      <c r="F4" s="185"/>
      <c r="G4" s="219"/>
      <c r="H4" s="185">
        <v>36</v>
      </c>
      <c r="I4" s="219"/>
      <c r="J4" s="185">
        <v>12</v>
      </c>
      <c r="K4" s="219"/>
      <c r="L4" s="185">
        <v>24</v>
      </c>
      <c r="M4" s="219"/>
      <c r="N4" s="185">
        <v>3753</v>
      </c>
      <c r="O4" s="219"/>
      <c r="P4" s="220">
        <v>2</v>
      </c>
      <c r="Q4" s="221" t="s">
        <v>7</v>
      </c>
      <c r="R4" s="220">
        <v>1</v>
      </c>
    </row>
    <row r="5" spans="1:18" ht="21" customHeight="1">
      <c r="A5" s="182">
        <v>2</v>
      </c>
      <c r="B5" s="183" t="s">
        <v>7</v>
      </c>
      <c r="C5" s="182">
        <v>5</v>
      </c>
      <c r="D5" s="184">
        <v>29</v>
      </c>
      <c r="E5" s="219">
        <v>215</v>
      </c>
      <c r="F5" s="185"/>
      <c r="G5" s="219"/>
      <c r="H5" s="185">
        <v>41</v>
      </c>
      <c r="I5" s="219">
        <v>59</v>
      </c>
      <c r="J5" s="185">
        <v>15</v>
      </c>
      <c r="K5" s="219">
        <v>30</v>
      </c>
      <c r="L5" s="185">
        <v>26</v>
      </c>
      <c r="M5" s="219">
        <v>29</v>
      </c>
      <c r="N5" s="185">
        <v>4604</v>
      </c>
      <c r="O5" s="219">
        <v>2481</v>
      </c>
      <c r="P5" s="220">
        <v>5</v>
      </c>
      <c r="Q5" s="221" t="s">
        <v>7</v>
      </c>
      <c r="R5" s="220">
        <v>2</v>
      </c>
    </row>
    <row r="6" spans="1:18" ht="21" customHeight="1">
      <c r="A6" s="182">
        <v>3</v>
      </c>
      <c r="B6" s="183" t="s">
        <v>7</v>
      </c>
      <c r="C6" s="182">
        <v>5</v>
      </c>
      <c r="D6" s="184">
        <v>21</v>
      </c>
      <c r="E6" s="219">
        <v>22</v>
      </c>
      <c r="F6" s="185"/>
      <c r="G6" s="219">
        <v>32</v>
      </c>
      <c r="H6" s="185">
        <v>31</v>
      </c>
      <c r="I6" s="219"/>
      <c r="J6" s="185">
        <v>10</v>
      </c>
      <c r="K6" s="219"/>
      <c r="L6" s="185">
        <v>21</v>
      </c>
      <c r="M6" s="219"/>
      <c r="N6" s="185">
        <v>5825</v>
      </c>
      <c r="O6" s="219"/>
      <c r="P6" s="220">
        <v>3</v>
      </c>
      <c r="Q6" s="221" t="s">
        <v>7</v>
      </c>
      <c r="R6" s="220">
        <v>3</v>
      </c>
    </row>
    <row r="7" spans="1:18" ht="21" customHeight="1">
      <c r="A7" s="182">
        <v>4</v>
      </c>
      <c r="B7" s="183" t="s">
        <v>14</v>
      </c>
      <c r="C7" s="182">
        <v>5</v>
      </c>
      <c r="D7" s="184">
        <v>44</v>
      </c>
      <c r="E7" s="219">
        <v>65</v>
      </c>
      <c r="F7" s="185"/>
      <c r="G7" s="219"/>
      <c r="H7" s="185">
        <v>68</v>
      </c>
      <c r="I7" s="219"/>
      <c r="J7" s="185">
        <v>35</v>
      </c>
      <c r="K7" s="219"/>
      <c r="L7" s="185">
        <v>33</v>
      </c>
      <c r="M7" s="219"/>
      <c r="N7" s="185"/>
      <c r="O7" s="219"/>
      <c r="P7" s="220">
        <v>2</v>
      </c>
      <c r="Q7" s="221" t="s">
        <v>14</v>
      </c>
      <c r="R7" s="220">
        <v>4</v>
      </c>
    </row>
    <row r="8" spans="1:18" ht="21" customHeight="1">
      <c r="A8" s="182">
        <v>5</v>
      </c>
      <c r="B8" s="183" t="s">
        <v>7</v>
      </c>
      <c r="C8" s="182">
        <v>5</v>
      </c>
      <c r="D8" s="184">
        <v>63</v>
      </c>
      <c r="E8" s="219">
        <v>30</v>
      </c>
      <c r="F8" s="185"/>
      <c r="G8" s="219">
        <v>42</v>
      </c>
      <c r="H8" s="185">
        <v>52</v>
      </c>
      <c r="I8" s="219">
        <v>42</v>
      </c>
      <c r="J8" s="185">
        <v>9</v>
      </c>
      <c r="K8" s="219">
        <v>12</v>
      </c>
      <c r="L8" s="185">
        <v>43</v>
      </c>
      <c r="M8" s="219">
        <v>30</v>
      </c>
      <c r="N8" s="185">
        <v>1815</v>
      </c>
      <c r="O8" s="220">
        <v>1929</v>
      </c>
      <c r="P8" s="220">
        <v>5</v>
      </c>
      <c r="Q8" s="221" t="s">
        <v>7</v>
      </c>
      <c r="R8" s="220">
        <v>5</v>
      </c>
    </row>
    <row r="9" spans="1:18" ht="21" customHeight="1">
      <c r="A9" s="182">
        <v>6</v>
      </c>
      <c r="B9" s="183" t="s">
        <v>7</v>
      </c>
      <c r="C9" s="182">
        <v>5</v>
      </c>
      <c r="D9" s="184">
        <v>160</v>
      </c>
      <c r="E9" s="219">
        <v>130</v>
      </c>
      <c r="F9" s="185"/>
      <c r="G9" s="219"/>
      <c r="H9" s="185">
        <v>10</v>
      </c>
      <c r="I9" s="219"/>
      <c r="J9" s="185">
        <v>5</v>
      </c>
      <c r="K9" s="219"/>
      <c r="L9" s="185">
        <v>5</v>
      </c>
      <c r="M9" s="219"/>
      <c r="N9" s="185"/>
      <c r="O9" s="219"/>
      <c r="P9" s="220">
        <v>2</v>
      </c>
      <c r="Q9" s="221" t="s">
        <v>7</v>
      </c>
      <c r="R9" s="220">
        <v>6</v>
      </c>
    </row>
    <row r="10" spans="1:18" ht="21" customHeight="1">
      <c r="A10" s="182">
        <v>7</v>
      </c>
      <c r="B10" s="183" t="s">
        <v>14</v>
      </c>
      <c r="C10" s="182">
        <v>5</v>
      </c>
      <c r="D10" s="184"/>
      <c r="E10" s="219">
        <v>70</v>
      </c>
      <c r="F10" s="185"/>
      <c r="G10" s="219">
        <v>40</v>
      </c>
      <c r="H10" s="185">
        <v>40</v>
      </c>
      <c r="I10" s="219">
        <v>59</v>
      </c>
      <c r="J10" s="185">
        <v>13</v>
      </c>
      <c r="K10" s="219">
        <v>39</v>
      </c>
      <c r="L10" s="185">
        <v>27</v>
      </c>
      <c r="M10" s="219">
        <v>20</v>
      </c>
      <c r="N10" s="185">
        <v>3772</v>
      </c>
      <c r="O10" s="219">
        <v>3951</v>
      </c>
      <c r="P10" s="220">
        <v>5</v>
      </c>
      <c r="Q10" s="221" t="s">
        <v>7</v>
      </c>
      <c r="R10" s="220">
        <v>7</v>
      </c>
    </row>
    <row r="11" spans="1:18" ht="21" customHeight="1">
      <c r="A11" s="182">
        <v>8</v>
      </c>
      <c r="B11" s="183" t="s">
        <v>7</v>
      </c>
      <c r="C11" s="182">
        <v>5</v>
      </c>
      <c r="D11" s="184">
        <v>25</v>
      </c>
      <c r="E11" s="219">
        <v>55</v>
      </c>
      <c r="F11" s="185"/>
      <c r="G11" s="219"/>
      <c r="H11" s="185">
        <v>38</v>
      </c>
      <c r="I11" s="219"/>
      <c r="J11" s="185">
        <v>26</v>
      </c>
      <c r="K11" s="219"/>
      <c r="L11" s="186">
        <v>12</v>
      </c>
      <c r="M11" s="219"/>
      <c r="N11" s="185">
        <v>4208</v>
      </c>
      <c r="O11" s="219"/>
      <c r="P11" s="220">
        <v>2</v>
      </c>
      <c r="Q11" s="221" t="s">
        <v>7</v>
      </c>
      <c r="R11" s="220">
        <v>8</v>
      </c>
    </row>
    <row r="12" spans="1:18" ht="19.5" customHeight="1">
      <c r="A12" s="182">
        <v>9</v>
      </c>
      <c r="B12" s="187" t="s">
        <v>7</v>
      </c>
      <c r="C12" s="188">
        <v>5</v>
      </c>
      <c r="D12" s="184">
        <v>54</v>
      </c>
      <c r="E12" s="219">
        <v>167</v>
      </c>
      <c r="F12" s="185"/>
      <c r="G12" s="219"/>
      <c r="H12" s="185">
        <v>44</v>
      </c>
      <c r="I12" s="219"/>
      <c r="J12" s="185">
        <v>26</v>
      </c>
      <c r="K12" s="219"/>
      <c r="L12" s="185">
        <v>18</v>
      </c>
      <c r="M12" s="219"/>
      <c r="N12" s="185"/>
      <c r="O12" s="219"/>
      <c r="P12" s="220">
        <v>2</v>
      </c>
      <c r="Q12" s="221" t="s">
        <v>7</v>
      </c>
      <c r="R12" s="220">
        <v>9</v>
      </c>
    </row>
    <row r="13" spans="1:18" ht="19.5" customHeight="1">
      <c r="A13" s="182">
        <v>10</v>
      </c>
      <c r="B13" s="187" t="s">
        <v>7</v>
      </c>
      <c r="C13" s="188">
        <v>5</v>
      </c>
      <c r="D13" s="184">
        <v>30</v>
      </c>
      <c r="E13" s="219">
        <v>126</v>
      </c>
      <c r="F13" s="185"/>
      <c r="G13" s="219"/>
      <c r="H13" s="185">
        <v>44</v>
      </c>
      <c r="I13" s="219"/>
      <c r="J13" s="185">
        <v>19</v>
      </c>
      <c r="K13" s="219"/>
      <c r="L13" s="185">
        <v>25</v>
      </c>
      <c r="M13" s="219"/>
      <c r="N13" s="185"/>
      <c r="O13" s="219"/>
      <c r="P13" s="220">
        <v>2</v>
      </c>
      <c r="Q13" s="221" t="s">
        <v>7</v>
      </c>
      <c r="R13" s="220">
        <v>10</v>
      </c>
    </row>
    <row r="14" spans="1:18" ht="19.5" customHeight="1">
      <c r="A14" s="182">
        <v>11</v>
      </c>
      <c r="B14" s="187" t="s">
        <v>14</v>
      </c>
      <c r="C14" s="188">
        <v>5</v>
      </c>
      <c r="D14" s="184">
        <v>123</v>
      </c>
      <c r="E14" s="219">
        <v>181</v>
      </c>
      <c r="F14" s="185"/>
      <c r="G14" s="219"/>
      <c r="H14" s="185">
        <v>38</v>
      </c>
      <c r="I14" s="219"/>
      <c r="J14" s="185">
        <v>13</v>
      </c>
      <c r="K14" s="219"/>
      <c r="L14" s="185">
        <v>25</v>
      </c>
      <c r="M14" s="219"/>
      <c r="N14" s="185"/>
      <c r="O14" s="219"/>
      <c r="P14" s="220">
        <v>2</v>
      </c>
      <c r="Q14" s="221" t="s">
        <v>7</v>
      </c>
      <c r="R14" s="220">
        <v>11</v>
      </c>
    </row>
    <row r="15" spans="1:18" ht="19.5" customHeight="1">
      <c r="A15" s="182">
        <v>12</v>
      </c>
      <c r="B15" s="187" t="s">
        <v>7</v>
      </c>
      <c r="C15" s="188">
        <v>5</v>
      </c>
      <c r="D15" s="184">
        <v>103</v>
      </c>
      <c r="E15" s="219">
        <v>66</v>
      </c>
      <c r="F15" s="185">
        <v>69</v>
      </c>
      <c r="G15" s="219"/>
      <c r="H15" s="185">
        <v>48</v>
      </c>
      <c r="I15" s="219"/>
      <c r="J15" s="185">
        <v>28</v>
      </c>
      <c r="K15" s="219"/>
      <c r="L15" s="185">
        <v>20</v>
      </c>
      <c r="M15" s="219"/>
      <c r="N15" s="185">
        <v>4161</v>
      </c>
      <c r="O15" s="219"/>
      <c r="P15" s="220">
        <v>2</v>
      </c>
      <c r="Q15" s="221" t="s">
        <v>14</v>
      </c>
      <c r="R15" s="220">
        <v>12</v>
      </c>
    </row>
    <row r="16" spans="1:18" ht="19.5" customHeight="1">
      <c r="A16" s="182">
        <v>13</v>
      </c>
      <c r="B16" s="187" t="s">
        <v>14</v>
      </c>
      <c r="C16" s="188">
        <v>5</v>
      </c>
      <c r="D16" s="184">
        <v>36</v>
      </c>
      <c r="E16" s="219">
        <v>140</v>
      </c>
      <c r="F16" s="185"/>
      <c r="G16" s="220"/>
      <c r="H16" s="185">
        <v>36</v>
      </c>
      <c r="I16" s="219"/>
      <c r="J16" s="185">
        <v>13</v>
      </c>
      <c r="K16" s="219"/>
      <c r="L16" s="185">
        <v>33</v>
      </c>
      <c r="M16" s="219"/>
      <c r="N16" s="185">
        <v>3323</v>
      </c>
      <c r="O16" s="219"/>
      <c r="P16" s="220">
        <v>2</v>
      </c>
      <c r="Q16" s="221" t="s">
        <v>14</v>
      </c>
      <c r="R16" s="220">
        <v>13</v>
      </c>
    </row>
    <row r="17" spans="1:18" ht="19.5" customHeight="1">
      <c r="A17" s="182">
        <v>14</v>
      </c>
      <c r="B17" s="187" t="s">
        <v>7</v>
      </c>
      <c r="C17" s="188">
        <v>5</v>
      </c>
      <c r="D17" s="184">
        <v>160</v>
      </c>
      <c r="E17" s="219">
        <v>55</v>
      </c>
      <c r="F17" s="185">
        <v>29</v>
      </c>
      <c r="G17" s="219">
        <v>36</v>
      </c>
      <c r="H17" s="185">
        <v>13</v>
      </c>
      <c r="I17" s="219">
        <v>46</v>
      </c>
      <c r="J17" s="185">
        <v>4</v>
      </c>
      <c r="K17" s="219">
        <v>23</v>
      </c>
      <c r="L17" s="185">
        <v>9</v>
      </c>
      <c r="M17" s="219">
        <v>13</v>
      </c>
      <c r="N17" s="222"/>
      <c r="O17" s="219">
        <v>6178</v>
      </c>
      <c r="P17" s="220">
        <v>5</v>
      </c>
      <c r="Q17" s="221" t="s">
        <v>7</v>
      </c>
      <c r="R17" s="220">
        <v>14</v>
      </c>
    </row>
    <row r="18" spans="1:18" ht="19.5" customHeight="1">
      <c r="A18" s="182">
        <v>15</v>
      </c>
      <c r="B18" s="187" t="s">
        <v>7</v>
      </c>
      <c r="C18" s="188">
        <v>5</v>
      </c>
      <c r="D18" s="184">
        <v>10</v>
      </c>
      <c r="E18" s="219">
        <v>208</v>
      </c>
      <c r="F18" s="185"/>
      <c r="G18" s="219">
        <v>26</v>
      </c>
      <c r="H18" s="185">
        <v>35</v>
      </c>
      <c r="I18" s="220"/>
      <c r="J18" s="185">
        <v>19</v>
      </c>
      <c r="K18" s="220"/>
      <c r="L18" s="185">
        <v>16</v>
      </c>
      <c r="M18" s="220"/>
      <c r="N18" s="223"/>
      <c r="O18" s="219"/>
      <c r="P18" s="220">
        <v>3</v>
      </c>
      <c r="Q18" s="221" t="s">
        <v>7</v>
      </c>
      <c r="R18" s="220">
        <v>15</v>
      </c>
    </row>
    <row r="19" spans="1:18" ht="19.5" customHeight="1">
      <c r="A19" s="182">
        <v>16</v>
      </c>
      <c r="B19" s="187" t="s">
        <v>14</v>
      </c>
      <c r="C19" s="188">
        <v>5</v>
      </c>
      <c r="D19" s="184">
        <v>47</v>
      </c>
      <c r="E19" s="219">
        <v>228</v>
      </c>
      <c r="F19" s="185"/>
      <c r="G19" s="219"/>
      <c r="H19" s="185">
        <v>28</v>
      </c>
      <c r="I19" s="219">
        <v>37</v>
      </c>
      <c r="J19" s="185">
        <v>14</v>
      </c>
      <c r="K19" s="219">
        <v>3</v>
      </c>
      <c r="L19" s="185">
        <v>14</v>
      </c>
      <c r="M19" s="219">
        <v>34</v>
      </c>
      <c r="N19" s="185"/>
      <c r="O19" s="219">
        <v>5515</v>
      </c>
      <c r="P19" s="220">
        <v>5</v>
      </c>
      <c r="Q19" s="221" t="s">
        <v>14</v>
      </c>
      <c r="R19" s="220">
        <v>16</v>
      </c>
    </row>
    <row r="20" spans="1:18" ht="19.5" customHeight="1">
      <c r="A20" s="182">
        <v>17</v>
      </c>
      <c r="B20" s="187" t="s">
        <v>14</v>
      </c>
      <c r="C20" s="188">
        <v>5</v>
      </c>
      <c r="D20" s="184"/>
      <c r="E20" s="219">
        <v>100</v>
      </c>
      <c r="F20" s="185"/>
      <c r="G20" s="219"/>
      <c r="H20" s="185">
        <v>31</v>
      </c>
      <c r="I20" s="219">
        <v>37</v>
      </c>
      <c r="J20" s="185">
        <v>18</v>
      </c>
      <c r="K20" s="219">
        <v>7</v>
      </c>
      <c r="L20" s="185">
        <v>13</v>
      </c>
      <c r="M20" s="219">
        <v>30</v>
      </c>
      <c r="N20" s="185"/>
      <c r="O20" s="219">
        <v>3443</v>
      </c>
      <c r="P20" s="220">
        <v>5</v>
      </c>
      <c r="Q20" s="221" t="s">
        <v>7</v>
      </c>
      <c r="R20" s="220">
        <v>17</v>
      </c>
    </row>
    <row r="21" spans="1:18" ht="19.5" customHeight="1">
      <c r="A21" s="182">
        <v>18</v>
      </c>
      <c r="B21" s="187" t="s">
        <v>14</v>
      </c>
      <c r="C21" s="188">
        <v>5</v>
      </c>
      <c r="D21" s="184">
        <v>30</v>
      </c>
      <c r="E21" s="219">
        <v>126</v>
      </c>
      <c r="F21" s="185">
        <v>19</v>
      </c>
      <c r="G21" s="219"/>
      <c r="H21" s="185">
        <v>24</v>
      </c>
      <c r="I21" s="220">
        <v>73</v>
      </c>
      <c r="J21" s="185">
        <v>3</v>
      </c>
      <c r="K21" s="220">
        <v>36</v>
      </c>
      <c r="L21" s="185">
        <v>21</v>
      </c>
      <c r="M21" s="219">
        <v>37</v>
      </c>
      <c r="N21" s="185"/>
      <c r="O21" s="219"/>
      <c r="P21" s="220">
        <v>5</v>
      </c>
      <c r="Q21" s="221" t="s">
        <v>7</v>
      </c>
      <c r="R21" s="220">
        <v>18</v>
      </c>
    </row>
    <row r="22" spans="1:18" ht="19.5" customHeight="1">
      <c r="A22" s="182">
        <v>19</v>
      </c>
      <c r="B22" s="187" t="s">
        <v>7</v>
      </c>
      <c r="C22" s="188">
        <v>5</v>
      </c>
      <c r="D22" s="184">
        <v>23</v>
      </c>
      <c r="E22" s="219">
        <v>154</v>
      </c>
      <c r="F22" s="185"/>
      <c r="G22" s="219"/>
      <c r="H22" s="185">
        <v>36</v>
      </c>
      <c r="I22" s="219">
        <v>74</v>
      </c>
      <c r="J22" s="185">
        <v>18</v>
      </c>
      <c r="K22" s="219">
        <v>33</v>
      </c>
      <c r="L22" s="185">
        <v>18</v>
      </c>
      <c r="M22" s="219">
        <v>41</v>
      </c>
      <c r="N22" s="185"/>
      <c r="O22" s="219">
        <v>1872</v>
      </c>
      <c r="P22" s="220">
        <v>5</v>
      </c>
      <c r="Q22" s="221" t="s">
        <v>7</v>
      </c>
      <c r="R22" s="220">
        <v>19</v>
      </c>
    </row>
    <row r="23" spans="1:18" ht="19.5" customHeight="1">
      <c r="A23" s="182">
        <v>20</v>
      </c>
      <c r="B23" s="187" t="s">
        <v>7</v>
      </c>
      <c r="C23" s="188">
        <v>5</v>
      </c>
      <c r="D23" s="184">
        <v>151</v>
      </c>
      <c r="E23" s="219">
        <v>24</v>
      </c>
      <c r="F23" s="185"/>
      <c r="G23" s="219">
        <v>27</v>
      </c>
      <c r="H23" s="185">
        <v>42</v>
      </c>
      <c r="I23" s="219">
        <v>34</v>
      </c>
      <c r="J23" s="185">
        <v>14</v>
      </c>
      <c r="K23" s="219">
        <v>13</v>
      </c>
      <c r="L23" s="185">
        <v>28</v>
      </c>
      <c r="M23" s="219">
        <v>21</v>
      </c>
      <c r="N23" s="185"/>
      <c r="O23" s="219">
        <v>5463</v>
      </c>
      <c r="P23" s="220">
        <v>5</v>
      </c>
      <c r="Q23" s="221" t="s">
        <v>14</v>
      </c>
      <c r="R23" s="220">
        <v>20</v>
      </c>
    </row>
    <row r="24" spans="1:18" ht="19.5" customHeight="1">
      <c r="A24" s="182">
        <v>21</v>
      </c>
      <c r="B24" s="187" t="s">
        <v>14</v>
      </c>
      <c r="C24" s="188">
        <v>5</v>
      </c>
      <c r="D24" s="184">
        <v>7</v>
      </c>
      <c r="E24" s="219">
        <v>16</v>
      </c>
      <c r="F24" s="185"/>
      <c r="G24" s="219"/>
      <c r="H24" s="185">
        <v>37</v>
      </c>
      <c r="I24" s="219">
        <v>57</v>
      </c>
      <c r="J24" s="185">
        <v>23</v>
      </c>
      <c r="K24" s="219">
        <v>12</v>
      </c>
      <c r="L24" s="185">
        <v>14</v>
      </c>
      <c r="M24" s="219">
        <v>45</v>
      </c>
      <c r="N24" s="185">
        <v>3982</v>
      </c>
      <c r="O24" s="219">
        <v>5018</v>
      </c>
      <c r="P24" s="220">
        <v>5</v>
      </c>
      <c r="Q24" s="221" t="s">
        <v>7</v>
      </c>
      <c r="R24" s="220">
        <v>21</v>
      </c>
    </row>
    <row r="25" spans="1:18" ht="19.5" customHeight="1">
      <c r="A25" s="182">
        <v>22</v>
      </c>
      <c r="B25" s="187" t="s">
        <v>7</v>
      </c>
      <c r="C25" s="188">
        <v>5</v>
      </c>
      <c r="D25" s="184">
        <v>55</v>
      </c>
      <c r="E25" s="219">
        <v>25</v>
      </c>
      <c r="F25" s="185"/>
      <c r="G25" s="219"/>
      <c r="H25" s="185">
        <v>43</v>
      </c>
      <c r="I25" s="219">
        <v>53</v>
      </c>
      <c r="J25" s="185">
        <v>20</v>
      </c>
      <c r="K25" s="219">
        <v>24</v>
      </c>
      <c r="L25" s="185">
        <v>23</v>
      </c>
      <c r="M25" s="219">
        <v>29</v>
      </c>
      <c r="N25" s="185">
        <v>3235</v>
      </c>
      <c r="O25" s="219">
        <v>4873</v>
      </c>
      <c r="P25" s="220">
        <v>5</v>
      </c>
      <c r="Q25" s="221" t="s">
        <v>7</v>
      </c>
      <c r="R25" s="220">
        <v>22</v>
      </c>
    </row>
    <row r="26" spans="1:18" ht="19.5" customHeight="1">
      <c r="A26" s="182">
        <v>23</v>
      </c>
      <c r="B26" s="187" t="s">
        <v>14</v>
      </c>
      <c r="C26" s="188">
        <v>5</v>
      </c>
      <c r="D26" s="184">
        <v>19</v>
      </c>
      <c r="E26" s="219">
        <v>41</v>
      </c>
      <c r="F26" s="185"/>
      <c r="G26" s="219"/>
      <c r="H26" s="185">
        <v>48</v>
      </c>
      <c r="I26" s="219">
        <v>49</v>
      </c>
      <c r="J26" s="185">
        <v>28</v>
      </c>
      <c r="K26" s="219">
        <v>30</v>
      </c>
      <c r="L26" s="185">
        <v>20</v>
      </c>
      <c r="M26" s="219">
        <v>19</v>
      </c>
      <c r="N26" s="185">
        <v>3823</v>
      </c>
      <c r="O26" s="219">
        <v>4822</v>
      </c>
      <c r="P26" s="220">
        <v>5</v>
      </c>
      <c r="Q26" s="221" t="s">
        <v>7</v>
      </c>
      <c r="R26" s="220">
        <v>23</v>
      </c>
    </row>
    <row r="27" spans="1:18" ht="19.5" customHeight="1">
      <c r="A27" s="182">
        <v>24</v>
      </c>
      <c r="B27" s="187" t="s">
        <v>14</v>
      </c>
      <c r="C27" s="188">
        <v>5</v>
      </c>
      <c r="D27" s="184">
        <v>10</v>
      </c>
      <c r="E27" s="219">
        <v>425</v>
      </c>
      <c r="F27" s="185"/>
      <c r="G27" s="219"/>
      <c r="H27" s="185">
        <v>47</v>
      </c>
      <c r="I27" s="219"/>
      <c r="J27" s="185">
        <v>41</v>
      </c>
      <c r="K27" s="219"/>
      <c r="L27" s="185">
        <v>6</v>
      </c>
      <c r="M27" s="219"/>
      <c r="N27" s="185"/>
      <c r="O27" s="219"/>
      <c r="P27" s="220">
        <v>2</v>
      </c>
      <c r="Q27" s="221" t="s">
        <v>14</v>
      </c>
      <c r="R27" s="220">
        <v>24</v>
      </c>
    </row>
    <row r="28" spans="1:18" ht="19.5" customHeight="1">
      <c r="A28" s="182">
        <v>25</v>
      </c>
      <c r="B28" s="187" t="s">
        <v>7</v>
      </c>
      <c r="C28" s="188">
        <v>5</v>
      </c>
      <c r="D28" s="184">
        <v>16</v>
      </c>
      <c r="E28" s="219">
        <v>39</v>
      </c>
      <c r="F28" s="185"/>
      <c r="G28" s="219"/>
      <c r="H28" s="185">
        <v>29</v>
      </c>
      <c r="I28" s="219">
        <v>36</v>
      </c>
      <c r="J28" s="185">
        <v>9</v>
      </c>
      <c r="K28" s="219">
        <v>10</v>
      </c>
      <c r="L28" s="185">
        <v>20</v>
      </c>
      <c r="M28" s="219">
        <v>26</v>
      </c>
      <c r="N28" s="185">
        <v>4737</v>
      </c>
      <c r="O28" s="219">
        <v>5115</v>
      </c>
      <c r="P28" s="220">
        <v>5</v>
      </c>
      <c r="Q28" s="221" t="s">
        <v>7</v>
      </c>
      <c r="R28" s="220">
        <v>25</v>
      </c>
    </row>
    <row r="29" spans="1:18" ht="19.5" customHeight="1">
      <c r="A29" s="182">
        <v>26</v>
      </c>
      <c r="B29" s="187" t="s">
        <v>14</v>
      </c>
      <c r="C29" s="188">
        <v>5</v>
      </c>
      <c r="D29" s="184">
        <v>48</v>
      </c>
      <c r="E29" s="219">
        <v>46</v>
      </c>
      <c r="F29" s="185"/>
      <c r="G29" s="219">
        <v>27</v>
      </c>
      <c r="H29" s="185">
        <v>50</v>
      </c>
      <c r="I29" s="219">
        <v>28</v>
      </c>
      <c r="J29" s="185">
        <v>38</v>
      </c>
      <c r="K29" s="219">
        <v>5</v>
      </c>
      <c r="L29" s="185">
        <v>12</v>
      </c>
      <c r="M29" s="219">
        <v>23</v>
      </c>
      <c r="N29" s="185"/>
      <c r="O29" s="219">
        <v>2113</v>
      </c>
      <c r="P29" s="220">
        <v>5</v>
      </c>
      <c r="Q29" s="221" t="s">
        <v>7</v>
      </c>
      <c r="R29" s="220">
        <v>26</v>
      </c>
    </row>
    <row r="30" spans="1:18" ht="19.5" customHeight="1">
      <c r="A30" s="182">
        <v>27</v>
      </c>
      <c r="B30" s="187" t="s">
        <v>14</v>
      </c>
      <c r="C30" s="188">
        <v>5</v>
      </c>
      <c r="D30" s="184">
        <v>50</v>
      </c>
      <c r="E30" s="219">
        <v>33</v>
      </c>
      <c r="F30" s="185"/>
      <c r="G30" s="219">
        <v>42</v>
      </c>
      <c r="H30" s="185">
        <v>46</v>
      </c>
      <c r="I30" s="219">
        <v>23</v>
      </c>
      <c r="J30" s="185">
        <v>28</v>
      </c>
      <c r="K30" s="219">
        <v>4</v>
      </c>
      <c r="L30" s="185">
        <v>18</v>
      </c>
      <c r="M30" s="219">
        <v>19</v>
      </c>
      <c r="N30" s="185"/>
      <c r="O30" s="219">
        <v>3957</v>
      </c>
      <c r="P30" s="220">
        <v>5</v>
      </c>
      <c r="Q30" s="221" t="s">
        <v>14</v>
      </c>
      <c r="R30" s="220">
        <v>27</v>
      </c>
    </row>
    <row r="31" spans="1:18" ht="19.5" customHeight="1">
      <c r="A31" s="182">
        <v>28</v>
      </c>
      <c r="B31" s="187" t="s">
        <v>7</v>
      </c>
      <c r="C31" s="188">
        <v>5</v>
      </c>
      <c r="D31" s="184">
        <v>44</v>
      </c>
      <c r="E31" s="219">
        <v>31</v>
      </c>
      <c r="F31" s="185"/>
      <c r="G31" s="219"/>
      <c r="H31" s="185">
        <v>43</v>
      </c>
      <c r="I31" s="219">
        <v>72</v>
      </c>
      <c r="J31" s="185">
        <v>26</v>
      </c>
      <c r="K31" s="219">
        <v>39</v>
      </c>
      <c r="L31" s="185">
        <v>17</v>
      </c>
      <c r="M31" s="219">
        <v>33</v>
      </c>
      <c r="N31" s="185">
        <v>4340</v>
      </c>
      <c r="O31" s="219">
        <v>4340</v>
      </c>
      <c r="P31" s="220">
        <v>5</v>
      </c>
      <c r="Q31" s="221" t="s">
        <v>7</v>
      </c>
      <c r="R31" s="220">
        <v>28</v>
      </c>
    </row>
    <row r="32" spans="1:18" ht="19.5" customHeight="1">
      <c r="A32" s="182">
        <v>29</v>
      </c>
      <c r="B32" s="187" t="s">
        <v>14</v>
      </c>
      <c r="C32" s="188">
        <v>5</v>
      </c>
      <c r="D32" s="184">
        <v>35</v>
      </c>
      <c r="E32" s="219">
        <v>46</v>
      </c>
      <c r="F32" s="185"/>
      <c r="G32" s="219"/>
      <c r="H32" s="185">
        <v>29</v>
      </c>
      <c r="I32" s="219"/>
      <c r="J32" s="185">
        <v>7</v>
      </c>
      <c r="K32" s="219"/>
      <c r="L32" s="185">
        <v>22</v>
      </c>
      <c r="M32" s="219"/>
      <c r="N32" s="185"/>
      <c r="O32" s="219"/>
      <c r="P32" s="220">
        <v>4</v>
      </c>
      <c r="Q32" s="221" t="s">
        <v>7</v>
      </c>
      <c r="R32" s="220">
        <v>29</v>
      </c>
    </row>
    <row r="33" spans="1:18" ht="19.5" customHeight="1">
      <c r="A33" s="182">
        <v>30</v>
      </c>
      <c r="B33" s="187" t="s">
        <v>14</v>
      </c>
      <c r="C33" s="188">
        <v>5</v>
      </c>
      <c r="D33" s="184">
        <v>58</v>
      </c>
      <c r="E33" s="219">
        <v>40</v>
      </c>
      <c r="F33" s="185"/>
      <c r="G33" s="219"/>
      <c r="H33" s="185">
        <v>42</v>
      </c>
      <c r="I33" s="219">
        <v>54</v>
      </c>
      <c r="J33" s="185">
        <v>33</v>
      </c>
      <c r="K33" s="219">
        <v>44</v>
      </c>
      <c r="L33" s="185">
        <v>9</v>
      </c>
      <c r="M33" s="219">
        <v>10</v>
      </c>
      <c r="N33" s="185">
        <v>5147</v>
      </c>
      <c r="O33" s="219">
        <v>4039</v>
      </c>
      <c r="P33" s="220">
        <v>5</v>
      </c>
      <c r="Q33" s="221" t="s">
        <v>14</v>
      </c>
      <c r="R33" s="220">
        <v>30</v>
      </c>
    </row>
    <row r="34" spans="1:18" ht="19.5" customHeight="1">
      <c r="A34" s="182">
        <v>31</v>
      </c>
      <c r="B34" s="187" t="s">
        <v>14</v>
      </c>
      <c r="C34" s="188">
        <v>5</v>
      </c>
      <c r="D34" s="184">
        <v>43</v>
      </c>
      <c r="E34" s="219">
        <v>14</v>
      </c>
      <c r="F34" s="185"/>
      <c r="G34" s="219"/>
      <c r="H34" s="185">
        <v>38</v>
      </c>
      <c r="I34" s="219">
        <v>52</v>
      </c>
      <c r="J34" s="185">
        <v>22</v>
      </c>
      <c r="K34" s="219">
        <v>22</v>
      </c>
      <c r="L34" s="185">
        <v>16</v>
      </c>
      <c r="M34" s="219">
        <v>30</v>
      </c>
      <c r="N34" s="185"/>
      <c r="O34" s="219">
        <v>5708</v>
      </c>
      <c r="P34" s="220">
        <v>5</v>
      </c>
      <c r="Q34" s="221" t="s">
        <v>14</v>
      </c>
      <c r="R34" s="220">
        <v>31</v>
      </c>
    </row>
    <row r="35" spans="1:18" ht="19.5" customHeight="1">
      <c r="A35" s="182">
        <v>32</v>
      </c>
      <c r="B35" s="187" t="s">
        <v>7</v>
      </c>
      <c r="C35" s="188">
        <v>5</v>
      </c>
      <c r="D35" s="184">
        <v>33</v>
      </c>
      <c r="E35" s="219">
        <v>79</v>
      </c>
      <c r="F35" s="185"/>
      <c r="G35" s="219"/>
      <c r="H35" s="185">
        <v>44</v>
      </c>
      <c r="I35" s="219">
        <v>29</v>
      </c>
      <c r="J35" s="185">
        <v>30</v>
      </c>
      <c r="K35" s="219">
        <v>3</v>
      </c>
      <c r="L35" s="185">
        <v>14</v>
      </c>
      <c r="M35" s="219">
        <v>26</v>
      </c>
      <c r="N35" s="185"/>
      <c r="O35" s="219">
        <v>2975</v>
      </c>
      <c r="P35" s="220">
        <v>5</v>
      </c>
      <c r="Q35" s="221" t="s">
        <v>7</v>
      </c>
      <c r="R35" s="220">
        <v>32</v>
      </c>
    </row>
    <row r="36" spans="1:18" ht="19.5" customHeight="1">
      <c r="A36" s="182">
        <v>33</v>
      </c>
      <c r="B36" s="187" t="s">
        <v>14</v>
      </c>
      <c r="C36" s="188">
        <v>5</v>
      </c>
      <c r="D36" s="184">
        <v>29</v>
      </c>
      <c r="E36" s="219">
        <v>93</v>
      </c>
      <c r="F36" s="185"/>
      <c r="G36" s="219"/>
      <c r="H36" s="185">
        <v>32</v>
      </c>
      <c r="I36" s="219">
        <v>42</v>
      </c>
      <c r="J36" s="185">
        <v>18</v>
      </c>
      <c r="K36" s="219">
        <v>25</v>
      </c>
      <c r="L36" s="185">
        <v>14</v>
      </c>
      <c r="M36" s="219">
        <v>17</v>
      </c>
      <c r="N36" s="185"/>
      <c r="O36" s="219"/>
      <c r="P36" s="220">
        <v>5</v>
      </c>
      <c r="Q36" s="221" t="s">
        <v>7</v>
      </c>
      <c r="R36" s="220">
        <v>33</v>
      </c>
    </row>
    <row r="37" spans="1:18" ht="19.5" customHeight="1">
      <c r="A37" s="182">
        <v>34</v>
      </c>
      <c r="B37" s="187" t="s">
        <v>7</v>
      </c>
      <c r="C37" s="188">
        <v>5</v>
      </c>
      <c r="D37" s="184">
        <v>55</v>
      </c>
      <c r="E37" s="219">
        <v>33</v>
      </c>
      <c r="F37" s="185"/>
      <c r="G37" s="219"/>
      <c r="H37" s="185">
        <v>21</v>
      </c>
      <c r="I37" s="219">
        <v>29</v>
      </c>
      <c r="J37" s="185">
        <v>4</v>
      </c>
      <c r="K37" s="219">
        <v>6</v>
      </c>
      <c r="L37" s="185">
        <v>17</v>
      </c>
      <c r="M37" s="219">
        <v>23</v>
      </c>
      <c r="N37" s="185"/>
      <c r="O37" s="219">
        <v>2908</v>
      </c>
      <c r="P37" s="220">
        <v>5</v>
      </c>
      <c r="Q37" s="221" t="s">
        <v>7</v>
      </c>
      <c r="R37" s="220">
        <v>34</v>
      </c>
    </row>
    <row r="38" spans="1:18" ht="23" customHeight="1">
      <c r="A38" s="182">
        <v>35</v>
      </c>
      <c r="B38" s="183" t="s">
        <v>7</v>
      </c>
      <c r="C38" s="188">
        <v>5</v>
      </c>
      <c r="D38" s="184">
        <v>29</v>
      </c>
      <c r="E38" s="219">
        <v>42</v>
      </c>
      <c r="F38" s="185"/>
      <c r="G38" s="219"/>
      <c r="H38" s="185">
        <v>28</v>
      </c>
      <c r="I38" s="219">
        <v>31</v>
      </c>
      <c r="J38" s="185">
        <v>17</v>
      </c>
      <c r="K38" s="219">
        <v>3</v>
      </c>
      <c r="L38" s="185">
        <v>11</v>
      </c>
      <c r="M38" s="219">
        <v>28</v>
      </c>
      <c r="N38" s="185"/>
      <c r="O38" s="219"/>
      <c r="P38" s="220">
        <v>5</v>
      </c>
      <c r="Q38" s="221" t="s">
        <v>14</v>
      </c>
      <c r="R38" s="220">
        <v>35</v>
      </c>
    </row>
    <row r="39" spans="1:18" ht="23" customHeight="1">
      <c r="A39" s="182">
        <v>36</v>
      </c>
      <c r="B39" s="183" t="s">
        <v>7</v>
      </c>
      <c r="C39" s="188">
        <v>5</v>
      </c>
      <c r="D39" s="184">
        <v>40</v>
      </c>
      <c r="E39" s="219">
        <v>91</v>
      </c>
      <c r="F39" s="185"/>
      <c r="G39" s="219"/>
      <c r="H39" s="185">
        <v>22</v>
      </c>
      <c r="I39" s="219">
        <v>37</v>
      </c>
      <c r="J39" s="185">
        <v>4</v>
      </c>
      <c r="K39" s="219">
        <v>4</v>
      </c>
      <c r="L39" s="185">
        <v>18</v>
      </c>
      <c r="M39" s="219">
        <v>33</v>
      </c>
      <c r="N39" s="185"/>
      <c r="O39" s="219"/>
      <c r="P39" s="220">
        <v>5</v>
      </c>
      <c r="Q39" s="221" t="s">
        <v>7</v>
      </c>
      <c r="R39" s="220">
        <v>36</v>
      </c>
    </row>
    <row r="40" spans="1:18" ht="23" customHeight="1">
      <c r="A40" s="182">
        <v>37</v>
      </c>
      <c r="B40" s="183" t="s">
        <v>7</v>
      </c>
      <c r="C40" s="188">
        <v>5</v>
      </c>
      <c r="D40" s="184">
        <v>14</v>
      </c>
      <c r="E40" s="219">
        <v>250</v>
      </c>
      <c r="F40" s="185"/>
      <c r="G40" s="219"/>
      <c r="H40" s="185">
        <v>59</v>
      </c>
      <c r="I40" s="219"/>
      <c r="J40" s="185">
        <v>49</v>
      </c>
      <c r="K40" s="219"/>
      <c r="L40" s="185">
        <v>10</v>
      </c>
      <c r="M40" s="219"/>
      <c r="N40" s="185"/>
      <c r="O40" s="219"/>
      <c r="P40" s="220">
        <v>2</v>
      </c>
      <c r="Q40" s="224" t="s">
        <v>14</v>
      </c>
      <c r="R40" s="220">
        <v>37</v>
      </c>
    </row>
    <row r="41" spans="1:18" ht="23" customHeight="1">
      <c r="A41" s="182">
        <v>38</v>
      </c>
      <c r="B41" s="183" t="s">
        <v>7</v>
      </c>
      <c r="C41" s="188">
        <v>5</v>
      </c>
      <c r="D41" s="184">
        <v>21</v>
      </c>
      <c r="E41" s="219">
        <v>44</v>
      </c>
      <c r="F41" s="185"/>
      <c r="G41" s="219"/>
      <c r="H41" s="185">
        <v>19</v>
      </c>
      <c r="I41" s="219">
        <v>33</v>
      </c>
      <c r="J41" s="185">
        <v>3</v>
      </c>
      <c r="K41" s="219">
        <v>27</v>
      </c>
      <c r="L41" s="185">
        <v>16</v>
      </c>
      <c r="M41" s="219">
        <v>6</v>
      </c>
      <c r="N41" s="185">
        <v>2692</v>
      </c>
      <c r="O41" s="219"/>
      <c r="P41" s="220">
        <v>5</v>
      </c>
      <c r="Q41" s="224" t="s">
        <v>14</v>
      </c>
      <c r="R41" s="220">
        <v>38</v>
      </c>
    </row>
    <row r="42" spans="1:18" ht="23" customHeight="1">
      <c r="A42" s="182">
        <v>39</v>
      </c>
      <c r="B42" s="183" t="s">
        <v>7</v>
      </c>
      <c r="C42" s="188">
        <v>5</v>
      </c>
      <c r="D42" s="184">
        <v>41</v>
      </c>
      <c r="E42" s="219">
        <v>27</v>
      </c>
      <c r="F42" s="185"/>
      <c r="G42" s="219"/>
      <c r="H42" s="185">
        <v>19</v>
      </c>
      <c r="I42" s="219">
        <v>38</v>
      </c>
      <c r="J42" s="185">
        <v>3</v>
      </c>
      <c r="K42" s="219">
        <v>21</v>
      </c>
      <c r="L42" s="185">
        <v>16</v>
      </c>
      <c r="M42" s="219">
        <v>17</v>
      </c>
      <c r="N42" s="185"/>
      <c r="O42" s="219"/>
      <c r="P42" s="220">
        <v>5</v>
      </c>
      <c r="Q42" s="224" t="s">
        <v>7</v>
      </c>
      <c r="R42" s="220">
        <v>39</v>
      </c>
    </row>
    <row r="43" spans="1:18" ht="23" customHeight="1">
      <c r="A43" s="101"/>
      <c r="B43" s="225"/>
      <c r="C43" s="226"/>
      <c r="D43" s="227"/>
      <c r="E43" s="219">
        <v>41</v>
      </c>
      <c r="F43" s="228"/>
      <c r="G43" s="219"/>
      <c r="H43" s="228"/>
      <c r="I43" s="219">
        <v>47</v>
      </c>
      <c r="J43" s="228"/>
      <c r="K43" s="219">
        <v>29</v>
      </c>
      <c r="L43" s="228"/>
      <c r="M43" s="219">
        <v>18</v>
      </c>
      <c r="N43" s="228"/>
      <c r="O43" s="219"/>
      <c r="P43" s="220">
        <v>5</v>
      </c>
      <c r="Q43" s="224" t="s">
        <v>14</v>
      </c>
      <c r="R43" s="220">
        <v>40</v>
      </c>
    </row>
    <row r="44" spans="1:18" ht="23" customHeight="1">
      <c r="A44" s="101"/>
      <c r="B44" s="229"/>
      <c r="C44" s="230"/>
      <c r="D44" s="231"/>
      <c r="E44" s="219">
        <v>36</v>
      </c>
      <c r="F44" s="232"/>
      <c r="G44" s="219"/>
      <c r="H44" s="232"/>
      <c r="I44" s="219">
        <v>46</v>
      </c>
      <c r="J44" s="232"/>
      <c r="K44" s="219">
        <v>31</v>
      </c>
      <c r="L44" s="232"/>
      <c r="M44" s="219">
        <v>15</v>
      </c>
      <c r="N44" s="232"/>
      <c r="O44" s="219"/>
      <c r="P44" s="220">
        <v>5</v>
      </c>
      <c r="Q44" s="224" t="s">
        <v>7</v>
      </c>
      <c r="R44" s="220">
        <v>41</v>
      </c>
    </row>
    <row r="45" spans="1:18" ht="23" customHeight="1">
      <c r="A45" s="101"/>
      <c r="B45" s="233"/>
      <c r="C45" s="234"/>
      <c r="D45" s="235"/>
      <c r="E45" s="219">
        <v>341</v>
      </c>
      <c r="F45" s="236"/>
      <c r="G45" s="219"/>
      <c r="H45" s="236"/>
      <c r="I45" s="219"/>
      <c r="J45" s="236"/>
      <c r="K45" s="219"/>
      <c r="L45" s="236"/>
      <c r="M45" s="219"/>
      <c r="N45" s="236"/>
      <c r="O45" s="219"/>
      <c r="P45" s="220">
        <v>2</v>
      </c>
      <c r="Q45" s="224" t="s">
        <v>7</v>
      </c>
      <c r="R45" s="220">
        <v>42</v>
      </c>
    </row>
    <row r="46" spans="1:18" ht="17.5" customHeight="1">
      <c r="A46" s="191"/>
      <c r="B46" s="109" t="s">
        <v>213</v>
      </c>
      <c r="C46" s="192">
        <f t="shared" ref="C46:P46" si="0">AVERAGE(C4:C45)</f>
        <v>5</v>
      </c>
      <c r="D46" s="192">
        <f t="shared" si="0"/>
        <v>48.027027027027025</v>
      </c>
      <c r="E46" s="192">
        <f t="shared" si="0"/>
        <v>99.357142857142861</v>
      </c>
      <c r="F46" s="192">
        <f t="shared" si="0"/>
        <v>39</v>
      </c>
      <c r="G46" s="192">
        <f t="shared" si="0"/>
        <v>34</v>
      </c>
      <c r="H46" s="192">
        <f t="shared" si="0"/>
        <v>36.692307692307693</v>
      </c>
      <c r="I46" s="192">
        <f t="shared" si="0"/>
        <v>45.074074074074076</v>
      </c>
      <c r="J46" s="192">
        <f t="shared" si="0"/>
        <v>18.384615384615383</v>
      </c>
      <c r="K46" s="192">
        <f t="shared" si="0"/>
        <v>19.814814814814813</v>
      </c>
      <c r="L46" s="192">
        <f t="shared" si="0"/>
        <v>18.564102564102566</v>
      </c>
      <c r="M46" s="192">
        <f t="shared" si="0"/>
        <v>24.888888888888889</v>
      </c>
      <c r="N46" s="192">
        <f t="shared" si="0"/>
        <v>3961.1333333333332</v>
      </c>
      <c r="O46" s="192">
        <f t="shared" si="0"/>
        <v>4036.8421052631579</v>
      </c>
      <c r="P46" s="192">
        <f t="shared" si="0"/>
        <v>4.0238095238095237</v>
      </c>
      <c r="Q46" s="191"/>
      <c r="R46" s="191"/>
    </row>
    <row r="47" spans="1:18" ht="34.5" customHeight="1">
      <c r="A47" s="191"/>
      <c r="B47" s="109" t="s">
        <v>214</v>
      </c>
      <c r="C47" s="192">
        <f t="shared" ref="C47:P47" si="1">STDEV(C4:C45)</f>
        <v>0</v>
      </c>
      <c r="D47" s="192">
        <f t="shared" si="1"/>
        <v>40.201220605077879</v>
      </c>
      <c r="E47" s="192">
        <f t="shared" si="1"/>
        <v>91.848449255619016</v>
      </c>
      <c r="F47" s="192">
        <f t="shared" si="1"/>
        <v>26.457513110645905</v>
      </c>
      <c r="G47" s="192">
        <f t="shared" si="1"/>
        <v>6.9075528021351902</v>
      </c>
      <c r="H47" s="192">
        <f t="shared" si="1"/>
        <v>12.087735946978935</v>
      </c>
      <c r="I47" s="192">
        <f t="shared" si="1"/>
        <v>14.131051259075162</v>
      </c>
      <c r="J47" s="192">
        <f t="shared" si="1"/>
        <v>11.485953399960879</v>
      </c>
      <c r="K47" s="192">
        <f t="shared" si="1"/>
        <v>13.117917978085247</v>
      </c>
      <c r="L47" s="192">
        <f t="shared" si="1"/>
        <v>7.7452697679730615</v>
      </c>
      <c r="M47" s="192">
        <f t="shared" si="1"/>
        <v>9.3122472431711536</v>
      </c>
      <c r="N47" s="192">
        <f t="shared" si="1"/>
        <v>977.95828618801966</v>
      </c>
      <c r="O47" s="192">
        <f t="shared" si="1"/>
        <v>1357.0470090587587</v>
      </c>
      <c r="P47" s="192">
        <f t="shared" si="1"/>
        <v>1.3702073056274695</v>
      </c>
      <c r="Q47" s="191"/>
      <c r="R47" s="191"/>
    </row>
    <row r="48" spans="1:18" ht="17.5" customHeight="1">
      <c r="A48" s="191"/>
      <c r="B48" s="109" t="s">
        <v>19</v>
      </c>
      <c r="C48" s="193">
        <f t="shared" ref="C48:P48" si="2">COUNT(C4:C45)</f>
        <v>39</v>
      </c>
      <c r="D48" s="193">
        <f t="shared" si="2"/>
        <v>37</v>
      </c>
      <c r="E48" s="193">
        <f t="shared" si="2"/>
        <v>42</v>
      </c>
      <c r="F48" s="193">
        <f t="shared" si="2"/>
        <v>3</v>
      </c>
      <c r="G48" s="193">
        <f t="shared" si="2"/>
        <v>8</v>
      </c>
      <c r="H48" s="193">
        <f t="shared" si="2"/>
        <v>39</v>
      </c>
      <c r="I48" s="193">
        <f t="shared" si="2"/>
        <v>27</v>
      </c>
      <c r="J48" s="193">
        <f t="shared" si="2"/>
        <v>39</v>
      </c>
      <c r="K48" s="193">
        <f t="shared" si="2"/>
        <v>27</v>
      </c>
      <c r="L48" s="193">
        <f t="shared" si="2"/>
        <v>39</v>
      </c>
      <c r="M48" s="193">
        <f t="shared" si="2"/>
        <v>27</v>
      </c>
      <c r="N48" s="193">
        <f t="shared" si="2"/>
        <v>15</v>
      </c>
      <c r="O48" s="193">
        <f t="shared" si="2"/>
        <v>19</v>
      </c>
      <c r="P48" s="193">
        <f t="shared" si="2"/>
        <v>42</v>
      </c>
      <c r="Q48" s="191"/>
      <c r="R48" s="191"/>
    </row>
    <row r="49" spans="1:18" ht="17.5" customHeight="1">
      <c r="A49" s="191"/>
      <c r="B49" s="109" t="s">
        <v>20</v>
      </c>
      <c r="C49" s="194">
        <f t="shared" ref="C49:P49" si="3">SQRT(C48)</f>
        <v>6.2449979983983983</v>
      </c>
      <c r="D49" s="194">
        <f t="shared" si="3"/>
        <v>6.0827625302982193</v>
      </c>
      <c r="E49" s="194">
        <f t="shared" si="3"/>
        <v>6.4807406984078604</v>
      </c>
      <c r="F49" s="194">
        <f t="shared" si="3"/>
        <v>1.7320508075688772</v>
      </c>
      <c r="G49" s="194">
        <f t="shared" si="3"/>
        <v>2.8284271247461903</v>
      </c>
      <c r="H49" s="194">
        <f t="shared" si="3"/>
        <v>6.2449979983983983</v>
      </c>
      <c r="I49" s="194">
        <f t="shared" si="3"/>
        <v>5.196152422706632</v>
      </c>
      <c r="J49" s="194">
        <f t="shared" si="3"/>
        <v>6.2449979983983983</v>
      </c>
      <c r="K49" s="194">
        <f t="shared" si="3"/>
        <v>5.196152422706632</v>
      </c>
      <c r="L49" s="194">
        <f t="shared" si="3"/>
        <v>6.2449979983983983</v>
      </c>
      <c r="M49" s="194">
        <f t="shared" si="3"/>
        <v>5.196152422706632</v>
      </c>
      <c r="N49" s="194">
        <f t="shared" si="3"/>
        <v>3.872983346207417</v>
      </c>
      <c r="O49" s="194">
        <f t="shared" si="3"/>
        <v>4.358898943540674</v>
      </c>
      <c r="P49" s="194">
        <f t="shared" si="3"/>
        <v>6.4807406984078604</v>
      </c>
      <c r="Q49" s="191"/>
      <c r="R49" s="191"/>
    </row>
    <row r="50" spans="1:18" ht="17.5" customHeight="1">
      <c r="A50" s="191"/>
      <c r="B50" s="109" t="s">
        <v>21</v>
      </c>
      <c r="C50" s="194">
        <f t="shared" ref="C50:P50" si="4">C47/C49</f>
        <v>0</v>
      </c>
      <c r="D50" s="194">
        <f t="shared" si="4"/>
        <v>6.6090399559140662</v>
      </c>
      <c r="E50" s="194">
        <f t="shared" si="4"/>
        <v>14.172523408965221</v>
      </c>
      <c r="F50" s="194">
        <f t="shared" si="4"/>
        <v>15.275252316519467</v>
      </c>
      <c r="G50" s="194">
        <f t="shared" si="4"/>
        <v>2.4421887138969653</v>
      </c>
      <c r="H50" s="194">
        <f t="shared" si="4"/>
        <v>1.9355868408731234</v>
      </c>
      <c r="I50" s="194">
        <f t="shared" si="4"/>
        <v>2.7195220827864817</v>
      </c>
      <c r="J50" s="194">
        <f t="shared" si="4"/>
        <v>1.839224512626999</v>
      </c>
      <c r="K50" s="194">
        <f t="shared" si="4"/>
        <v>2.5245444919516493</v>
      </c>
      <c r="L50" s="194">
        <f t="shared" si="4"/>
        <v>1.2402357486678819</v>
      </c>
      <c r="M50" s="194">
        <f t="shared" si="4"/>
        <v>1.792142817535072</v>
      </c>
      <c r="N50" s="194">
        <f t="shared" si="4"/>
        <v>252.50774371278314</v>
      </c>
      <c r="O50" s="194">
        <f t="shared" si="4"/>
        <v>311.327935480066</v>
      </c>
      <c r="P50" s="194">
        <f t="shared" si="4"/>
        <v>0.21142757740085044</v>
      </c>
      <c r="Q50" s="191"/>
      <c r="R50" s="191"/>
    </row>
  </sheetData>
  <mergeCells count="7">
    <mergeCell ref="A1:R1"/>
    <mergeCell ref="L2:M2"/>
    <mergeCell ref="J2:K2"/>
    <mergeCell ref="H2:I2"/>
    <mergeCell ref="F2:G2"/>
    <mergeCell ref="D2:E2"/>
    <mergeCell ref="N2:O2"/>
  </mergeCells>
  <pageMargins left="0.5" right="0.5" top="0.75" bottom="0.75" header="0.27777800000000002" footer="0.27777800000000002"/>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6"/>
  <sheetViews>
    <sheetView showGridLines="0" topLeftCell="A28" zoomScale="75" zoomScaleNormal="75" zoomScalePageLayoutView="75" workbookViewId="0">
      <selection activeCell="B34" sqref="B34"/>
    </sheetView>
  </sheetViews>
  <sheetFormatPr baseColWidth="10" defaultColWidth="12" defaultRowHeight="14" customHeight="1" x14ac:dyDescent="0"/>
  <cols>
    <col min="1" max="1" width="8.83203125" style="237" customWidth="1"/>
    <col min="2" max="2" width="14" style="237" customWidth="1"/>
    <col min="3" max="3" width="12.6640625" style="237" customWidth="1"/>
    <col min="4" max="7" width="12" style="237" customWidth="1"/>
    <col min="8" max="8" width="14.5" style="237" customWidth="1"/>
    <col min="9" max="9" width="12.1640625" style="237" customWidth="1"/>
    <col min="10" max="10" width="11.33203125" style="237" customWidth="1"/>
    <col min="11" max="11" width="12" style="237" customWidth="1"/>
    <col min="12" max="12" width="14.5" style="237" customWidth="1"/>
    <col min="13" max="13" width="15.5" style="237" customWidth="1"/>
    <col min="14" max="256" width="12" style="237" customWidth="1"/>
  </cols>
  <sheetData>
    <row r="1" spans="1:14" ht="30.25" customHeight="1">
      <c r="A1" s="274" t="s">
        <v>78</v>
      </c>
      <c r="B1" s="274"/>
      <c r="C1" s="274"/>
      <c r="D1" s="274"/>
      <c r="E1" s="274"/>
      <c r="F1" s="274"/>
      <c r="G1" s="274"/>
      <c r="H1" s="274"/>
      <c r="I1" s="274"/>
      <c r="J1" s="274"/>
      <c r="K1" s="274"/>
      <c r="L1" s="274"/>
      <c r="M1" s="274"/>
      <c r="N1" s="274"/>
    </row>
    <row r="2" spans="1:14" ht="53.5" customHeight="1">
      <c r="A2" s="99" t="s">
        <v>12</v>
      </c>
      <c r="B2" s="99" t="s">
        <v>40</v>
      </c>
      <c r="C2" s="99" t="s">
        <v>135</v>
      </c>
      <c r="D2" s="99" t="s">
        <v>136</v>
      </c>
      <c r="E2" s="99" t="s">
        <v>137</v>
      </c>
      <c r="F2" s="99" t="s">
        <v>145</v>
      </c>
      <c r="G2" s="99" t="s">
        <v>138</v>
      </c>
      <c r="H2" s="99" t="s">
        <v>139</v>
      </c>
      <c r="I2" s="99" t="s">
        <v>140</v>
      </c>
      <c r="J2" s="99" t="s">
        <v>141</v>
      </c>
      <c r="K2" s="99" t="s">
        <v>142</v>
      </c>
      <c r="L2" s="99" t="s">
        <v>80</v>
      </c>
      <c r="M2" s="99" t="s">
        <v>143</v>
      </c>
      <c r="N2" s="99" t="s">
        <v>144</v>
      </c>
    </row>
    <row r="3" spans="1:14" ht="23" customHeight="1">
      <c r="A3" s="102">
        <v>1</v>
      </c>
      <c r="B3" s="103" t="s">
        <v>14</v>
      </c>
      <c r="C3" s="105">
        <v>6</v>
      </c>
      <c r="D3" s="105">
        <v>30</v>
      </c>
      <c r="E3" s="105">
        <v>85</v>
      </c>
      <c r="F3" s="105">
        <v>71</v>
      </c>
      <c r="G3" s="105">
        <v>259</v>
      </c>
      <c r="H3" s="105">
        <v>248</v>
      </c>
      <c r="I3" s="105"/>
      <c r="J3" s="105"/>
      <c r="K3" s="105">
        <v>488</v>
      </c>
      <c r="L3" s="105">
        <v>558</v>
      </c>
      <c r="M3" s="105">
        <v>9338</v>
      </c>
      <c r="N3" s="105">
        <v>9426</v>
      </c>
    </row>
    <row r="4" spans="1:14" ht="23" customHeight="1">
      <c r="A4" s="102">
        <v>2</v>
      </c>
      <c r="B4" s="103" t="s">
        <v>14</v>
      </c>
      <c r="C4" s="105">
        <v>6</v>
      </c>
      <c r="D4" s="105">
        <v>73</v>
      </c>
      <c r="E4" s="105">
        <v>186</v>
      </c>
      <c r="F4" s="105">
        <v>93</v>
      </c>
      <c r="G4" s="105">
        <v>259</v>
      </c>
      <c r="H4" s="105">
        <v>604</v>
      </c>
      <c r="I4" s="105"/>
      <c r="J4" s="105"/>
      <c r="K4" s="105">
        <v>1291</v>
      </c>
      <c r="L4" s="105">
        <v>1423</v>
      </c>
      <c r="M4" s="105">
        <v>8373</v>
      </c>
      <c r="N4" s="105">
        <v>8600</v>
      </c>
    </row>
    <row r="5" spans="1:14" ht="23" customHeight="1">
      <c r="A5" s="102">
        <v>3</v>
      </c>
      <c r="B5" s="103" t="s">
        <v>14</v>
      </c>
      <c r="C5" s="105">
        <v>6</v>
      </c>
      <c r="D5" s="105">
        <v>33</v>
      </c>
      <c r="E5" s="105">
        <v>47</v>
      </c>
      <c r="F5" s="105">
        <v>53</v>
      </c>
      <c r="G5" s="105">
        <v>599</v>
      </c>
      <c r="H5" s="105">
        <v>642</v>
      </c>
      <c r="I5" s="105"/>
      <c r="J5" s="105"/>
      <c r="K5" s="105">
        <v>775</v>
      </c>
      <c r="L5" s="105">
        <v>873</v>
      </c>
      <c r="M5" s="105">
        <v>8233</v>
      </c>
      <c r="N5" s="105">
        <v>8585</v>
      </c>
    </row>
    <row r="6" spans="1:14" ht="23" customHeight="1">
      <c r="A6" s="102">
        <v>4</v>
      </c>
      <c r="B6" s="103" t="s">
        <v>7</v>
      </c>
      <c r="C6" s="105">
        <v>6</v>
      </c>
      <c r="D6" s="105">
        <v>17</v>
      </c>
      <c r="E6" s="105">
        <v>543</v>
      </c>
      <c r="F6" s="105">
        <v>34</v>
      </c>
      <c r="G6" s="105">
        <v>211</v>
      </c>
      <c r="H6" s="105">
        <v>535</v>
      </c>
      <c r="I6" s="105"/>
      <c r="J6" s="105"/>
      <c r="K6" s="105">
        <v>537</v>
      </c>
      <c r="L6" s="105">
        <v>633</v>
      </c>
      <c r="M6" s="105">
        <v>7375</v>
      </c>
      <c r="N6" s="105">
        <v>7845</v>
      </c>
    </row>
    <row r="7" spans="1:14" ht="23" customHeight="1">
      <c r="A7" s="102">
        <v>5</v>
      </c>
      <c r="B7" s="103" t="s">
        <v>14</v>
      </c>
      <c r="C7" s="105">
        <v>6</v>
      </c>
      <c r="D7" s="105">
        <v>26</v>
      </c>
      <c r="E7" s="105">
        <v>13</v>
      </c>
      <c r="F7" s="105">
        <v>48</v>
      </c>
      <c r="G7" s="105">
        <v>389</v>
      </c>
      <c r="H7" s="105">
        <v>560</v>
      </c>
      <c r="I7" s="105"/>
      <c r="J7" s="105"/>
      <c r="K7" s="105">
        <v>684</v>
      </c>
      <c r="L7" s="105">
        <v>757</v>
      </c>
      <c r="M7" s="105">
        <v>6938</v>
      </c>
      <c r="N7" s="105">
        <v>7892</v>
      </c>
    </row>
    <row r="8" spans="1:14" ht="23" customHeight="1">
      <c r="A8" s="102">
        <v>6</v>
      </c>
      <c r="B8" s="103" t="s">
        <v>7</v>
      </c>
      <c r="C8" s="105">
        <v>6</v>
      </c>
      <c r="D8" s="105">
        <v>60</v>
      </c>
      <c r="E8" s="105">
        <v>66</v>
      </c>
      <c r="F8" s="105">
        <v>94</v>
      </c>
      <c r="G8" s="105">
        <v>390</v>
      </c>
      <c r="H8" s="105">
        <v>466</v>
      </c>
      <c r="I8" s="105"/>
      <c r="J8" s="105"/>
      <c r="K8" s="105">
        <v>670</v>
      </c>
      <c r="L8" s="105">
        <v>764</v>
      </c>
      <c r="M8" s="105">
        <v>5999</v>
      </c>
      <c r="N8" s="105">
        <v>10832</v>
      </c>
    </row>
    <row r="9" spans="1:14" ht="23" customHeight="1">
      <c r="A9" s="102">
        <v>7</v>
      </c>
      <c r="B9" s="103" t="s">
        <v>7</v>
      </c>
      <c r="C9" s="105">
        <v>6</v>
      </c>
      <c r="D9" s="105">
        <v>113</v>
      </c>
      <c r="E9" s="105">
        <v>281</v>
      </c>
      <c r="F9" s="105">
        <v>370</v>
      </c>
      <c r="G9" s="105">
        <v>146</v>
      </c>
      <c r="H9" s="105">
        <v>497</v>
      </c>
      <c r="I9" s="105"/>
      <c r="J9" s="105"/>
      <c r="K9" s="105">
        <v>499</v>
      </c>
      <c r="L9" s="105">
        <v>546</v>
      </c>
      <c r="M9" s="105">
        <v>9080</v>
      </c>
      <c r="N9" s="105">
        <v>9516</v>
      </c>
    </row>
    <row r="10" spans="1:14" ht="23" customHeight="1">
      <c r="A10" s="102">
        <v>8</v>
      </c>
      <c r="B10" s="103" t="s">
        <v>14</v>
      </c>
      <c r="C10" s="105">
        <v>5</v>
      </c>
      <c r="D10" s="105">
        <v>28</v>
      </c>
      <c r="E10" s="105">
        <v>89</v>
      </c>
      <c r="F10" s="105">
        <v>101</v>
      </c>
      <c r="G10" s="105">
        <v>349</v>
      </c>
      <c r="H10" s="105">
        <v>333</v>
      </c>
      <c r="I10" s="105"/>
      <c r="J10" s="105">
        <v>901</v>
      </c>
      <c r="K10" s="105"/>
      <c r="L10" s="105">
        <v>932</v>
      </c>
      <c r="M10" s="105">
        <v>13794</v>
      </c>
      <c r="N10" s="105">
        <v>14888</v>
      </c>
    </row>
    <row r="11" spans="1:14" ht="23" customHeight="1">
      <c r="A11" s="102">
        <v>9</v>
      </c>
      <c r="B11" s="103" t="s">
        <v>7</v>
      </c>
      <c r="C11" s="105">
        <v>6</v>
      </c>
      <c r="D11" s="105">
        <v>40</v>
      </c>
      <c r="E11" s="105">
        <v>57</v>
      </c>
      <c r="F11" s="105">
        <v>78</v>
      </c>
      <c r="G11" s="105">
        <v>591</v>
      </c>
      <c r="H11" s="105">
        <v>559</v>
      </c>
      <c r="I11" s="105"/>
      <c r="J11" s="105"/>
      <c r="K11" s="105">
        <v>616</v>
      </c>
      <c r="L11" s="105">
        <v>653</v>
      </c>
      <c r="M11" s="105">
        <v>15629</v>
      </c>
      <c r="N11" s="105">
        <v>25940</v>
      </c>
    </row>
    <row r="12" spans="1:14" ht="23" customHeight="1">
      <c r="A12" s="102">
        <v>10</v>
      </c>
      <c r="B12" s="103" t="s">
        <v>14</v>
      </c>
      <c r="C12" s="105">
        <v>6</v>
      </c>
      <c r="D12" s="105">
        <v>55</v>
      </c>
      <c r="E12" s="105">
        <v>526</v>
      </c>
      <c r="F12" s="105">
        <v>538</v>
      </c>
      <c r="G12" s="105">
        <v>538</v>
      </c>
      <c r="H12" s="105">
        <v>443</v>
      </c>
      <c r="I12" s="105"/>
      <c r="J12" s="105">
        <v>534</v>
      </c>
      <c r="K12" s="105">
        <v>548</v>
      </c>
      <c r="L12" s="105">
        <v>608</v>
      </c>
      <c r="M12" s="105">
        <v>21929</v>
      </c>
      <c r="N12" s="105">
        <v>22012</v>
      </c>
    </row>
    <row r="13" spans="1:14" ht="23" customHeight="1">
      <c r="A13" s="102">
        <v>11</v>
      </c>
      <c r="B13" s="103" t="s">
        <v>14</v>
      </c>
      <c r="C13" s="105">
        <v>6</v>
      </c>
      <c r="D13" s="105">
        <v>99</v>
      </c>
      <c r="E13" s="105">
        <v>438</v>
      </c>
      <c r="F13" s="105">
        <v>120</v>
      </c>
      <c r="G13" s="105">
        <v>393</v>
      </c>
      <c r="H13" s="105">
        <v>408</v>
      </c>
      <c r="I13" s="105"/>
      <c r="J13" s="105"/>
      <c r="K13" s="105">
        <v>435</v>
      </c>
      <c r="L13" s="105">
        <v>480</v>
      </c>
      <c r="M13" s="105">
        <v>16994</v>
      </c>
      <c r="N13" s="105">
        <v>17145</v>
      </c>
    </row>
    <row r="14" spans="1:14" ht="23" customHeight="1">
      <c r="A14" s="102">
        <v>12</v>
      </c>
      <c r="B14" s="103" t="s">
        <v>14</v>
      </c>
      <c r="C14" s="105">
        <v>6</v>
      </c>
      <c r="D14" s="105">
        <v>53</v>
      </c>
      <c r="E14" s="105">
        <v>263</v>
      </c>
      <c r="F14" s="105">
        <v>398</v>
      </c>
      <c r="G14" s="105">
        <v>247</v>
      </c>
      <c r="H14" s="105">
        <v>373</v>
      </c>
      <c r="I14" s="105"/>
      <c r="J14" s="105"/>
      <c r="K14" s="105">
        <v>398</v>
      </c>
      <c r="L14" s="105">
        <v>453</v>
      </c>
      <c r="M14" s="105">
        <v>18067</v>
      </c>
      <c r="N14" s="105">
        <v>19029</v>
      </c>
    </row>
    <row r="15" spans="1:14" ht="23" customHeight="1">
      <c r="A15" s="102">
        <v>13</v>
      </c>
      <c r="B15" s="103" t="s">
        <v>7</v>
      </c>
      <c r="C15" s="105">
        <v>6</v>
      </c>
      <c r="D15" s="105">
        <v>55</v>
      </c>
      <c r="E15" s="105">
        <v>123</v>
      </c>
      <c r="F15" s="105">
        <v>130</v>
      </c>
      <c r="G15" s="105">
        <v>341</v>
      </c>
      <c r="H15" s="105">
        <v>368</v>
      </c>
      <c r="I15" s="105"/>
      <c r="J15" s="105"/>
      <c r="K15" s="105">
        <v>368</v>
      </c>
      <c r="L15" s="105">
        <v>343</v>
      </c>
      <c r="M15" s="105">
        <v>20088</v>
      </c>
      <c r="N15" s="105">
        <v>20696</v>
      </c>
    </row>
    <row r="16" spans="1:14" ht="23" customHeight="1">
      <c r="A16" s="102">
        <v>14</v>
      </c>
      <c r="B16" s="103" t="s">
        <v>14</v>
      </c>
      <c r="C16" s="105">
        <v>6</v>
      </c>
      <c r="D16" s="105">
        <v>22</v>
      </c>
      <c r="E16" s="105">
        <v>70</v>
      </c>
      <c r="F16" s="105">
        <v>70</v>
      </c>
      <c r="G16" s="105">
        <v>197</v>
      </c>
      <c r="H16" s="105">
        <v>353</v>
      </c>
      <c r="I16" s="105">
        <v>431</v>
      </c>
      <c r="J16" s="105"/>
      <c r="K16" s="105">
        <v>359</v>
      </c>
      <c r="L16" s="105">
        <v>475</v>
      </c>
      <c r="M16" s="105">
        <v>15548</v>
      </c>
      <c r="N16" s="105">
        <v>18093</v>
      </c>
    </row>
    <row r="17" spans="1:14" ht="23" customHeight="1">
      <c r="A17" s="102">
        <v>15</v>
      </c>
      <c r="B17" s="103" t="s">
        <v>7</v>
      </c>
      <c r="C17" s="105">
        <v>6</v>
      </c>
      <c r="D17" s="105">
        <v>53</v>
      </c>
      <c r="E17" s="105">
        <v>442</v>
      </c>
      <c r="F17" s="105">
        <v>74</v>
      </c>
      <c r="G17" s="105">
        <v>297</v>
      </c>
      <c r="H17" s="105">
        <v>334</v>
      </c>
      <c r="I17" s="105"/>
      <c r="J17" s="105"/>
      <c r="K17" s="105">
        <v>440</v>
      </c>
      <c r="L17" s="105">
        <v>479</v>
      </c>
      <c r="M17" s="105">
        <v>18155</v>
      </c>
      <c r="N17" s="105">
        <v>18675</v>
      </c>
    </row>
    <row r="18" spans="1:14" ht="23" customHeight="1">
      <c r="A18" s="102">
        <v>16</v>
      </c>
      <c r="B18" s="103" t="s">
        <v>14</v>
      </c>
      <c r="C18" s="105">
        <v>4</v>
      </c>
      <c r="D18" s="105">
        <v>24</v>
      </c>
      <c r="E18" s="105">
        <v>68</v>
      </c>
      <c r="F18" s="105">
        <v>590</v>
      </c>
      <c r="G18" s="105">
        <v>316</v>
      </c>
      <c r="H18" s="105">
        <v>436</v>
      </c>
      <c r="I18" s="105">
        <v>1346</v>
      </c>
      <c r="J18" s="105"/>
      <c r="K18" s="105"/>
      <c r="L18" s="105">
        <v>1436</v>
      </c>
      <c r="M18" s="105">
        <v>13901</v>
      </c>
      <c r="N18" s="105">
        <v>21841</v>
      </c>
    </row>
    <row r="19" spans="1:14" ht="23" customHeight="1">
      <c r="A19" s="102">
        <v>17</v>
      </c>
      <c r="B19" s="103" t="s">
        <v>14</v>
      </c>
      <c r="C19" s="105">
        <v>6</v>
      </c>
      <c r="D19" s="105">
        <v>26</v>
      </c>
      <c r="E19" s="105">
        <v>68</v>
      </c>
      <c r="F19" s="105">
        <v>91</v>
      </c>
      <c r="G19" s="105">
        <v>471</v>
      </c>
      <c r="H19" s="105">
        <v>477</v>
      </c>
      <c r="I19" s="105"/>
      <c r="J19" s="105"/>
      <c r="K19" s="105">
        <v>487</v>
      </c>
      <c r="L19" s="105">
        <v>590</v>
      </c>
      <c r="M19" s="105">
        <v>14281</v>
      </c>
      <c r="N19" s="105">
        <v>22537</v>
      </c>
    </row>
    <row r="20" spans="1:14" ht="23" customHeight="1">
      <c r="A20" s="102">
        <v>18</v>
      </c>
      <c r="B20" s="103" t="s">
        <v>7</v>
      </c>
      <c r="C20" s="105">
        <v>6</v>
      </c>
      <c r="D20" s="105">
        <v>75</v>
      </c>
      <c r="E20" s="105">
        <v>87</v>
      </c>
      <c r="F20" s="105">
        <v>297</v>
      </c>
      <c r="G20" s="105">
        <v>371</v>
      </c>
      <c r="H20" s="105">
        <v>916</v>
      </c>
      <c r="I20" s="105"/>
      <c r="J20" s="105"/>
      <c r="K20" s="105">
        <v>997</v>
      </c>
      <c r="L20" s="105">
        <v>2409</v>
      </c>
      <c r="M20" s="105">
        <v>15164</v>
      </c>
      <c r="N20" s="105">
        <v>26216</v>
      </c>
    </row>
    <row r="21" spans="1:14" ht="23" customHeight="1">
      <c r="A21" s="102">
        <v>19</v>
      </c>
      <c r="B21" s="103" t="s">
        <v>7</v>
      </c>
      <c r="C21" s="105">
        <v>6</v>
      </c>
      <c r="D21" s="105">
        <v>128</v>
      </c>
      <c r="E21" s="105">
        <v>532</v>
      </c>
      <c r="F21" s="105">
        <v>319</v>
      </c>
      <c r="G21" s="105"/>
      <c r="H21" s="105">
        <v>532</v>
      </c>
      <c r="I21" s="105"/>
      <c r="J21" s="105"/>
      <c r="K21" s="105">
        <v>739</v>
      </c>
      <c r="L21" s="105">
        <v>885</v>
      </c>
      <c r="M21" s="105">
        <v>13728</v>
      </c>
      <c r="N21" s="105">
        <v>20009</v>
      </c>
    </row>
    <row r="22" spans="1:14" ht="23" customHeight="1">
      <c r="A22" s="102">
        <v>20</v>
      </c>
      <c r="B22" s="103" t="s">
        <v>7</v>
      </c>
      <c r="C22" s="105">
        <v>6</v>
      </c>
      <c r="D22" s="105">
        <v>51</v>
      </c>
      <c r="E22" s="105">
        <v>60</v>
      </c>
      <c r="F22" s="105">
        <v>155</v>
      </c>
      <c r="G22" s="105">
        <v>47</v>
      </c>
      <c r="H22" s="105">
        <v>563</v>
      </c>
      <c r="I22" s="105"/>
      <c r="J22" s="105"/>
      <c r="K22" s="105">
        <v>578</v>
      </c>
      <c r="L22" s="105">
        <v>660</v>
      </c>
      <c r="M22" s="105">
        <v>9101</v>
      </c>
      <c r="N22" s="105">
        <v>17885</v>
      </c>
    </row>
    <row r="23" spans="1:14" ht="23" customHeight="1">
      <c r="A23" s="102">
        <v>21</v>
      </c>
      <c r="B23" s="103" t="s">
        <v>14</v>
      </c>
      <c r="C23" s="105">
        <v>6</v>
      </c>
      <c r="D23" s="105">
        <v>79</v>
      </c>
      <c r="E23" s="105">
        <v>55</v>
      </c>
      <c r="F23" s="105">
        <v>55</v>
      </c>
      <c r="G23" s="105">
        <v>211</v>
      </c>
      <c r="H23" s="105">
        <v>442</v>
      </c>
      <c r="I23" s="105"/>
      <c r="J23" s="105"/>
      <c r="K23" s="105">
        <v>462</v>
      </c>
      <c r="L23" s="105">
        <v>539</v>
      </c>
      <c r="M23" s="105">
        <v>13917</v>
      </c>
      <c r="N23" s="105">
        <v>9030</v>
      </c>
    </row>
    <row r="24" spans="1:14" ht="23" customHeight="1">
      <c r="A24" s="102">
        <v>22</v>
      </c>
      <c r="B24" s="103" t="s">
        <v>14</v>
      </c>
      <c r="C24" s="105">
        <v>6</v>
      </c>
      <c r="D24" s="105">
        <v>44</v>
      </c>
      <c r="E24" s="105">
        <v>83</v>
      </c>
      <c r="F24" s="105">
        <v>112</v>
      </c>
      <c r="G24" s="105">
        <v>52</v>
      </c>
      <c r="H24" s="105">
        <v>546</v>
      </c>
      <c r="I24" s="105">
        <v>634</v>
      </c>
      <c r="J24" s="105"/>
      <c r="K24" s="105">
        <v>728</v>
      </c>
      <c r="L24" s="105">
        <v>746</v>
      </c>
      <c r="M24" s="105">
        <v>10391</v>
      </c>
      <c r="N24" s="105">
        <v>16421</v>
      </c>
    </row>
    <row r="25" spans="1:14" ht="23" customHeight="1">
      <c r="A25" s="102">
        <v>23</v>
      </c>
      <c r="B25" s="103" t="s">
        <v>14</v>
      </c>
      <c r="C25" s="105">
        <v>6</v>
      </c>
      <c r="D25" s="105">
        <v>16</v>
      </c>
      <c r="E25" s="105">
        <v>584</v>
      </c>
      <c r="F25" s="105">
        <v>343</v>
      </c>
      <c r="G25" s="105">
        <v>484</v>
      </c>
      <c r="H25" s="105">
        <v>511</v>
      </c>
      <c r="I25" s="105"/>
      <c r="J25" s="105"/>
      <c r="K25" s="105">
        <v>588</v>
      </c>
      <c r="L25" s="105">
        <v>798</v>
      </c>
      <c r="M25" s="105">
        <v>18474</v>
      </c>
      <c r="N25" s="105">
        <v>19693</v>
      </c>
    </row>
    <row r="26" spans="1:14" ht="23" customHeight="1">
      <c r="A26" s="102">
        <v>24</v>
      </c>
      <c r="B26" s="103" t="s">
        <v>14</v>
      </c>
      <c r="C26" s="105">
        <v>6</v>
      </c>
      <c r="D26" s="105">
        <v>19</v>
      </c>
      <c r="E26" s="105">
        <v>483</v>
      </c>
      <c r="F26" s="105">
        <v>299</v>
      </c>
      <c r="G26" s="105">
        <v>225</v>
      </c>
      <c r="H26" s="105">
        <v>483</v>
      </c>
      <c r="I26" s="105"/>
      <c r="J26" s="105"/>
      <c r="K26" s="105">
        <v>483</v>
      </c>
      <c r="L26" s="105">
        <v>677</v>
      </c>
      <c r="M26" s="105">
        <v>18917</v>
      </c>
      <c r="N26" s="105">
        <v>18720</v>
      </c>
    </row>
    <row r="27" spans="1:14" ht="23" customHeight="1">
      <c r="A27" s="102">
        <v>25</v>
      </c>
      <c r="B27" s="103" t="s">
        <v>7</v>
      </c>
      <c r="C27" s="105">
        <v>6</v>
      </c>
      <c r="D27" s="105">
        <v>33</v>
      </c>
      <c r="E27" s="105">
        <v>342</v>
      </c>
      <c r="F27" s="105">
        <v>230</v>
      </c>
      <c r="G27" s="105">
        <v>289</v>
      </c>
      <c r="H27" s="105">
        <v>334</v>
      </c>
      <c r="I27" s="105"/>
      <c r="J27" s="105"/>
      <c r="K27" s="105">
        <v>354</v>
      </c>
      <c r="L27" s="105">
        <v>467</v>
      </c>
      <c r="M27" s="105">
        <v>18132</v>
      </c>
      <c r="N27" s="105">
        <v>20865</v>
      </c>
    </row>
    <row r="28" spans="1:14" ht="23" customHeight="1">
      <c r="A28" s="102">
        <v>26</v>
      </c>
      <c r="B28" s="103" t="s">
        <v>14</v>
      </c>
      <c r="C28" s="105">
        <v>6</v>
      </c>
      <c r="D28" s="105">
        <v>24</v>
      </c>
      <c r="E28" s="105">
        <v>24</v>
      </c>
      <c r="F28" s="105">
        <v>118</v>
      </c>
      <c r="G28" s="105">
        <v>121</v>
      </c>
      <c r="H28" s="105">
        <v>288</v>
      </c>
      <c r="I28" s="105"/>
      <c r="J28" s="105"/>
      <c r="K28" s="105">
        <v>484</v>
      </c>
      <c r="L28" s="105">
        <v>556</v>
      </c>
      <c r="M28" s="105">
        <v>17467</v>
      </c>
      <c r="N28" s="105">
        <v>18001</v>
      </c>
    </row>
    <row r="29" spans="1:14" ht="23" customHeight="1">
      <c r="A29" s="102">
        <v>27</v>
      </c>
      <c r="B29" s="103" t="s">
        <v>7</v>
      </c>
      <c r="C29" s="105">
        <v>6</v>
      </c>
      <c r="D29" s="105">
        <v>49</v>
      </c>
      <c r="E29" s="105">
        <v>426</v>
      </c>
      <c r="F29" s="105">
        <v>417</v>
      </c>
      <c r="G29" s="105">
        <v>429</v>
      </c>
      <c r="H29" s="105">
        <v>422</v>
      </c>
      <c r="I29" s="105"/>
      <c r="J29" s="105"/>
      <c r="K29" s="105">
        <v>432</v>
      </c>
      <c r="L29" s="105">
        <v>495</v>
      </c>
      <c r="M29" s="105">
        <v>17105</v>
      </c>
      <c r="N29" s="105">
        <v>18040</v>
      </c>
    </row>
    <row r="30" spans="1:14" ht="23" customHeight="1">
      <c r="A30" s="102">
        <v>28</v>
      </c>
      <c r="B30" s="103" t="s">
        <v>14</v>
      </c>
      <c r="C30" s="105">
        <v>6</v>
      </c>
      <c r="D30" s="105">
        <v>52</v>
      </c>
      <c r="E30" s="105"/>
      <c r="F30" s="105">
        <v>194</v>
      </c>
      <c r="G30" s="105">
        <v>292</v>
      </c>
      <c r="H30" s="105">
        <v>284</v>
      </c>
      <c r="I30" s="105"/>
      <c r="J30" s="105"/>
      <c r="K30" s="105">
        <v>343</v>
      </c>
      <c r="L30" s="105">
        <v>439</v>
      </c>
      <c r="M30" s="105">
        <v>17177</v>
      </c>
      <c r="N30" s="105">
        <v>20016</v>
      </c>
    </row>
    <row r="31" spans="1:14" ht="23" customHeight="1">
      <c r="A31" s="102">
        <v>29</v>
      </c>
      <c r="B31" s="103" t="s">
        <v>14</v>
      </c>
      <c r="C31" s="105">
        <v>4</v>
      </c>
      <c r="D31" s="105">
        <v>43</v>
      </c>
      <c r="E31" s="105">
        <v>20</v>
      </c>
      <c r="F31" s="105">
        <v>172</v>
      </c>
      <c r="G31" s="105">
        <v>552</v>
      </c>
      <c r="H31" s="105">
        <v>462</v>
      </c>
      <c r="I31" s="105">
        <v>673</v>
      </c>
      <c r="J31" s="105"/>
      <c r="K31" s="105"/>
      <c r="L31" s="105">
        <v>758</v>
      </c>
      <c r="M31" s="105">
        <v>16961</v>
      </c>
      <c r="N31" s="105">
        <v>20858</v>
      </c>
    </row>
    <row r="32" spans="1:14" ht="17.5" customHeight="1">
      <c r="A32" s="238"/>
      <c r="B32" s="109" t="s">
        <v>213</v>
      </c>
      <c r="C32" s="110">
        <f t="shared" ref="C32:N32" si="0">AVERAGE(C3:C31)</f>
        <v>5.8275862068965516</v>
      </c>
      <c r="D32" s="110">
        <f t="shared" si="0"/>
        <v>48.96551724137931</v>
      </c>
      <c r="E32" s="110">
        <f t="shared" si="0"/>
        <v>216.46428571428572</v>
      </c>
      <c r="F32" s="110">
        <f t="shared" si="0"/>
        <v>195.31034482758622</v>
      </c>
      <c r="G32" s="110">
        <f t="shared" si="0"/>
        <v>323.78571428571428</v>
      </c>
      <c r="H32" s="110">
        <f t="shared" si="0"/>
        <v>462.72413793103448</v>
      </c>
      <c r="I32" s="110">
        <f t="shared" si="0"/>
        <v>771</v>
      </c>
      <c r="J32" s="110">
        <f t="shared" si="0"/>
        <v>717.5</v>
      </c>
      <c r="K32" s="110">
        <f t="shared" si="0"/>
        <v>568.57692307692309</v>
      </c>
      <c r="L32" s="110">
        <f t="shared" si="0"/>
        <v>739.0344827586207</v>
      </c>
      <c r="M32" s="110">
        <f t="shared" si="0"/>
        <v>14146.758620689656</v>
      </c>
      <c r="N32" s="110">
        <f t="shared" si="0"/>
        <v>16872.620689655174</v>
      </c>
    </row>
    <row r="33" spans="1:14" ht="34.5" customHeight="1">
      <c r="A33" s="238"/>
      <c r="B33" s="109" t="s">
        <v>214</v>
      </c>
      <c r="C33" s="110">
        <f t="shared" ref="C33:N33" si="1">STDEV(C3:C31)</f>
        <v>0.53911074380749435</v>
      </c>
      <c r="D33" s="110">
        <f t="shared" si="1"/>
        <v>28.493712036443469</v>
      </c>
      <c r="E33" s="110">
        <f t="shared" si="1"/>
        <v>198.30232850892975</v>
      </c>
      <c r="F33" s="110">
        <f t="shared" si="1"/>
        <v>154.24866367753535</v>
      </c>
      <c r="G33" s="110">
        <f t="shared" si="1"/>
        <v>150.54059551984938</v>
      </c>
      <c r="H33" s="110">
        <f t="shared" si="1"/>
        <v>133.79459111203798</v>
      </c>
      <c r="I33" s="110">
        <f t="shared" si="1"/>
        <v>397.74279796538536</v>
      </c>
      <c r="J33" s="110">
        <f t="shared" si="1"/>
        <v>259.50818869546293</v>
      </c>
      <c r="K33" s="110">
        <f t="shared" si="1"/>
        <v>213.28725664266452</v>
      </c>
      <c r="L33" s="110">
        <f t="shared" si="1"/>
        <v>409.79145242764474</v>
      </c>
      <c r="M33" s="110">
        <f t="shared" si="1"/>
        <v>4456.729299250519</v>
      </c>
      <c r="N33" s="110">
        <f t="shared" si="1"/>
        <v>5523.7436284112418</v>
      </c>
    </row>
    <row r="34" spans="1:14" ht="17.5" customHeight="1">
      <c r="A34" s="238"/>
      <c r="B34" s="109" t="s">
        <v>19</v>
      </c>
      <c r="C34" s="110">
        <f t="shared" ref="C34:N34" si="2">COUNT(C3:C31)</f>
        <v>29</v>
      </c>
      <c r="D34" s="110">
        <f t="shared" si="2"/>
        <v>29</v>
      </c>
      <c r="E34" s="110">
        <f t="shared" si="2"/>
        <v>28</v>
      </c>
      <c r="F34" s="110">
        <f t="shared" si="2"/>
        <v>29</v>
      </c>
      <c r="G34" s="110">
        <f t="shared" si="2"/>
        <v>28</v>
      </c>
      <c r="H34" s="110">
        <f t="shared" si="2"/>
        <v>29</v>
      </c>
      <c r="I34" s="110">
        <f t="shared" si="2"/>
        <v>4</v>
      </c>
      <c r="J34" s="110">
        <f t="shared" si="2"/>
        <v>2</v>
      </c>
      <c r="K34" s="110">
        <f t="shared" si="2"/>
        <v>26</v>
      </c>
      <c r="L34" s="110">
        <f t="shared" si="2"/>
        <v>29</v>
      </c>
      <c r="M34" s="110">
        <f t="shared" si="2"/>
        <v>29</v>
      </c>
      <c r="N34" s="110">
        <f t="shared" si="2"/>
        <v>29</v>
      </c>
    </row>
    <row r="35" spans="1:14" ht="17.5" customHeight="1">
      <c r="A35" s="238"/>
      <c r="B35" s="109" t="s">
        <v>20</v>
      </c>
      <c r="C35" s="115">
        <f t="shared" ref="C35:N35" si="3">SQRT(C34)</f>
        <v>5.3851648071345037</v>
      </c>
      <c r="D35" s="115">
        <f t="shared" si="3"/>
        <v>5.3851648071345037</v>
      </c>
      <c r="E35" s="115">
        <f t="shared" si="3"/>
        <v>5.2915026221291814</v>
      </c>
      <c r="F35" s="115">
        <f t="shared" si="3"/>
        <v>5.3851648071345037</v>
      </c>
      <c r="G35" s="115">
        <f t="shared" si="3"/>
        <v>5.2915026221291814</v>
      </c>
      <c r="H35" s="115">
        <f t="shared" si="3"/>
        <v>5.3851648071345037</v>
      </c>
      <c r="I35" s="115">
        <f t="shared" si="3"/>
        <v>2</v>
      </c>
      <c r="J35" s="115">
        <f t="shared" si="3"/>
        <v>1.4142135623730951</v>
      </c>
      <c r="K35" s="115">
        <f t="shared" si="3"/>
        <v>5.0990195135927845</v>
      </c>
      <c r="L35" s="115">
        <f t="shared" si="3"/>
        <v>5.3851648071345037</v>
      </c>
      <c r="M35" s="115">
        <f t="shared" si="3"/>
        <v>5.3851648071345037</v>
      </c>
      <c r="N35" s="115">
        <f t="shared" si="3"/>
        <v>5.3851648071345037</v>
      </c>
    </row>
    <row r="36" spans="1:14" ht="17.5" customHeight="1">
      <c r="A36" s="238"/>
      <c r="B36" s="109" t="s">
        <v>21</v>
      </c>
      <c r="C36" s="115">
        <f t="shared" ref="C36:N36" si="4">C33/C35</f>
        <v>0.10011035188621464</v>
      </c>
      <c r="D36" s="110">
        <f t="shared" si="4"/>
        <v>5.2911494925269036</v>
      </c>
      <c r="E36" s="110">
        <f t="shared" si="4"/>
        <v>37.475617545690142</v>
      </c>
      <c r="F36" s="110">
        <f t="shared" si="4"/>
        <v>28.643257764958264</v>
      </c>
      <c r="G36" s="110">
        <f t="shared" si="4"/>
        <v>28.44949842607755</v>
      </c>
      <c r="H36" s="110">
        <f t="shared" si="4"/>
        <v>24.845031842810272</v>
      </c>
      <c r="I36" s="110">
        <f t="shared" si="4"/>
        <v>198.87139898269268</v>
      </c>
      <c r="J36" s="110">
        <f t="shared" si="4"/>
        <v>183.49999999999997</v>
      </c>
      <c r="K36" s="110">
        <f t="shared" si="4"/>
        <v>41.829072446985336</v>
      </c>
      <c r="L36" s="110">
        <f t="shared" si="4"/>
        <v>76.09636234061675</v>
      </c>
      <c r="M36" s="110">
        <f t="shared" si="4"/>
        <v>827.59385438790059</v>
      </c>
      <c r="N36" s="110">
        <f t="shared" si="4"/>
        <v>1025.7334410811611</v>
      </c>
    </row>
  </sheetData>
  <mergeCells count="1">
    <mergeCell ref="A1:N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9"/>
  <sheetViews>
    <sheetView showGridLines="0" topLeftCell="A23" zoomScale="75" zoomScaleNormal="75" zoomScalePageLayoutView="75" workbookViewId="0">
      <selection activeCell="B27" sqref="B27"/>
    </sheetView>
  </sheetViews>
  <sheetFormatPr baseColWidth="10" defaultColWidth="12" defaultRowHeight="14" customHeight="1" x14ac:dyDescent="0"/>
  <cols>
    <col min="1" max="1" width="8.83203125" style="239" customWidth="1"/>
    <col min="2" max="2" width="15.83203125" style="239" customWidth="1"/>
    <col min="3" max="3" width="12.6640625" style="239" customWidth="1"/>
    <col min="4" max="4" width="12" style="239" customWidth="1"/>
    <col min="5" max="5" width="17" style="239" customWidth="1"/>
    <col min="6" max="7" width="12" style="239" customWidth="1"/>
    <col min="8" max="8" width="14.1640625" style="239" customWidth="1"/>
    <col min="9" max="9" width="12" style="239" customWidth="1"/>
    <col min="10" max="10" width="13" style="239" customWidth="1"/>
    <col min="11" max="11" width="12" style="239" customWidth="1"/>
    <col min="12" max="12" width="13.5" style="239" customWidth="1"/>
    <col min="13" max="13" width="17" style="239" customWidth="1"/>
    <col min="14" max="256" width="12" style="239" customWidth="1"/>
  </cols>
  <sheetData>
    <row r="1" spans="1:14" ht="30.25" customHeight="1">
      <c r="A1" s="274" t="s">
        <v>191</v>
      </c>
      <c r="B1" s="274"/>
      <c r="C1" s="274"/>
      <c r="D1" s="274"/>
      <c r="E1" s="274"/>
      <c r="F1" s="274"/>
      <c r="G1" s="274"/>
      <c r="H1" s="274"/>
      <c r="I1" s="274"/>
      <c r="J1" s="274"/>
      <c r="K1" s="274"/>
      <c r="L1" s="274"/>
      <c r="M1" s="274"/>
      <c r="N1" s="274"/>
    </row>
    <row r="2" spans="1:14" ht="53.5" customHeight="1">
      <c r="A2" s="99" t="s">
        <v>13</v>
      </c>
      <c r="B2" s="99" t="s">
        <v>40</v>
      </c>
      <c r="C2" s="99" t="s">
        <v>38</v>
      </c>
      <c r="D2" s="99" t="s">
        <v>146</v>
      </c>
      <c r="E2" s="99" t="s">
        <v>147</v>
      </c>
      <c r="F2" s="99" t="s">
        <v>145</v>
      </c>
      <c r="G2" s="99" t="s">
        <v>148</v>
      </c>
      <c r="H2" s="99" t="s">
        <v>149</v>
      </c>
      <c r="I2" s="99" t="s">
        <v>150</v>
      </c>
      <c r="J2" s="99" t="s">
        <v>151</v>
      </c>
      <c r="K2" s="99" t="s">
        <v>142</v>
      </c>
      <c r="L2" s="99" t="s">
        <v>80</v>
      </c>
      <c r="M2" s="99" t="s">
        <v>143</v>
      </c>
      <c r="N2" s="99" t="s">
        <v>152</v>
      </c>
    </row>
    <row r="3" spans="1:14" ht="23" customHeight="1">
      <c r="A3" s="168">
        <v>1</v>
      </c>
      <c r="B3" s="170" t="s">
        <v>7</v>
      </c>
      <c r="C3" s="168">
        <v>6</v>
      </c>
      <c r="D3" s="168">
        <v>21</v>
      </c>
      <c r="E3" s="168">
        <v>29</v>
      </c>
      <c r="F3" s="168">
        <v>314</v>
      </c>
      <c r="G3" s="168">
        <v>134</v>
      </c>
      <c r="H3" s="168">
        <v>609</v>
      </c>
      <c r="I3" s="168"/>
      <c r="J3" s="168"/>
      <c r="K3" s="168">
        <v>614</v>
      </c>
      <c r="L3" s="168">
        <v>692</v>
      </c>
      <c r="M3" s="168">
        <v>11300</v>
      </c>
      <c r="N3" s="168">
        <v>12020</v>
      </c>
    </row>
    <row r="4" spans="1:14" ht="23" customHeight="1">
      <c r="A4" s="168">
        <v>2</v>
      </c>
      <c r="B4" s="170" t="s">
        <v>7</v>
      </c>
      <c r="C4" s="168">
        <v>6</v>
      </c>
      <c r="D4" s="168">
        <v>10</v>
      </c>
      <c r="E4" s="168">
        <v>124</v>
      </c>
      <c r="F4" s="168">
        <v>517</v>
      </c>
      <c r="G4" s="168">
        <v>253</v>
      </c>
      <c r="H4" s="168">
        <v>510</v>
      </c>
      <c r="I4" s="168"/>
      <c r="J4" s="168">
        <v>515</v>
      </c>
      <c r="K4" s="168">
        <v>523</v>
      </c>
      <c r="L4" s="168">
        <v>575</v>
      </c>
      <c r="M4" s="168">
        <v>8040</v>
      </c>
      <c r="N4" s="168">
        <v>9248</v>
      </c>
    </row>
    <row r="5" spans="1:14" ht="23" customHeight="1">
      <c r="A5" s="168">
        <v>3</v>
      </c>
      <c r="B5" s="170" t="s">
        <v>7</v>
      </c>
      <c r="C5" s="168">
        <v>6</v>
      </c>
      <c r="D5" s="168">
        <v>163</v>
      </c>
      <c r="E5" s="168">
        <v>623</v>
      </c>
      <c r="F5" s="168">
        <v>650</v>
      </c>
      <c r="G5" s="168">
        <v>623</v>
      </c>
      <c r="H5" s="168">
        <v>620</v>
      </c>
      <c r="I5" s="168"/>
      <c r="J5" s="168"/>
      <c r="K5" s="168">
        <v>626</v>
      </c>
      <c r="L5" s="168">
        <v>663</v>
      </c>
      <c r="M5" s="168">
        <v>6212</v>
      </c>
      <c r="N5" s="168">
        <v>8794</v>
      </c>
    </row>
    <row r="6" spans="1:14" ht="23" customHeight="1">
      <c r="A6" s="168">
        <v>4</v>
      </c>
      <c r="B6" s="170" t="s">
        <v>7</v>
      </c>
      <c r="C6" s="168">
        <v>6</v>
      </c>
      <c r="D6" s="168">
        <v>40</v>
      </c>
      <c r="E6" s="168">
        <v>399</v>
      </c>
      <c r="F6" s="168">
        <v>506</v>
      </c>
      <c r="G6" s="168">
        <v>128</v>
      </c>
      <c r="H6" s="168">
        <v>383</v>
      </c>
      <c r="I6" s="168"/>
      <c r="J6" s="168"/>
      <c r="K6" s="168">
        <v>512</v>
      </c>
      <c r="L6" s="168">
        <v>552</v>
      </c>
      <c r="M6" s="168">
        <v>8924</v>
      </c>
      <c r="N6" s="168">
        <v>8968</v>
      </c>
    </row>
    <row r="7" spans="1:14" ht="23" customHeight="1">
      <c r="A7" s="168">
        <v>5</v>
      </c>
      <c r="B7" s="170" t="s">
        <v>7</v>
      </c>
      <c r="C7" s="168">
        <v>6</v>
      </c>
      <c r="D7" s="168">
        <v>52</v>
      </c>
      <c r="E7" s="168">
        <v>40</v>
      </c>
      <c r="F7" s="168">
        <v>145</v>
      </c>
      <c r="G7" s="168">
        <v>467</v>
      </c>
      <c r="H7" s="168">
        <v>490</v>
      </c>
      <c r="I7" s="168"/>
      <c r="J7" s="168"/>
      <c r="K7" s="168">
        <v>681</v>
      </c>
      <c r="L7" s="168">
        <v>765</v>
      </c>
      <c r="M7" s="168">
        <v>9256</v>
      </c>
      <c r="N7" s="168">
        <v>11089</v>
      </c>
    </row>
    <row r="8" spans="1:14" ht="23" customHeight="1">
      <c r="A8" s="168">
        <v>6</v>
      </c>
      <c r="B8" s="170" t="s">
        <v>14</v>
      </c>
      <c r="C8" s="168">
        <v>6</v>
      </c>
      <c r="D8" s="168">
        <v>77</v>
      </c>
      <c r="E8" s="168">
        <v>81</v>
      </c>
      <c r="F8" s="168">
        <v>31</v>
      </c>
      <c r="G8" s="168">
        <v>174</v>
      </c>
      <c r="H8" s="168">
        <v>383</v>
      </c>
      <c r="I8" s="168"/>
      <c r="J8" s="168"/>
      <c r="K8" s="168">
        <v>388</v>
      </c>
      <c r="L8" s="168">
        <v>477</v>
      </c>
      <c r="M8" s="168">
        <v>10010</v>
      </c>
      <c r="N8" s="168">
        <v>10956</v>
      </c>
    </row>
    <row r="9" spans="1:14" ht="23" customHeight="1">
      <c r="A9" s="168">
        <v>7</v>
      </c>
      <c r="B9" s="170" t="s">
        <v>14</v>
      </c>
      <c r="C9" s="168">
        <v>6</v>
      </c>
      <c r="D9" s="168">
        <v>44</v>
      </c>
      <c r="E9" s="168">
        <v>376</v>
      </c>
      <c r="F9" s="168">
        <v>51</v>
      </c>
      <c r="G9" s="168">
        <v>116</v>
      </c>
      <c r="H9" s="168">
        <v>450</v>
      </c>
      <c r="I9" s="168"/>
      <c r="J9" s="168"/>
      <c r="K9" s="168">
        <v>598</v>
      </c>
      <c r="L9" s="168">
        <v>694</v>
      </c>
      <c r="M9" s="168">
        <v>9449</v>
      </c>
      <c r="N9" s="168">
        <v>10609</v>
      </c>
    </row>
    <row r="10" spans="1:14" ht="23" customHeight="1">
      <c r="A10" s="168">
        <v>8</v>
      </c>
      <c r="B10" s="170" t="s">
        <v>7</v>
      </c>
      <c r="C10" s="168">
        <v>6</v>
      </c>
      <c r="D10" s="168">
        <v>49</v>
      </c>
      <c r="E10" s="168">
        <v>135</v>
      </c>
      <c r="F10" s="168">
        <v>136</v>
      </c>
      <c r="G10" s="168">
        <v>459</v>
      </c>
      <c r="H10" s="168">
        <v>650</v>
      </c>
      <c r="I10" s="168"/>
      <c r="J10" s="168"/>
      <c r="K10" s="168">
        <v>690</v>
      </c>
      <c r="L10" s="168">
        <v>837</v>
      </c>
      <c r="M10" s="240">
        <v>11496</v>
      </c>
      <c r="N10" s="168">
        <v>10740</v>
      </c>
    </row>
    <row r="11" spans="1:14" ht="23" customHeight="1">
      <c r="A11" s="168">
        <v>9</v>
      </c>
      <c r="B11" s="170" t="s">
        <v>7</v>
      </c>
      <c r="C11" s="168">
        <v>6</v>
      </c>
      <c r="D11" s="168">
        <v>213</v>
      </c>
      <c r="E11" s="168">
        <v>57</v>
      </c>
      <c r="F11" s="168">
        <v>74</v>
      </c>
      <c r="G11" s="168">
        <v>445</v>
      </c>
      <c r="H11" s="168">
        <v>768</v>
      </c>
      <c r="I11" s="168"/>
      <c r="J11" s="168"/>
      <c r="K11" s="168">
        <v>1046</v>
      </c>
      <c r="L11" s="168">
        <v>1088</v>
      </c>
      <c r="M11" s="168">
        <v>10565</v>
      </c>
      <c r="N11" s="168">
        <v>12421</v>
      </c>
    </row>
    <row r="12" spans="1:14" ht="23" customHeight="1">
      <c r="A12" s="168">
        <v>10</v>
      </c>
      <c r="B12" s="170" t="s">
        <v>7</v>
      </c>
      <c r="C12" s="168">
        <v>6</v>
      </c>
      <c r="D12" s="168">
        <v>185</v>
      </c>
      <c r="E12" s="168">
        <v>182</v>
      </c>
      <c r="F12" s="168">
        <v>210</v>
      </c>
      <c r="G12" s="168">
        <v>646</v>
      </c>
      <c r="H12" s="168">
        <v>636</v>
      </c>
      <c r="I12" s="168"/>
      <c r="J12" s="168"/>
      <c r="K12" s="168">
        <v>737</v>
      </c>
      <c r="L12" s="168">
        <v>839</v>
      </c>
      <c r="M12" s="168">
        <v>17040</v>
      </c>
      <c r="N12" s="168">
        <v>18206</v>
      </c>
    </row>
    <row r="13" spans="1:14" ht="23" customHeight="1">
      <c r="A13" s="168">
        <v>11</v>
      </c>
      <c r="B13" s="170" t="s">
        <v>7</v>
      </c>
      <c r="C13" s="168">
        <v>6</v>
      </c>
      <c r="D13" s="168">
        <v>80</v>
      </c>
      <c r="E13" s="168">
        <v>250</v>
      </c>
      <c r="F13" s="168">
        <v>234</v>
      </c>
      <c r="G13" s="168">
        <v>521</v>
      </c>
      <c r="H13" s="168">
        <v>661</v>
      </c>
      <c r="I13" s="168"/>
      <c r="J13" s="168">
        <v>957</v>
      </c>
      <c r="K13" s="168">
        <v>853</v>
      </c>
      <c r="L13" s="168">
        <v>925</v>
      </c>
      <c r="M13" s="168">
        <v>15569</v>
      </c>
      <c r="N13" s="168">
        <v>16199</v>
      </c>
    </row>
    <row r="14" spans="1:14" ht="23" customHeight="1">
      <c r="A14" s="168">
        <v>12</v>
      </c>
      <c r="B14" s="170" t="s">
        <v>7</v>
      </c>
      <c r="C14" s="168">
        <v>6</v>
      </c>
      <c r="D14" s="168">
        <v>118</v>
      </c>
      <c r="E14" s="168">
        <v>218</v>
      </c>
      <c r="F14" s="168">
        <v>27</v>
      </c>
      <c r="G14" s="168">
        <v>515</v>
      </c>
      <c r="H14" s="168">
        <v>494</v>
      </c>
      <c r="I14" s="168"/>
      <c r="J14" s="168"/>
      <c r="K14" s="168">
        <v>525</v>
      </c>
      <c r="L14" s="168">
        <v>670</v>
      </c>
      <c r="M14" s="168">
        <v>22023</v>
      </c>
      <c r="N14" s="168">
        <v>22893</v>
      </c>
    </row>
    <row r="15" spans="1:14" ht="23" customHeight="1">
      <c r="A15" s="168">
        <v>13</v>
      </c>
      <c r="B15" s="170" t="s">
        <v>14</v>
      </c>
      <c r="C15" s="168">
        <v>6</v>
      </c>
      <c r="D15" s="168">
        <v>25</v>
      </c>
      <c r="E15" s="168">
        <v>339</v>
      </c>
      <c r="F15" s="168">
        <v>535</v>
      </c>
      <c r="G15" s="168">
        <v>550</v>
      </c>
      <c r="H15" s="168">
        <v>548</v>
      </c>
      <c r="I15" s="168"/>
      <c r="J15" s="168"/>
      <c r="K15" s="168">
        <v>553</v>
      </c>
      <c r="L15" s="168">
        <v>670</v>
      </c>
      <c r="M15" s="168">
        <v>15909</v>
      </c>
      <c r="N15" s="168">
        <v>16938</v>
      </c>
    </row>
    <row r="16" spans="1:14" ht="23" customHeight="1">
      <c r="A16" s="168">
        <v>14</v>
      </c>
      <c r="B16" s="170" t="s">
        <v>7</v>
      </c>
      <c r="C16" s="168">
        <v>6</v>
      </c>
      <c r="D16" s="168">
        <v>43</v>
      </c>
      <c r="E16" s="168">
        <v>48</v>
      </c>
      <c r="F16" s="168">
        <v>66</v>
      </c>
      <c r="G16" s="168">
        <v>122</v>
      </c>
      <c r="H16" s="168">
        <v>419</v>
      </c>
      <c r="I16" s="168"/>
      <c r="J16" s="168"/>
      <c r="K16" s="168">
        <v>422</v>
      </c>
      <c r="L16" s="168">
        <v>515</v>
      </c>
      <c r="M16" s="168">
        <v>11784</v>
      </c>
      <c r="N16" s="168">
        <v>20064</v>
      </c>
    </row>
    <row r="17" spans="1:14" ht="23" customHeight="1">
      <c r="A17" s="168">
        <v>15</v>
      </c>
      <c r="B17" s="170" t="s">
        <v>14</v>
      </c>
      <c r="C17" s="168">
        <v>6</v>
      </c>
      <c r="D17" s="168">
        <v>96</v>
      </c>
      <c r="E17" s="168">
        <v>108</v>
      </c>
      <c r="F17" s="168">
        <v>96</v>
      </c>
      <c r="G17" s="168">
        <v>93</v>
      </c>
      <c r="H17" s="168">
        <v>410</v>
      </c>
      <c r="I17" s="168"/>
      <c r="J17" s="168"/>
      <c r="K17" s="168">
        <v>427</v>
      </c>
      <c r="L17" s="168">
        <v>475</v>
      </c>
      <c r="M17" s="168">
        <v>17675</v>
      </c>
      <c r="N17" s="168">
        <v>23100</v>
      </c>
    </row>
    <row r="18" spans="1:14" ht="23" customHeight="1">
      <c r="A18" s="168">
        <v>16</v>
      </c>
      <c r="B18" s="170" t="s">
        <v>7</v>
      </c>
      <c r="C18" s="168">
        <v>6</v>
      </c>
      <c r="D18" s="168">
        <v>20</v>
      </c>
      <c r="E18" s="168">
        <v>149</v>
      </c>
      <c r="F18" s="168">
        <v>108</v>
      </c>
      <c r="G18" s="168">
        <v>240</v>
      </c>
      <c r="H18" s="168">
        <v>313</v>
      </c>
      <c r="I18" s="168"/>
      <c r="J18" s="168"/>
      <c r="K18" s="168">
        <v>730</v>
      </c>
      <c r="L18" s="168">
        <v>793</v>
      </c>
      <c r="M18" s="168">
        <v>13180</v>
      </c>
      <c r="N18" s="168">
        <v>20060</v>
      </c>
    </row>
    <row r="19" spans="1:14" ht="23" customHeight="1">
      <c r="A19" s="168">
        <v>17</v>
      </c>
      <c r="B19" s="170" t="s">
        <v>7</v>
      </c>
      <c r="C19" s="168">
        <v>6</v>
      </c>
      <c r="D19" s="168">
        <v>144</v>
      </c>
      <c r="E19" s="168">
        <v>124</v>
      </c>
      <c r="F19" s="168">
        <v>76</v>
      </c>
      <c r="G19" s="168">
        <v>176</v>
      </c>
      <c r="H19" s="168">
        <v>357</v>
      </c>
      <c r="I19" s="168"/>
      <c r="J19" s="168"/>
      <c r="K19" s="168">
        <v>481</v>
      </c>
      <c r="L19" s="168">
        <v>544</v>
      </c>
      <c r="M19" s="168">
        <v>11052</v>
      </c>
      <c r="N19" s="168">
        <v>18777</v>
      </c>
    </row>
    <row r="20" spans="1:14" ht="23" customHeight="1">
      <c r="A20" s="168">
        <v>18</v>
      </c>
      <c r="B20" s="170" t="s">
        <v>7</v>
      </c>
      <c r="C20" s="168">
        <v>6</v>
      </c>
      <c r="D20" s="168">
        <v>29</v>
      </c>
      <c r="E20" s="168">
        <v>28</v>
      </c>
      <c r="F20" s="168">
        <v>317</v>
      </c>
      <c r="G20" s="168">
        <v>204</v>
      </c>
      <c r="H20" s="168">
        <v>756</v>
      </c>
      <c r="I20" s="168"/>
      <c r="J20" s="168"/>
      <c r="K20" s="168">
        <v>1086</v>
      </c>
      <c r="L20" s="168">
        <v>1136</v>
      </c>
      <c r="M20" s="168">
        <v>12432</v>
      </c>
      <c r="N20" s="168">
        <v>18132</v>
      </c>
    </row>
    <row r="21" spans="1:14" ht="23" customHeight="1">
      <c r="A21" s="168">
        <v>19</v>
      </c>
      <c r="B21" s="170" t="s">
        <v>7</v>
      </c>
      <c r="C21" s="168">
        <v>6</v>
      </c>
      <c r="D21" s="168">
        <v>26</v>
      </c>
      <c r="E21" s="168">
        <v>25</v>
      </c>
      <c r="F21" s="168">
        <v>711</v>
      </c>
      <c r="G21" s="168">
        <v>83</v>
      </c>
      <c r="H21" s="168">
        <v>476</v>
      </c>
      <c r="I21" s="168"/>
      <c r="J21" s="168"/>
      <c r="K21" s="168">
        <v>715</v>
      </c>
      <c r="L21" s="168">
        <v>778</v>
      </c>
      <c r="M21" s="168">
        <v>12901</v>
      </c>
      <c r="N21" s="168">
        <v>14968</v>
      </c>
    </row>
    <row r="22" spans="1:14" ht="23" customHeight="1">
      <c r="A22" s="168">
        <v>20</v>
      </c>
      <c r="B22" s="170" t="s">
        <v>7</v>
      </c>
      <c r="C22" s="168">
        <v>6</v>
      </c>
      <c r="D22" s="168">
        <v>20</v>
      </c>
      <c r="E22" s="168">
        <v>451</v>
      </c>
      <c r="F22" s="168">
        <v>165</v>
      </c>
      <c r="G22" s="168">
        <v>110</v>
      </c>
      <c r="H22" s="168">
        <v>527</v>
      </c>
      <c r="I22" s="168"/>
      <c r="J22" s="168"/>
      <c r="K22" s="168">
        <v>858</v>
      </c>
      <c r="L22" s="168">
        <v>898</v>
      </c>
      <c r="M22" s="168">
        <v>11566</v>
      </c>
      <c r="N22" s="168">
        <v>17524</v>
      </c>
    </row>
    <row r="23" spans="1:14" ht="23" customHeight="1">
      <c r="A23" s="168">
        <v>21</v>
      </c>
      <c r="B23" s="170" t="s">
        <v>14</v>
      </c>
      <c r="C23" s="168">
        <v>6</v>
      </c>
      <c r="D23" s="168">
        <v>106</v>
      </c>
      <c r="E23" s="168">
        <v>440</v>
      </c>
      <c r="F23" s="168">
        <v>67</v>
      </c>
      <c r="G23" s="168">
        <v>193</v>
      </c>
      <c r="H23" s="168">
        <v>342</v>
      </c>
      <c r="I23" s="168"/>
      <c r="J23" s="168"/>
      <c r="K23" s="168">
        <v>836</v>
      </c>
      <c r="L23" s="168">
        <v>937</v>
      </c>
      <c r="M23" s="168">
        <v>11123</v>
      </c>
      <c r="N23" s="168">
        <v>16426</v>
      </c>
    </row>
    <row r="24" spans="1:14" ht="23" customHeight="1">
      <c r="A24" s="168">
        <v>22</v>
      </c>
      <c r="B24" s="170" t="s">
        <v>7</v>
      </c>
      <c r="C24" s="168">
        <v>6</v>
      </c>
      <c r="D24" s="168">
        <v>55</v>
      </c>
      <c r="E24" s="168">
        <v>90</v>
      </c>
      <c r="F24" s="168">
        <v>172</v>
      </c>
      <c r="G24" s="168">
        <v>262</v>
      </c>
      <c r="H24" s="168">
        <v>1092</v>
      </c>
      <c r="I24" s="168"/>
      <c r="J24" s="168"/>
      <c r="K24" s="168">
        <v>1667</v>
      </c>
      <c r="L24" s="168">
        <v>1726</v>
      </c>
      <c r="M24" s="168">
        <v>11058</v>
      </c>
      <c r="N24" s="168">
        <v>19633</v>
      </c>
    </row>
    <row r="25" spans="1:14" ht="17.5" customHeight="1">
      <c r="A25" s="238"/>
      <c r="B25" s="109" t="s">
        <v>213</v>
      </c>
      <c r="C25" s="110">
        <f t="shared" ref="C25:N25" si="0">AVERAGE(C3:C24)</f>
        <v>6</v>
      </c>
      <c r="D25" s="110">
        <f t="shared" si="0"/>
        <v>73.454545454545453</v>
      </c>
      <c r="E25" s="110">
        <f t="shared" si="0"/>
        <v>196.18181818181819</v>
      </c>
      <c r="F25" s="110">
        <f t="shared" si="0"/>
        <v>236.72727272727272</v>
      </c>
      <c r="G25" s="110">
        <f t="shared" si="0"/>
        <v>296.09090909090907</v>
      </c>
      <c r="H25" s="110">
        <f t="shared" si="0"/>
        <v>540.63636363636363</v>
      </c>
      <c r="I25" s="110" t="e">
        <f t="shared" si="0"/>
        <v>#DIV/0!</v>
      </c>
      <c r="J25" s="110">
        <f t="shared" si="0"/>
        <v>736</v>
      </c>
      <c r="K25" s="110">
        <f t="shared" si="0"/>
        <v>707.63636363636363</v>
      </c>
      <c r="L25" s="110">
        <f t="shared" si="0"/>
        <v>784.0454545454545</v>
      </c>
      <c r="M25" s="110">
        <f t="shared" si="0"/>
        <v>12207.454545454546</v>
      </c>
      <c r="N25" s="110">
        <f t="shared" si="0"/>
        <v>15352.954545454546</v>
      </c>
    </row>
    <row r="26" spans="1:14" ht="17.5" customHeight="1">
      <c r="A26" s="238"/>
      <c r="B26" s="109" t="s">
        <v>214</v>
      </c>
      <c r="C26" s="110">
        <f t="shared" ref="C26:N26" si="1">STDEV(C3:C24)</f>
        <v>0</v>
      </c>
      <c r="D26" s="110">
        <f t="shared" si="1"/>
        <v>58.513105795057143</v>
      </c>
      <c r="E26" s="110">
        <f t="shared" si="1"/>
        <v>169.58791409195587</v>
      </c>
      <c r="F26" s="110">
        <f t="shared" si="1"/>
        <v>212.04608255174421</v>
      </c>
      <c r="G26" s="110">
        <f t="shared" si="1"/>
        <v>190.65773599403798</v>
      </c>
      <c r="H26" s="110">
        <f t="shared" si="1"/>
        <v>179.07953685298753</v>
      </c>
      <c r="I26" s="241" t="e">
        <f t="shared" si="1"/>
        <v>#DIV/0!</v>
      </c>
      <c r="J26" s="110">
        <f t="shared" si="1"/>
        <v>312.54119728445403</v>
      </c>
      <c r="K26" s="110">
        <f t="shared" si="1"/>
        <v>285.49398216567351</v>
      </c>
      <c r="L26" s="110">
        <f t="shared" si="1"/>
        <v>279.51275246020316</v>
      </c>
      <c r="M26" s="110">
        <f t="shared" si="1"/>
        <v>3584.1237585891367</v>
      </c>
      <c r="N26" s="110">
        <f t="shared" si="1"/>
        <v>4569.1939215876546</v>
      </c>
    </row>
    <row r="27" spans="1:14" ht="17.5" customHeight="1">
      <c r="A27" s="238"/>
      <c r="B27" s="109" t="s">
        <v>19</v>
      </c>
      <c r="C27" s="110">
        <f t="shared" ref="C27:N27" si="2">COUNT(C3:C24)</f>
        <v>22</v>
      </c>
      <c r="D27" s="110">
        <f t="shared" si="2"/>
        <v>22</v>
      </c>
      <c r="E27" s="110">
        <f t="shared" si="2"/>
        <v>22</v>
      </c>
      <c r="F27" s="110">
        <f t="shared" si="2"/>
        <v>22</v>
      </c>
      <c r="G27" s="110">
        <f t="shared" si="2"/>
        <v>22</v>
      </c>
      <c r="H27" s="110">
        <f t="shared" si="2"/>
        <v>22</v>
      </c>
      <c r="I27" s="110">
        <f t="shared" si="2"/>
        <v>0</v>
      </c>
      <c r="J27" s="110">
        <f t="shared" si="2"/>
        <v>2</v>
      </c>
      <c r="K27" s="110">
        <f t="shared" si="2"/>
        <v>22</v>
      </c>
      <c r="L27" s="110">
        <f t="shared" si="2"/>
        <v>22</v>
      </c>
      <c r="M27" s="110">
        <f t="shared" si="2"/>
        <v>22</v>
      </c>
      <c r="N27" s="110">
        <f t="shared" si="2"/>
        <v>22</v>
      </c>
    </row>
    <row r="28" spans="1:14" ht="17.5" customHeight="1">
      <c r="A28" s="238"/>
      <c r="B28" s="109" t="s">
        <v>20</v>
      </c>
      <c r="C28" s="115">
        <f t="shared" ref="C28:N28" si="3">SQRT(C27)</f>
        <v>4.6904157598234297</v>
      </c>
      <c r="D28" s="115">
        <f t="shared" si="3"/>
        <v>4.6904157598234297</v>
      </c>
      <c r="E28" s="115">
        <f t="shared" si="3"/>
        <v>4.6904157598234297</v>
      </c>
      <c r="F28" s="115">
        <f t="shared" si="3"/>
        <v>4.6904157598234297</v>
      </c>
      <c r="G28" s="115">
        <f t="shared" si="3"/>
        <v>4.6904157598234297</v>
      </c>
      <c r="H28" s="115">
        <f t="shared" si="3"/>
        <v>4.6904157598234297</v>
      </c>
      <c r="I28" s="115">
        <f t="shared" si="3"/>
        <v>0</v>
      </c>
      <c r="J28" s="115">
        <f t="shared" si="3"/>
        <v>1.4142135623730951</v>
      </c>
      <c r="K28" s="115">
        <f t="shared" si="3"/>
        <v>4.6904157598234297</v>
      </c>
      <c r="L28" s="115">
        <f t="shared" si="3"/>
        <v>4.6904157598234297</v>
      </c>
      <c r="M28" s="115">
        <f t="shared" si="3"/>
        <v>4.6904157598234297</v>
      </c>
      <c r="N28" s="115">
        <f t="shared" si="3"/>
        <v>4.6904157598234297</v>
      </c>
    </row>
    <row r="29" spans="1:14" ht="17.5" customHeight="1">
      <c r="A29" s="238"/>
      <c r="B29" s="109" t="s">
        <v>21</v>
      </c>
      <c r="C29" s="115">
        <f t="shared" ref="C29:N29" si="4">C26/C28</f>
        <v>0</v>
      </c>
      <c r="D29" s="110">
        <f t="shared" si="4"/>
        <v>12.475036071697803</v>
      </c>
      <c r="E29" s="110">
        <f t="shared" si="4"/>
        <v>36.156264769658712</v>
      </c>
      <c r="F29" s="110">
        <f t="shared" si="4"/>
        <v>45.208376700432773</v>
      </c>
      <c r="G29" s="110">
        <f t="shared" si="4"/>
        <v>40.648365892667748</v>
      </c>
      <c r="H29" s="110">
        <f t="shared" si="4"/>
        <v>38.179885541687881</v>
      </c>
      <c r="I29" s="241" t="e">
        <f t="shared" si="4"/>
        <v>#DIV/0!</v>
      </c>
      <c r="J29" s="110">
        <f t="shared" si="4"/>
        <v>221</v>
      </c>
      <c r="K29" s="110">
        <f t="shared" si="4"/>
        <v>60.867521512937458</v>
      </c>
      <c r="L29" s="110">
        <f t="shared" si="4"/>
        <v>59.592319055043724</v>
      </c>
      <c r="M29" s="110">
        <f t="shared" si="4"/>
        <v>764.13775283836685</v>
      </c>
      <c r="N29" s="110">
        <f t="shared" si="4"/>
        <v>974.15541725018886</v>
      </c>
    </row>
  </sheetData>
  <mergeCells count="1">
    <mergeCell ref="A1:N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1"/>
  <sheetViews>
    <sheetView showGridLines="0" topLeftCell="A17" zoomScale="75" zoomScaleNormal="75" zoomScalePageLayoutView="75" workbookViewId="0">
      <selection activeCell="B3" sqref="B3"/>
    </sheetView>
  </sheetViews>
  <sheetFormatPr baseColWidth="10" defaultColWidth="12" defaultRowHeight="14" customHeight="1" x14ac:dyDescent="0"/>
  <cols>
    <col min="1" max="256" width="12" style="242" customWidth="1"/>
  </cols>
  <sheetData>
    <row r="1" spans="1:2" ht="30.25" customHeight="1">
      <c r="A1" s="274" t="s">
        <v>153</v>
      </c>
      <c r="B1" s="274"/>
    </row>
    <row r="2" spans="1:2" ht="19.5" customHeight="1">
      <c r="A2" s="99" t="s">
        <v>12</v>
      </c>
      <c r="B2" s="99" t="s">
        <v>13</v>
      </c>
    </row>
    <row r="3" spans="1:2" ht="19.5" customHeight="1">
      <c r="A3" s="105">
        <v>8868</v>
      </c>
      <c r="B3" s="168">
        <v>11328</v>
      </c>
    </row>
    <row r="4" spans="1:2" ht="19.5" customHeight="1">
      <c r="A4" s="105">
        <v>7177</v>
      </c>
      <c r="B4" s="168">
        <v>8673</v>
      </c>
    </row>
    <row r="5" spans="1:2" ht="19.5" customHeight="1">
      <c r="A5" s="105">
        <v>7712</v>
      </c>
      <c r="B5" s="168">
        <v>8131</v>
      </c>
    </row>
    <row r="6" spans="1:2" ht="19.5" customHeight="1">
      <c r="A6" s="105">
        <v>7212</v>
      </c>
      <c r="B6" s="168">
        <v>8416</v>
      </c>
    </row>
    <row r="7" spans="1:2" ht="19.5" customHeight="1">
      <c r="A7" s="105">
        <v>7135</v>
      </c>
      <c r="B7" s="168">
        <v>10324</v>
      </c>
    </row>
    <row r="8" spans="1:2" ht="19.5" customHeight="1">
      <c r="A8" s="105">
        <v>10068</v>
      </c>
      <c r="B8" s="168">
        <v>10479</v>
      </c>
    </row>
    <row r="9" spans="1:2" ht="19.5" customHeight="1">
      <c r="A9" s="105">
        <v>8970</v>
      </c>
      <c r="B9" s="168">
        <v>9915</v>
      </c>
    </row>
    <row r="10" spans="1:2" ht="19.5" customHeight="1">
      <c r="A10" s="105">
        <v>13956</v>
      </c>
      <c r="B10" s="168">
        <v>9903</v>
      </c>
    </row>
    <row r="11" spans="1:2" ht="19.5" customHeight="1">
      <c r="A11" s="105">
        <v>25287</v>
      </c>
      <c r="B11" s="168">
        <v>11333</v>
      </c>
    </row>
    <row r="12" spans="1:2" ht="19.5" customHeight="1">
      <c r="A12" s="105">
        <v>21404</v>
      </c>
      <c r="B12" s="168">
        <v>17367</v>
      </c>
    </row>
    <row r="13" spans="1:2" ht="19.5" customHeight="1">
      <c r="A13" s="105">
        <v>16665</v>
      </c>
      <c r="B13" s="168">
        <v>15274</v>
      </c>
    </row>
    <row r="14" spans="1:2" ht="19.5" customHeight="1">
      <c r="A14" s="105">
        <v>18576</v>
      </c>
      <c r="B14" s="168">
        <v>22223</v>
      </c>
    </row>
    <row r="15" spans="1:2" ht="19.5" customHeight="1">
      <c r="A15" s="105">
        <v>20353</v>
      </c>
      <c r="B15" s="168">
        <v>16268</v>
      </c>
    </row>
    <row r="16" spans="1:2" ht="19.5" customHeight="1">
      <c r="A16" s="105">
        <v>17618</v>
      </c>
      <c r="B16" s="168">
        <v>19549</v>
      </c>
    </row>
    <row r="17" spans="1:2" ht="19.5" customHeight="1">
      <c r="A17" s="105">
        <v>18196</v>
      </c>
      <c r="B17" s="168">
        <v>22625</v>
      </c>
    </row>
    <row r="18" spans="1:2" ht="19.5" customHeight="1">
      <c r="A18" s="105">
        <v>20405</v>
      </c>
      <c r="B18" s="168">
        <v>19267</v>
      </c>
    </row>
    <row r="19" spans="1:2" ht="19.5" customHeight="1">
      <c r="A19" s="105">
        <v>21947</v>
      </c>
      <c r="B19" s="168">
        <v>18233</v>
      </c>
    </row>
    <row r="20" spans="1:2" ht="19.5" customHeight="1">
      <c r="A20" s="105">
        <v>23807</v>
      </c>
      <c r="B20" s="168">
        <v>16996</v>
      </c>
    </row>
    <row r="21" spans="1:2" ht="19.5" customHeight="1">
      <c r="A21" s="105">
        <v>19124</v>
      </c>
      <c r="B21" s="168">
        <v>14190</v>
      </c>
    </row>
    <row r="22" spans="1:2" ht="19.5" customHeight="1">
      <c r="A22" s="105">
        <v>17225</v>
      </c>
      <c r="B22" s="168">
        <v>16626</v>
      </c>
    </row>
    <row r="23" spans="1:2" ht="19.5" customHeight="1">
      <c r="A23" s="105">
        <v>8491</v>
      </c>
      <c r="B23" s="168">
        <v>15489</v>
      </c>
    </row>
    <row r="24" spans="1:2" ht="19.5" customHeight="1">
      <c r="A24" s="105">
        <v>15675</v>
      </c>
      <c r="B24" s="168">
        <v>17907</v>
      </c>
    </row>
    <row r="25" spans="1:2" ht="19.5" customHeight="1">
      <c r="A25" s="105">
        <v>18895</v>
      </c>
      <c r="B25" s="243"/>
    </row>
    <row r="26" spans="1:2" ht="19.5" customHeight="1">
      <c r="A26" s="105">
        <v>18043</v>
      </c>
      <c r="B26" s="244"/>
    </row>
    <row r="27" spans="1:2" ht="19.5" customHeight="1">
      <c r="A27" s="105">
        <v>20398</v>
      </c>
      <c r="B27" s="244"/>
    </row>
    <row r="28" spans="1:2" ht="19.5" customHeight="1">
      <c r="A28" s="105">
        <v>17445</v>
      </c>
      <c r="B28" s="245"/>
    </row>
    <row r="29" spans="1:2" ht="19.5" customHeight="1">
      <c r="A29" s="105">
        <v>17545</v>
      </c>
      <c r="B29" s="245"/>
    </row>
    <row r="30" spans="1:2" ht="19.5" customHeight="1">
      <c r="A30" s="105">
        <v>19577</v>
      </c>
      <c r="B30" s="245"/>
    </row>
    <row r="31" spans="1:2" ht="19.5" customHeight="1">
      <c r="A31" s="105">
        <v>20100</v>
      </c>
      <c r="B31" s="245"/>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1"/>
  <sheetViews>
    <sheetView showGridLines="0" topLeftCell="A6" zoomScale="75" zoomScaleNormal="75" zoomScalePageLayoutView="75" workbookViewId="0">
      <selection activeCell="B2" sqref="B2"/>
    </sheetView>
  </sheetViews>
  <sheetFormatPr baseColWidth="10" defaultColWidth="12" defaultRowHeight="14" customHeight="1" x14ac:dyDescent="0"/>
  <cols>
    <col min="1" max="256" width="12" style="246" customWidth="1"/>
  </cols>
  <sheetData>
    <row r="1" spans="1:2" ht="28.5" customHeight="1">
      <c r="A1" s="266" t="s">
        <v>38</v>
      </c>
      <c r="B1" s="266"/>
    </row>
    <row r="2" spans="1:2" ht="19.5" customHeight="1">
      <c r="A2" s="99" t="s">
        <v>12</v>
      </c>
      <c r="B2" s="99" t="s">
        <v>13</v>
      </c>
    </row>
    <row r="3" spans="1:2" ht="19.5" customHeight="1">
      <c r="A3" s="105">
        <v>6</v>
      </c>
      <c r="B3" s="168">
        <v>6</v>
      </c>
    </row>
    <row r="4" spans="1:2" ht="19.5" customHeight="1">
      <c r="A4" s="105">
        <v>6</v>
      </c>
      <c r="B4" s="168">
        <v>6</v>
      </c>
    </row>
    <row r="5" spans="1:2" ht="19.5" customHeight="1">
      <c r="A5" s="105">
        <v>6</v>
      </c>
      <c r="B5" s="168">
        <v>6</v>
      </c>
    </row>
    <row r="6" spans="1:2" ht="19.5" customHeight="1">
      <c r="A6" s="105">
        <v>6</v>
      </c>
      <c r="B6" s="168">
        <v>6</v>
      </c>
    </row>
    <row r="7" spans="1:2" ht="19.5" customHeight="1">
      <c r="A7" s="105">
        <v>6</v>
      </c>
      <c r="B7" s="168">
        <v>6</v>
      </c>
    </row>
    <row r="8" spans="1:2" ht="19.5" customHeight="1">
      <c r="A8" s="105">
        <v>6</v>
      </c>
      <c r="B8" s="168">
        <v>6</v>
      </c>
    </row>
    <row r="9" spans="1:2" ht="19.5" customHeight="1">
      <c r="A9" s="105">
        <v>6</v>
      </c>
      <c r="B9" s="168">
        <v>6</v>
      </c>
    </row>
    <row r="10" spans="1:2" ht="19.5" customHeight="1">
      <c r="A10" s="105">
        <v>5</v>
      </c>
      <c r="B10" s="168">
        <v>6</v>
      </c>
    </row>
    <row r="11" spans="1:2" ht="19.5" customHeight="1">
      <c r="A11" s="105">
        <v>6</v>
      </c>
      <c r="B11" s="168">
        <v>6</v>
      </c>
    </row>
    <row r="12" spans="1:2" ht="19.5" customHeight="1">
      <c r="A12" s="105">
        <v>6</v>
      </c>
      <c r="B12" s="168">
        <v>6</v>
      </c>
    </row>
    <row r="13" spans="1:2" ht="19.5" customHeight="1">
      <c r="A13" s="105">
        <v>6</v>
      </c>
      <c r="B13" s="168">
        <v>6</v>
      </c>
    </row>
    <row r="14" spans="1:2" ht="19.5" customHeight="1">
      <c r="A14" s="105">
        <v>6</v>
      </c>
      <c r="B14" s="168">
        <v>6</v>
      </c>
    </row>
    <row r="15" spans="1:2" ht="19.5" customHeight="1">
      <c r="A15" s="105">
        <v>6</v>
      </c>
      <c r="B15" s="168">
        <v>6</v>
      </c>
    </row>
    <row r="16" spans="1:2" ht="19.5" customHeight="1">
      <c r="A16" s="105">
        <v>6</v>
      </c>
      <c r="B16" s="168">
        <v>6</v>
      </c>
    </row>
    <row r="17" spans="1:2" ht="19.5" customHeight="1">
      <c r="A17" s="105">
        <v>6</v>
      </c>
      <c r="B17" s="168">
        <v>6</v>
      </c>
    </row>
    <row r="18" spans="1:2" ht="19.5" customHeight="1">
      <c r="A18" s="105">
        <v>4</v>
      </c>
      <c r="B18" s="168">
        <v>6</v>
      </c>
    </row>
    <row r="19" spans="1:2" ht="19.5" customHeight="1">
      <c r="A19" s="105">
        <v>6</v>
      </c>
      <c r="B19" s="168">
        <v>6</v>
      </c>
    </row>
    <row r="20" spans="1:2" ht="19.5" customHeight="1">
      <c r="A20" s="105">
        <v>6</v>
      </c>
      <c r="B20" s="168">
        <v>6</v>
      </c>
    </row>
    <row r="21" spans="1:2" ht="19.5" customHeight="1">
      <c r="A21" s="105">
        <v>6</v>
      </c>
      <c r="B21" s="168">
        <v>6</v>
      </c>
    </row>
    <row r="22" spans="1:2" ht="19.5" customHeight="1">
      <c r="A22" s="105">
        <v>6</v>
      </c>
      <c r="B22" s="168">
        <v>6</v>
      </c>
    </row>
    <row r="23" spans="1:2" ht="19.5" customHeight="1">
      <c r="A23" s="105">
        <v>6</v>
      </c>
      <c r="B23" s="168">
        <v>6</v>
      </c>
    </row>
    <row r="24" spans="1:2" ht="19.5" customHeight="1">
      <c r="A24" s="105">
        <v>6</v>
      </c>
      <c r="B24" s="168">
        <v>6</v>
      </c>
    </row>
    <row r="25" spans="1:2" ht="19.5" customHeight="1">
      <c r="A25" s="105">
        <v>6</v>
      </c>
      <c r="B25" s="243"/>
    </row>
    <row r="26" spans="1:2" ht="19.5" customHeight="1">
      <c r="A26" s="105">
        <v>6</v>
      </c>
      <c r="B26" s="244"/>
    </row>
    <row r="27" spans="1:2" ht="19.5" customHeight="1">
      <c r="A27" s="105">
        <v>6</v>
      </c>
      <c r="B27" s="244"/>
    </row>
    <row r="28" spans="1:2" ht="19.5" customHeight="1">
      <c r="A28" s="105">
        <v>6</v>
      </c>
      <c r="B28" s="245"/>
    </row>
    <row r="29" spans="1:2" ht="19.5" customHeight="1">
      <c r="A29" s="105">
        <v>6</v>
      </c>
      <c r="B29" s="245"/>
    </row>
    <row r="30" spans="1:2" ht="19.5" customHeight="1">
      <c r="A30" s="105">
        <v>6</v>
      </c>
      <c r="B30" s="245"/>
    </row>
    <row r="31" spans="1:2" ht="19.5" customHeight="1">
      <c r="A31" s="105">
        <v>4</v>
      </c>
      <c r="B31" s="245"/>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7"/>
  <sheetViews>
    <sheetView showGridLines="0" topLeftCell="A20" zoomScale="75" zoomScaleNormal="75" zoomScalePageLayoutView="75" workbookViewId="0">
      <selection activeCell="B35" sqref="B35"/>
    </sheetView>
  </sheetViews>
  <sheetFormatPr baseColWidth="10" defaultColWidth="12" defaultRowHeight="14" customHeight="1" x14ac:dyDescent="0"/>
  <cols>
    <col min="1" max="1" width="8.83203125" style="247" customWidth="1"/>
    <col min="2" max="2" width="11.5" style="247" customWidth="1"/>
    <col min="3" max="3" width="12.6640625" style="247" customWidth="1"/>
    <col min="4" max="6" width="12" style="247" customWidth="1"/>
    <col min="7" max="7" width="17" style="247" customWidth="1"/>
    <col min="8" max="11" width="12" style="247" customWidth="1"/>
    <col min="12" max="12" width="14.5" style="247" customWidth="1"/>
    <col min="13" max="13" width="14.1640625" style="247" customWidth="1"/>
    <col min="14" max="14" width="12.1640625" style="247" customWidth="1"/>
    <col min="15" max="15" width="12" style="247" customWidth="1"/>
    <col min="16" max="16" width="11.33203125" style="247" customWidth="1"/>
    <col min="17" max="17" width="13" style="247" customWidth="1"/>
    <col min="18" max="19" width="12" style="247" customWidth="1"/>
    <col min="20" max="20" width="14.5" style="247" customWidth="1"/>
    <col min="21" max="21" width="13.5" style="247" customWidth="1"/>
    <col min="22" max="22" width="15.5" style="247" customWidth="1"/>
    <col min="23" max="23" width="17" style="247" customWidth="1"/>
    <col min="24" max="256" width="12" style="247" customWidth="1"/>
  </cols>
  <sheetData>
    <row r="1" spans="1:31" ht="30.25" customHeight="1">
      <c r="A1" s="274" t="s">
        <v>212</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row>
    <row r="2" spans="1:31" ht="19.5" customHeight="1">
      <c r="A2" s="100"/>
      <c r="B2" s="101"/>
      <c r="C2" s="101"/>
      <c r="D2" s="270" t="s">
        <v>136</v>
      </c>
      <c r="E2" s="275"/>
      <c r="F2" s="270" t="s">
        <v>147</v>
      </c>
      <c r="G2" s="275"/>
      <c r="H2" s="270" t="s">
        <v>159</v>
      </c>
      <c r="I2" s="275"/>
      <c r="J2" s="270" t="s">
        <v>138</v>
      </c>
      <c r="K2" s="275"/>
      <c r="L2" s="270" t="s">
        <v>139</v>
      </c>
      <c r="M2" s="275"/>
      <c r="N2" s="270" t="s">
        <v>140</v>
      </c>
      <c r="O2" s="275"/>
      <c r="P2" s="270" t="s">
        <v>141</v>
      </c>
      <c r="Q2" s="275"/>
      <c r="R2" s="270" t="s">
        <v>170</v>
      </c>
      <c r="S2" s="275"/>
      <c r="T2" s="270" t="s">
        <v>80</v>
      </c>
      <c r="U2" s="275"/>
      <c r="V2" s="270" t="s">
        <v>143</v>
      </c>
      <c r="W2" s="275"/>
      <c r="X2" s="270" t="s">
        <v>152</v>
      </c>
      <c r="Y2" s="275"/>
      <c r="Z2" s="101"/>
      <c r="AA2" s="101"/>
      <c r="AB2" s="270" t="s">
        <v>38</v>
      </c>
      <c r="AC2" s="275"/>
      <c r="AD2" s="101"/>
      <c r="AE2" s="101"/>
    </row>
    <row r="3" spans="1:31" ht="53.5" customHeight="1">
      <c r="A3" s="99" t="s">
        <v>12</v>
      </c>
      <c r="B3" s="99" t="s">
        <v>40</v>
      </c>
      <c r="C3" s="99" t="s">
        <v>154</v>
      </c>
      <c r="D3" s="99" t="s">
        <v>155</v>
      </c>
      <c r="E3" s="99" t="s">
        <v>156</v>
      </c>
      <c r="F3" s="99" t="s">
        <v>157</v>
      </c>
      <c r="G3" s="99" t="s">
        <v>158</v>
      </c>
      <c r="H3" s="99" t="s">
        <v>160</v>
      </c>
      <c r="I3" s="99" t="s">
        <v>161</v>
      </c>
      <c r="J3" s="99" t="s">
        <v>162</v>
      </c>
      <c r="K3" s="99" t="s">
        <v>163</v>
      </c>
      <c r="L3" s="99" t="s">
        <v>164</v>
      </c>
      <c r="M3" s="99" t="s">
        <v>165</v>
      </c>
      <c r="N3" s="99" t="s">
        <v>166</v>
      </c>
      <c r="O3" s="99" t="s">
        <v>167</v>
      </c>
      <c r="P3" s="99" t="s">
        <v>168</v>
      </c>
      <c r="Q3" s="99" t="s">
        <v>169</v>
      </c>
      <c r="R3" s="99" t="s">
        <v>171</v>
      </c>
      <c r="S3" s="99" t="s">
        <v>171</v>
      </c>
      <c r="T3" s="99" t="s">
        <v>85</v>
      </c>
      <c r="U3" s="99" t="s">
        <v>172</v>
      </c>
      <c r="V3" s="99" t="s">
        <v>12</v>
      </c>
      <c r="W3" s="99" t="s">
        <v>13</v>
      </c>
      <c r="X3" s="99" t="s">
        <v>173</v>
      </c>
      <c r="Y3" s="99" t="s">
        <v>174</v>
      </c>
      <c r="Z3" s="99" t="s">
        <v>175</v>
      </c>
      <c r="AA3" s="99" t="s">
        <v>176</v>
      </c>
      <c r="AB3" s="99" t="s">
        <v>135</v>
      </c>
      <c r="AC3" s="99" t="s">
        <v>177</v>
      </c>
      <c r="AD3" s="99" t="s">
        <v>178</v>
      </c>
      <c r="AE3" s="99" t="s">
        <v>154</v>
      </c>
    </row>
    <row r="4" spans="1:31" ht="23" customHeight="1">
      <c r="A4" s="102">
        <v>1</v>
      </c>
      <c r="B4" s="103" t="s">
        <v>14</v>
      </c>
      <c r="C4" s="102">
        <v>27.5</v>
      </c>
      <c r="D4" s="105">
        <v>30</v>
      </c>
      <c r="E4" s="168">
        <v>21</v>
      </c>
      <c r="F4" s="105">
        <v>85</v>
      </c>
      <c r="G4" s="168">
        <v>29</v>
      </c>
      <c r="H4" s="105">
        <v>71</v>
      </c>
      <c r="I4" s="168">
        <v>314</v>
      </c>
      <c r="J4" s="105">
        <v>259</v>
      </c>
      <c r="K4" s="168">
        <v>134</v>
      </c>
      <c r="L4" s="105">
        <v>248</v>
      </c>
      <c r="M4" s="168">
        <v>609</v>
      </c>
      <c r="N4" s="105"/>
      <c r="O4" s="168"/>
      <c r="P4" s="105"/>
      <c r="Q4" s="168"/>
      <c r="R4" s="105">
        <v>488</v>
      </c>
      <c r="S4" s="168">
        <v>614</v>
      </c>
      <c r="T4" s="105">
        <v>558</v>
      </c>
      <c r="U4" s="168">
        <v>692</v>
      </c>
      <c r="V4" s="105">
        <v>9338</v>
      </c>
      <c r="W4" s="168">
        <v>11300</v>
      </c>
      <c r="X4" s="105">
        <v>9426</v>
      </c>
      <c r="Y4" s="168">
        <v>12020</v>
      </c>
      <c r="Z4" s="105">
        <f t="shared" ref="Z4:Z25" si="0">X4-T4</f>
        <v>8868</v>
      </c>
      <c r="AA4" s="168">
        <f t="shared" ref="AA4:AA25" si="1">Y4-U4</f>
        <v>11328</v>
      </c>
      <c r="AB4" s="105">
        <v>6</v>
      </c>
      <c r="AC4" s="168">
        <v>6</v>
      </c>
      <c r="AD4" s="170" t="s">
        <v>7</v>
      </c>
      <c r="AE4" s="248">
        <v>19</v>
      </c>
    </row>
    <row r="5" spans="1:31" ht="23" customHeight="1">
      <c r="A5" s="102">
        <v>2</v>
      </c>
      <c r="B5" s="103" t="s">
        <v>14</v>
      </c>
      <c r="C5" s="102">
        <v>24.6</v>
      </c>
      <c r="D5" s="105">
        <v>73</v>
      </c>
      <c r="E5" s="168">
        <v>10</v>
      </c>
      <c r="F5" s="105">
        <v>186</v>
      </c>
      <c r="G5" s="168">
        <v>124</v>
      </c>
      <c r="H5" s="105">
        <v>93</v>
      </c>
      <c r="I5" s="168">
        <v>517</v>
      </c>
      <c r="J5" s="105">
        <v>259</v>
      </c>
      <c r="K5" s="168">
        <v>253</v>
      </c>
      <c r="L5" s="105">
        <v>604</v>
      </c>
      <c r="M5" s="168">
        <v>510</v>
      </c>
      <c r="N5" s="105"/>
      <c r="O5" s="168"/>
      <c r="P5" s="105"/>
      <c r="Q5" s="168">
        <v>515</v>
      </c>
      <c r="R5" s="105">
        <v>1291</v>
      </c>
      <c r="S5" s="168">
        <v>523</v>
      </c>
      <c r="T5" s="105">
        <v>1423</v>
      </c>
      <c r="U5" s="168">
        <v>575</v>
      </c>
      <c r="V5" s="105">
        <v>8373</v>
      </c>
      <c r="W5" s="168">
        <v>8040</v>
      </c>
      <c r="X5" s="105">
        <v>8600</v>
      </c>
      <c r="Y5" s="168">
        <v>9248</v>
      </c>
      <c r="Z5" s="105">
        <f t="shared" si="0"/>
        <v>7177</v>
      </c>
      <c r="AA5" s="168">
        <f t="shared" si="1"/>
        <v>8673</v>
      </c>
      <c r="AB5" s="105">
        <v>6</v>
      </c>
      <c r="AC5" s="168">
        <v>6</v>
      </c>
      <c r="AD5" s="170" t="s">
        <v>7</v>
      </c>
      <c r="AE5" s="248">
        <v>19.3</v>
      </c>
    </row>
    <row r="6" spans="1:31" ht="23" customHeight="1">
      <c r="A6" s="102">
        <v>3</v>
      </c>
      <c r="B6" s="103" t="s">
        <v>14</v>
      </c>
      <c r="C6" s="102">
        <v>30.7</v>
      </c>
      <c r="D6" s="105">
        <v>33</v>
      </c>
      <c r="E6" s="168">
        <v>163</v>
      </c>
      <c r="F6" s="105">
        <v>47</v>
      </c>
      <c r="G6" s="168">
        <v>623</v>
      </c>
      <c r="H6" s="105">
        <v>53</v>
      </c>
      <c r="I6" s="168">
        <v>650</v>
      </c>
      <c r="J6" s="105">
        <v>599</v>
      </c>
      <c r="K6" s="168">
        <v>623</v>
      </c>
      <c r="L6" s="105">
        <v>642</v>
      </c>
      <c r="M6" s="168">
        <v>620</v>
      </c>
      <c r="N6" s="105"/>
      <c r="O6" s="168"/>
      <c r="P6" s="105"/>
      <c r="Q6" s="168"/>
      <c r="R6" s="105">
        <v>775</v>
      </c>
      <c r="S6" s="168">
        <v>626</v>
      </c>
      <c r="T6" s="105">
        <v>873</v>
      </c>
      <c r="U6" s="168">
        <v>663</v>
      </c>
      <c r="V6" s="105">
        <v>8233</v>
      </c>
      <c r="W6" s="168">
        <v>6212</v>
      </c>
      <c r="X6" s="105">
        <v>8585</v>
      </c>
      <c r="Y6" s="168">
        <v>8794</v>
      </c>
      <c r="Z6" s="105">
        <f t="shared" si="0"/>
        <v>7712</v>
      </c>
      <c r="AA6" s="168">
        <f t="shared" si="1"/>
        <v>8131</v>
      </c>
      <c r="AB6" s="105">
        <v>6</v>
      </c>
      <c r="AC6" s="168">
        <v>6</v>
      </c>
      <c r="AD6" s="170" t="s">
        <v>7</v>
      </c>
      <c r="AE6" s="248">
        <v>28.9</v>
      </c>
    </row>
    <row r="7" spans="1:31" ht="23" customHeight="1">
      <c r="A7" s="102">
        <v>4</v>
      </c>
      <c r="B7" s="103" t="s">
        <v>7</v>
      </c>
      <c r="C7" s="102">
        <v>32.700000000000003</v>
      </c>
      <c r="D7" s="105">
        <v>17</v>
      </c>
      <c r="E7" s="168">
        <v>40</v>
      </c>
      <c r="F7" s="105">
        <v>543</v>
      </c>
      <c r="G7" s="168">
        <v>399</v>
      </c>
      <c r="H7" s="105">
        <v>34</v>
      </c>
      <c r="I7" s="168">
        <v>506</v>
      </c>
      <c r="J7" s="105">
        <v>211</v>
      </c>
      <c r="K7" s="168">
        <v>128</v>
      </c>
      <c r="L7" s="105">
        <v>535</v>
      </c>
      <c r="M7" s="168">
        <v>383</v>
      </c>
      <c r="N7" s="105"/>
      <c r="O7" s="168"/>
      <c r="P7" s="105"/>
      <c r="Q7" s="168"/>
      <c r="R7" s="105">
        <v>537</v>
      </c>
      <c r="S7" s="168">
        <v>512</v>
      </c>
      <c r="T7" s="105">
        <v>633</v>
      </c>
      <c r="U7" s="168">
        <v>552</v>
      </c>
      <c r="V7" s="105">
        <v>7375</v>
      </c>
      <c r="W7" s="168">
        <v>8924</v>
      </c>
      <c r="X7" s="105">
        <v>7845</v>
      </c>
      <c r="Y7" s="168">
        <v>8968</v>
      </c>
      <c r="Z7" s="105">
        <f t="shared" si="0"/>
        <v>7212</v>
      </c>
      <c r="AA7" s="168">
        <f t="shared" si="1"/>
        <v>8416</v>
      </c>
      <c r="AB7" s="105">
        <v>6</v>
      </c>
      <c r="AC7" s="168">
        <v>6</v>
      </c>
      <c r="AD7" s="170" t="s">
        <v>7</v>
      </c>
      <c r="AE7" s="248">
        <v>21.4</v>
      </c>
    </row>
    <row r="8" spans="1:31" ht="23" customHeight="1">
      <c r="A8" s="102">
        <v>5</v>
      </c>
      <c r="B8" s="103" t="s">
        <v>14</v>
      </c>
      <c r="C8" s="102">
        <v>25.5</v>
      </c>
      <c r="D8" s="105">
        <v>26</v>
      </c>
      <c r="E8" s="168">
        <v>52</v>
      </c>
      <c r="F8" s="105">
        <v>13</v>
      </c>
      <c r="G8" s="168">
        <v>40</v>
      </c>
      <c r="H8" s="105">
        <v>48</v>
      </c>
      <c r="I8" s="168">
        <v>145</v>
      </c>
      <c r="J8" s="105">
        <v>389</v>
      </c>
      <c r="K8" s="168">
        <v>467</v>
      </c>
      <c r="L8" s="105">
        <v>560</v>
      </c>
      <c r="M8" s="168">
        <v>490</v>
      </c>
      <c r="N8" s="105"/>
      <c r="O8" s="168"/>
      <c r="P8" s="105"/>
      <c r="Q8" s="168"/>
      <c r="R8" s="105">
        <v>684</v>
      </c>
      <c r="S8" s="168">
        <v>681</v>
      </c>
      <c r="T8" s="105">
        <v>757</v>
      </c>
      <c r="U8" s="168">
        <v>765</v>
      </c>
      <c r="V8" s="105">
        <v>6938</v>
      </c>
      <c r="W8" s="168">
        <v>9256</v>
      </c>
      <c r="X8" s="105">
        <v>7892</v>
      </c>
      <c r="Y8" s="168">
        <v>11089</v>
      </c>
      <c r="Z8" s="105">
        <f t="shared" si="0"/>
        <v>7135</v>
      </c>
      <c r="AA8" s="168">
        <f t="shared" si="1"/>
        <v>10324</v>
      </c>
      <c r="AB8" s="105">
        <v>6</v>
      </c>
      <c r="AC8" s="168">
        <v>6</v>
      </c>
      <c r="AD8" s="170" t="s">
        <v>7</v>
      </c>
      <c r="AE8" s="248">
        <v>19.7</v>
      </c>
    </row>
    <row r="9" spans="1:31" ht="23" customHeight="1">
      <c r="A9" s="102">
        <v>6</v>
      </c>
      <c r="B9" s="103" t="s">
        <v>7</v>
      </c>
      <c r="C9" s="102">
        <v>26.7</v>
      </c>
      <c r="D9" s="105">
        <v>60</v>
      </c>
      <c r="E9" s="168">
        <v>77</v>
      </c>
      <c r="F9" s="105">
        <v>66</v>
      </c>
      <c r="G9" s="168">
        <v>81</v>
      </c>
      <c r="H9" s="105">
        <v>94</v>
      </c>
      <c r="I9" s="168">
        <v>31</v>
      </c>
      <c r="J9" s="105">
        <v>390</v>
      </c>
      <c r="K9" s="168">
        <v>174</v>
      </c>
      <c r="L9" s="105">
        <v>466</v>
      </c>
      <c r="M9" s="168">
        <v>383</v>
      </c>
      <c r="N9" s="105"/>
      <c r="O9" s="168"/>
      <c r="P9" s="105"/>
      <c r="Q9" s="168"/>
      <c r="R9" s="105">
        <v>670</v>
      </c>
      <c r="S9" s="168">
        <v>388</v>
      </c>
      <c r="T9" s="105">
        <v>764</v>
      </c>
      <c r="U9" s="168">
        <v>477</v>
      </c>
      <c r="V9" s="105">
        <v>5999</v>
      </c>
      <c r="W9" s="168">
        <v>10010</v>
      </c>
      <c r="X9" s="105">
        <v>10832</v>
      </c>
      <c r="Y9" s="168">
        <v>10956</v>
      </c>
      <c r="Z9" s="105">
        <f t="shared" si="0"/>
        <v>10068</v>
      </c>
      <c r="AA9" s="168">
        <f t="shared" si="1"/>
        <v>10479</v>
      </c>
      <c r="AB9" s="105">
        <v>6</v>
      </c>
      <c r="AC9" s="168">
        <v>6</v>
      </c>
      <c r="AD9" s="170" t="s">
        <v>14</v>
      </c>
      <c r="AE9" s="248">
        <v>24.6</v>
      </c>
    </row>
    <row r="10" spans="1:31" ht="23" customHeight="1">
      <c r="A10" s="102">
        <v>7</v>
      </c>
      <c r="B10" s="103" t="s">
        <v>7</v>
      </c>
      <c r="C10" s="102">
        <v>27.3</v>
      </c>
      <c r="D10" s="105">
        <v>113</v>
      </c>
      <c r="E10" s="168">
        <v>44</v>
      </c>
      <c r="F10" s="105">
        <v>281</v>
      </c>
      <c r="G10" s="168">
        <v>376</v>
      </c>
      <c r="H10" s="105">
        <v>370</v>
      </c>
      <c r="I10" s="168">
        <v>51</v>
      </c>
      <c r="J10" s="105">
        <v>146</v>
      </c>
      <c r="K10" s="168">
        <v>116</v>
      </c>
      <c r="L10" s="105">
        <v>497</v>
      </c>
      <c r="M10" s="168">
        <v>450</v>
      </c>
      <c r="N10" s="105"/>
      <c r="O10" s="168"/>
      <c r="P10" s="105"/>
      <c r="Q10" s="168"/>
      <c r="R10" s="105">
        <v>499</v>
      </c>
      <c r="S10" s="168">
        <v>598</v>
      </c>
      <c r="T10" s="105">
        <v>546</v>
      </c>
      <c r="U10" s="168">
        <v>694</v>
      </c>
      <c r="V10" s="105">
        <v>9080</v>
      </c>
      <c r="W10" s="168">
        <v>9449</v>
      </c>
      <c r="X10" s="105">
        <v>9516</v>
      </c>
      <c r="Y10" s="168">
        <v>10609</v>
      </c>
      <c r="Z10" s="105">
        <f t="shared" si="0"/>
        <v>8970</v>
      </c>
      <c r="AA10" s="168">
        <f t="shared" si="1"/>
        <v>9915</v>
      </c>
      <c r="AB10" s="105">
        <v>6</v>
      </c>
      <c r="AC10" s="168">
        <v>6</v>
      </c>
      <c r="AD10" s="170" t="s">
        <v>14</v>
      </c>
      <c r="AE10" s="248">
        <v>23.8</v>
      </c>
    </row>
    <row r="11" spans="1:31" ht="23" customHeight="1">
      <c r="A11" s="102">
        <v>8</v>
      </c>
      <c r="B11" s="103" t="s">
        <v>14</v>
      </c>
      <c r="C11" s="102">
        <v>29</v>
      </c>
      <c r="D11" s="105">
        <v>28</v>
      </c>
      <c r="E11" s="168">
        <v>49</v>
      </c>
      <c r="F11" s="105">
        <v>89</v>
      </c>
      <c r="G11" s="168">
        <v>135</v>
      </c>
      <c r="H11" s="105">
        <v>101</v>
      </c>
      <c r="I11" s="168">
        <v>136</v>
      </c>
      <c r="J11" s="105">
        <v>349</v>
      </c>
      <c r="K11" s="168">
        <v>459</v>
      </c>
      <c r="L11" s="105">
        <v>333</v>
      </c>
      <c r="M11" s="168">
        <v>650</v>
      </c>
      <c r="N11" s="105"/>
      <c r="O11" s="168"/>
      <c r="P11" s="105">
        <v>901</v>
      </c>
      <c r="Q11" s="168"/>
      <c r="R11" s="105"/>
      <c r="S11" s="168">
        <v>690</v>
      </c>
      <c r="T11" s="105">
        <v>932</v>
      </c>
      <c r="U11" s="168">
        <v>837</v>
      </c>
      <c r="V11" s="105">
        <v>13794</v>
      </c>
      <c r="W11" s="240">
        <v>11496</v>
      </c>
      <c r="X11" s="105">
        <v>14888</v>
      </c>
      <c r="Y11" s="168">
        <v>10740</v>
      </c>
      <c r="Z11" s="105">
        <f t="shared" si="0"/>
        <v>13956</v>
      </c>
      <c r="AA11" s="168">
        <f t="shared" si="1"/>
        <v>9903</v>
      </c>
      <c r="AB11" s="105">
        <v>5</v>
      </c>
      <c r="AC11" s="168">
        <v>6</v>
      </c>
      <c r="AD11" s="170" t="s">
        <v>7</v>
      </c>
      <c r="AE11" s="248">
        <v>11.4</v>
      </c>
    </row>
    <row r="12" spans="1:31" ht="23" customHeight="1">
      <c r="A12" s="102">
        <v>9</v>
      </c>
      <c r="B12" s="103" t="s">
        <v>7</v>
      </c>
      <c r="C12" s="102">
        <v>29.1</v>
      </c>
      <c r="D12" s="105">
        <v>40</v>
      </c>
      <c r="E12" s="168">
        <v>213</v>
      </c>
      <c r="F12" s="105">
        <v>57</v>
      </c>
      <c r="G12" s="168">
        <v>57</v>
      </c>
      <c r="H12" s="105">
        <v>78</v>
      </c>
      <c r="I12" s="168">
        <v>74</v>
      </c>
      <c r="J12" s="105">
        <v>591</v>
      </c>
      <c r="K12" s="168">
        <v>445</v>
      </c>
      <c r="L12" s="105">
        <v>559</v>
      </c>
      <c r="M12" s="168">
        <v>768</v>
      </c>
      <c r="N12" s="105"/>
      <c r="O12" s="168"/>
      <c r="P12" s="105"/>
      <c r="Q12" s="168"/>
      <c r="R12" s="105">
        <v>616</v>
      </c>
      <c r="S12" s="168">
        <v>1046</v>
      </c>
      <c r="T12" s="105">
        <v>653</v>
      </c>
      <c r="U12" s="168">
        <v>1088</v>
      </c>
      <c r="V12" s="105">
        <v>15629</v>
      </c>
      <c r="W12" s="168">
        <v>10565</v>
      </c>
      <c r="X12" s="105">
        <v>25940</v>
      </c>
      <c r="Y12" s="168">
        <v>12421</v>
      </c>
      <c r="Z12" s="105">
        <f t="shared" si="0"/>
        <v>25287</v>
      </c>
      <c r="AA12" s="168">
        <f t="shared" si="1"/>
        <v>11333</v>
      </c>
      <c r="AB12" s="105">
        <v>6</v>
      </c>
      <c r="AC12" s="168">
        <v>6</v>
      </c>
      <c r="AD12" s="170" t="s">
        <v>7</v>
      </c>
      <c r="AE12" s="248">
        <v>15.7</v>
      </c>
    </row>
    <row r="13" spans="1:31" ht="23" customHeight="1">
      <c r="A13" s="102">
        <v>10</v>
      </c>
      <c r="B13" s="103" t="s">
        <v>14</v>
      </c>
      <c r="C13" s="102">
        <v>21.8</v>
      </c>
      <c r="D13" s="105">
        <v>55</v>
      </c>
      <c r="E13" s="168">
        <v>185</v>
      </c>
      <c r="F13" s="105">
        <v>526</v>
      </c>
      <c r="G13" s="168">
        <v>182</v>
      </c>
      <c r="H13" s="105">
        <v>538</v>
      </c>
      <c r="I13" s="168">
        <v>210</v>
      </c>
      <c r="J13" s="105">
        <v>538</v>
      </c>
      <c r="K13" s="168">
        <v>646</v>
      </c>
      <c r="L13" s="105">
        <v>443</v>
      </c>
      <c r="M13" s="168">
        <v>636</v>
      </c>
      <c r="N13" s="105"/>
      <c r="O13" s="168"/>
      <c r="P13" s="105">
        <v>534</v>
      </c>
      <c r="Q13" s="168"/>
      <c r="R13" s="105">
        <v>548</v>
      </c>
      <c r="S13" s="168">
        <v>737</v>
      </c>
      <c r="T13" s="105">
        <v>608</v>
      </c>
      <c r="U13" s="168">
        <v>839</v>
      </c>
      <c r="V13" s="105">
        <v>21929</v>
      </c>
      <c r="W13" s="168">
        <v>17040</v>
      </c>
      <c r="X13" s="105">
        <v>22012</v>
      </c>
      <c r="Y13" s="168">
        <v>18206</v>
      </c>
      <c r="Z13" s="105">
        <f t="shared" si="0"/>
        <v>21404</v>
      </c>
      <c r="AA13" s="168">
        <f t="shared" si="1"/>
        <v>17367</v>
      </c>
      <c r="AB13" s="105">
        <v>6</v>
      </c>
      <c r="AC13" s="168">
        <v>6</v>
      </c>
      <c r="AD13" s="170" t="s">
        <v>7</v>
      </c>
      <c r="AE13" s="248">
        <v>24.4</v>
      </c>
    </row>
    <row r="14" spans="1:31" ht="23" customHeight="1">
      <c r="A14" s="102">
        <v>11</v>
      </c>
      <c r="B14" s="103" t="s">
        <v>14</v>
      </c>
      <c r="C14" s="102">
        <v>27.8</v>
      </c>
      <c r="D14" s="105">
        <v>99</v>
      </c>
      <c r="E14" s="168">
        <v>80</v>
      </c>
      <c r="F14" s="105">
        <v>438</v>
      </c>
      <c r="G14" s="168">
        <v>250</v>
      </c>
      <c r="H14" s="105">
        <v>120</v>
      </c>
      <c r="I14" s="168">
        <v>234</v>
      </c>
      <c r="J14" s="105">
        <v>393</v>
      </c>
      <c r="K14" s="168">
        <v>521</v>
      </c>
      <c r="L14" s="105">
        <v>408</v>
      </c>
      <c r="M14" s="168">
        <v>661</v>
      </c>
      <c r="N14" s="105"/>
      <c r="O14" s="168"/>
      <c r="P14" s="105"/>
      <c r="Q14" s="168">
        <v>957</v>
      </c>
      <c r="R14" s="105">
        <v>435</v>
      </c>
      <c r="S14" s="168">
        <v>853</v>
      </c>
      <c r="T14" s="105">
        <v>480</v>
      </c>
      <c r="U14" s="168">
        <v>925</v>
      </c>
      <c r="V14" s="105">
        <v>16994</v>
      </c>
      <c r="W14" s="168">
        <v>15569</v>
      </c>
      <c r="X14" s="105">
        <v>17145</v>
      </c>
      <c r="Y14" s="168">
        <v>16199</v>
      </c>
      <c r="Z14" s="105">
        <f t="shared" si="0"/>
        <v>16665</v>
      </c>
      <c r="AA14" s="168">
        <f t="shared" si="1"/>
        <v>15274</v>
      </c>
      <c r="AB14" s="105">
        <v>6</v>
      </c>
      <c r="AC14" s="168">
        <v>6</v>
      </c>
      <c r="AD14" s="170" t="s">
        <v>7</v>
      </c>
      <c r="AE14" s="248">
        <v>26.2</v>
      </c>
    </row>
    <row r="15" spans="1:31" ht="23" customHeight="1">
      <c r="A15" s="102">
        <v>12</v>
      </c>
      <c r="B15" s="103" t="s">
        <v>14</v>
      </c>
      <c r="C15" s="102">
        <v>26.5</v>
      </c>
      <c r="D15" s="105">
        <v>53</v>
      </c>
      <c r="E15" s="168">
        <v>118</v>
      </c>
      <c r="F15" s="105">
        <v>263</v>
      </c>
      <c r="G15" s="168">
        <v>218</v>
      </c>
      <c r="H15" s="105">
        <v>398</v>
      </c>
      <c r="I15" s="168">
        <v>27</v>
      </c>
      <c r="J15" s="105">
        <v>247</v>
      </c>
      <c r="K15" s="168">
        <v>515</v>
      </c>
      <c r="L15" s="105">
        <v>373</v>
      </c>
      <c r="M15" s="168">
        <v>494</v>
      </c>
      <c r="N15" s="105"/>
      <c r="O15" s="168"/>
      <c r="P15" s="105"/>
      <c r="Q15" s="168"/>
      <c r="R15" s="105">
        <v>398</v>
      </c>
      <c r="S15" s="168">
        <v>525</v>
      </c>
      <c r="T15" s="105">
        <v>453</v>
      </c>
      <c r="U15" s="168">
        <v>670</v>
      </c>
      <c r="V15" s="105">
        <v>18067</v>
      </c>
      <c r="W15" s="168">
        <v>22023</v>
      </c>
      <c r="X15" s="105">
        <v>19029</v>
      </c>
      <c r="Y15" s="168">
        <v>22893</v>
      </c>
      <c r="Z15" s="105">
        <f t="shared" si="0"/>
        <v>18576</v>
      </c>
      <c r="AA15" s="168">
        <f t="shared" si="1"/>
        <v>22223</v>
      </c>
      <c r="AB15" s="105">
        <v>6</v>
      </c>
      <c r="AC15" s="168">
        <v>6</v>
      </c>
      <c r="AD15" s="170" t="s">
        <v>7</v>
      </c>
      <c r="AE15" s="248">
        <v>26</v>
      </c>
    </row>
    <row r="16" spans="1:31" ht="23" customHeight="1">
      <c r="A16" s="102">
        <v>13</v>
      </c>
      <c r="B16" s="103" t="s">
        <v>7</v>
      </c>
      <c r="C16" s="102">
        <v>28.2</v>
      </c>
      <c r="D16" s="105">
        <v>55</v>
      </c>
      <c r="E16" s="168">
        <v>25</v>
      </c>
      <c r="F16" s="105">
        <v>123</v>
      </c>
      <c r="G16" s="168">
        <v>339</v>
      </c>
      <c r="H16" s="105">
        <v>130</v>
      </c>
      <c r="I16" s="168">
        <v>535</v>
      </c>
      <c r="J16" s="105">
        <v>341</v>
      </c>
      <c r="K16" s="168">
        <v>550</v>
      </c>
      <c r="L16" s="105">
        <v>368</v>
      </c>
      <c r="M16" s="168">
        <v>548</v>
      </c>
      <c r="N16" s="105"/>
      <c r="O16" s="168"/>
      <c r="P16" s="105"/>
      <c r="Q16" s="168"/>
      <c r="R16" s="105">
        <v>368</v>
      </c>
      <c r="S16" s="168">
        <v>553</v>
      </c>
      <c r="T16" s="105">
        <v>343</v>
      </c>
      <c r="U16" s="168">
        <v>670</v>
      </c>
      <c r="V16" s="105">
        <v>20088</v>
      </c>
      <c r="W16" s="168">
        <v>15909</v>
      </c>
      <c r="X16" s="105">
        <v>20696</v>
      </c>
      <c r="Y16" s="168">
        <v>16938</v>
      </c>
      <c r="Z16" s="105">
        <f t="shared" si="0"/>
        <v>20353</v>
      </c>
      <c r="AA16" s="168">
        <f t="shared" si="1"/>
        <v>16268</v>
      </c>
      <c r="AB16" s="105">
        <v>6</v>
      </c>
      <c r="AC16" s="168">
        <v>6</v>
      </c>
      <c r="AD16" s="170" t="s">
        <v>14</v>
      </c>
      <c r="AE16" s="248">
        <v>26.2</v>
      </c>
    </row>
    <row r="17" spans="1:31" ht="23" customHeight="1">
      <c r="A17" s="102">
        <v>14</v>
      </c>
      <c r="B17" s="103" t="s">
        <v>14</v>
      </c>
      <c r="C17" s="102">
        <v>27.8</v>
      </c>
      <c r="D17" s="105">
        <v>22</v>
      </c>
      <c r="E17" s="168">
        <v>43</v>
      </c>
      <c r="F17" s="105">
        <v>70</v>
      </c>
      <c r="G17" s="168">
        <v>48</v>
      </c>
      <c r="H17" s="105">
        <v>70</v>
      </c>
      <c r="I17" s="168">
        <v>66</v>
      </c>
      <c r="J17" s="105">
        <v>197</v>
      </c>
      <c r="K17" s="168">
        <v>122</v>
      </c>
      <c r="L17" s="105">
        <v>353</v>
      </c>
      <c r="M17" s="168">
        <v>419</v>
      </c>
      <c r="N17" s="105">
        <v>431</v>
      </c>
      <c r="O17" s="168"/>
      <c r="P17" s="105"/>
      <c r="Q17" s="168"/>
      <c r="R17" s="105">
        <v>359</v>
      </c>
      <c r="S17" s="168">
        <v>422</v>
      </c>
      <c r="T17" s="105">
        <v>475</v>
      </c>
      <c r="U17" s="168">
        <v>515</v>
      </c>
      <c r="V17" s="105">
        <v>15548</v>
      </c>
      <c r="W17" s="168">
        <v>11784</v>
      </c>
      <c r="X17" s="105">
        <v>18093</v>
      </c>
      <c r="Y17" s="168">
        <v>20064</v>
      </c>
      <c r="Z17" s="105">
        <f t="shared" si="0"/>
        <v>17618</v>
      </c>
      <c r="AA17" s="168">
        <f t="shared" si="1"/>
        <v>19549</v>
      </c>
      <c r="AB17" s="105">
        <v>6</v>
      </c>
      <c r="AC17" s="168">
        <v>6</v>
      </c>
      <c r="AD17" s="170" t="s">
        <v>7</v>
      </c>
      <c r="AE17" s="248">
        <v>20.100000000000001</v>
      </c>
    </row>
    <row r="18" spans="1:31" ht="23" customHeight="1">
      <c r="A18" s="102">
        <v>15</v>
      </c>
      <c r="B18" s="103" t="s">
        <v>7</v>
      </c>
      <c r="C18" s="102">
        <v>28.77</v>
      </c>
      <c r="D18" s="105">
        <v>53</v>
      </c>
      <c r="E18" s="168">
        <v>96</v>
      </c>
      <c r="F18" s="105">
        <v>442</v>
      </c>
      <c r="G18" s="168">
        <v>108</v>
      </c>
      <c r="H18" s="105">
        <v>74</v>
      </c>
      <c r="I18" s="168">
        <v>96</v>
      </c>
      <c r="J18" s="105">
        <v>297</v>
      </c>
      <c r="K18" s="168">
        <v>93</v>
      </c>
      <c r="L18" s="105">
        <v>334</v>
      </c>
      <c r="M18" s="168">
        <v>410</v>
      </c>
      <c r="N18" s="105"/>
      <c r="O18" s="168"/>
      <c r="P18" s="105"/>
      <c r="Q18" s="168"/>
      <c r="R18" s="105">
        <v>440</v>
      </c>
      <c r="S18" s="168">
        <v>427</v>
      </c>
      <c r="T18" s="105">
        <v>479</v>
      </c>
      <c r="U18" s="168">
        <v>475</v>
      </c>
      <c r="V18" s="105">
        <v>18155</v>
      </c>
      <c r="W18" s="168">
        <v>17675</v>
      </c>
      <c r="X18" s="105">
        <v>18675</v>
      </c>
      <c r="Y18" s="168">
        <v>23100</v>
      </c>
      <c r="Z18" s="105">
        <f t="shared" si="0"/>
        <v>18196</v>
      </c>
      <c r="AA18" s="168">
        <f t="shared" si="1"/>
        <v>22625</v>
      </c>
      <c r="AB18" s="105">
        <v>6</v>
      </c>
      <c r="AC18" s="168">
        <v>6</v>
      </c>
      <c r="AD18" s="170" t="s">
        <v>14</v>
      </c>
      <c r="AE18" s="248">
        <v>20.100000000000001</v>
      </c>
    </row>
    <row r="19" spans="1:31" ht="23" customHeight="1">
      <c r="A19" s="102">
        <v>16</v>
      </c>
      <c r="B19" s="103" t="s">
        <v>14</v>
      </c>
      <c r="C19" s="102">
        <v>24.6</v>
      </c>
      <c r="D19" s="105">
        <v>24</v>
      </c>
      <c r="E19" s="168">
        <v>20</v>
      </c>
      <c r="F19" s="105">
        <v>68</v>
      </c>
      <c r="G19" s="168">
        <v>149</v>
      </c>
      <c r="H19" s="105">
        <v>590</v>
      </c>
      <c r="I19" s="168">
        <v>108</v>
      </c>
      <c r="J19" s="105">
        <v>316</v>
      </c>
      <c r="K19" s="168">
        <v>240</v>
      </c>
      <c r="L19" s="105">
        <v>436</v>
      </c>
      <c r="M19" s="168">
        <v>313</v>
      </c>
      <c r="N19" s="105">
        <v>1346</v>
      </c>
      <c r="O19" s="168"/>
      <c r="P19" s="105"/>
      <c r="Q19" s="168"/>
      <c r="R19" s="105"/>
      <c r="S19" s="168">
        <v>730</v>
      </c>
      <c r="T19" s="105">
        <v>1436</v>
      </c>
      <c r="U19" s="168">
        <v>793</v>
      </c>
      <c r="V19" s="105">
        <v>13901</v>
      </c>
      <c r="W19" s="168">
        <v>13180</v>
      </c>
      <c r="X19" s="105">
        <v>21841</v>
      </c>
      <c r="Y19" s="168">
        <v>20060</v>
      </c>
      <c r="Z19" s="105">
        <f t="shared" si="0"/>
        <v>20405</v>
      </c>
      <c r="AA19" s="168">
        <f t="shared" si="1"/>
        <v>19267</v>
      </c>
      <c r="AB19" s="105">
        <v>4</v>
      </c>
      <c r="AC19" s="168">
        <v>6</v>
      </c>
      <c r="AD19" s="170" t="s">
        <v>7</v>
      </c>
      <c r="AE19" s="248">
        <v>25.8</v>
      </c>
    </row>
    <row r="20" spans="1:31" ht="23" customHeight="1">
      <c r="A20" s="102">
        <v>17</v>
      </c>
      <c r="B20" s="103" t="s">
        <v>14</v>
      </c>
      <c r="C20" s="102">
        <v>23.4</v>
      </c>
      <c r="D20" s="105">
        <v>26</v>
      </c>
      <c r="E20" s="168">
        <v>144</v>
      </c>
      <c r="F20" s="105">
        <v>68</v>
      </c>
      <c r="G20" s="168">
        <v>124</v>
      </c>
      <c r="H20" s="105">
        <v>91</v>
      </c>
      <c r="I20" s="168">
        <v>76</v>
      </c>
      <c r="J20" s="105">
        <v>471</v>
      </c>
      <c r="K20" s="168">
        <v>176</v>
      </c>
      <c r="L20" s="105">
        <v>477</v>
      </c>
      <c r="M20" s="168">
        <v>357</v>
      </c>
      <c r="N20" s="105"/>
      <c r="O20" s="168"/>
      <c r="P20" s="105"/>
      <c r="Q20" s="168"/>
      <c r="R20" s="105">
        <v>487</v>
      </c>
      <c r="S20" s="168">
        <v>481</v>
      </c>
      <c r="T20" s="105">
        <v>590</v>
      </c>
      <c r="U20" s="168">
        <v>544</v>
      </c>
      <c r="V20" s="105">
        <v>14281</v>
      </c>
      <c r="W20" s="168">
        <v>11052</v>
      </c>
      <c r="X20" s="105">
        <v>22537</v>
      </c>
      <c r="Y20" s="168">
        <v>18777</v>
      </c>
      <c r="Z20" s="105">
        <f t="shared" si="0"/>
        <v>21947</v>
      </c>
      <c r="AA20" s="168">
        <f t="shared" si="1"/>
        <v>18233</v>
      </c>
      <c r="AB20" s="105">
        <v>6</v>
      </c>
      <c r="AC20" s="168">
        <v>6</v>
      </c>
      <c r="AD20" s="170" t="s">
        <v>7</v>
      </c>
      <c r="AE20" s="248">
        <v>19.899999999999999</v>
      </c>
    </row>
    <row r="21" spans="1:31" ht="23" customHeight="1">
      <c r="A21" s="102">
        <v>18</v>
      </c>
      <c r="B21" s="103" t="s">
        <v>7</v>
      </c>
      <c r="C21" s="102">
        <v>26.6</v>
      </c>
      <c r="D21" s="105">
        <v>75</v>
      </c>
      <c r="E21" s="168">
        <v>29</v>
      </c>
      <c r="F21" s="105">
        <v>87</v>
      </c>
      <c r="G21" s="168">
        <v>28</v>
      </c>
      <c r="H21" s="105">
        <v>297</v>
      </c>
      <c r="I21" s="168">
        <v>317</v>
      </c>
      <c r="J21" s="105">
        <v>371</v>
      </c>
      <c r="K21" s="168">
        <v>204</v>
      </c>
      <c r="L21" s="105">
        <v>916</v>
      </c>
      <c r="M21" s="168">
        <v>756</v>
      </c>
      <c r="N21" s="105"/>
      <c r="O21" s="168"/>
      <c r="P21" s="105"/>
      <c r="Q21" s="168"/>
      <c r="R21" s="105">
        <v>997</v>
      </c>
      <c r="S21" s="168">
        <v>1086</v>
      </c>
      <c r="T21" s="105">
        <v>2409</v>
      </c>
      <c r="U21" s="168">
        <v>1136</v>
      </c>
      <c r="V21" s="105">
        <v>15164</v>
      </c>
      <c r="W21" s="168">
        <v>12432</v>
      </c>
      <c r="X21" s="105">
        <v>26216</v>
      </c>
      <c r="Y21" s="168">
        <v>18132</v>
      </c>
      <c r="Z21" s="105">
        <f t="shared" si="0"/>
        <v>23807</v>
      </c>
      <c r="AA21" s="168">
        <f t="shared" si="1"/>
        <v>16996</v>
      </c>
      <c r="AB21" s="105">
        <v>6</v>
      </c>
      <c r="AC21" s="168">
        <v>6</v>
      </c>
      <c r="AD21" s="170" t="s">
        <v>7</v>
      </c>
      <c r="AE21" s="248">
        <v>19.100000000000001</v>
      </c>
    </row>
    <row r="22" spans="1:31" ht="23" customHeight="1">
      <c r="A22" s="102">
        <v>19</v>
      </c>
      <c r="B22" s="103" t="s">
        <v>7</v>
      </c>
      <c r="C22" s="102">
        <v>25.6</v>
      </c>
      <c r="D22" s="105">
        <v>128</v>
      </c>
      <c r="E22" s="168">
        <v>26</v>
      </c>
      <c r="F22" s="105">
        <v>532</v>
      </c>
      <c r="G22" s="168">
        <v>25</v>
      </c>
      <c r="H22" s="105">
        <v>319</v>
      </c>
      <c r="I22" s="168">
        <v>711</v>
      </c>
      <c r="J22" s="105"/>
      <c r="K22" s="168">
        <v>83</v>
      </c>
      <c r="L22" s="105">
        <v>532</v>
      </c>
      <c r="M22" s="168">
        <v>476</v>
      </c>
      <c r="N22" s="105"/>
      <c r="O22" s="168"/>
      <c r="P22" s="105"/>
      <c r="Q22" s="168"/>
      <c r="R22" s="105">
        <v>739</v>
      </c>
      <c r="S22" s="168">
        <v>715</v>
      </c>
      <c r="T22" s="105">
        <v>885</v>
      </c>
      <c r="U22" s="168">
        <v>778</v>
      </c>
      <c r="V22" s="105">
        <v>13728</v>
      </c>
      <c r="W22" s="168">
        <v>12901</v>
      </c>
      <c r="X22" s="105">
        <v>20009</v>
      </c>
      <c r="Y22" s="168">
        <v>14968</v>
      </c>
      <c r="Z22" s="105">
        <f t="shared" si="0"/>
        <v>19124</v>
      </c>
      <c r="AA22" s="168">
        <f t="shared" si="1"/>
        <v>14190</v>
      </c>
      <c r="AB22" s="105">
        <v>6</v>
      </c>
      <c r="AC22" s="168">
        <v>6</v>
      </c>
      <c r="AD22" s="170" t="s">
        <v>7</v>
      </c>
      <c r="AE22" s="248">
        <v>23.3</v>
      </c>
    </row>
    <row r="23" spans="1:31" ht="23" customHeight="1">
      <c r="A23" s="102">
        <v>20</v>
      </c>
      <c r="B23" s="103" t="s">
        <v>7</v>
      </c>
      <c r="C23" s="102">
        <v>26.4</v>
      </c>
      <c r="D23" s="105">
        <v>51</v>
      </c>
      <c r="E23" s="168">
        <v>20</v>
      </c>
      <c r="F23" s="105">
        <v>60</v>
      </c>
      <c r="G23" s="168">
        <v>451</v>
      </c>
      <c r="H23" s="105">
        <v>155</v>
      </c>
      <c r="I23" s="168">
        <v>165</v>
      </c>
      <c r="J23" s="105">
        <v>47</v>
      </c>
      <c r="K23" s="168">
        <v>110</v>
      </c>
      <c r="L23" s="105">
        <v>563</v>
      </c>
      <c r="M23" s="168">
        <v>527</v>
      </c>
      <c r="N23" s="105"/>
      <c r="O23" s="168"/>
      <c r="P23" s="105"/>
      <c r="Q23" s="168"/>
      <c r="R23" s="105">
        <v>578</v>
      </c>
      <c r="S23" s="168">
        <v>858</v>
      </c>
      <c r="T23" s="105">
        <v>660</v>
      </c>
      <c r="U23" s="168">
        <v>898</v>
      </c>
      <c r="V23" s="105">
        <v>9101</v>
      </c>
      <c r="W23" s="168">
        <v>11566</v>
      </c>
      <c r="X23" s="105">
        <v>17885</v>
      </c>
      <c r="Y23" s="168">
        <v>17524</v>
      </c>
      <c r="Z23" s="105">
        <f t="shared" si="0"/>
        <v>17225</v>
      </c>
      <c r="AA23" s="168">
        <f t="shared" si="1"/>
        <v>16626</v>
      </c>
      <c r="AB23" s="105">
        <v>6</v>
      </c>
      <c r="AC23" s="168">
        <v>6</v>
      </c>
      <c r="AD23" s="170" t="s">
        <v>7</v>
      </c>
      <c r="AE23" s="248">
        <v>22.8</v>
      </c>
    </row>
    <row r="24" spans="1:31" ht="23" customHeight="1">
      <c r="A24" s="102">
        <v>21</v>
      </c>
      <c r="B24" s="103" t="s">
        <v>14</v>
      </c>
      <c r="C24" s="102">
        <v>26.4</v>
      </c>
      <c r="D24" s="105">
        <v>79</v>
      </c>
      <c r="E24" s="168">
        <v>106</v>
      </c>
      <c r="F24" s="105">
        <v>55</v>
      </c>
      <c r="G24" s="168">
        <v>440</v>
      </c>
      <c r="H24" s="105">
        <v>55</v>
      </c>
      <c r="I24" s="168">
        <v>67</v>
      </c>
      <c r="J24" s="105">
        <v>211</v>
      </c>
      <c r="K24" s="168">
        <v>193</v>
      </c>
      <c r="L24" s="105">
        <v>442</v>
      </c>
      <c r="M24" s="168">
        <v>342</v>
      </c>
      <c r="N24" s="105"/>
      <c r="O24" s="168"/>
      <c r="P24" s="105"/>
      <c r="Q24" s="168"/>
      <c r="R24" s="105">
        <v>462</v>
      </c>
      <c r="S24" s="168">
        <v>836</v>
      </c>
      <c r="T24" s="105">
        <v>539</v>
      </c>
      <c r="U24" s="168">
        <v>937</v>
      </c>
      <c r="V24" s="105">
        <v>13917</v>
      </c>
      <c r="W24" s="168">
        <v>11123</v>
      </c>
      <c r="X24" s="105">
        <v>9030</v>
      </c>
      <c r="Y24" s="168">
        <v>16426</v>
      </c>
      <c r="Z24" s="105">
        <f t="shared" si="0"/>
        <v>8491</v>
      </c>
      <c r="AA24" s="168">
        <f t="shared" si="1"/>
        <v>15489</v>
      </c>
      <c r="AB24" s="105">
        <v>6</v>
      </c>
      <c r="AC24" s="168">
        <v>6</v>
      </c>
      <c r="AD24" s="170" t="s">
        <v>14</v>
      </c>
      <c r="AE24" s="248">
        <v>16.399999999999999</v>
      </c>
    </row>
    <row r="25" spans="1:31" ht="23" customHeight="1">
      <c r="A25" s="102">
        <v>22</v>
      </c>
      <c r="B25" s="103" t="s">
        <v>14</v>
      </c>
      <c r="C25" s="102">
        <v>24.6</v>
      </c>
      <c r="D25" s="105">
        <v>44</v>
      </c>
      <c r="E25" s="168">
        <v>55</v>
      </c>
      <c r="F25" s="105">
        <v>83</v>
      </c>
      <c r="G25" s="168">
        <v>90</v>
      </c>
      <c r="H25" s="105">
        <v>112</v>
      </c>
      <c r="I25" s="168">
        <v>172</v>
      </c>
      <c r="J25" s="105">
        <v>52</v>
      </c>
      <c r="K25" s="168">
        <v>262</v>
      </c>
      <c r="L25" s="105">
        <v>546</v>
      </c>
      <c r="M25" s="168">
        <v>1092</v>
      </c>
      <c r="N25" s="105">
        <v>634</v>
      </c>
      <c r="O25" s="168"/>
      <c r="P25" s="105"/>
      <c r="Q25" s="168"/>
      <c r="R25" s="105">
        <v>728</v>
      </c>
      <c r="S25" s="168">
        <v>1667</v>
      </c>
      <c r="T25" s="105">
        <v>746</v>
      </c>
      <c r="U25" s="168">
        <v>1726</v>
      </c>
      <c r="V25" s="105">
        <v>10391</v>
      </c>
      <c r="W25" s="168">
        <v>11058</v>
      </c>
      <c r="X25" s="105">
        <v>16421</v>
      </c>
      <c r="Y25" s="168">
        <v>19633</v>
      </c>
      <c r="Z25" s="105">
        <f t="shared" si="0"/>
        <v>15675</v>
      </c>
      <c r="AA25" s="168">
        <f t="shared" si="1"/>
        <v>17907</v>
      </c>
      <c r="AB25" s="105">
        <v>6</v>
      </c>
      <c r="AC25" s="168">
        <v>6</v>
      </c>
      <c r="AD25" s="170" t="s">
        <v>7</v>
      </c>
      <c r="AE25" s="248">
        <v>19.100000000000001</v>
      </c>
    </row>
    <row r="26" spans="1:31" ht="23" customHeight="1">
      <c r="A26" s="102">
        <v>23</v>
      </c>
      <c r="B26" s="103" t="s">
        <v>14</v>
      </c>
      <c r="C26" s="102">
        <v>28.5</v>
      </c>
      <c r="D26" s="105">
        <v>16</v>
      </c>
      <c r="E26" s="243"/>
      <c r="F26" s="105">
        <v>584</v>
      </c>
      <c r="G26" s="243"/>
      <c r="H26" s="105">
        <v>343</v>
      </c>
      <c r="I26" s="243"/>
      <c r="J26" s="105">
        <v>484</v>
      </c>
      <c r="K26" s="243"/>
      <c r="L26" s="105">
        <v>511</v>
      </c>
      <c r="M26" s="243"/>
      <c r="N26" s="105"/>
      <c r="O26" s="168"/>
      <c r="P26" s="105"/>
      <c r="Q26" s="168"/>
      <c r="R26" s="105">
        <v>588</v>
      </c>
      <c r="S26" s="249"/>
      <c r="T26" s="105">
        <v>798</v>
      </c>
      <c r="U26" s="249"/>
      <c r="V26" s="105">
        <v>18474</v>
      </c>
      <c r="W26" s="249"/>
      <c r="X26" s="105">
        <v>19693</v>
      </c>
      <c r="Y26" s="249"/>
      <c r="Z26" s="105">
        <f t="shared" ref="Z26:Z32" si="2">X26-T26</f>
        <v>18895</v>
      </c>
      <c r="AA26" s="243"/>
      <c r="AB26" s="105">
        <v>6</v>
      </c>
      <c r="AC26" s="243"/>
      <c r="AD26" s="243"/>
      <c r="AE26" s="243"/>
    </row>
    <row r="27" spans="1:31" ht="23" customHeight="1">
      <c r="A27" s="102">
        <v>24</v>
      </c>
      <c r="B27" s="103" t="s">
        <v>14</v>
      </c>
      <c r="C27" s="102">
        <v>30.8</v>
      </c>
      <c r="D27" s="105">
        <v>19</v>
      </c>
      <c r="E27" s="244"/>
      <c r="F27" s="105">
        <v>483</v>
      </c>
      <c r="G27" s="244"/>
      <c r="H27" s="105">
        <v>299</v>
      </c>
      <c r="I27" s="244"/>
      <c r="J27" s="105">
        <v>225</v>
      </c>
      <c r="K27" s="244"/>
      <c r="L27" s="105">
        <v>483</v>
      </c>
      <c r="M27" s="244"/>
      <c r="N27" s="105"/>
      <c r="O27" s="244"/>
      <c r="P27" s="105"/>
      <c r="Q27" s="244"/>
      <c r="R27" s="105">
        <v>483</v>
      </c>
      <c r="S27" s="244"/>
      <c r="T27" s="105">
        <v>677</v>
      </c>
      <c r="U27" s="244"/>
      <c r="V27" s="105">
        <v>18917</v>
      </c>
      <c r="W27" s="244"/>
      <c r="X27" s="105">
        <v>18720</v>
      </c>
      <c r="Y27" s="244"/>
      <c r="Z27" s="105">
        <f t="shared" si="2"/>
        <v>18043</v>
      </c>
      <c r="AA27" s="244"/>
      <c r="AB27" s="105">
        <v>6</v>
      </c>
      <c r="AC27" s="244"/>
      <c r="AD27" s="244"/>
      <c r="AE27" s="244"/>
    </row>
    <row r="28" spans="1:31" ht="23" customHeight="1">
      <c r="A28" s="102">
        <v>25</v>
      </c>
      <c r="B28" s="103" t="s">
        <v>7</v>
      </c>
      <c r="C28" s="102">
        <v>33</v>
      </c>
      <c r="D28" s="105">
        <v>33</v>
      </c>
      <c r="E28" s="244"/>
      <c r="F28" s="105">
        <v>342</v>
      </c>
      <c r="G28" s="244"/>
      <c r="H28" s="105">
        <v>230</v>
      </c>
      <c r="I28" s="244"/>
      <c r="J28" s="105">
        <v>289</v>
      </c>
      <c r="K28" s="244"/>
      <c r="L28" s="105">
        <v>334</v>
      </c>
      <c r="M28" s="244"/>
      <c r="N28" s="105"/>
      <c r="O28" s="244"/>
      <c r="P28" s="105"/>
      <c r="Q28" s="244"/>
      <c r="R28" s="105">
        <v>354</v>
      </c>
      <c r="S28" s="244"/>
      <c r="T28" s="105">
        <v>467</v>
      </c>
      <c r="U28" s="244"/>
      <c r="V28" s="105">
        <v>18132</v>
      </c>
      <c r="W28" s="244"/>
      <c r="X28" s="105">
        <v>20865</v>
      </c>
      <c r="Y28" s="244"/>
      <c r="Z28" s="105">
        <f t="shared" si="2"/>
        <v>20398</v>
      </c>
      <c r="AA28" s="244"/>
      <c r="AB28" s="105">
        <v>6</v>
      </c>
      <c r="AC28" s="244"/>
      <c r="AD28" s="244"/>
      <c r="AE28" s="244"/>
    </row>
    <row r="29" spans="1:31" ht="23" customHeight="1">
      <c r="A29" s="102">
        <v>26</v>
      </c>
      <c r="B29" s="103" t="s">
        <v>14</v>
      </c>
      <c r="C29" s="102">
        <v>28</v>
      </c>
      <c r="D29" s="105">
        <v>24</v>
      </c>
      <c r="E29" s="245"/>
      <c r="F29" s="105">
        <v>24</v>
      </c>
      <c r="G29" s="245"/>
      <c r="H29" s="105">
        <v>118</v>
      </c>
      <c r="I29" s="245"/>
      <c r="J29" s="105">
        <v>121</v>
      </c>
      <c r="K29" s="245"/>
      <c r="L29" s="105">
        <v>288</v>
      </c>
      <c r="M29" s="245"/>
      <c r="N29" s="105"/>
      <c r="O29" s="245"/>
      <c r="P29" s="105"/>
      <c r="Q29" s="245"/>
      <c r="R29" s="105">
        <v>484</v>
      </c>
      <c r="S29" s="245"/>
      <c r="T29" s="105">
        <v>556</v>
      </c>
      <c r="U29" s="245"/>
      <c r="V29" s="105">
        <v>17467</v>
      </c>
      <c r="W29" s="245"/>
      <c r="X29" s="105">
        <v>18001</v>
      </c>
      <c r="Y29" s="245"/>
      <c r="Z29" s="105">
        <f t="shared" si="2"/>
        <v>17445</v>
      </c>
      <c r="AA29" s="245"/>
      <c r="AB29" s="105">
        <v>6</v>
      </c>
      <c r="AC29" s="245"/>
      <c r="AD29" s="245"/>
      <c r="AE29" s="245"/>
    </row>
    <row r="30" spans="1:31" ht="23" customHeight="1">
      <c r="A30" s="102">
        <v>27</v>
      </c>
      <c r="B30" s="103" t="s">
        <v>7</v>
      </c>
      <c r="C30" s="102">
        <v>20.2</v>
      </c>
      <c r="D30" s="105">
        <v>49</v>
      </c>
      <c r="E30" s="245"/>
      <c r="F30" s="105">
        <v>426</v>
      </c>
      <c r="G30" s="245"/>
      <c r="H30" s="105">
        <v>417</v>
      </c>
      <c r="I30" s="245"/>
      <c r="J30" s="105">
        <v>429</v>
      </c>
      <c r="K30" s="245"/>
      <c r="L30" s="105">
        <v>422</v>
      </c>
      <c r="M30" s="245"/>
      <c r="N30" s="105"/>
      <c r="O30" s="245"/>
      <c r="P30" s="105"/>
      <c r="Q30" s="245"/>
      <c r="R30" s="105">
        <v>432</v>
      </c>
      <c r="S30" s="245"/>
      <c r="T30" s="105">
        <v>495</v>
      </c>
      <c r="U30" s="245"/>
      <c r="V30" s="105">
        <v>17105</v>
      </c>
      <c r="W30" s="245"/>
      <c r="X30" s="105">
        <v>18040</v>
      </c>
      <c r="Y30" s="245"/>
      <c r="Z30" s="105">
        <f t="shared" si="2"/>
        <v>17545</v>
      </c>
      <c r="AA30" s="245"/>
      <c r="AB30" s="105">
        <v>6</v>
      </c>
      <c r="AC30" s="245"/>
      <c r="AD30" s="245"/>
      <c r="AE30" s="245"/>
    </row>
    <row r="31" spans="1:31" ht="23" customHeight="1">
      <c r="A31" s="102">
        <v>28</v>
      </c>
      <c r="B31" s="103" t="s">
        <v>14</v>
      </c>
      <c r="C31" s="102">
        <v>26.7</v>
      </c>
      <c r="D31" s="105">
        <v>52</v>
      </c>
      <c r="E31" s="245"/>
      <c r="F31" s="105"/>
      <c r="G31" s="245"/>
      <c r="H31" s="105">
        <v>194</v>
      </c>
      <c r="I31" s="245"/>
      <c r="J31" s="105">
        <v>292</v>
      </c>
      <c r="K31" s="245"/>
      <c r="L31" s="105">
        <v>284</v>
      </c>
      <c r="M31" s="245"/>
      <c r="N31" s="105"/>
      <c r="O31" s="245"/>
      <c r="P31" s="105"/>
      <c r="Q31" s="245"/>
      <c r="R31" s="105">
        <v>343</v>
      </c>
      <c r="S31" s="245"/>
      <c r="T31" s="105">
        <v>439</v>
      </c>
      <c r="U31" s="245"/>
      <c r="V31" s="105">
        <v>17177</v>
      </c>
      <c r="W31" s="245"/>
      <c r="X31" s="105">
        <v>20016</v>
      </c>
      <c r="Y31" s="245"/>
      <c r="Z31" s="105">
        <f t="shared" si="2"/>
        <v>19577</v>
      </c>
      <c r="AA31" s="245"/>
      <c r="AB31" s="105">
        <v>6</v>
      </c>
      <c r="AC31" s="245"/>
      <c r="AD31" s="245"/>
      <c r="AE31" s="245"/>
    </row>
    <row r="32" spans="1:31" ht="23" customHeight="1">
      <c r="A32" s="102">
        <v>29</v>
      </c>
      <c r="B32" s="103" t="s">
        <v>14</v>
      </c>
      <c r="C32" s="102">
        <v>31.3</v>
      </c>
      <c r="D32" s="105">
        <v>43</v>
      </c>
      <c r="E32" s="245"/>
      <c r="F32" s="105">
        <v>20</v>
      </c>
      <c r="G32" s="245"/>
      <c r="H32" s="105">
        <v>172</v>
      </c>
      <c r="I32" s="245"/>
      <c r="J32" s="105">
        <v>552</v>
      </c>
      <c r="K32" s="245"/>
      <c r="L32" s="105">
        <v>462</v>
      </c>
      <c r="M32" s="245"/>
      <c r="N32" s="105">
        <v>673</v>
      </c>
      <c r="O32" s="245"/>
      <c r="P32" s="105"/>
      <c r="Q32" s="245"/>
      <c r="R32" s="105"/>
      <c r="S32" s="245"/>
      <c r="T32" s="105">
        <v>758</v>
      </c>
      <c r="U32" s="245"/>
      <c r="V32" s="105">
        <v>16961</v>
      </c>
      <c r="W32" s="245"/>
      <c r="X32" s="105">
        <v>20858</v>
      </c>
      <c r="Y32" s="245"/>
      <c r="Z32" s="105">
        <f t="shared" si="2"/>
        <v>20100</v>
      </c>
      <c r="AA32" s="245"/>
      <c r="AB32" s="105">
        <v>4</v>
      </c>
      <c r="AC32" s="245"/>
      <c r="AD32" s="245"/>
      <c r="AE32" s="245"/>
    </row>
    <row r="33" spans="1:31" ht="34.5" customHeight="1">
      <c r="A33" s="238"/>
      <c r="B33" s="109" t="s">
        <v>213</v>
      </c>
      <c r="C33" s="110">
        <f t="shared" ref="C33:AE33" si="3">AVERAGE(C4:C32)</f>
        <v>27.243793103448272</v>
      </c>
      <c r="D33" s="110">
        <f t="shared" si="3"/>
        <v>48.96551724137931</v>
      </c>
      <c r="E33" s="110">
        <f t="shared" si="3"/>
        <v>73.454545454545453</v>
      </c>
      <c r="F33" s="110">
        <f t="shared" si="3"/>
        <v>216.46428571428572</v>
      </c>
      <c r="G33" s="110">
        <f t="shared" si="3"/>
        <v>196.18181818181819</v>
      </c>
      <c r="H33" s="110">
        <f t="shared" si="3"/>
        <v>195.31034482758622</v>
      </c>
      <c r="I33" s="110">
        <f t="shared" si="3"/>
        <v>236.72727272727272</v>
      </c>
      <c r="J33" s="110">
        <f t="shared" si="3"/>
        <v>323.78571428571428</v>
      </c>
      <c r="K33" s="110">
        <f t="shared" si="3"/>
        <v>296.09090909090907</v>
      </c>
      <c r="L33" s="110">
        <f t="shared" si="3"/>
        <v>462.72413793103448</v>
      </c>
      <c r="M33" s="110">
        <f t="shared" si="3"/>
        <v>540.63636363636363</v>
      </c>
      <c r="N33" s="110">
        <f t="shared" si="3"/>
        <v>771</v>
      </c>
      <c r="O33" s="110" t="e">
        <f t="shared" si="3"/>
        <v>#DIV/0!</v>
      </c>
      <c r="P33" s="110">
        <f t="shared" si="3"/>
        <v>717.5</v>
      </c>
      <c r="Q33" s="110">
        <f t="shared" si="3"/>
        <v>736</v>
      </c>
      <c r="R33" s="110">
        <f t="shared" si="3"/>
        <v>568.57692307692309</v>
      </c>
      <c r="S33" s="110">
        <f t="shared" si="3"/>
        <v>707.63636363636363</v>
      </c>
      <c r="T33" s="110">
        <f t="shared" si="3"/>
        <v>739.0344827586207</v>
      </c>
      <c r="U33" s="110">
        <f t="shared" si="3"/>
        <v>784.0454545454545</v>
      </c>
      <c r="V33" s="110">
        <f t="shared" si="3"/>
        <v>14146.758620689656</v>
      </c>
      <c r="W33" s="110">
        <f t="shared" si="3"/>
        <v>12207.454545454546</v>
      </c>
      <c r="X33" s="110">
        <f t="shared" si="3"/>
        <v>16872.620689655174</v>
      </c>
      <c r="Y33" s="110">
        <f t="shared" si="3"/>
        <v>15352.954545454546</v>
      </c>
      <c r="Z33" s="110">
        <f t="shared" si="3"/>
        <v>16133.586206896553</v>
      </c>
      <c r="AA33" s="110">
        <f t="shared" si="3"/>
        <v>14568.90909090909</v>
      </c>
      <c r="AB33" s="110">
        <f t="shared" si="3"/>
        <v>5.8275862068965516</v>
      </c>
      <c r="AC33" s="110">
        <f t="shared" si="3"/>
        <v>6</v>
      </c>
      <c r="AD33" s="110" t="e">
        <f t="shared" si="3"/>
        <v>#DIV/0!</v>
      </c>
      <c r="AE33" s="110">
        <f t="shared" si="3"/>
        <v>21.509090909090911</v>
      </c>
    </row>
    <row r="34" spans="1:31" ht="34.5" customHeight="1">
      <c r="A34" s="238"/>
      <c r="B34" s="109" t="s">
        <v>214</v>
      </c>
      <c r="C34" s="110">
        <f t="shared" ref="C34:AE34" si="4">STDEV(C4:C32)</f>
        <v>2.9294031739699125</v>
      </c>
      <c r="D34" s="110">
        <f t="shared" si="4"/>
        <v>28.493712036443469</v>
      </c>
      <c r="E34" s="110">
        <f t="shared" si="4"/>
        <v>58.513105795057143</v>
      </c>
      <c r="F34" s="110">
        <f t="shared" si="4"/>
        <v>198.30232850892975</v>
      </c>
      <c r="G34" s="110">
        <f t="shared" si="4"/>
        <v>169.58791409195587</v>
      </c>
      <c r="H34" s="110">
        <f t="shared" si="4"/>
        <v>154.24866367753535</v>
      </c>
      <c r="I34" s="110">
        <f t="shared" si="4"/>
        <v>212.04608255174421</v>
      </c>
      <c r="J34" s="110">
        <f t="shared" si="4"/>
        <v>150.54059551984938</v>
      </c>
      <c r="K34" s="110">
        <f t="shared" si="4"/>
        <v>190.65773599403798</v>
      </c>
      <c r="L34" s="110">
        <f t="shared" si="4"/>
        <v>133.79459111203798</v>
      </c>
      <c r="M34" s="110">
        <f t="shared" si="4"/>
        <v>179.07953685298753</v>
      </c>
      <c r="N34" s="110">
        <f t="shared" si="4"/>
        <v>397.74279796538536</v>
      </c>
      <c r="O34" s="241" t="e">
        <f t="shared" si="4"/>
        <v>#DIV/0!</v>
      </c>
      <c r="P34" s="110">
        <f t="shared" si="4"/>
        <v>259.50818869546293</v>
      </c>
      <c r="Q34" s="110">
        <f t="shared" si="4"/>
        <v>312.54119728445403</v>
      </c>
      <c r="R34" s="110">
        <f t="shared" si="4"/>
        <v>213.28725664266452</v>
      </c>
      <c r="S34" s="110">
        <f t="shared" si="4"/>
        <v>285.49398216567351</v>
      </c>
      <c r="T34" s="110">
        <f t="shared" si="4"/>
        <v>409.79145242764474</v>
      </c>
      <c r="U34" s="110">
        <f t="shared" si="4"/>
        <v>279.51275246020316</v>
      </c>
      <c r="V34" s="110">
        <f t="shared" si="4"/>
        <v>4456.729299250519</v>
      </c>
      <c r="W34" s="110">
        <f t="shared" si="4"/>
        <v>3584.1237585891367</v>
      </c>
      <c r="X34" s="110">
        <f t="shared" si="4"/>
        <v>5523.7436284112418</v>
      </c>
      <c r="Y34" s="110">
        <f t="shared" si="4"/>
        <v>4569.1939215876546</v>
      </c>
      <c r="Z34" s="110">
        <f t="shared" si="4"/>
        <v>5476.7541059413852</v>
      </c>
      <c r="AA34" s="110">
        <f t="shared" si="4"/>
        <v>4527.5394758773464</v>
      </c>
      <c r="AB34" s="110">
        <f t="shared" si="4"/>
        <v>0.53911074380749435</v>
      </c>
      <c r="AC34" s="110">
        <f t="shared" si="4"/>
        <v>0</v>
      </c>
      <c r="AD34" s="241" t="e">
        <f t="shared" si="4"/>
        <v>#DIV/0!</v>
      </c>
      <c r="AE34" s="110">
        <f t="shared" si="4"/>
        <v>4.1399228300731412</v>
      </c>
    </row>
    <row r="35" spans="1:31" ht="17.5" customHeight="1">
      <c r="A35" s="238"/>
      <c r="B35" s="109" t="s">
        <v>19</v>
      </c>
      <c r="C35" s="110">
        <f t="shared" ref="C35:AE35" si="5">COUNT(C4:C32)</f>
        <v>29</v>
      </c>
      <c r="D35" s="110">
        <f t="shared" si="5"/>
        <v>29</v>
      </c>
      <c r="E35" s="110">
        <f t="shared" si="5"/>
        <v>22</v>
      </c>
      <c r="F35" s="110">
        <f t="shared" si="5"/>
        <v>28</v>
      </c>
      <c r="G35" s="110">
        <f t="shared" si="5"/>
        <v>22</v>
      </c>
      <c r="H35" s="110">
        <f t="shared" si="5"/>
        <v>29</v>
      </c>
      <c r="I35" s="110">
        <f t="shared" si="5"/>
        <v>22</v>
      </c>
      <c r="J35" s="110">
        <f t="shared" si="5"/>
        <v>28</v>
      </c>
      <c r="K35" s="110">
        <f t="shared" si="5"/>
        <v>22</v>
      </c>
      <c r="L35" s="110">
        <f t="shared" si="5"/>
        <v>29</v>
      </c>
      <c r="M35" s="110">
        <f t="shared" si="5"/>
        <v>22</v>
      </c>
      <c r="N35" s="110">
        <f t="shared" si="5"/>
        <v>4</v>
      </c>
      <c r="O35" s="110">
        <f t="shared" si="5"/>
        <v>0</v>
      </c>
      <c r="P35" s="110">
        <f t="shared" si="5"/>
        <v>2</v>
      </c>
      <c r="Q35" s="110">
        <f t="shared" si="5"/>
        <v>2</v>
      </c>
      <c r="R35" s="110">
        <f t="shared" si="5"/>
        <v>26</v>
      </c>
      <c r="S35" s="110">
        <f t="shared" si="5"/>
        <v>22</v>
      </c>
      <c r="T35" s="110">
        <f t="shared" si="5"/>
        <v>29</v>
      </c>
      <c r="U35" s="110">
        <f t="shared" si="5"/>
        <v>22</v>
      </c>
      <c r="V35" s="110">
        <f t="shared" si="5"/>
        <v>29</v>
      </c>
      <c r="W35" s="110">
        <f t="shared" si="5"/>
        <v>22</v>
      </c>
      <c r="X35" s="110">
        <f t="shared" si="5"/>
        <v>29</v>
      </c>
      <c r="Y35" s="110">
        <f t="shared" si="5"/>
        <v>22</v>
      </c>
      <c r="Z35" s="110">
        <f t="shared" si="5"/>
        <v>29</v>
      </c>
      <c r="AA35" s="110">
        <f t="shared" si="5"/>
        <v>22</v>
      </c>
      <c r="AB35" s="110">
        <f t="shared" si="5"/>
        <v>29</v>
      </c>
      <c r="AC35" s="110">
        <f t="shared" si="5"/>
        <v>22</v>
      </c>
      <c r="AD35" s="110">
        <f t="shared" si="5"/>
        <v>0</v>
      </c>
      <c r="AE35" s="110">
        <f t="shared" si="5"/>
        <v>22</v>
      </c>
    </row>
    <row r="36" spans="1:31" ht="34.5" customHeight="1">
      <c r="A36" s="238"/>
      <c r="B36" s="109" t="s">
        <v>20</v>
      </c>
      <c r="C36" s="115">
        <f t="shared" ref="C36:AE36" si="6">SQRT(C35)</f>
        <v>5.3851648071345037</v>
      </c>
      <c r="D36" s="115">
        <f t="shared" si="6"/>
        <v>5.3851648071345037</v>
      </c>
      <c r="E36" s="115">
        <f t="shared" si="6"/>
        <v>4.6904157598234297</v>
      </c>
      <c r="F36" s="115">
        <f t="shared" si="6"/>
        <v>5.2915026221291814</v>
      </c>
      <c r="G36" s="115">
        <f t="shared" si="6"/>
        <v>4.6904157598234297</v>
      </c>
      <c r="H36" s="115">
        <f t="shared" si="6"/>
        <v>5.3851648071345037</v>
      </c>
      <c r="I36" s="115">
        <f t="shared" si="6"/>
        <v>4.6904157598234297</v>
      </c>
      <c r="J36" s="115">
        <f t="shared" si="6"/>
        <v>5.2915026221291814</v>
      </c>
      <c r="K36" s="115">
        <f t="shared" si="6"/>
        <v>4.6904157598234297</v>
      </c>
      <c r="L36" s="115">
        <f t="shared" si="6"/>
        <v>5.3851648071345037</v>
      </c>
      <c r="M36" s="115">
        <f t="shared" si="6"/>
        <v>4.6904157598234297</v>
      </c>
      <c r="N36" s="115">
        <f t="shared" si="6"/>
        <v>2</v>
      </c>
      <c r="O36" s="115">
        <f t="shared" si="6"/>
        <v>0</v>
      </c>
      <c r="P36" s="115">
        <f t="shared" si="6"/>
        <v>1.4142135623730951</v>
      </c>
      <c r="Q36" s="115">
        <f t="shared" si="6"/>
        <v>1.4142135623730951</v>
      </c>
      <c r="R36" s="115">
        <f t="shared" si="6"/>
        <v>5.0990195135927845</v>
      </c>
      <c r="S36" s="115">
        <f t="shared" si="6"/>
        <v>4.6904157598234297</v>
      </c>
      <c r="T36" s="115">
        <f t="shared" si="6"/>
        <v>5.3851648071345037</v>
      </c>
      <c r="U36" s="115">
        <f t="shared" si="6"/>
        <v>4.6904157598234297</v>
      </c>
      <c r="V36" s="115">
        <f t="shared" si="6"/>
        <v>5.3851648071345037</v>
      </c>
      <c r="W36" s="115">
        <f t="shared" si="6"/>
        <v>4.6904157598234297</v>
      </c>
      <c r="X36" s="115">
        <f t="shared" si="6"/>
        <v>5.3851648071345037</v>
      </c>
      <c r="Y36" s="115">
        <f t="shared" si="6"/>
        <v>4.6904157598234297</v>
      </c>
      <c r="Z36" s="115">
        <f t="shared" si="6"/>
        <v>5.3851648071345037</v>
      </c>
      <c r="AA36" s="115">
        <f t="shared" si="6"/>
        <v>4.6904157598234297</v>
      </c>
      <c r="AB36" s="115">
        <f t="shared" si="6"/>
        <v>5.3851648071345037</v>
      </c>
      <c r="AC36" s="115">
        <f t="shared" si="6"/>
        <v>4.6904157598234297</v>
      </c>
      <c r="AD36" s="115">
        <f t="shared" si="6"/>
        <v>0</v>
      </c>
      <c r="AE36" s="115">
        <f t="shared" si="6"/>
        <v>4.6904157598234297</v>
      </c>
    </row>
    <row r="37" spans="1:31" ht="17.5" customHeight="1">
      <c r="A37" s="238"/>
      <c r="B37" s="109" t="s">
        <v>21</v>
      </c>
      <c r="C37" s="115">
        <f t="shared" ref="C37:AE37" si="7">C34/C36</f>
        <v>0.54397651304727201</v>
      </c>
      <c r="D37" s="110">
        <f t="shared" si="7"/>
        <v>5.2911494925269036</v>
      </c>
      <c r="E37" s="110">
        <f t="shared" si="7"/>
        <v>12.475036071697803</v>
      </c>
      <c r="F37" s="110">
        <f t="shared" si="7"/>
        <v>37.475617545690142</v>
      </c>
      <c r="G37" s="110">
        <f t="shared" si="7"/>
        <v>36.156264769658712</v>
      </c>
      <c r="H37" s="110">
        <f t="shared" si="7"/>
        <v>28.643257764958264</v>
      </c>
      <c r="I37" s="110">
        <f t="shared" si="7"/>
        <v>45.208376700432773</v>
      </c>
      <c r="J37" s="110">
        <f t="shared" si="7"/>
        <v>28.44949842607755</v>
      </c>
      <c r="K37" s="110">
        <f t="shared" si="7"/>
        <v>40.648365892667748</v>
      </c>
      <c r="L37" s="110">
        <f t="shared" si="7"/>
        <v>24.845031842810272</v>
      </c>
      <c r="M37" s="110">
        <f t="shared" si="7"/>
        <v>38.179885541687881</v>
      </c>
      <c r="N37" s="110">
        <f t="shared" si="7"/>
        <v>198.87139898269268</v>
      </c>
      <c r="O37" s="241" t="e">
        <f t="shared" si="7"/>
        <v>#DIV/0!</v>
      </c>
      <c r="P37" s="110">
        <f t="shared" si="7"/>
        <v>183.49999999999997</v>
      </c>
      <c r="Q37" s="110">
        <f t="shared" si="7"/>
        <v>221</v>
      </c>
      <c r="R37" s="110">
        <f t="shared" si="7"/>
        <v>41.829072446985336</v>
      </c>
      <c r="S37" s="110">
        <f t="shared" si="7"/>
        <v>60.867521512937458</v>
      </c>
      <c r="T37" s="110">
        <f t="shared" si="7"/>
        <v>76.09636234061675</v>
      </c>
      <c r="U37" s="110">
        <f t="shared" si="7"/>
        <v>59.592319055043724</v>
      </c>
      <c r="V37" s="110">
        <f t="shared" si="7"/>
        <v>827.59385438790059</v>
      </c>
      <c r="W37" s="110">
        <f t="shared" si="7"/>
        <v>764.13775283836685</v>
      </c>
      <c r="X37" s="110">
        <f t="shared" si="7"/>
        <v>1025.7334410811611</v>
      </c>
      <c r="Y37" s="110">
        <f t="shared" si="7"/>
        <v>974.15541725018886</v>
      </c>
      <c r="Z37" s="110">
        <f t="shared" si="7"/>
        <v>1017.0077058153429</v>
      </c>
      <c r="AA37" s="110">
        <f t="shared" si="7"/>
        <v>965.27465958535527</v>
      </c>
      <c r="AB37" s="110">
        <f t="shared" si="7"/>
        <v>0.10011035188621464</v>
      </c>
      <c r="AC37" s="110">
        <f t="shared" si="7"/>
        <v>0</v>
      </c>
      <c r="AD37" s="241" t="e">
        <f t="shared" si="7"/>
        <v>#DIV/0!</v>
      </c>
      <c r="AE37" s="110">
        <f t="shared" si="7"/>
        <v>0.88263451302853979</v>
      </c>
    </row>
  </sheetData>
  <mergeCells count="13">
    <mergeCell ref="A1:AE1"/>
    <mergeCell ref="AB2:AC2"/>
    <mergeCell ref="F2:G2"/>
    <mergeCell ref="R2:S2"/>
    <mergeCell ref="X2:Y2"/>
    <mergeCell ref="V2:W2"/>
    <mergeCell ref="T2:U2"/>
    <mergeCell ref="P2:Q2"/>
    <mergeCell ref="L2:M2"/>
    <mergeCell ref="J2:K2"/>
    <mergeCell ref="H2:I2"/>
    <mergeCell ref="N2:O2"/>
    <mergeCell ref="D2:E2"/>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9"/>
  <sheetViews>
    <sheetView showGridLines="0" zoomScale="75" zoomScaleNormal="75" zoomScalePageLayoutView="75" workbookViewId="0">
      <selection sqref="A1:B1"/>
    </sheetView>
  </sheetViews>
  <sheetFormatPr baseColWidth="10" defaultColWidth="23.1640625" defaultRowHeight="68.5" customHeight="1" x14ac:dyDescent="0"/>
  <cols>
    <col min="1" max="1" width="16.83203125" style="250" customWidth="1"/>
    <col min="2" max="2" width="52" style="250" customWidth="1"/>
    <col min="3" max="256" width="23.1640625" style="250" customWidth="1"/>
  </cols>
  <sheetData>
    <row r="1" spans="1:2" ht="42.75" customHeight="1">
      <c r="A1" s="276" t="s">
        <v>88</v>
      </c>
      <c r="B1" s="269"/>
    </row>
    <row r="2" spans="1:2" ht="42.75" customHeight="1">
      <c r="A2" s="251" t="s">
        <v>89</v>
      </c>
      <c r="B2" s="251" t="s">
        <v>90</v>
      </c>
    </row>
    <row r="3" spans="1:2" ht="42.75" customHeight="1">
      <c r="A3" s="251" t="s">
        <v>91</v>
      </c>
      <c r="B3" s="251" t="s">
        <v>92</v>
      </c>
    </row>
    <row r="4" spans="1:2" ht="42.75" customHeight="1">
      <c r="A4" s="251" t="s">
        <v>93</v>
      </c>
      <c r="B4" s="251" t="s">
        <v>94</v>
      </c>
    </row>
    <row r="5" spans="1:2" ht="42.75" customHeight="1">
      <c r="A5" s="251" t="s">
        <v>95</v>
      </c>
      <c r="B5" s="251" t="s">
        <v>96</v>
      </c>
    </row>
    <row r="6" spans="1:2" ht="42.75" customHeight="1">
      <c r="A6" s="251" t="s">
        <v>97</v>
      </c>
      <c r="B6" s="251" t="s">
        <v>98</v>
      </c>
    </row>
    <row r="7" spans="1:2" ht="42.75" customHeight="1">
      <c r="A7" s="251" t="s">
        <v>99</v>
      </c>
      <c r="B7" s="251" t="s">
        <v>100</v>
      </c>
    </row>
    <row r="8" spans="1:2" ht="68.75" customHeight="1">
      <c r="A8" s="251" t="s">
        <v>101</v>
      </c>
      <c r="B8" s="251" t="s">
        <v>102</v>
      </c>
    </row>
    <row r="9" spans="1:2" ht="42.75" customHeight="1">
      <c r="A9" s="251" t="s">
        <v>103</v>
      </c>
      <c r="B9" s="251" t="s">
        <v>104</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2"/>
  <sheetViews>
    <sheetView showGridLines="0" tabSelected="1" zoomScale="75" zoomScaleNormal="75" zoomScalePageLayoutView="75" workbookViewId="0">
      <selection activeCell="D14" sqref="D14"/>
    </sheetView>
  </sheetViews>
  <sheetFormatPr baseColWidth="10" defaultColWidth="12" defaultRowHeight="14" customHeight="1" x14ac:dyDescent="0"/>
  <cols>
    <col min="1" max="1" width="12.6640625" style="252" customWidth="1"/>
    <col min="2" max="4" width="12" style="252" customWidth="1"/>
    <col min="5" max="5" width="17" style="252" customWidth="1"/>
    <col min="6" max="256" width="12" style="252" customWidth="1"/>
  </cols>
  <sheetData>
    <row r="1" spans="1:7" ht="14.5" customHeight="1">
      <c r="A1" s="277" t="s">
        <v>12</v>
      </c>
      <c r="B1" s="253">
        <v>29</v>
      </c>
      <c r="C1" s="253"/>
      <c r="D1" s="254"/>
      <c r="E1" s="253"/>
      <c r="F1" s="254"/>
      <c r="G1" s="253"/>
    </row>
    <row r="2" spans="1:7" ht="14.5" customHeight="1">
      <c r="A2" s="277" t="s">
        <v>179</v>
      </c>
      <c r="B2" s="255">
        <v>18</v>
      </c>
      <c r="C2" s="256">
        <v>0.62</v>
      </c>
      <c r="D2" s="254"/>
      <c r="E2" s="72" t="s">
        <v>181</v>
      </c>
      <c r="F2" s="72" t="s">
        <v>12</v>
      </c>
      <c r="G2" s="72" t="s">
        <v>13</v>
      </c>
    </row>
    <row r="3" spans="1:7" ht="14.5" customHeight="1">
      <c r="A3" s="277" t="s">
        <v>180</v>
      </c>
      <c r="B3" s="255">
        <v>11</v>
      </c>
      <c r="C3" s="256">
        <v>0.38</v>
      </c>
      <c r="D3" s="254"/>
      <c r="E3" s="257" t="s">
        <v>136</v>
      </c>
      <c r="F3" s="256">
        <v>1</v>
      </c>
      <c r="G3" s="256">
        <v>1</v>
      </c>
    </row>
    <row r="4" spans="1:7" ht="14.5" customHeight="1">
      <c r="A4" s="258"/>
      <c r="B4" s="255"/>
      <c r="C4" s="254"/>
      <c r="D4" s="254"/>
      <c r="E4" s="257" t="s">
        <v>147</v>
      </c>
      <c r="F4" s="257" t="s">
        <v>106</v>
      </c>
      <c r="G4" s="256">
        <v>1</v>
      </c>
    </row>
    <row r="5" spans="1:7" ht="14.5" customHeight="1">
      <c r="A5" s="72" t="s">
        <v>13</v>
      </c>
      <c r="B5" s="254">
        <v>22</v>
      </c>
      <c r="C5" s="254"/>
      <c r="D5" s="254"/>
      <c r="E5" s="257" t="s">
        <v>182</v>
      </c>
      <c r="F5" s="256">
        <v>1</v>
      </c>
      <c r="G5" s="256">
        <v>1</v>
      </c>
    </row>
    <row r="6" spans="1:7" ht="14.5" customHeight="1">
      <c r="A6" s="72" t="s">
        <v>179</v>
      </c>
      <c r="B6" s="254">
        <v>5</v>
      </c>
      <c r="C6" s="256">
        <v>0.22</v>
      </c>
      <c r="D6" s="254"/>
      <c r="E6" s="257" t="s">
        <v>138</v>
      </c>
      <c r="F6" s="257" t="s">
        <v>107</v>
      </c>
      <c r="G6" s="256">
        <v>1</v>
      </c>
    </row>
    <row r="7" spans="1:7" ht="14.5" customHeight="1">
      <c r="A7" s="72" t="s">
        <v>180</v>
      </c>
      <c r="B7" s="254">
        <v>17</v>
      </c>
      <c r="C7" s="256">
        <v>0.77</v>
      </c>
      <c r="D7" s="254"/>
      <c r="E7" s="257" t="s">
        <v>139</v>
      </c>
      <c r="F7" s="256">
        <v>1</v>
      </c>
      <c r="G7" s="256">
        <v>1</v>
      </c>
    </row>
    <row r="8" spans="1:7" ht="14.5" customHeight="1">
      <c r="A8" s="258"/>
      <c r="B8" s="76"/>
      <c r="C8" s="76"/>
      <c r="D8" s="253"/>
      <c r="E8" s="257" t="s">
        <v>183</v>
      </c>
      <c r="F8" s="256">
        <v>0.17</v>
      </c>
      <c r="G8" s="253">
        <v>0</v>
      </c>
    </row>
    <row r="9" spans="1:7" ht="14.5" customHeight="1">
      <c r="A9" s="258"/>
      <c r="B9" s="76"/>
      <c r="C9" s="76"/>
      <c r="D9" s="253"/>
      <c r="E9" s="257" t="s">
        <v>184</v>
      </c>
      <c r="F9" s="256">
        <v>7.0000000000000007E-2</v>
      </c>
      <c r="G9" s="256">
        <v>0.09</v>
      </c>
    </row>
    <row r="10" spans="1:7" ht="14.5" customHeight="1">
      <c r="A10" s="259"/>
      <c r="B10" s="253"/>
      <c r="C10" s="253"/>
      <c r="D10" s="253"/>
      <c r="E10" s="257" t="s">
        <v>185</v>
      </c>
      <c r="F10" s="256">
        <v>0.9</v>
      </c>
      <c r="G10" s="256">
        <v>1</v>
      </c>
    </row>
    <row r="11" spans="1:7" ht="14.5" customHeight="1">
      <c r="A11" s="259"/>
      <c r="B11" s="253"/>
      <c r="C11" s="253"/>
      <c r="D11" s="253"/>
      <c r="E11" s="257" t="s">
        <v>108</v>
      </c>
      <c r="F11" s="256">
        <v>1</v>
      </c>
      <c r="G11" s="256">
        <v>1</v>
      </c>
    </row>
    <row r="12" spans="1:7" ht="14.5" customHeight="1">
      <c r="A12" s="260"/>
      <c r="B12" s="253"/>
      <c r="C12" s="253"/>
      <c r="D12" s="253"/>
      <c r="E12" s="253"/>
      <c r="F12" s="253"/>
      <c r="G12" s="253"/>
    </row>
  </sheetData>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75"/>
  <sheetViews>
    <sheetView showGridLines="0" topLeftCell="A58" zoomScale="75" zoomScaleNormal="75" zoomScalePageLayoutView="75" workbookViewId="0">
      <selection activeCell="A75" sqref="A75"/>
    </sheetView>
  </sheetViews>
  <sheetFormatPr baseColWidth="10" defaultColWidth="12.1640625" defaultRowHeight="17" customHeight="1" x14ac:dyDescent="0"/>
  <cols>
    <col min="1" max="5" width="17.1640625" style="14" customWidth="1"/>
    <col min="6" max="256" width="12.1640625" style="14" customWidth="1"/>
  </cols>
  <sheetData>
    <row r="1" spans="1:5" ht="63.5" customHeight="1">
      <c r="A1" s="264" t="s">
        <v>8</v>
      </c>
      <c r="B1" s="264"/>
      <c r="C1" s="264"/>
      <c r="D1" s="264"/>
      <c r="E1" s="264"/>
    </row>
    <row r="2" spans="1:5" ht="21.5" customHeight="1">
      <c r="A2" s="15" t="s">
        <v>10</v>
      </c>
      <c r="B2" s="16" t="s">
        <v>11</v>
      </c>
      <c r="C2" s="15" t="s">
        <v>12</v>
      </c>
      <c r="D2" s="17" t="s">
        <v>13</v>
      </c>
      <c r="E2" s="16" t="s">
        <v>11</v>
      </c>
    </row>
    <row r="3" spans="1:5" ht="23" customHeight="1">
      <c r="A3" s="18">
        <v>1</v>
      </c>
      <c r="B3" s="19" t="s">
        <v>14</v>
      </c>
      <c r="C3" s="20">
        <v>25.1</v>
      </c>
      <c r="D3" s="21">
        <v>16.5</v>
      </c>
      <c r="E3" s="22" t="s">
        <v>7</v>
      </c>
    </row>
    <row r="4" spans="1:5" ht="23" customHeight="1">
      <c r="A4" s="18">
        <v>2</v>
      </c>
      <c r="B4" s="19" t="s">
        <v>7</v>
      </c>
      <c r="C4" s="20">
        <v>28.6</v>
      </c>
      <c r="D4" s="21">
        <v>18</v>
      </c>
      <c r="E4" s="22" t="s">
        <v>7</v>
      </c>
    </row>
    <row r="5" spans="1:5" ht="23" customHeight="1">
      <c r="A5" s="18">
        <v>3</v>
      </c>
      <c r="B5" s="19" t="s">
        <v>7</v>
      </c>
      <c r="C5" s="20">
        <v>26.3</v>
      </c>
      <c r="D5" s="21">
        <v>15.8</v>
      </c>
      <c r="E5" s="22" t="s">
        <v>7</v>
      </c>
    </row>
    <row r="6" spans="1:5" ht="23" customHeight="1">
      <c r="A6" s="18">
        <v>4</v>
      </c>
      <c r="B6" s="19" t="s">
        <v>14</v>
      </c>
      <c r="C6" s="20">
        <v>24</v>
      </c>
      <c r="D6" s="21">
        <v>17.2</v>
      </c>
      <c r="E6" s="22" t="s">
        <v>14</v>
      </c>
    </row>
    <row r="7" spans="1:5" ht="23" customHeight="1">
      <c r="A7" s="18">
        <v>5</v>
      </c>
      <c r="B7" s="19" t="s">
        <v>7</v>
      </c>
      <c r="C7" s="20">
        <v>25.8</v>
      </c>
      <c r="D7" s="21">
        <v>17.7</v>
      </c>
      <c r="E7" s="22" t="s">
        <v>7</v>
      </c>
    </row>
    <row r="8" spans="1:5" ht="23" customHeight="1">
      <c r="A8" s="18">
        <v>6</v>
      </c>
      <c r="B8" s="19" t="s">
        <v>7</v>
      </c>
      <c r="C8" s="20">
        <v>27.8</v>
      </c>
      <c r="D8" s="21">
        <v>16.5</v>
      </c>
      <c r="E8" s="22" t="s">
        <v>7</v>
      </c>
    </row>
    <row r="9" spans="1:5" ht="23" customHeight="1">
      <c r="A9" s="18">
        <v>7</v>
      </c>
      <c r="B9" s="19" t="s">
        <v>14</v>
      </c>
      <c r="C9" s="20">
        <v>26.8</v>
      </c>
      <c r="D9" s="21">
        <v>14.3</v>
      </c>
      <c r="E9" s="22" t="s">
        <v>7</v>
      </c>
    </row>
    <row r="10" spans="1:5" ht="23" customHeight="1">
      <c r="A10" s="18">
        <v>8</v>
      </c>
      <c r="B10" s="19" t="s">
        <v>7</v>
      </c>
      <c r="C10" s="20">
        <v>24</v>
      </c>
      <c r="D10" s="21">
        <v>16.5</v>
      </c>
      <c r="E10" s="22" t="s">
        <v>7</v>
      </c>
    </row>
    <row r="11" spans="1:5" ht="23" customHeight="1">
      <c r="A11" s="18">
        <v>9</v>
      </c>
      <c r="B11" s="19" t="s">
        <v>7</v>
      </c>
      <c r="C11" s="20">
        <v>28</v>
      </c>
      <c r="D11" s="21">
        <v>16.600000000000001</v>
      </c>
      <c r="E11" s="22" t="s">
        <v>7</v>
      </c>
    </row>
    <row r="12" spans="1:5" ht="23" customHeight="1">
      <c r="A12" s="18">
        <v>10</v>
      </c>
      <c r="B12" s="19" t="s">
        <v>7</v>
      </c>
      <c r="C12" s="20">
        <v>30.7</v>
      </c>
      <c r="D12" s="21">
        <v>26.6</v>
      </c>
      <c r="E12" s="22" t="s">
        <v>7</v>
      </c>
    </row>
    <row r="13" spans="1:5" ht="23" customHeight="1">
      <c r="A13" s="18">
        <v>11</v>
      </c>
      <c r="B13" s="19" t="s">
        <v>14</v>
      </c>
      <c r="C13" s="20">
        <v>25</v>
      </c>
      <c r="D13" s="21">
        <v>25</v>
      </c>
      <c r="E13" s="22" t="s">
        <v>7</v>
      </c>
    </row>
    <row r="14" spans="1:5" ht="23" customHeight="1">
      <c r="A14" s="18">
        <v>12</v>
      </c>
      <c r="B14" s="19" t="s">
        <v>7</v>
      </c>
      <c r="C14" s="20">
        <v>26</v>
      </c>
      <c r="D14" s="21">
        <v>24.4</v>
      </c>
      <c r="E14" s="22" t="s">
        <v>14</v>
      </c>
    </row>
    <row r="15" spans="1:5" ht="23" customHeight="1">
      <c r="A15" s="18">
        <v>13</v>
      </c>
      <c r="B15" s="19" t="s">
        <v>14</v>
      </c>
      <c r="C15" s="20">
        <v>25.1</v>
      </c>
      <c r="D15" s="21">
        <v>24.4</v>
      </c>
      <c r="E15" s="22" t="s">
        <v>14</v>
      </c>
    </row>
    <row r="16" spans="1:5" ht="23" customHeight="1">
      <c r="A16" s="18">
        <v>14</v>
      </c>
      <c r="B16" s="19" t="s">
        <v>7</v>
      </c>
      <c r="C16" s="20">
        <v>34</v>
      </c>
      <c r="D16" s="21">
        <v>28.4</v>
      </c>
      <c r="E16" s="22" t="s">
        <v>7</v>
      </c>
    </row>
    <row r="17" spans="1:5" ht="23" customHeight="1">
      <c r="A17" s="18">
        <v>15</v>
      </c>
      <c r="B17" s="19" t="s">
        <v>7</v>
      </c>
      <c r="C17" s="20">
        <v>32</v>
      </c>
      <c r="D17" s="21">
        <v>24</v>
      </c>
      <c r="E17" s="22" t="s">
        <v>7</v>
      </c>
    </row>
    <row r="18" spans="1:5" ht="23" customHeight="1">
      <c r="A18" s="18">
        <v>16</v>
      </c>
      <c r="B18" s="19" t="s">
        <v>14</v>
      </c>
      <c r="C18" s="20">
        <v>32</v>
      </c>
      <c r="D18" s="21">
        <v>22.1</v>
      </c>
      <c r="E18" s="22" t="s">
        <v>14</v>
      </c>
    </row>
    <row r="19" spans="1:5" ht="23" customHeight="1">
      <c r="A19" s="18">
        <v>17</v>
      </c>
      <c r="B19" s="19" t="s">
        <v>14</v>
      </c>
      <c r="C19" s="20">
        <v>32</v>
      </c>
      <c r="D19" s="21">
        <v>25</v>
      </c>
      <c r="E19" s="22" t="s">
        <v>7</v>
      </c>
    </row>
    <row r="20" spans="1:5" ht="23" customHeight="1">
      <c r="A20" s="18">
        <v>18</v>
      </c>
      <c r="B20" s="19" t="s">
        <v>14</v>
      </c>
      <c r="C20" s="20">
        <v>33</v>
      </c>
      <c r="D20" s="21">
        <v>26.6</v>
      </c>
      <c r="E20" s="22" t="s">
        <v>7</v>
      </c>
    </row>
    <row r="21" spans="1:5" ht="23" customHeight="1">
      <c r="A21" s="18">
        <v>19</v>
      </c>
      <c r="B21" s="19" t="s">
        <v>7</v>
      </c>
      <c r="C21" s="20">
        <v>33</v>
      </c>
      <c r="D21" s="21">
        <v>26.1</v>
      </c>
      <c r="E21" s="22" t="s">
        <v>7</v>
      </c>
    </row>
    <row r="22" spans="1:5" ht="23" customHeight="1">
      <c r="A22" s="18">
        <v>20</v>
      </c>
      <c r="B22" s="19" t="s">
        <v>7</v>
      </c>
      <c r="C22" s="20">
        <v>30.4</v>
      </c>
      <c r="D22" s="21">
        <v>27.6</v>
      </c>
      <c r="E22" s="22" t="s">
        <v>14</v>
      </c>
    </row>
    <row r="23" spans="1:5" ht="23" customHeight="1">
      <c r="A23" s="18">
        <v>21</v>
      </c>
      <c r="B23" s="19" t="s">
        <v>14</v>
      </c>
      <c r="C23" s="20">
        <v>30</v>
      </c>
      <c r="D23" s="21">
        <v>28.8</v>
      </c>
      <c r="E23" s="22" t="s">
        <v>7</v>
      </c>
    </row>
    <row r="24" spans="1:5" ht="23" customHeight="1">
      <c r="A24" s="18">
        <v>22</v>
      </c>
      <c r="B24" s="19" t="s">
        <v>7</v>
      </c>
      <c r="C24" s="20">
        <v>30.8</v>
      </c>
      <c r="D24" s="21">
        <v>27.5</v>
      </c>
      <c r="E24" s="22" t="s">
        <v>7</v>
      </c>
    </row>
    <row r="25" spans="1:5" ht="23" customHeight="1">
      <c r="A25" s="18">
        <v>23</v>
      </c>
      <c r="B25" s="19" t="s">
        <v>14</v>
      </c>
      <c r="C25" s="20">
        <v>29.8</v>
      </c>
      <c r="D25" s="21">
        <v>28.8</v>
      </c>
      <c r="E25" s="22" t="s">
        <v>7</v>
      </c>
    </row>
    <row r="26" spans="1:5" ht="23" customHeight="1">
      <c r="A26" s="18">
        <v>24</v>
      </c>
      <c r="B26" s="19" t="s">
        <v>14</v>
      </c>
      <c r="C26" s="20">
        <v>28.4</v>
      </c>
      <c r="D26" s="21">
        <v>27.1</v>
      </c>
      <c r="E26" s="22" t="s">
        <v>14</v>
      </c>
    </row>
    <row r="27" spans="1:5" ht="23" customHeight="1">
      <c r="A27" s="18">
        <v>25</v>
      </c>
      <c r="B27" s="19" t="s">
        <v>7</v>
      </c>
      <c r="C27" s="20">
        <v>31.6</v>
      </c>
      <c r="D27" s="21">
        <v>29.1</v>
      </c>
      <c r="E27" s="22" t="s">
        <v>7</v>
      </c>
    </row>
    <row r="28" spans="1:5" ht="23" customHeight="1">
      <c r="A28" s="18">
        <v>26</v>
      </c>
      <c r="B28" s="19" t="s">
        <v>14</v>
      </c>
      <c r="C28" s="20">
        <v>29.6</v>
      </c>
      <c r="D28" s="21">
        <v>28.8</v>
      </c>
      <c r="E28" s="22" t="s">
        <v>7</v>
      </c>
    </row>
    <row r="29" spans="1:5" ht="23" customHeight="1">
      <c r="A29" s="18">
        <v>27</v>
      </c>
      <c r="B29" s="19" t="s">
        <v>14</v>
      </c>
      <c r="C29" s="20">
        <v>29.8</v>
      </c>
      <c r="D29" s="21">
        <v>27.5</v>
      </c>
      <c r="E29" s="22" t="s">
        <v>14</v>
      </c>
    </row>
    <row r="30" spans="1:5" ht="23" customHeight="1">
      <c r="A30" s="18">
        <v>28</v>
      </c>
      <c r="B30" s="19" t="s">
        <v>7</v>
      </c>
      <c r="C30" s="20">
        <v>27.5</v>
      </c>
      <c r="D30" s="21">
        <v>18.100000000000001</v>
      </c>
      <c r="E30" s="22" t="s">
        <v>7</v>
      </c>
    </row>
    <row r="31" spans="1:5" ht="23" customHeight="1">
      <c r="A31" s="18">
        <v>29</v>
      </c>
      <c r="B31" s="19" t="s">
        <v>14</v>
      </c>
      <c r="C31" s="20">
        <v>24.9</v>
      </c>
      <c r="D31" s="21">
        <v>17.3</v>
      </c>
      <c r="E31" s="22" t="s">
        <v>7</v>
      </c>
    </row>
    <row r="32" spans="1:5" ht="23" customHeight="1">
      <c r="A32" s="18">
        <v>30</v>
      </c>
      <c r="B32" s="19" t="s">
        <v>14</v>
      </c>
      <c r="C32" s="20">
        <v>26.4</v>
      </c>
      <c r="D32" s="21">
        <v>16.3</v>
      </c>
      <c r="E32" s="22" t="s">
        <v>14</v>
      </c>
    </row>
    <row r="33" spans="1:5" ht="23" customHeight="1">
      <c r="A33" s="18">
        <v>31</v>
      </c>
      <c r="B33" s="19" t="s">
        <v>14</v>
      </c>
      <c r="C33" s="20">
        <v>26.4</v>
      </c>
      <c r="D33" s="21">
        <v>23.5</v>
      </c>
      <c r="E33" s="22" t="s">
        <v>14</v>
      </c>
    </row>
    <row r="34" spans="1:5" ht="23" customHeight="1">
      <c r="A34" s="18">
        <v>32</v>
      </c>
      <c r="B34" s="19" t="s">
        <v>7</v>
      </c>
      <c r="C34" s="20">
        <v>26.3</v>
      </c>
      <c r="D34" s="21">
        <v>21.4</v>
      </c>
      <c r="E34" s="22" t="s">
        <v>7</v>
      </c>
    </row>
    <row r="35" spans="1:5" ht="23" customHeight="1">
      <c r="A35" s="18">
        <v>33</v>
      </c>
      <c r="B35" s="19" t="s">
        <v>14</v>
      </c>
      <c r="C35" s="20">
        <v>24.1</v>
      </c>
      <c r="D35" s="21">
        <v>27.8</v>
      </c>
      <c r="E35" s="22" t="s">
        <v>7</v>
      </c>
    </row>
    <row r="36" spans="1:5" ht="23" customHeight="1">
      <c r="A36" s="18">
        <v>34</v>
      </c>
      <c r="B36" s="19" t="s">
        <v>7</v>
      </c>
      <c r="C36" s="20">
        <v>30.2</v>
      </c>
      <c r="D36" s="21">
        <v>26.3</v>
      </c>
      <c r="E36" s="22" t="s">
        <v>7</v>
      </c>
    </row>
    <row r="37" spans="1:5" ht="23" customHeight="1">
      <c r="A37" s="18">
        <v>35</v>
      </c>
      <c r="B37" s="19" t="s">
        <v>7</v>
      </c>
      <c r="C37" s="20">
        <v>31.2</v>
      </c>
      <c r="D37" s="21">
        <v>22.8</v>
      </c>
      <c r="E37" s="22" t="s">
        <v>14</v>
      </c>
    </row>
    <row r="38" spans="1:5" ht="23" customHeight="1">
      <c r="A38" s="18">
        <v>36</v>
      </c>
      <c r="B38" s="19" t="s">
        <v>7</v>
      </c>
      <c r="C38" s="20">
        <v>31.6</v>
      </c>
      <c r="D38" s="21">
        <v>21.6</v>
      </c>
      <c r="E38" s="22" t="s">
        <v>7</v>
      </c>
    </row>
    <row r="39" spans="1:5" ht="23" customHeight="1">
      <c r="A39" s="18">
        <v>37</v>
      </c>
      <c r="B39" s="19" t="s">
        <v>7</v>
      </c>
      <c r="C39" s="20">
        <v>30.2</v>
      </c>
      <c r="D39" s="21">
        <v>21</v>
      </c>
      <c r="E39" s="22" t="s">
        <v>14</v>
      </c>
    </row>
    <row r="40" spans="1:5" ht="23" customHeight="1">
      <c r="A40" s="18">
        <v>38</v>
      </c>
      <c r="B40" s="19" t="s">
        <v>7</v>
      </c>
      <c r="C40" s="20">
        <v>30</v>
      </c>
      <c r="D40" s="21">
        <v>20.5</v>
      </c>
      <c r="E40" s="22" t="s">
        <v>14</v>
      </c>
    </row>
    <row r="41" spans="1:5" ht="23" customHeight="1">
      <c r="A41" s="18">
        <v>39</v>
      </c>
      <c r="B41" s="19" t="s">
        <v>7</v>
      </c>
      <c r="C41" s="20">
        <v>31.2</v>
      </c>
      <c r="D41" s="21">
        <v>24.5</v>
      </c>
      <c r="E41" s="22" t="s">
        <v>7</v>
      </c>
    </row>
    <row r="42" spans="1:5" ht="23" customHeight="1">
      <c r="A42" s="23">
        <v>40</v>
      </c>
      <c r="B42" s="24" t="s">
        <v>14</v>
      </c>
      <c r="C42" s="25">
        <v>27.5</v>
      </c>
      <c r="D42" s="21">
        <v>24.4</v>
      </c>
      <c r="E42" s="22" t="s">
        <v>14</v>
      </c>
    </row>
    <row r="43" spans="1:5" ht="23" customHeight="1">
      <c r="A43" s="26">
        <v>41</v>
      </c>
      <c r="B43" s="27" t="s">
        <v>14</v>
      </c>
      <c r="C43" s="28">
        <v>24.6</v>
      </c>
      <c r="D43" s="21">
        <v>25.2</v>
      </c>
      <c r="E43" s="22" t="s">
        <v>7</v>
      </c>
    </row>
    <row r="44" spans="1:5" ht="23" customHeight="1">
      <c r="A44" s="26">
        <v>42</v>
      </c>
      <c r="B44" s="27" t="s">
        <v>14</v>
      </c>
      <c r="C44" s="28">
        <v>30.7</v>
      </c>
      <c r="D44" s="21">
        <v>25.2</v>
      </c>
      <c r="E44" s="22" t="s">
        <v>7</v>
      </c>
    </row>
    <row r="45" spans="1:5" ht="22.5" customHeight="1">
      <c r="A45" s="29">
        <v>43</v>
      </c>
      <c r="B45" s="30" t="s">
        <v>7</v>
      </c>
      <c r="C45" s="31">
        <v>32.700000000000003</v>
      </c>
      <c r="D45" s="32">
        <v>19</v>
      </c>
      <c r="E45" s="33" t="s">
        <v>7</v>
      </c>
    </row>
    <row r="46" spans="1:5" ht="22.25" customHeight="1">
      <c r="A46" s="29">
        <v>44</v>
      </c>
      <c r="B46" s="30" t="s">
        <v>14</v>
      </c>
      <c r="C46" s="31">
        <v>25.5</v>
      </c>
      <c r="D46" s="34">
        <v>19.3</v>
      </c>
      <c r="E46" s="35" t="s">
        <v>7</v>
      </c>
    </row>
    <row r="47" spans="1:5" ht="22.25" customHeight="1">
      <c r="A47" s="29">
        <v>45</v>
      </c>
      <c r="B47" s="30" t="s">
        <v>7</v>
      </c>
      <c r="C47" s="31">
        <v>26.7</v>
      </c>
      <c r="D47" s="34">
        <v>28.9</v>
      </c>
      <c r="E47" s="35" t="s">
        <v>7</v>
      </c>
    </row>
    <row r="48" spans="1:5" ht="22.25" customHeight="1">
      <c r="A48" s="29">
        <v>46</v>
      </c>
      <c r="B48" s="30" t="s">
        <v>7</v>
      </c>
      <c r="C48" s="31">
        <v>27.3</v>
      </c>
      <c r="D48" s="34">
        <v>21.4</v>
      </c>
      <c r="E48" s="35" t="s">
        <v>7</v>
      </c>
    </row>
    <row r="49" spans="1:5" ht="22.25" customHeight="1">
      <c r="A49" s="29">
        <v>47</v>
      </c>
      <c r="B49" s="30" t="s">
        <v>14</v>
      </c>
      <c r="C49" s="31">
        <v>29</v>
      </c>
      <c r="D49" s="34">
        <v>19.7</v>
      </c>
      <c r="E49" s="35" t="s">
        <v>7</v>
      </c>
    </row>
    <row r="50" spans="1:5" ht="22.25" customHeight="1">
      <c r="A50" s="29">
        <v>48</v>
      </c>
      <c r="B50" s="30" t="s">
        <v>7</v>
      </c>
      <c r="C50" s="31">
        <v>29.1</v>
      </c>
      <c r="D50" s="34">
        <v>24.6</v>
      </c>
      <c r="E50" s="35" t="s">
        <v>14</v>
      </c>
    </row>
    <row r="51" spans="1:5" ht="22.25" customHeight="1">
      <c r="A51" s="29">
        <v>49</v>
      </c>
      <c r="B51" s="30" t="s">
        <v>14</v>
      </c>
      <c r="C51" s="31">
        <v>21.8</v>
      </c>
      <c r="D51" s="34">
        <v>23.8</v>
      </c>
      <c r="E51" s="35" t="s">
        <v>14</v>
      </c>
    </row>
    <row r="52" spans="1:5" ht="22.25" customHeight="1">
      <c r="A52" s="29">
        <v>50</v>
      </c>
      <c r="B52" s="30" t="s">
        <v>14</v>
      </c>
      <c r="C52" s="31">
        <v>27.8</v>
      </c>
      <c r="D52" s="34">
        <v>11.4</v>
      </c>
      <c r="E52" s="35" t="s">
        <v>7</v>
      </c>
    </row>
    <row r="53" spans="1:5" ht="22.25" customHeight="1">
      <c r="A53" s="29">
        <v>51</v>
      </c>
      <c r="B53" s="30" t="s">
        <v>14</v>
      </c>
      <c r="C53" s="31">
        <v>26.5</v>
      </c>
      <c r="D53" s="34">
        <v>15.7</v>
      </c>
      <c r="E53" s="35" t="s">
        <v>7</v>
      </c>
    </row>
    <row r="54" spans="1:5" ht="22.25" customHeight="1">
      <c r="A54" s="29">
        <v>52</v>
      </c>
      <c r="B54" s="30" t="s">
        <v>7</v>
      </c>
      <c r="C54" s="31">
        <v>28.2</v>
      </c>
      <c r="D54" s="34">
        <v>24.4</v>
      </c>
      <c r="E54" s="35" t="s">
        <v>7</v>
      </c>
    </row>
    <row r="55" spans="1:5" ht="22.25" customHeight="1">
      <c r="A55" s="29">
        <v>53</v>
      </c>
      <c r="B55" s="30" t="s">
        <v>14</v>
      </c>
      <c r="C55" s="31">
        <v>27.8</v>
      </c>
      <c r="D55" s="34">
        <v>26.2</v>
      </c>
      <c r="E55" s="35" t="s">
        <v>7</v>
      </c>
    </row>
    <row r="56" spans="1:5" ht="22.25" customHeight="1">
      <c r="A56" s="29">
        <v>54</v>
      </c>
      <c r="B56" s="30" t="s">
        <v>7</v>
      </c>
      <c r="C56" s="31">
        <v>28.77</v>
      </c>
      <c r="D56" s="34">
        <v>26</v>
      </c>
      <c r="E56" s="35" t="s">
        <v>7</v>
      </c>
    </row>
    <row r="57" spans="1:5" ht="22.25" customHeight="1">
      <c r="A57" s="29">
        <v>55</v>
      </c>
      <c r="B57" s="30" t="s">
        <v>14</v>
      </c>
      <c r="C57" s="31">
        <v>24.6</v>
      </c>
      <c r="D57" s="34">
        <v>26.2</v>
      </c>
      <c r="E57" s="35" t="s">
        <v>14</v>
      </c>
    </row>
    <row r="58" spans="1:5" ht="22.25" customHeight="1">
      <c r="A58" s="29">
        <v>56</v>
      </c>
      <c r="B58" s="30" t="s">
        <v>14</v>
      </c>
      <c r="C58" s="31">
        <v>23.4</v>
      </c>
      <c r="D58" s="34">
        <v>20.100000000000001</v>
      </c>
      <c r="E58" s="35" t="s">
        <v>7</v>
      </c>
    </row>
    <row r="59" spans="1:5" ht="22.25" customHeight="1">
      <c r="A59" s="29">
        <v>57</v>
      </c>
      <c r="B59" s="30" t="s">
        <v>7</v>
      </c>
      <c r="C59" s="31">
        <v>26.6</v>
      </c>
      <c r="D59" s="34">
        <v>20.100000000000001</v>
      </c>
      <c r="E59" s="35" t="s">
        <v>14</v>
      </c>
    </row>
    <row r="60" spans="1:5" ht="22.25" customHeight="1">
      <c r="A60" s="29">
        <v>58</v>
      </c>
      <c r="B60" s="30" t="s">
        <v>7</v>
      </c>
      <c r="C60" s="31">
        <v>25.6</v>
      </c>
      <c r="D60" s="34">
        <v>25.8</v>
      </c>
      <c r="E60" s="35" t="s">
        <v>7</v>
      </c>
    </row>
    <row r="61" spans="1:5" ht="22.25" customHeight="1">
      <c r="A61" s="29">
        <v>59</v>
      </c>
      <c r="B61" s="30" t="s">
        <v>7</v>
      </c>
      <c r="C61" s="31">
        <v>26.4</v>
      </c>
      <c r="D61" s="34">
        <v>19.899999999999999</v>
      </c>
      <c r="E61" s="35" t="s">
        <v>7</v>
      </c>
    </row>
    <row r="62" spans="1:5" ht="22.25" customHeight="1">
      <c r="A62" s="29">
        <v>60</v>
      </c>
      <c r="B62" s="30" t="s">
        <v>14</v>
      </c>
      <c r="C62" s="31">
        <v>26.4</v>
      </c>
      <c r="D62" s="34">
        <v>19.100000000000001</v>
      </c>
      <c r="E62" s="35" t="s">
        <v>7</v>
      </c>
    </row>
    <row r="63" spans="1:5" ht="22.25" customHeight="1">
      <c r="A63" s="29">
        <v>61</v>
      </c>
      <c r="B63" s="30" t="s">
        <v>14</v>
      </c>
      <c r="C63" s="31">
        <v>24.6</v>
      </c>
      <c r="D63" s="34">
        <v>23.3</v>
      </c>
      <c r="E63" s="35" t="s">
        <v>7</v>
      </c>
    </row>
    <row r="64" spans="1:5" ht="22.25" customHeight="1">
      <c r="A64" s="29">
        <v>62</v>
      </c>
      <c r="B64" s="30" t="s">
        <v>14</v>
      </c>
      <c r="C64" s="31">
        <v>28.5</v>
      </c>
      <c r="D64" s="34">
        <v>22.8</v>
      </c>
      <c r="E64" s="35" t="s">
        <v>7</v>
      </c>
    </row>
    <row r="65" spans="1:5" ht="22.25" customHeight="1">
      <c r="A65" s="29">
        <v>63</v>
      </c>
      <c r="B65" s="30" t="s">
        <v>14</v>
      </c>
      <c r="C65" s="31">
        <v>30.8</v>
      </c>
      <c r="D65" s="34">
        <v>16.399999999999999</v>
      </c>
      <c r="E65" s="35" t="s">
        <v>14</v>
      </c>
    </row>
    <row r="66" spans="1:5" ht="22.5" customHeight="1">
      <c r="A66" s="29">
        <v>64</v>
      </c>
      <c r="B66" s="30" t="s">
        <v>7</v>
      </c>
      <c r="C66" s="31">
        <v>33</v>
      </c>
      <c r="D66" s="36">
        <v>19.100000000000001</v>
      </c>
      <c r="E66" s="37" t="s">
        <v>7</v>
      </c>
    </row>
    <row r="67" spans="1:5" ht="23" customHeight="1">
      <c r="A67" s="26">
        <v>65</v>
      </c>
      <c r="B67" s="27" t="s">
        <v>14</v>
      </c>
      <c r="C67" s="28">
        <v>28</v>
      </c>
      <c r="D67" s="38"/>
      <c r="E67" s="39"/>
    </row>
    <row r="68" spans="1:5" ht="23" customHeight="1">
      <c r="A68" s="26">
        <v>66</v>
      </c>
      <c r="B68" s="27" t="s">
        <v>7</v>
      </c>
      <c r="C68" s="28">
        <v>20.2</v>
      </c>
      <c r="D68" s="38"/>
      <c r="E68" s="39"/>
    </row>
    <row r="69" spans="1:5" ht="23" customHeight="1">
      <c r="A69" s="26">
        <v>67</v>
      </c>
      <c r="B69" s="27" t="s">
        <v>14</v>
      </c>
      <c r="C69" s="28">
        <v>26.7</v>
      </c>
      <c r="D69" s="38"/>
      <c r="E69" s="39"/>
    </row>
    <row r="70" spans="1:5" ht="23" customHeight="1">
      <c r="A70" s="40">
        <v>68</v>
      </c>
      <c r="B70" s="41" t="s">
        <v>14</v>
      </c>
      <c r="C70" s="42">
        <v>31.3</v>
      </c>
      <c r="D70" s="38"/>
      <c r="E70" s="39"/>
    </row>
    <row r="71" spans="1:5" ht="25" customHeight="1">
      <c r="A71" s="43" t="s">
        <v>213</v>
      </c>
      <c r="B71" s="44" t="s">
        <v>15</v>
      </c>
      <c r="C71" s="45">
        <f>AVERAGE(C3:C70)</f>
        <v>28.083382352941172</v>
      </c>
      <c r="D71" s="46">
        <f>AVERAGE(D3:D70)</f>
        <v>22.4375</v>
      </c>
      <c r="E71" s="44" t="s">
        <v>16</v>
      </c>
    </row>
    <row r="72" spans="1:5" ht="25" customHeight="1">
      <c r="A72" s="43" t="s">
        <v>214</v>
      </c>
      <c r="B72" s="44" t="s">
        <v>17</v>
      </c>
      <c r="C72" s="45">
        <f>STDEV(C3:C70)</f>
        <v>2.9650454227696459</v>
      </c>
      <c r="D72" s="46">
        <f>STDEV(D3:D70)</f>
        <v>4.41827014917728</v>
      </c>
      <c r="E72" s="44" t="s">
        <v>18</v>
      </c>
    </row>
    <row r="73" spans="1:5" ht="21.5" customHeight="1">
      <c r="A73" s="43" t="s">
        <v>19</v>
      </c>
      <c r="B73" s="47"/>
      <c r="C73" s="48">
        <f>COUNT(C3:C70)</f>
        <v>68</v>
      </c>
      <c r="D73" s="48">
        <f>COUNT(D3:D70)</f>
        <v>64</v>
      </c>
      <c r="E73" s="49"/>
    </row>
    <row r="74" spans="1:5" ht="21.5" customHeight="1">
      <c r="A74" s="43" t="s">
        <v>20</v>
      </c>
      <c r="B74" s="50"/>
      <c r="C74" s="50">
        <f>SQRT(C73)</f>
        <v>8.2462112512353212</v>
      </c>
      <c r="D74" s="50">
        <f>SQRT(D73)</f>
        <v>8</v>
      </c>
      <c r="E74" s="51"/>
    </row>
    <row r="75" spans="1:5" ht="21.5" customHeight="1">
      <c r="A75" s="52" t="s">
        <v>21</v>
      </c>
      <c r="B75" s="53"/>
      <c r="C75" s="53">
        <f>C72/C74</f>
        <v>0.3595645724362771</v>
      </c>
      <c r="D75" s="53">
        <f>D72/D74</f>
        <v>0.55228376864716</v>
      </c>
      <c r="E75" s="54"/>
    </row>
  </sheetData>
  <mergeCells count="1">
    <mergeCell ref="A1:E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9"/>
  <sheetViews>
    <sheetView showGridLines="0" topLeftCell="A13" zoomScale="75" zoomScaleNormal="75" zoomScalePageLayoutView="75" workbookViewId="0">
      <selection sqref="A1:B1"/>
    </sheetView>
  </sheetViews>
  <sheetFormatPr baseColWidth="10" defaultColWidth="12.1640625" defaultRowHeight="17" customHeight="1" x14ac:dyDescent="0"/>
  <cols>
    <col min="1" max="1" width="27.6640625" style="55" customWidth="1"/>
    <col min="2" max="2" width="36" style="55" customWidth="1"/>
    <col min="3" max="256" width="12.1640625" style="55" customWidth="1"/>
  </cols>
  <sheetData>
    <row r="1" spans="1:2" ht="65.25" customHeight="1">
      <c r="A1" s="264" t="s">
        <v>22</v>
      </c>
      <c r="B1" s="264"/>
    </row>
    <row r="2" spans="1:2" ht="23" customHeight="1">
      <c r="A2" s="6" t="s">
        <v>14</v>
      </c>
      <c r="B2" s="7">
        <v>17.2</v>
      </c>
    </row>
    <row r="3" spans="1:2" ht="23" customHeight="1">
      <c r="A3" s="6" t="s">
        <v>14</v>
      </c>
      <c r="B3" s="7">
        <v>24.4</v>
      </c>
    </row>
    <row r="4" spans="1:2" ht="23" customHeight="1">
      <c r="A4" s="6" t="s">
        <v>14</v>
      </c>
      <c r="B4" s="7">
        <v>24.4</v>
      </c>
    </row>
    <row r="5" spans="1:2" ht="23" customHeight="1">
      <c r="A5" s="6" t="s">
        <v>14</v>
      </c>
      <c r="B5" s="7">
        <v>22.1</v>
      </c>
    </row>
    <row r="6" spans="1:2" ht="23" customHeight="1">
      <c r="A6" s="6" t="s">
        <v>14</v>
      </c>
      <c r="B6" s="7">
        <v>27.6</v>
      </c>
    </row>
    <row r="7" spans="1:2" ht="23" customHeight="1">
      <c r="A7" s="6" t="s">
        <v>14</v>
      </c>
      <c r="B7" s="7">
        <v>27.1</v>
      </c>
    </row>
    <row r="8" spans="1:2" ht="23" customHeight="1">
      <c r="A8" s="6" t="s">
        <v>14</v>
      </c>
      <c r="B8" s="7">
        <v>27.5</v>
      </c>
    </row>
    <row r="9" spans="1:2" ht="23" customHeight="1">
      <c r="A9" s="6" t="s">
        <v>14</v>
      </c>
      <c r="B9" s="7">
        <v>16.3</v>
      </c>
    </row>
    <row r="10" spans="1:2" ht="23" customHeight="1">
      <c r="A10" s="6" t="s">
        <v>14</v>
      </c>
      <c r="B10" s="7">
        <v>23.5</v>
      </c>
    </row>
    <row r="11" spans="1:2" ht="23" customHeight="1">
      <c r="A11" s="6" t="s">
        <v>14</v>
      </c>
      <c r="B11" s="7">
        <v>22.8</v>
      </c>
    </row>
    <row r="12" spans="1:2" ht="23" customHeight="1">
      <c r="A12" s="6" t="s">
        <v>14</v>
      </c>
      <c r="B12" s="7">
        <v>21</v>
      </c>
    </row>
    <row r="13" spans="1:2" ht="23" customHeight="1">
      <c r="A13" s="6" t="s">
        <v>14</v>
      </c>
      <c r="B13" s="7">
        <v>20.5</v>
      </c>
    </row>
    <row r="14" spans="1:2" ht="22.5" customHeight="1">
      <c r="A14" s="56" t="s">
        <v>14</v>
      </c>
      <c r="B14" s="57">
        <v>24.4</v>
      </c>
    </row>
    <row r="15" spans="1:2" ht="22.25" customHeight="1">
      <c r="A15" s="10" t="s">
        <v>14</v>
      </c>
      <c r="B15" s="11">
        <v>24.6</v>
      </c>
    </row>
    <row r="16" spans="1:2" ht="22.25" customHeight="1">
      <c r="A16" s="10" t="s">
        <v>14</v>
      </c>
      <c r="B16" s="11">
        <v>23.8</v>
      </c>
    </row>
    <row r="17" spans="1:2" ht="22.25" customHeight="1">
      <c r="A17" s="10" t="s">
        <v>14</v>
      </c>
      <c r="B17" s="11">
        <v>26.2</v>
      </c>
    </row>
    <row r="18" spans="1:2" ht="22.25" customHeight="1">
      <c r="A18" s="10" t="s">
        <v>14</v>
      </c>
      <c r="B18" s="11">
        <v>20.100000000000001</v>
      </c>
    </row>
    <row r="19" spans="1:2" ht="22.25" customHeight="1">
      <c r="A19" s="10" t="s">
        <v>14</v>
      </c>
      <c r="B19" s="11">
        <v>16.399999999999999</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5"/>
  <sheetViews>
    <sheetView showGridLines="0" zoomScale="75" zoomScaleNormal="75" zoomScalePageLayoutView="75" workbookViewId="0">
      <selection sqref="A1:B1"/>
    </sheetView>
  </sheetViews>
  <sheetFormatPr baseColWidth="10" defaultColWidth="12.1640625" defaultRowHeight="17" customHeight="1" x14ac:dyDescent="0"/>
  <cols>
    <col min="1" max="1" width="26" style="58" customWidth="1"/>
    <col min="2" max="2" width="45.1640625" style="58" customWidth="1"/>
    <col min="3" max="256" width="12.1640625" style="58" customWidth="1"/>
  </cols>
  <sheetData>
    <row r="1" spans="1:2" ht="82" customHeight="1">
      <c r="A1" s="264" t="s">
        <v>24</v>
      </c>
      <c r="B1" s="264"/>
    </row>
    <row r="2" spans="1:2" ht="21.5" customHeight="1">
      <c r="A2" s="16" t="s">
        <v>11</v>
      </c>
      <c r="B2" s="15" t="s">
        <v>12</v>
      </c>
    </row>
    <row r="3" spans="1:2" ht="23" customHeight="1">
      <c r="A3" s="19" t="s">
        <v>7</v>
      </c>
      <c r="B3" s="20">
        <v>28.6</v>
      </c>
    </row>
    <row r="4" spans="1:2" ht="23" customHeight="1">
      <c r="A4" s="19" t="s">
        <v>7</v>
      </c>
      <c r="B4" s="20">
        <v>26.3</v>
      </c>
    </row>
    <row r="5" spans="1:2" ht="23" customHeight="1">
      <c r="A5" s="19" t="s">
        <v>7</v>
      </c>
      <c r="B5" s="20">
        <v>25.8</v>
      </c>
    </row>
    <row r="6" spans="1:2" ht="23" customHeight="1">
      <c r="A6" s="19" t="s">
        <v>7</v>
      </c>
      <c r="B6" s="20">
        <v>27.8</v>
      </c>
    </row>
    <row r="7" spans="1:2" ht="23" customHeight="1">
      <c r="A7" s="19" t="s">
        <v>7</v>
      </c>
      <c r="B7" s="20">
        <v>24</v>
      </c>
    </row>
    <row r="8" spans="1:2" ht="23" customHeight="1">
      <c r="A8" s="19" t="s">
        <v>7</v>
      </c>
      <c r="B8" s="20">
        <v>28</v>
      </c>
    </row>
    <row r="9" spans="1:2" ht="23" customHeight="1">
      <c r="A9" s="19" t="s">
        <v>7</v>
      </c>
      <c r="B9" s="20">
        <v>30.7</v>
      </c>
    </row>
    <row r="10" spans="1:2" ht="23" customHeight="1">
      <c r="A10" s="19" t="s">
        <v>7</v>
      </c>
      <c r="B10" s="20">
        <v>26</v>
      </c>
    </row>
    <row r="11" spans="1:2" ht="23" customHeight="1">
      <c r="A11" s="19" t="s">
        <v>7</v>
      </c>
      <c r="B11" s="20">
        <v>34</v>
      </c>
    </row>
    <row r="12" spans="1:2" ht="23" customHeight="1">
      <c r="A12" s="19" t="s">
        <v>7</v>
      </c>
      <c r="B12" s="20">
        <v>32</v>
      </c>
    </row>
    <row r="13" spans="1:2" ht="23" customHeight="1">
      <c r="A13" s="19" t="s">
        <v>7</v>
      </c>
      <c r="B13" s="20">
        <v>33</v>
      </c>
    </row>
    <row r="14" spans="1:2" ht="23" customHeight="1">
      <c r="A14" s="19" t="s">
        <v>7</v>
      </c>
      <c r="B14" s="20">
        <v>30.4</v>
      </c>
    </row>
    <row r="15" spans="1:2" ht="23" customHeight="1">
      <c r="A15" s="19" t="s">
        <v>7</v>
      </c>
      <c r="B15" s="20">
        <v>30.8</v>
      </c>
    </row>
    <row r="16" spans="1:2" ht="23" customHeight="1">
      <c r="A16" s="19" t="s">
        <v>7</v>
      </c>
      <c r="B16" s="20">
        <v>31.6</v>
      </c>
    </row>
    <row r="17" spans="1:2" ht="23" customHeight="1">
      <c r="A17" s="19" t="s">
        <v>7</v>
      </c>
      <c r="B17" s="20">
        <v>27.5</v>
      </c>
    </row>
    <row r="18" spans="1:2" ht="23" customHeight="1">
      <c r="A18" s="19" t="s">
        <v>7</v>
      </c>
      <c r="B18" s="20">
        <v>26.3</v>
      </c>
    </row>
    <row r="19" spans="1:2" ht="23" customHeight="1">
      <c r="A19" s="19" t="s">
        <v>7</v>
      </c>
      <c r="B19" s="20">
        <v>30.2</v>
      </c>
    </row>
    <row r="20" spans="1:2" ht="23" customHeight="1">
      <c r="A20" s="19" t="s">
        <v>7</v>
      </c>
      <c r="B20" s="20">
        <v>31.2</v>
      </c>
    </row>
    <row r="21" spans="1:2" ht="23" customHeight="1">
      <c r="A21" s="19" t="s">
        <v>7</v>
      </c>
      <c r="B21" s="20">
        <v>31.6</v>
      </c>
    </row>
    <row r="22" spans="1:2" ht="23" customHeight="1">
      <c r="A22" s="19" t="s">
        <v>7</v>
      </c>
      <c r="B22" s="20">
        <v>30.2</v>
      </c>
    </row>
    <row r="23" spans="1:2" ht="23" customHeight="1">
      <c r="A23" s="19" t="s">
        <v>7</v>
      </c>
      <c r="B23" s="20">
        <v>30</v>
      </c>
    </row>
    <row r="24" spans="1:2" ht="22.5" customHeight="1">
      <c r="A24" s="59" t="s">
        <v>7</v>
      </c>
      <c r="B24" s="60">
        <v>31.2</v>
      </c>
    </row>
    <row r="25" spans="1:2" ht="22.25" customHeight="1">
      <c r="A25" s="30" t="s">
        <v>7</v>
      </c>
      <c r="B25" s="31">
        <v>32.700000000000003</v>
      </c>
    </row>
    <row r="26" spans="1:2" ht="22.25" customHeight="1">
      <c r="A26" s="30" t="s">
        <v>7</v>
      </c>
      <c r="B26" s="31">
        <v>26.7</v>
      </c>
    </row>
    <row r="27" spans="1:2" ht="22.25" customHeight="1">
      <c r="A27" s="30" t="s">
        <v>7</v>
      </c>
      <c r="B27" s="31">
        <v>27.3</v>
      </c>
    </row>
    <row r="28" spans="1:2" ht="22.25" customHeight="1">
      <c r="A28" s="30" t="s">
        <v>7</v>
      </c>
      <c r="B28" s="31">
        <v>29.1</v>
      </c>
    </row>
    <row r="29" spans="1:2" ht="22.25" customHeight="1">
      <c r="A29" s="30" t="s">
        <v>7</v>
      </c>
      <c r="B29" s="31">
        <v>28.2</v>
      </c>
    </row>
    <row r="30" spans="1:2" ht="22.25" customHeight="1">
      <c r="A30" s="30" t="s">
        <v>7</v>
      </c>
      <c r="B30" s="31">
        <v>28.77</v>
      </c>
    </row>
    <row r="31" spans="1:2" ht="22.25" customHeight="1">
      <c r="A31" s="30" t="s">
        <v>7</v>
      </c>
      <c r="B31" s="31">
        <v>26.6</v>
      </c>
    </row>
    <row r="32" spans="1:2" ht="22.25" customHeight="1">
      <c r="A32" s="30" t="s">
        <v>7</v>
      </c>
      <c r="B32" s="31">
        <v>25.6</v>
      </c>
    </row>
    <row r="33" spans="1:2" ht="22.25" customHeight="1">
      <c r="A33" s="30" t="s">
        <v>7</v>
      </c>
      <c r="B33" s="31">
        <v>26.4</v>
      </c>
    </row>
    <row r="34" spans="1:2" ht="22.25" customHeight="1">
      <c r="A34" s="30" t="s">
        <v>7</v>
      </c>
      <c r="B34" s="31">
        <v>33</v>
      </c>
    </row>
    <row r="35" spans="1:2" ht="22.25" customHeight="1">
      <c r="A35" s="27" t="s">
        <v>7</v>
      </c>
      <c r="B35" s="28">
        <v>20.2</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6"/>
  <sheetViews>
    <sheetView showGridLines="0" topLeftCell="A22" zoomScale="75" zoomScaleNormal="75" zoomScalePageLayoutView="75" workbookViewId="0">
      <selection activeCell="C1" sqref="C1"/>
    </sheetView>
  </sheetViews>
  <sheetFormatPr baseColWidth="10" defaultColWidth="12.1640625" defaultRowHeight="17" customHeight="1" x14ac:dyDescent="0"/>
  <cols>
    <col min="1" max="1" width="27.1640625" style="61" customWidth="1"/>
    <col min="2" max="2" width="31.6640625" style="61" customWidth="1"/>
    <col min="3" max="256" width="12.1640625" style="61" customWidth="1"/>
  </cols>
  <sheetData>
    <row r="1" spans="1:2" ht="76" customHeight="1">
      <c r="A1" s="264" t="s">
        <v>26</v>
      </c>
      <c r="B1" s="264"/>
    </row>
    <row r="2" spans="1:2" ht="23" customHeight="1">
      <c r="A2" s="19" t="s">
        <v>14</v>
      </c>
      <c r="B2" s="20">
        <v>25.1</v>
      </c>
    </row>
    <row r="3" spans="1:2" ht="23" customHeight="1">
      <c r="A3" s="19" t="s">
        <v>14</v>
      </c>
      <c r="B3" s="20">
        <v>24</v>
      </c>
    </row>
    <row r="4" spans="1:2" ht="23" customHeight="1">
      <c r="A4" s="19" t="s">
        <v>14</v>
      </c>
      <c r="B4" s="20">
        <v>26.8</v>
      </c>
    </row>
    <row r="5" spans="1:2" ht="23" customHeight="1">
      <c r="A5" s="19" t="s">
        <v>14</v>
      </c>
      <c r="B5" s="20">
        <v>25</v>
      </c>
    </row>
    <row r="6" spans="1:2" ht="23" customHeight="1">
      <c r="A6" s="19" t="s">
        <v>14</v>
      </c>
      <c r="B6" s="20">
        <v>25.1</v>
      </c>
    </row>
    <row r="7" spans="1:2" ht="23" customHeight="1">
      <c r="A7" s="19" t="s">
        <v>14</v>
      </c>
      <c r="B7" s="20">
        <v>32</v>
      </c>
    </row>
    <row r="8" spans="1:2" ht="23" customHeight="1">
      <c r="A8" s="19" t="s">
        <v>14</v>
      </c>
      <c r="B8" s="20">
        <v>32</v>
      </c>
    </row>
    <row r="9" spans="1:2" ht="23" customHeight="1">
      <c r="A9" s="19" t="s">
        <v>14</v>
      </c>
      <c r="B9" s="20">
        <v>33</v>
      </c>
    </row>
    <row r="10" spans="1:2" ht="23" customHeight="1">
      <c r="A10" s="19" t="s">
        <v>14</v>
      </c>
      <c r="B10" s="20">
        <v>30</v>
      </c>
    </row>
    <row r="11" spans="1:2" ht="23" customHeight="1">
      <c r="A11" s="19" t="s">
        <v>14</v>
      </c>
      <c r="B11" s="20">
        <v>29.8</v>
      </c>
    </row>
    <row r="12" spans="1:2" ht="23" customHeight="1">
      <c r="A12" s="19" t="s">
        <v>14</v>
      </c>
      <c r="B12" s="20">
        <v>28.4</v>
      </c>
    </row>
    <row r="13" spans="1:2" ht="23" customHeight="1">
      <c r="A13" s="19" t="s">
        <v>14</v>
      </c>
      <c r="B13" s="20">
        <v>29.6</v>
      </c>
    </row>
    <row r="14" spans="1:2" ht="23" customHeight="1">
      <c r="A14" s="19" t="s">
        <v>14</v>
      </c>
      <c r="B14" s="20">
        <v>29.8</v>
      </c>
    </row>
    <row r="15" spans="1:2" ht="23" customHeight="1">
      <c r="A15" s="19" t="s">
        <v>14</v>
      </c>
      <c r="B15" s="20">
        <v>24.9</v>
      </c>
    </row>
    <row r="16" spans="1:2" ht="23" customHeight="1">
      <c r="A16" s="19" t="s">
        <v>14</v>
      </c>
      <c r="B16" s="20">
        <v>26.4</v>
      </c>
    </row>
    <row r="17" spans="1:2" ht="23" customHeight="1">
      <c r="A17" s="19" t="s">
        <v>14</v>
      </c>
      <c r="B17" s="20">
        <v>26.4</v>
      </c>
    </row>
    <row r="18" spans="1:2" ht="23" customHeight="1">
      <c r="A18" s="19" t="s">
        <v>14</v>
      </c>
      <c r="B18" s="20">
        <v>24.1</v>
      </c>
    </row>
    <row r="19" spans="1:2" ht="22.5" customHeight="1">
      <c r="A19" s="24" t="s">
        <v>14</v>
      </c>
      <c r="B19" s="25">
        <v>27.5</v>
      </c>
    </row>
    <row r="20" spans="1:2" ht="22.25" customHeight="1">
      <c r="A20" s="27" t="s">
        <v>14</v>
      </c>
      <c r="B20" s="28">
        <v>24.6</v>
      </c>
    </row>
    <row r="21" spans="1:2" ht="22.25" customHeight="1">
      <c r="A21" s="27" t="s">
        <v>14</v>
      </c>
      <c r="B21" s="28">
        <v>30.7</v>
      </c>
    </row>
    <row r="22" spans="1:2" ht="22.25" customHeight="1">
      <c r="A22" s="30" t="s">
        <v>14</v>
      </c>
      <c r="B22" s="31">
        <v>25.5</v>
      </c>
    </row>
    <row r="23" spans="1:2" ht="22.25" customHeight="1">
      <c r="A23" s="30" t="s">
        <v>14</v>
      </c>
      <c r="B23" s="31">
        <v>29</v>
      </c>
    </row>
    <row r="24" spans="1:2" ht="22.25" customHeight="1">
      <c r="A24" s="30" t="s">
        <v>14</v>
      </c>
      <c r="B24" s="31">
        <v>21.8</v>
      </c>
    </row>
    <row r="25" spans="1:2" ht="22.25" customHeight="1">
      <c r="A25" s="30" t="s">
        <v>14</v>
      </c>
      <c r="B25" s="31">
        <v>27.8</v>
      </c>
    </row>
    <row r="26" spans="1:2" ht="22.25" customHeight="1">
      <c r="A26" s="30" t="s">
        <v>14</v>
      </c>
      <c r="B26" s="31">
        <v>26.5</v>
      </c>
    </row>
    <row r="27" spans="1:2" ht="22.25" customHeight="1">
      <c r="A27" s="30" t="s">
        <v>14</v>
      </c>
      <c r="B27" s="31">
        <v>27.8</v>
      </c>
    </row>
    <row r="28" spans="1:2" ht="22.25" customHeight="1">
      <c r="A28" s="30" t="s">
        <v>14</v>
      </c>
      <c r="B28" s="31">
        <v>24.6</v>
      </c>
    </row>
    <row r="29" spans="1:2" ht="22.25" customHeight="1">
      <c r="A29" s="30" t="s">
        <v>14</v>
      </c>
      <c r="B29" s="31">
        <v>23.4</v>
      </c>
    </row>
    <row r="30" spans="1:2" ht="22.25" customHeight="1">
      <c r="A30" s="30" t="s">
        <v>14</v>
      </c>
      <c r="B30" s="31">
        <v>26.4</v>
      </c>
    </row>
    <row r="31" spans="1:2" ht="22.25" customHeight="1">
      <c r="A31" s="30" t="s">
        <v>14</v>
      </c>
      <c r="B31" s="31">
        <v>24.6</v>
      </c>
    </row>
    <row r="32" spans="1:2" ht="22.25" customHeight="1">
      <c r="A32" s="30" t="s">
        <v>14</v>
      </c>
      <c r="B32" s="31">
        <v>28.5</v>
      </c>
    </row>
    <row r="33" spans="1:2" ht="22.25" customHeight="1">
      <c r="A33" s="30" t="s">
        <v>14</v>
      </c>
      <c r="B33" s="31">
        <v>30.8</v>
      </c>
    </row>
    <row r="34" spans="1:2" ht="22.25" customHeight="1">
      <c r="A34" s="27" t="s">
        <v>14</v>
      </c>
      <c r="B34" s="28">
        <v>28</v>
      </c>
    </row>
    <row r="35" spans="1:2" ht="22.25" customHeight="1">
      <c r="A35" s="27" t="s">
        <v>14</v>
      </c>
      <c r="B35" s="28">
        <v>26.7</v>
      </c>
    </row>
    <row r="36" spans="1:2" ht="22.5" customHeight="1">
      <c r="A36" s="41" t="s">
        <v>14</v>
      </c>
      <c r="B36" s="42">
        <v>31.3</v>
      </c>
    </row>
  </sheetData>
  <mergeCells count="1">
    <mergeCell ref="A1:B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1"/>
  <sheetViews>
    <sheetView showGridLines="0" workbookViewId="0">
      <pane xSplit="1" ySplit="2" topLeftCell="B3" activePane="bottomRight" state="frozen"/>
      <selection pane="topRight"/>
      <selection pane="bottomLeft"/>
      <selection pane="bottomRight" activeCell="E4" sqref="E4"/>
    </sheetView>
  </sheetViews>
  <sheetFormatPr baseColWidth="10" defaultColWidth="16.33203125" defaultRowHeight="18" customHeight="1" x14ac:dyDescent="0"/>
  <cols>
    <col min="1" max="256" width="16.33203125" style="62" customWidth="1"/>
  </cols>
  <sheetData>
    <row r="1" spans="1:5" ht="28" customHeight="1">
      <c r="A1" s="265" t="s">
        <v>28</v>
      </c>
      <c r="B1" s="265"/>
      <c r="C1" s="265"/>
      <c r="D1" s="265"/>
      <c r="E1" s="265"/>
    </row>
    <row r="2" spans="1:5" ht="21.5" customHeight="1">
      <c r="A2" s="15" t="s">
        <v>10</v>
      </c>
      <c r="B2" s="16" t="s">
        <v>11</v>
      </c>
      <c r="C2" s="15" t="s">
        <v>12</v>
      </c>
      <c r="D2" s="17" t="s">
        <v>13</v>
      </c>
      <c r="E2" s="16" t="s">
        <v>11</v>
      </c>
    </row>
    <row r="3" spans="1:5" ht="23" customHeight="1">
      <c r="A3" s="63"/>
      <c r="B3" s="64"/>
      <c r="C3" s="65"/>
      <c r="D3" s="66"/>
      <c r="E3" s="22" t="s">
        <v>7</v>
      </c>
    </row>
    <row r="4" spans="1:5" ht="20.75" customHeight="1">
      <c r="A4" s="67"/>
      <c r="B4" s="68"/>
      <c r="C4" s="69"/>
      <c r="D4" s="69"/>
      <c r="E4" s="65"/>
    </row>
    <row r="5" spans="1:5" ht="20.25" customHeight="1">
      <c r="A5" s="67"/>
      <c r="B5" s="68"/>
      <c r="C5" s="69"/>
      <c r="D5" s="69"/>
      <c r="E5" s="69"/>
    </row>
    <row r="6" spans="1:5" ht="20.25" customHeight="1">
      <c r="A6" s="67"/>
      <c r="B6" s="68"/>
      <c r="C6" s="69"/>
      <c r="D6" s="69"/>
      <c r="E6" s="69"/>
    </row>
    <row r="7" spans="1:5" ht="20.25" customHeight="1">
      <c r="A7" s="67"/>
      <c r="B7" s="68"/>
      <c r="C7" s="69"/>
      <c r="D7" s="69"/>
      <c r="E7" s="69"/>
    </row>
    <row r="8" spans="1:5" ht="20.25" customHeight="1">
      <c r="A8" s="67"/>
      <c r="B8" s="68"/>
      <c r="C8" s="69"/>
      <c r="D8" s="69"/>
      <c r="E8" s="69"/>
    </row>
    <row r="9" spans="1:5" ht="20.25" customHeight="1">
      <c r="A9" s="67"/>
      <c r="B9" s="68"/>
      <c r="C9" s="69"/>
      <c r="D9" s="69"/>
      <c r="E9" s="69"/>
    </row>
    <row r="10" spans="1:5" ht="20.25" customHeight="1">
      <c r="A10" s="67"/>
      <c r="B10" s="68"/>
      <c r="C10" s="69"/>
      <c r="D10" s="69"/>
      <c r="E10" s="69"/>
    </row>
    <row r="11" spans="1:5" ht="20.25" customHeight="1">
      <c r="A11" s="67"/>
      <c r="B11" s="68"/>
      <c r="C11" s="69"/>
      <c r="D11" s="69"/>
      <c r="E11" s="69"/>
    </row>
  </sheetData>
  <mergeCells count="1">
    <mergeCell ref="A1:E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61"/>
  <sheetViews>
    <sheetView showGridLines="0" topLeftCell="A24" zoomScale="75" zoomScaleNormal="75" zoomScalePageLayoutView="75" workbookViewId="0">
      <selection activeCell="A57" sqref="A57"/>
    </sheetView>
  </sheetViews>
  <sheetFormatPr baseColWidth="10" defaultColWidth="14.1640625" defaultRowHeight="14" customHeight="1" x14ac:dyDescent="0"/>
  <cols>
    <col min="1" max="256" width="14.1640625" style="70" customWidth="1"/>
  </cols>
  <sheetData>
    <row r="1" spans="1:3" ht="65" customHeight="1">
      <c r="A1" s="266" t="s">
        <v>30</v>
      </c>
      <c r="B1" s="266"/>
      <c r="C1" s="266"/>
    </row>
    <row r="2" spans="1:3" ht="17.75" customHeight="1">
      <c r="A2" s="71"/>
      <c r="B2" s="72" t="s">
        <v>12</v>
      </c>
      <c r="C2" s="72" t="s">
        <v>13</v>
      </c>
    </row>
    <row r="3" spans="1:3" ht="17.75" customHeight="1">
      <c r="A3" s="73"/>
      <c r="B3" s="74">
        <v>14</v>
      </c>
      <c r="C3" s="75">
        <v>9</v>
      </c>
    </row>
    <row r="4" spans="1:3" ht="17.75" customHeight="1">
      <c r="A4" s="73"/>
      <c r="B4" s="74">
        <v>7</v>
      </c>
      <c r="C4" s="75">
        <v>5</v>
      </c>
    </row>
    <row r="5" spans="1:3" ht="17.75" customHeight="1">
      <c r="A5" s="73"/>
      <c r="B5" s="74">
        <v>14</v>
      </c>
      <c r="C5" s="75">
        <v>10</v>
      </c>
    </row>
    <row r="6" spans="1:3" ht="17.75" customHeight="1">
      <c r="A6" s="73"/>
      <c r="B6" s="74">
        <v>12</v>
      </c>
      <c r="C6" s="75">
        <v>2</v>
      </c>
    </row>
    <row r="7" spans="1:3" ht="14" hidden="1" customHeight="1">
      <c r="A7" s="76"/>
      <c r="B7" s="76"/>
      <c r="C7" s="76"/>
    </row>
    <row r="8" spans="1:3" ht="14" hidden="1" customHeight="1">
      <c r="A8" s="76"/>
      <c r="B8" s="76"/>
      <c r="C8" s="76"/>
    </row>
    <row r="9" spans="1:3" ht="17.75" customHeight="1">
      <c r="A9" s="73"/>
      <c r="B9" s="74">
        <v>7</v>
      </c>
      <c r="C9" s="75">
        <v>13</v>
      </c>
    </row>
    <row r="10" spans="1:3" ht="14" hidden="1" customHeight="1">
      <c r="A10" s="76"/>
      <c r="B10" s="76"/>
      <c r="C10" s="76"/>
    </row>
    <row r="11" spans="1:3" ht="17.75" customHeight="1">
      <c r="A11" s="73"/>
      <c r="B11" s="74">
        <v>8</v>
      </c>
      <c r="C11" s="75">
        <v>15</v>
      </c>
    </row>
    <row r="12" spans="1:3" ht="14" hidden="1" customHeight="1">
      <c r="A12" s="76"/>
      <c r="B12" s="76"/>
      <c r="C12" s="76"/>
    </row>
    <row r="13" spans="1:3" ht="17.75" customHeight="1">
      <c r="A13" s="73"/>
      <c r="B13" s="74">
        <v>9</v>
      </c>
      <c r="C13" s="75">
        <v>6</v>
      </c>
    </row>
    <row r="14" spans="1:3" ht="14" hidden="1" customHeight="1">
      <c r="A14" s="76"/>
      <c r="B14" s="76"/>
      <c r="C14" s="76"/>
    </row>
    <row r="15" spans="1:3" ht="17.75" customHeight="1">
      <c r="A15" s="73"/>
      <c r="B15" s="74">
        <v>5</v>
      </c>
      <c r="C15" s="75">
        <v>5</v>
      </c>
    </row>
    <row r="16" spans="1:3" ht="17.75" customHeight="1">
      <c r="A16" s="73"/>
      <c r="B16" s="74">
        <v>11</v>
      </c>
      <c r="C16" s="75">
        <v>4</v>
      </c>
    </row>
    <row r="17" spans="1:3" ht="14" hidden="1" customHeight="1">
      <c r="A17" s="76"/>
      <c r="B17" s="76"/>
      <c r="C17" s="76"/>
    </row>
    <row r="18" spans="1:3" ht="17.75" customHeight="1">
      <c r="A18" s="73"/>
      <c r="B18" s="74">
        <v>6</v>
      </c>
      <c r="C18" s="75">
        <v>4</v>
      </c>
    </row>
    <row r="19" spans="1:3" ht="14" hidden="1" customHeight="1">
      <c r="A19" s="76"/>
      <c r="B19" s="76"/>
      <c r="C19" s="76"/>
    </row>
    <row r="20" spans="1:3" ht="17.75" customHeight="1">
      <c r="A20" s="73"/>
      <c r="B20" s="74">
        <v>13</v>
      </c>
      <c r="C20" s="75">
        <v>2</v>
      </c>
    </row>
    <row r="21" spans="1:3" ht="14" hidden="1" customHeight="1">
      <c r="A21" s="76"/>
      <c r="B21" s="76"/>
      <c r="C21" s="76"/>
    </row>
    <row r="22" spans="1:3" ht="17.75" customHeight="1">
      <c r="A22" s="73"/>
      <c r="B22" s="74">
        <v>9</v>
      </c>
      <c r="C22" s="75">
        <v>2</v>
      </c>
    </row>
    <row r="23" spans="1:3" ht="14" hidden="1" customHeight="1">
      <c r="A23" s="76"/>
      <c r="B23" s="76"/>
      <c r="C23" s="76"/>
    </row>
    <row r="24" spans="1:3" ht="17.75" customHeight="1">
      <c r="A24" s="73"/>
      <c r="B24" s="74">
        <v>10</v>
      </c>
      <c r="C24" s="75">
        <v>2</v>
      </c>
    </row>
    <row r="25" spans="1:3" ht="17.75" customHeight="1">
      <c r="A25" s="73"/>
      <c r="B25" s="74">
        <v>9</v>
      </c>
      <c r="C25" s="75">
        <v>1</v>
      </c>
    </row>
    <row r="26" spans="1:3" ht="14" hidden="1" customHeight="1">
      <c r="A26" s="76"/>
      <c r="B26" s="76"/>
      <c r="C26" s="76"/>
    </row>
    <row r="27" spans="1:3" ht="17.75" customHeight="1">
      <c r="A27" s="73"/>
      <c r="B27" s="74">
        <v>1</v>
      </c>
      <c r="C27" s="75">
        <v>6</v>
      </c>
    </row>
    <row r="28" spans="1:3" ht="17.75" customHeight="1">
      <c r="A28" s="73"/>
      <c r="B28" s="74">
        <v>10</v>
      </c>
      <c r="C28" s="75">
        <v>11</v>
      </c>
    </row>
    <row r="29" spans="1:3" ht="17.75" customHeight="1">
      <c r="A29" s="73"/>
      <c r="B29" s="74">
        <v>7</v>
      </c>
      <c r="C29" s="75">
        <v>8</v>
      </c>
    </row>
    <row r="30" spans="1:3" ht="17.75" customHeight="1">
      <c r="A30" s="73"/>
      <c r="B30" s="74">
        <v>5</v>
      </c>
      <c r="C30" s="75">
        <v>13</v>
      </c>
    </row>
    <row r="31" spans="1:3" ht="14" hidden="1" customHeight="1">
      <c r="A31" s="76"/>
      <c r="B31" s="76"/>
      <c r="C31" s="76"/>
    </row>
    <row r="32" spans="1:3" ht="17.75" customHeight="1">
      <c r="A32" s="73"/>
      <c r="B32" s="74">
        <v>15</v>
      </c>
      <c r="C32" s="75">
        <v>1</v>
      </c>
    </row>
    <row r="33" spans="1:3" ht="17.75" customHeight="1">
      <c r="A33" s="73"/>
      <c r="B33" s="74">
        <v>6</v>
      </c>
      <c r="C33" s="75">
        <v>1</v>
      </c>
    </row>
    <row r="34" spans="1:3" ht="14" hidden="1" customHeight="1">
      <c r="A34" s="76"/>
      <c r="B34" s="76"/>
      <c r="C34" s="76"/>
    </row>
    <row r="35" spans="1:3" ht="17.75" customHeight="1">
      <c r="A35" s="73"/>
      <c r="B35" s="74">
        <v>12</v>
      </c>
      <c r="C35" s="75">
        <v>12</v>
      </c>
    </row>
    <row r="36" spans="1:3" ht="14" hidden="1" customHeight="1">
      <c r="A36" s="76"/>
      <c r="B36" s="76"/>
      <c r="C36" s="76"/>
    </row>
    <row r="37" spans="1:3" ht="17.75" customHeight="1">
      <c r="A37" s="73"/>
      <c r="B37" s="74">
        <v>16</v>
      </c>
      <c r="C37" s="75">
        <v>8</v>
      </c>
    </row>
    <row r="38" spans="1:3" ht="14" hidden="1" customHeight="1">
      <c r="A38" s="76"/>
      <c r="B38" s="76"/>
      <c r="C38" s="76"/>
    </row>
    <row r="39" spans="1:3" ht="17.75" customHeight="1">
      <c r="A39" s="73"/>
      <c r="B39" s="74">
        <v>7</v>
      </c>
      <c r="C39" s="76"/>
    </row>
    <row r="40" spans="1:3" ht="17.75" customHeight="1">
      <c r="A40" s="73"/>
      <c r="B40" s="74">
        <v>1</v>
      </c>
      <c r="C40" s="76"/>
    </row>
    <row r="41" spans="1:3" ht="14" hidden="1" customHeight="1">
      <c r="A41" s="76"/>
      <c r="B41" s="76"/>
      <c r="C41" s="76"/>
    </row>
    <row r="42" spans="1:3" ht="14" hidden="1" customHeight="1">
      <c r="A42" s="76"/>
      <c r="B42" s="76"/>
      <c r="C42" s="76"/>
    </row>
    <row r="43" spans="1:3" ht="17.75" customHeight="1">
      <c r="A43" s="73"/>
      <c r="B43" s="74">
        <v>9</v>
      </c>
      <c r="C43" s="76"/>
    </row>
    <row r="44" spans="1:3" ht="17.75" customHeight="1">
      <c r="A44" s="73"/>
      <c r="B44" s="74">
        <v>2</v>
      </c>
      <c r="C44" s="76"/>
    </row>
    <row r="45" spans="1:3" ht="14" hidden="1" customHeight="1">
      <c r="A45" s="76"/>
      <c r="B45" s="76"/>
      <c r="C45" s="76"/>
    </row>
    <row r="46" spans="1:3" ht="17.75" customHeight="1">
      <c r="A46" s="73"/>
      <c r="B46" s="74">
        <v>12</v>
      </c>
      <c r="C46" s="76"/>
    </row>
    <row r="47" spans="1:3" ht="17.75" customHeight="1">
      <c r="A47" s="73"/>
      <c r="B47" s="74">
        <v>8</v>
      </c>
      <c r="C47" s="76"/>
    </row>
    <row r="48" spans="1:3" ht="14" hidden="1" customHeight="1">
      <c r="A48" s="76"/>
      <c r="B48" s="76"/>
      <c r="C48" s="76"/>
    </row>
    <row r="49" spans="1:3" ht="14" hidden="1" customHeight="1">
      <c r="A49" s="76"/>
      <c r="B49" s="76"/>
      <c r="C49" s="76"/>
    </row>
    <row r="50" spans="1:3" ht="17.75" customHeight="1">
      <c r="A50" s="73"/>
      <c r="B50" s="74">
        <v>14</v>
      </c>
      <c r="C50" s="76"/>
    </row>
    <row r="51" spans="1:3" ht="17.75" customHeight="1">
      <c r="A51" s="77"/>
      <c r="B51" s="78">
        <v>12</v>
      </c>
      <c r="C51" s="79"/>
    </row>
    <row r="52" spans="1:3" ht="21.5" customHeight="1">
      <c r="A52" s="43" t="s">
        <v>213</v>
      </c>
      <c r="B52" s="46">
        <f>AVERAGE(B3:B51)</f>
        <v>9.0333333333333332</v>
      </c>
      <c r="C52" s="80">
        <f>AVERAGE(C3:C51)</f>
        <v>6.3636363636363633</v>
      </c>
    </row>
    <row r="53" spans="1:3" ht="14" hidden="1" customHeight="1">
      <c r="A53" s="81"/>
      <c r="B53" s="81"/>
      <c r="C53" s="81"/>
    </row>
    <row r="54" spans="1:3" ht="14" hidden="1" customHeight="1">
      <c r="A54" s="79"/>
      <c r="B54" s="79"/>
      <c r="C54" s="79"/>
    </row>
    <row r="55" spans="1:3" ht="38.5" customHeight="1">
      <c r="A55" s="43" t="s">
        <v>214</v>
      </c>
      <c r="B55" s="46">
        <f>STDEV(B3:B51)</f>
        <v>3.9955434944562866</v>
      </c>
      <c r="C55" s="80">
        <f>STDEV(C3:C51)</f>
        <v>4.467293359150478</v>
      </c>
    </row>
    <row r="56" spans="1:3" ht="21.5" customHeight="1">
      <c r="A56" s="43" t="s">
        <v>19</v>
      </c>
      <c r="B56" s="48">
        <f>COUNT(B3:B51)</f>
        <v>30</v>
      </c>
      <c r="C56" s="82">
        <f>COUNT(C3:C51)</f>
        <v>22</v>
      </c>
    </row>
    <row r="57" spans="1:3" ht="21.5" customHeight="1">
      <c r="A57" s="43" t="s">
        <v>20</v>
      </c>
      <c r="B57" s="50">
        <f>SQRT(B56)</f>
        <v>5.4772255750516612</v>
      </c>
      <c r="C57" s="51">
        <f>SQRT(C56)</f>
        <v>4.6904157598234297</v>
      </c>
    </row>
    <row r="58" spans="1:3" ht="14" hidden="1" customHeight="1">
      <c r="A58" s="81"/>
      <c r="B58" s="81"/>
      <c r="C58" s="81"/>
    </row>
    <row r="59" spans="1:3" ht="14" hidden="1" customHeight="1">
      <c r="A59" s="79"/>
      <c r="B59" s="79"/>
      <c r="C59" s="79"/>
    </row>
    <row r="60" spans="1:3" ht="21.5" customHeight="1">
      <c r="A60" s="52" t="s">
        <v>21</v>
      </c>
      <c r="B60" s="53">
        <f>B55/B57</f>
        <v>0.72948310046890863</v>
      </c>
      <c r="C60" s="54">
        <f>C55/C57</f>
        <v>0.95243014434154316</v>
      </c>
    </row>
    <row r="61" spans="1:3" ht="14" hidden="1" customHeight="1">
      <c r="A61" s="76"/>
      <c r="B61" s="76"/>
      <c r="C61" s="76"/>
    </row>
  </sheetData>
  <mergeCells count="1">
    <mergeCell ref="A1:C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6"/>
  <sheetViews>
    <sheetView showGridLines="0" zoomScale="75" zoomScaleNormal="75" zoomScalePageLayoutView="75" workbookViewId="0">
      <pane xSplit="1" ySplit="2" topLeftCell="B3" activePane="bottomRight" state="frozen"/>
      <selection pane="topRight"/>
      <selection pane="bottomLeft"/>
      <selection pane="bottomRight" activeCell="C2" sqref="C2"/>
    </sheetView>
  </sheetViews>
  <sheetFormatPr baseColWidth="10" defaultColWidth="16.33203125" defaultRowHeight="18" customHeight="1" x14ac:dyDescent="0"/>
  <cols>
    <col min="1" max="256" width="16.33203125" style="83" customWidth="1"/>
  </cols>
  <sheetData>
    <row r="1" spans="1:4" ht="38" customHeight="1">
      <c r="A1" s="267" t="s">
        <v>109</v>
      </c>
      <c r="B1" s="267"/>
      <c r="C1" s="267"/>
      <c r="D1" s="267"/>
    </row>
    <row r="2" spans="1:4" ht="25.5" customHeight="1">
      <c r="A2" s="84"/>
      <c r="B2" s="85" t="s">
        <v>12</v>
      </c>
      <c r="C2" s="85" t="s">
        <v>13</v>
      </c>
      <c r="D2" s="85" t="s">
        <v>34</v>
      </c>
    </row>
    <row r="3" spans="1:4" ht="25.5" customHeight="1">
      <c r="A3" s="86" t="s">
        <v>110</v>
      </c>
      <c r="B3" s="87">
        <v>46</v>
      </c>
      <c r="C3" s="88">
        <v>63</v>
      </c>
      <c r="D3" s="89">
        <f>SUM(B3:C3)</f>
        <v>109</v>
      </c>
    </row>
    <row r="4" spans="1:4" ht="25.25" customHeight="1">
      <c r="A4" s="90" t="s">
        <v>111</v>
      </c>
      <c r="B4" s="91">
        <v>30</v>
      </c>
      <c r="C4" s="92">
        <v>22</v>
      </c>
      <c r="D4" s="93">
        <f>SUM(B4:C4)</f>
        <v>52</v>
      </c>
    </row>
    <row r="5" spans="1:4" ht="25.25" customHeight="1">
      <c r="A5" s="90" t="s">
        <v>112</v>
      </c>
      <c r="B5" s="94">
        <v>0.65</v>
      </c>
      <c r="C5" s="95">
        <v>0.35</v>
      </c>
      <c r="D5" s="96"/>
    </row>
    <row r="6" spans="1:4" ht="25.25" customHeight="1">
      <c r="A6" s="90" t="s">
        <v>113</v>
      </c>
      <c r="B6" s="91">
        <v>271</v>
      </c>
      <c r="C6" s="92">
        <v>140</v>
      </c>
      <c r="D6" s="93">
        <f>SUM(B6:C6)</f>
        <v>411</v>
      </c>
    </row>
  </sheetData>
  <mergeCells count="1">
    <mergeCell ref="A1:D1"/>
  </mergeCells>
  <pageMargins left="1" right="1" top="1" bottom="1" header="0.25" footer="0.2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28</vt:i4>
      </vt:variant>
    </vt:vector>
  </HeadingPairs>
  <TitlesOfParts>
    <vt:vector size="28" baseType="lpstr">
      <vt:lpstr>Content and links</vt:lpstr>
      <vt:lpstr>Birth rate and body weight - bo</vt:lpstr>
      <vt:lpstr>Birth rate and body weight - b1</vt:lpstr>
      <vt:lpstr>Birth rate and body weight - b2</vt:lpstr>
      <vt:lpstr>Birth rate and body weight - b3</vt:lpstr>
      <vt:lpstr>Birth rate and body weight - b4</vt:lpstr>
      <vt:lpstr>Birth rate and body weight - Ta</vt:lpstr>
      <vt:lpstr>Birth rate and body weight - Pu</vt:lpstr>
      <vt:lpstr>Birth rate and body weight - Cr</vt:lpstr>
      <vt:lpstr>Latencies PTZ - Latencies SS</vt:lpstr>
      <vt:lpstr>Latencies PTZ - Latencies AVP+</vt:lpstr>
      <vt:lpstr>Latencies PTZ - Severity</vt:lpstr>
      <vt:lpstr>Latencies PTZ - Tabla 1-1</vt:lpstr>
      <vt:lpstr>Latencies PTZ - Latencies AVP-</vt:lpstr>
      <vt:lpstr>Latencies PTZ - Latencies SS vs</vt:lpstr>
      <vt:lpstr>Durations  PTZ - Duraciones SS</vt:lpstr>
      <vt:lpstr>Durations  PTZ - Duraciones AVP</vt:lpstr>
      <vt:lpstr>Durations  PTZ - Tabla 1-1</vt:lpstr>
      <vt:lpstr>Durations  PTZ - Duraciones AV1</vt:lpstr>
      <vt:lpstr>Durations  PTZ - Duraciones SS </vt:lpstr>
      <vt:lpstr>Durations  PTZ - Duraciones SS1</vt:lpstr>
      <vt:lpstr>PILO (Lat y dur) - Latencias SS</vt:lpstr>
      <vt:lpstr>PILO (Lat y dur) - Latencias AV</vt:lpstr>
      <vt:lpstr>PILO (Lat y dur) - Duracion SE</vt:lpstr>
      <vt:lpstr>PILO (Lat y dur) - Severidad</vt:lpstr>
      <vt:lpstr>PILO (Lat y dur) - Latencias S1</vt:lpstr>
      <vt:lpstr>PILO (Lat y dur) - Tabla 1-2</vt:lpstr>
      <vt:lpstr>PILO (Lat y dur) - Latencias-to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LEONOR LOPEZ MERAZ</cp:lastModifiedBy>
  <dcterms:modified xsi:type="dcterms:W3CDTF">2016-06-16T04:42:11Z</dcterms:modified>
</cp:coreProperties>
</file>