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 activeTab="3"/>
  </bookViews>
  <sheets>
    <sheet name="The particle size distribution" sheetId="3" r:id="rId1"/>
    <sheet name="The soluble protein content" sheetId="1" r:id="rId2"/>
    <sheet name="Digestibility" sheetId="2" r:id="rId3"/>
    <sheet name="The degree of hydrolysis" sheetId="4" r:id="rId4"/>
  </sheets>
  <calcPr calcId="125725"/>
</workbook>
</file>

<file path=xl/calcChain.xml><?xml version="1.0" encoding="utf-8"?>
<calcChain xmlns="http://schemas.openxmlformats.org/spreadsheetml/2006/main">
  <c r="C51" i="4"/>
  <c r="D51"/>
  <c r="E51"/>
  <c r="F51"/>
  <c r="C52"/>
  <c r="D52"/>
  <c r="E52"/>
  <c r="F52"/>
  <c r="D50"/>
  <c r="E50"/>
  <c r="F50"/>
  <c r="C50"/>
  <c r="C30"/>
  <c r="D30"/>
  <c r="E30"/>
  <c r="F30"/>
  <c r="C31"/>
  <c r="D31"/>
  <c r="E31"/>
  <c r="F31"/>
  <c r="D29"/>
  <c r="E29"/>
  <c r="F29"/>
  <c r="C29"/>
  <c r="F48"/>
  <c r="E48"/>
  <c r="E56" s="1"/>
  <c r="D48"/>
  <c r="C48"/>
  <c r="C56" s="1"/>
  <c r="F47"/>
  <c r="E47"/>
  <c r="E55" s="1"/>
  <c r="D47"/>
  <c r="C47"/>
  <c r="C55" s="1"/>
  <c r="F46"/>
  <c r="F54" s="1"/>
  <c r="E46"/>
  <c r="E54" s="1"/>
  <c r="D46"/>
  <c r="C46"/>
  <c r="D25"/>
  <c r="D33" s="1"/>
  <c r="E25"/>
  <c r="F25"/>
  <c r="F33" s="1"/>
  <c r="D26"/>
  <c r="D34" s="1"/>
  <c r="E26"/>
  <c r="E34" s="1"/>
  <c r="F26"/>
  <c r="D27"/>
  <c r="E27"/>
  <c r="E35" s="1"/>
  <c r="F27"/>
  <c r="C26"/>
  <c r="C27"/>
  <c r="C25"/>
  <c r="C33" s="1"/>
  <c r="B27" i="2"/>
  <c r="B26"/>
  <c r="B12"/>
  <c r="B13"/>
  <c r="B11"/>
  <c r="B14" s="1"/>
  <c r="I54" i="1"/>
  <c r="I58" s="1"/>
  <c r="C52"/>
  <c r="C56" s="1"/>
  <c r="C48"/>
  <c r="D48"/>
  <c r="D52" s="1"/>
  <c r="D56" s="1"/>
  <c r="E48"/>
  <c r="E52" s="1"/>
  <c r="E56" s="1"/>
  <c r="F48"/>
  <c r="F52" s="1"/>
  <c r="F56" s="1"/>
  <c r="G48"/>
  <c r="G52" s="1"/>
  <c r="G56" s="1"/>
  <c r="H48"/>
  <c r="H52" s="1"/>
  <c r="H56" s="1"/>
  <c r="I48"/>
  <c r="I52" s="1"/>
  <c r="I56" s="1"/>
  <c r="J48"/>
  <c r="J52" s="1"/>
  <c r="J56" s="1"/>
  <c r="K48"/>
  <c r="K52" s="1"/>
  <c r="K56" s="1"/>
  <c r="C49"/>
  <c r="C53" s="1"/>
  <c r="C57" s="1"/>
  <c r="D49"/>
  <c r="D53" s="1"/>
  <c r="D57" s="1"/>
  <c r="E49"/>
  <c r="E53" s="1"/>
  <c r="E57" s="1"/>
  <c r="F49"/>
  <c r="F53" s="1"/>
  <c r="F57" s="1"/>
  <c r="G49"/>
  <c r="G53" s="1"/>
  <c r="G57" s="1"/>
  <c r="H49"/>
  <c r="H53" s="1"/>
  <c r="H57" s="1"/>
  <c r="I49"/>
  <c r="I53" s="1"/>
  <c r="I57" s="1"/>
  <c r="J49"/>
  <c r="J53" s="1"/>
  <c r="J57" s="1"/>
  <c r="K49"/>
  <c r="K53" s="1"/>
  <c r="K57" s="1"/>
  <c r="C50"/>
  <c r="C54" s="1"/>
  <c r="C58" s="1"/>
  <c r="D50"/>
  <c r="D54" s="1"/>
  <c r="D58" s="1"/>
  <c r="E50"/>
  <c r="E54" s="1"/>
  <c r="E58" s="1"/>
  <c r="F50"/>
  <c r="F54" s="1"/>
  <c r="F58" s="1"/>
  <c r="G50"/>
  <c r="G54" s="1"/>
  <c r="G58" s="1"/>
  <c r="H50"/>
  <c r="H54" s="1"/>
  <c r="H58" s="1"/>
  <c r="I50"/>
  <c r="J50"/>
  <c r="J54" s="1"/>
  <c r="J58" s="1"/>
  <c r="K50"/>
  <c r="K54" s="1"/>
  <c r="K58" s="1"/>
  <c r="B49"/>
  <c r="B53" s="1"/>
  <c r="B57" s="1"/>
  <c r="B50"/>
  <c r="B54" s="1"/>
  <c r="B58" s="1"/>
  <c r="B48"/>
  <c r="B52" s="1"/>
  <c r="B56" s="1"/>
  <c r="D31"/>
  <c r="D35" s="1"/>
  <c r="G31"/>
  <c r="G35" s="1"/>
  <c r="H31"/>
  <c r="H35" s="1"/>
  <c r="K31"/>
  <c r="K35" s="1"/>
  <c r="B30"/>
  <c r="B34" s="1"/>
  <c r="C31"/>
  <c r="C35" s="1"/>
  <c r="C25"/>
  <c r="C29" s="1"/>
  <c r="C33" s="1"/>
  <c r="D25"/>
  <c r="D29" s="1"/>
  <c r="D33" s="1"/>
  <c r="E25"/>
  <c r="E29" s="1"/>
  <c r="E33" s="1"/>
  <c r="F25"/>
  <c r="F29" s="1"/>
  <c r="F33" s="1"/>
  <c r="G25"/>
  <c r="G29" s="1"/>
  <c r="G33" s="1"/>
  <c r="H25"/>
  <c r="H29" s="1"/>
  <c r="H33" s="1"/>
  <c r="I25"/>
  <c r="I29" s="1"/>
  <c r="I33" s="1"/>
  <c r="J25"/>
  <c r="J29" s="1"/>
  <c r="J33" s="1"/>
  <c r="K25"/>
  <c r="K29" s="1"/>
  <c r="K33" s="1"/>
  <c r="C26"/>
  <c r="C30" s="1"/>
  <c r="C34" s="1"/>
  <c r="D26"/>
  <c r="D30" s="1"/>
  <c r="D34" s="1"/>
  <c r="E26"/>
  <c r="E30" s="1"/>
  <c r="E34" s="1"/>
  <c r="F26"/>
  <c r="F30" s="1"/>
  <c r="F34" s="1"/>
  <c r="G26"/>
  <c r="G30" s="1"/>
  <c r="G34" s="1"/>
  <c r="H26"/>
  <c r="H30" s="1"/>
  <c r="H34" s="1"/>
  <c r="I26"/>
  <c r="I30" s="1"/>
  <c r="I34" s="1"/>
  <c r="J26"/>
  <c r="J30" s="1"/>
  <c r="J34" s="1"/>
  <c r="K26"/>
  <c r="K30" s="1"/>
  <c r="K34" s="1"/>
  <c r="C27"/>
  <c r="D27"/>
  <c r="E27"/>
  <c r="E31" s="1"/>
  <c r="E35" s="1"/>
  <c r="F27"/>
  <c r="F31" s="1"/>
  <c r="F35" s="1"/>
  <c r="G27"/>
  <c r="H27"/>
  <c r="I27"/>
  <c r="I31" s="1"/>
  <c r="I35" s="1"/>
  <c r="J27"/>
  <c r="J31" s="1"/>
  <c r="J35" s="1"/>
  <c r="K27"/>
  <c r="B26"/>
  <c r="B27"/>
  <c r="B31" s="1"/>
  <c r="B35" s="1"/>
  <c r="B25"/>
  <c r="B29" s="1"/>
  <c r="B33" s="1"/>
  <c r="F55" i="4" l="1"/>
  <c r="F58" s="1"/>
  <c r="F56"/>
  <c r="D55"/>
  <c r="D56"/>
  <c r="D58" s="1"/>
  <c r="D54"/>
  <c r="C54"/>
  <c r="F35"/>
  <c r="F36" s="1"/>
  <c r="C34"/>
  <c r="C37" s="1"/>
  <c r="F34"/>
  <c r="C35"/>
  <c r="D35"/>
  <c r="D37" s="1"/>
  <c r="E33"/>
  <c r="E36" s="1"/>
  <c r="C58"/>
  <c r="C57"/>
  <c r="F57"/>
  <c r="E58"/>
  <c r="E57"/>
  <c r="D57"/>
  <c r="F37"/>
  <c r="E37"/>
  <c r="B15" i="2"/>
  <c r="J37" i="1"/>
  <c r="J36"/>
  <c r="F37"/>
  <c r="F36"/>
  <c r="K37"/>
  <c r="K36"/>
  <c r="G37"/>
  <c r="G36"/>
  <c r="C37"/>
  <c r="C36"/>
  <c r="B36"/>
  <c r="B37"/>
  <c r="H36"/>
  <c r="H37"/>
  <c r="D36"/>
  <c r="D37"/>
  <c r="I36"/>
  <c r="I37"/>
  <c r="E36"/>
  <c r="E37"/>
  <c r="K60"/>
  <c r="K59"/>
  <c r="G60"/>
  <c r="G59"/>
  <c r="B59"/>
  <c r="B60"/>
  <c r="H59"/>
  <c r="H60"/>
  <c r="D59"/>
  <c r="D60"/>
  <c r="I59"/>
  <c r="I60"/>
  <c r="E59"/>
  <c r="E60"/>
  <c r="J60"/>
  <c r="J59"/>
  <c r="F60"/>
  <c r="F59"/>
  <c r="C60"/>
  <c r="C59"/>
  <c r="C36" i="4" l="1"/>
  <c r="D36"/>
</calcChain>
</file>

<file path=xl/sharedStrings.xml><?xml version="1.0" encoding="utf-8"?>
<sst xmlns="http://schemas.openxmlformats.org/spreadsheetml/2006/main" count="108" uniqueCount="49">
  <si>
    <t>P0</t>
  </si>
  <si>
    <t>P1</t>
  </si>
  <si>
    <t>P2-1</t>
  </si>
  <si>
    <t>P2-5</t>
  </si>
  <si>
    <t>P2-25</t>
  </si>
  <si>
    <t>P2-60</t>
  </si>
  <si>
    <t>P3-1</t>
  </si>
  <si>
    <t>P3-5</t>
  </si>
  <si>
    <t>P3-30</t>
  </si>
  <si>
    <t>P3-120</t>
  </si>
  <si>
    <t>The standand curve</t>
    <phoneticPr fontId="3" type="noConversion"/>
  </si>
  <si>
    <t>BSA(μg/mL)</t>
    <phoneticPr fontId="3" type="noConversion"/>
  </si>
  <si>
    <t>A595</t>
    <phoneticPr fontId="3" type="noConversion"/>
  </si>
  <si>
    <t xml:space="preserve">BT-without MTGase </t>
  </si>
  <si>
    <t>The soluble protein content of the mixed protein samples</t>
    <phoneticPr fontId="3" type="noConversion"/>
  </si>
  <si>
    <t>Average</t>
    <phoneticPr fontId="3" type="noConversion"/>
  </si>
  <si>
    <t>Standard Deviation</t>
    <phoneticPr fontId="3" type="noConversion"/>
  </si>
  <si>
    <t>Soluble protein content(μg/mL)</t>
    <phoneticPr fontId="3" type="noConversion"/>
  </si>
  <si>
    <t>Soluble protein content(mg/mL)</t>
    <phoneticPr fontId="3" type="noConversion"/>
  </si>
  <si>
    <t xml:space="preserve">BT-with MTGase </t>
    <phoneticPr fontId="3" type="noConversion"/>
  </si>
  <si>
    <r>
      <t>The supernatants of P0 and P1 were diluted </t>
    </r>
    <r>
      <rPr>
        <b/>
        <sz val="14"/>
        <color rgb="FFFF0000"/>
        <rFont val="Times New Roman"/>
        <family val="1"/>
      </rPr>
      <t>20</t>
    </r>
    <r>
      <rPr>
        <sz val="14"/>
        <color theme="1"/>
        <rFont val="Times New Roman"/>
        <family val="1"/>
      </rPr>
      <t> times for determing, and the P2 and P3 were diluted </t>
    </r>
    <r>
      <rPr>
        <b/>
        <sz val="14"/>
        <color rgb="FFFF0000"/>
        <rFont val="Times New Roman"/>
        <family val="1"/>
      </rPr>
      <t>80</t>
    </r>
    <r>
      <rPr>
        <b/>
        <sz val="14"/>
        <color theme="1"/>
        <rFont val="Times New Roman"/>
        <family val="1"/>
      </rPr>
      <t> </t>
    </r>
    <r>
      <rPr>
        <sz val="14"/>
        <color theme="1"/>
        <rFont val="Times New Roman"/>
        <family val="1"/>
      </rPr>
      <t>times.</t>
    </r>
    <phoneticPr fontId="3" type="noConversion"/>
  </si>
  <si>
    <r>
      <t>The supernatants of P0 and P1 were diluted </t>
    </r>
    <r>
      <rPr>
        <b/>
        <sz val="14"/>
        <color rgb="FFFF0000"/>
        <rFont val="Times New Roman"/>
        <family val="1"/>
      </rPr>
      <t>20</t>
    </r>
    <r>
      <rPr>
        <sz val="14"/>
        <color theme="1"/>
        <rFont val="Times New Roman"/>
        <family val="1"/>
      </rPr>
      <t> times for determing, and the P2 and P3 were diluted </t>
    </r>
    <r>
      <rPr>
        <b/>
        <sz val="14"/>
        <color rgb="FFFF0000"/>
        <rFont val="Times New Roman"/>
        <family val="1"/>
      </rPr>
      <t>40 </t>
    </r>
    <r>
      <rPr>
        <sz val="14"/>
        <color theme="1"/>
        <rFont val="Times New Roman"/>
        <family val="1"/>
      </rPr>
      <t>times.</t>
    </r>
    <phoneticPr fontId="3" type="noConversion"/>
  </si>
  <si>
    <t>Size grading</t>
    <phoneticPr fontId="3" type="noConversion"/>
  </si>
  <si>
    <t>volume density (%)</t>
    <phoneticPr fontId="3" type="noConversion"/>
  </si>
  <si>
    <t>P0</t>
    <phoneticPr fontId="3" type="noConversion"/>
  </si>
  <si>
    <t>P1</t>
    <phoneticPr fontId="3" type="noConversion"/>
  </si>
  <si>
    <t>P2-60</t>
    <phoneticPr fontId="3" type="noConversion"/>
  </si>
  <si>
    <t>P3-120</t>
    <phoneticPr fontId="3" type="noConversion"/>
  </si>
  <si>
    <t xml:space="preserve">BT-without MTGase </t>
    <phoneticPr fontId="3" type="noConversion"/>
  </si>
  <si>
    <t xml:space="preserve">BT-with MTGase </t>
    <phoneticPr fontId="3" type="noConversion"/>
  </si>
  <si>
    <t>Ser(mmol/L)</t>
    <phoneticPr fontId="3" type="noConversion"/>
  </si>
  <si>
    <t>A340</t>
    <phoneticPr fontId="3" type="noConversion"/>
  </si>
  <si>
    <r>
      <t>y=0.7798x+0.0492 R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>=1</t>
    </r>
    <phoneticPr fontId="3" type="noConversion"/>
  </si>
  <si>
    <r>
      <t>y=0.0079x+0.0405 R</t>
    </r>
    <r>
      <rPr>
        <vertAlign val="superscript"/>
        <sz val="14"/>
        <color theme="1"/>
        <rFont val="Times New Roman"/>
        <family val="1"/>
      </rPr>
      <t>2</t>
    </r>
    <r>
      <rPr>
        <sz val="14"/>
        <color theme="1"/>
        <rFont val="Times New Roman"/>
        <family val="1"/>
      </rPr>
      <t>=0.99</t>
    </r>
    <phoneticPr fontId="3" type="noConversion"/>
  </si>
  <si>
    <r>
      <t>The supernatants of all samples were diluted </t>
    </r>
    <r>
      <rPr>
        <sz val="14"/>
        <color rgb="FFFF0000"/>
        <rFont val="Times New Roman"/>
        <family val="1"/>
      </rPr>
      <t>4</t>
    </r>
    <r>
      <rPr>
        <b/>
        <sz val="14"/>
        <color rgb="FFFF0000"/>
        <rFont val="Times New Roman"/>
        <family val="1"/>
      </rPr>
      <t>0</t>
    </r>
    <r>
      <rPr>
        <sz val="14"/>
        <color theme="1"/>
        <rFont val="Times New Roman"/>
        <family val="1"/>
      </rPr>
      <t> times for determing.</t>
    </r>
    <phoneticPr fontId="3" type="noConversion"/>
  </si>
  <si>
    <t>Equivalent to the amount of serine (mmol/L)</t>
    <phoneticPr fontId="3" type="noConversion"/>
  </si>
  <si>
    <t>Soluble protein content(μg/mL)</t>
    <phoneticPr fontId="3" type="noConversion"/>
  </si>
  <si>
    <t>The quantity of serine in per gram of protein (mmol/L)</t>
    <phoneticPr fontId="3" type="noConversion"/>
  </si>
  <si>
    <t>DH(%)</t>
    <phoneticPr fontId="3" type="noConversion"/>
  </si>
  <si>
    <t>Digestibility= 210.46-18.10X (X: the change in pH after 10 min of digestion)</t>
    <phoneticPr fontId="3" type="noConversion"/>
  </si>
  <si>
    <t> The initial PH</t>
    <phoneticPr fontId="3" type="noConversion"/>
  </si>
  <si>
    <t>The pH after 10 min of digestion</t>
    <phoneticPr fontId="3" type="noConversion"/>
  </si>
  <si>
    <t>Digesitibility</t>
    <phoneticPr fontId="3" type="noConversion"/>
  </si>
  <si>
    <t>Average</t>
    <phoneticPr fontId="3" type="noConversion"/>
  </si>
  <si>
    <t>Standard Deviation</t>
    <phoneticPr fontId="3" type="noConversion"/>
  </si>
  <si>
    <t>The degree of hydrolysis</t>
    <phoneticPr fontId="3" type="noConversion"/>
  </si>
  <si>
    <r>
      <t xml:space="preserve">The particle size distribution of the BT-with MTGase and BT-without MTGase before and after </t>
    </r>
    <r>
      <rPr>
        <i/>
        <sz val="16"/>
        <color rgb="FF0070C0"/>
        <rFont val="Times New Roman"/>
        <family val="1"/>
      </rPr>
      <t xml:space="preserve">in vitro </t>
    </r>
    <r>
      <rPr>
        <sz val="16"/>
        <color rgb="FF0070C0"/>
        <rFont val="Times New Roman"/>
        <family val="1"/>
      </rPr>
      <t>gastrointestinal digestion</t>
    </r>
    <phoneticPr fontId="3" type="noConversion"/>
  </si>
  <si>
    <t xml:space="preserve">Digestibility determined by pH drop methods </t>
    <phoneticPr fontId="3" type="noConversion"/>
  </si>
  <si>
    <t>Size grading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</si>
</sst>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2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name val="宋体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sz val="28"/>
      <color theme="1"/>
      <name val="Times New Roman"/>
      <family val="1"/>
    </font>
    <font>
      <sz val="12"/>
      <name val="宋体"/>
      <family val="3"/>
      <charset val="134"/>
    </font>
    <font>
      <sz val="16"/>
      <color rgb="FF0070C0"/>
      <name val="Times New Roman"/>
      <family val="1"/>
    </font>
    <font>
      <sz val="18"/>
      <color rgb="FF0070C0"/>
      <name val="Times New Roman"/>
      <family val="1"/>
    </font>
    <font>
      <i/>
      <sz val="16"/>
      <color rgb="FF0070C0"/>
      <name val="Times New Roman"/>
      <family val="1"/>
    </font>
    <font>
      <sz val="26"/>
      <color theme="1"/>
      <name val="Times New Roman"/>
      <family val="1"/>
    </font>
    <font>
      <sz val="14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4" fillId="0" borderId="0"/>
    <xf numFmtId="0" fontId="1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0" xfId="1" applyFont="1">
      <alignment vertical="center"/>
    </xf>
    <xf numFmtId="176" fontId="5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5" fillId="0" borderId="0" xfId="1" applyNumberFormat="1" applyFont="1">
      <alignment vertical="center"/>
    </xf>
    <xf numFmtId="10" fontId="5" fillId="0" borderId="0" xfId="1" applyNumberFormat="1" applyFo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1" fillId="0" borderId="0" xfId="0" applyFont="1"/>
    <xf numFmtId="0" fontId="12" fillId="0" borderId="0" xfId="2" applyFont="1">
      <alignment vertical="center"/>
    </xf>
    <xf numFmtId="0" fontId="11" fillId="0" borderId="0" xfId="0" applyFont="1" applyAlignment="1">
      <alignment horizontal="center"/>
    </xf>
    <xf numFmtId="0" fontId="12" fillId="0" borderId="0" xfId="3" applyFont="1">
      <alignment vertical="center"/>
    </xf>
    <xf numFmtId="0" fontId="12" fillId="0" borderId="0" xfId="4" applyFont="1"/>
    <xf numFmtId="11" fontId="12" fillId="0" borderId="0" xfId="4" applyNumberFormat="1" applyFont="1"/>
    <xf numFmtId="11" fontId="12" fillId="0" borderId="0" xfId="3" applyNumberFormat="1" applyFont="1">
      <alignment vertical="center"/>
    </xf>
    <xf numFmtId="0" fontId="5" fillId="0" borderId="0" xfId="5" applyFont="1" applyFill="1" applyAlignment="1">
      <alignment horizontal="center" vertical="center"/>
    </xf>
    <xf numFmtId="10" fontId="7" fillId="0" borderId="0" xfId="1" applyNumberFormat="1" applyFont="1">
      <alignment vertical="center"/>
    </xf>
    <xf numFmtId="0" fontId="5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6" fontId="5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'The soluble protein content'!$B$5:$B$10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'The soluble protein content'!$C$5:$C$10</c:f>
              <c:numCache>
                <c:formatCode>General</c:formatCode>
                <c:ptCount val="6"/>
                <c:pt idx="0">
                  <c:v>0</c:v>
                </c:pt>
                <c:pt idx="1">
                  <c:v>0.21299999999999999</c:v>
                </c:pt>
                <c:pt idx="2">
                  <c:v>0.38800000000000001</c:v>
                </c:pt>
                <c:pt idx="3">
                  <c:v>0.53500000000000003</c:v>
                </c:pt>
                <c:pt idx="4">
                  <c:v>0.67100000000000004</c:v>
                </c:pt>
                <c:pt idx="5">
                  <c:v>0.79800000000000004</c:v>
                </c:pt>
              </c:numCache>
            </c:numRef>
          </c:yVal>
        </c:ser>
        <c:axId val="113743744"/>
        <c:axId val="113745280"/>
      </c:scatterChart>
      <c:valAx>
        <c:axId val="113743744"/>
        <c:scaling>
          <c:orientation val="minMax"/>
        </c:scaling>
        <c:axPos val="b"/>
        <c:numFmt formatCode="General" sourceLinked="1"/>
        <c:tickLblPos val="nextTo"/>
        <c:crossAx val="113745280"/>
        <c:crosses val="autoZero"/>
        <c:crossBetween val="midCat"/>
      </c:valAx>
      <c:valAx>
        <c:axId val="113745280"/>
        <c:scaling>
          <c:orientation val="minMax"/>
        </c:scaling>
        <c:axPos val="l"/>
        <c:majorGridlines/>
        <c:numFmt formatCode="General" sourceLinked="1"/>
        <c:tickLblPos val="nextTo"/>
        <c:crossAx val="11374374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'The degree of hydrolysis'!$B$5:$B$9</c:f>
              <c:numCache>
                <c:formatCode>General</c:formatCode>
                <c:ptCount val="5"/>
                <c:pt idx="0">
                  <c:v>0</c:v>
                </c:pt>
                <c:pt idx="1">
                  <c:v>0.2379</c:v>
                </c:pt>
                <c:pt idx="2">
                  <c:v>0.4758</c:v>
                </c:pt>
                <c:pt idx="3">
                  <c:v>0.71360000000000001</c:v>
                </c:pt>
                <c:pt idx="4">
                  <c:v>0.95150000000000001</c:v>
                </c:pt>
              </c:numCache>
            </c:numRef>
          </c:xVal>
          <c:yVal>
            <c:numRef>
              <c:f>'The degree of hydrolysis'!$C$5:$C$9</c:f>
              <c:numCache>
                <c:formatCode>General</c:formatCode>
                <c:ptCount val="5"/>
                <c:pt idx="0">
                  <c:v>4.8000000000000001E-2</c:v>
                </c:pt>
                <c:pt idx="1">
                  <c:v>0.23399999999999999</c:v>
                </c:pt>
                <c:pt idx="2">
                  <c:v>0.42349999999999999</c:v>
                </c:pt>
                <c:pt idx="3">
                  <c:v>0.60599999999999998</c:v>
                </c:pt>
                <c:pt idx="4">
                  <c:v>0.78950000000000009</c:v>
                </c:pt>
              </c:numCache>
            </c:numRef>
          </c:yVal>
        </c:ser>
        <c:axId val="116129152"/>
        <c:axId val="116479104"/>
      </c:scatterChart>
      <c:valAx>
        <c:axId val="116129152"/>
        <c:scaling>
          <c:orientation val="minMax"/>
        </c:scaling>
        <c:axPos val="b"/>
        <c:numFmt formatCode="General" sourceLinked="1"/>
        <c:tickLblPos val="nextTo"/>
        <c:crossAx val="116479104"/>
        <c:crosses val="autoZero"/>
        <c:crossBetween val="midCat"/>
      </c:valAx>
      <c:valAx>
        <c:axId val="116479104"/>
        <c:scaling>
          <c:orientation val="minMax"/>
        </c:scaling>
        <c:axPos val="l"/>
        <c:majorGridlines/>
        <c:numFmt formatCode="General" sourceLinked="1"/>
        <c:tickLblPos val="nextTo"/>
        <c:crossAx val="116129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95250</xdr:rowOff>
    </xdr:from>
    <xdr:to>
      <xdr:col>10</xdr:col>
      <xdr:colOff>295275</xdr:colOff>
      <xdr:row>16</xdr:row>
      <xdr:rowOff>190500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</xdr:row>
      <xdr:rowOff>57150</xdr:rowOff>
    </xdr:from>
    <xdr:to>
      <xdr:col>11</xdr:col>
      <xdr:colOff>161925</xdr:colOff>
      <xdr:row>13</xdr:row>
      <xdr:rowOff>133350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4FFC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opLeftCell="A188" workbookViewId="0">
      <selection activeCell="K110" sqref="K110:K209"/>
    </sheetView>
  </sheetViews>
  <sheetFormatPr defaultRowHeight="15"/>
  <cols>
    <col min="1" max="2" width="15.5" style="14" customWidth="1"/>
    <col min="3" max="3" width="9" style="14"/>
    <col min="4" max="4" width="14.5" style="14" customWidth="1"/>
    <col min="5" max="5" width="15" style="14" customWidth="1"/>
    <col min="6" max="6" width="9" style="14"/>
    <col min="7" max="7" width="12.5" style="14" customWidth="1"/>
    <col min="8" max="8" width="15" style="14" customWidth="1"/>
    <col min="9" max="9" width="9" style="14"/>
    <col min="10" max="10" width="14.125" style="14" customWidth="1"/>
    <col min="11" max="11" width="14.875" style="14" customWidth="1"/>
    <col min="12" max="16384" width="9" style="14"/>
  </cols>
  <sheetData>
    <row r="1" spans="1:13" ht="20.2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15.75">
      <c r="A3" s="32" t="s">
        <v>24</v>
      </c>
      <c r="B3" s="32"/>
      <c r="D3" s="33" t="s">
        <v>25</v>
      </c>
      <c r="E3" s="33"/>
      <c r="G3" s="33" t="s">
        <v>26</v>
      </c>
      <c r="H3" s="33"/>
      <c r="J3" s="33" t="s">
        <v>27</v>
      </c>
      <c r="K3" s="33"/>
    </row>
    <row r="4" spans="1:13" ht="15.75">
      <c r="A4" s="15" t="s">
        <v>22</v>
      </c>
      <c r="B4" s="15" t="s">
        <v>23</v>
      </c>
      <c r="D4" s="15" t="s">
        <v>48</v>
      </c>
      <c r="E4" s="15" t="s">
        <v>23</v>
      </c>
      <c r="G4" s="15" t="s">
        <v>22</v>
      </c>
      <c r="H4" s="15" t="s">
        <v>23</v>
      </c>
      <c r="J4" s="15" t="s">
        <v>22</v>
      </c>
      <c r="K4" s="15" t="s">
        <v>23</v>
      </c>
    </row>
    <row r="5" spans="1:13" ht="15.75" customHeight="1">
      <c r="A5" s="17">
        <v>1.06590951794791E-2</v>
      </c>
      <c r="B5" s="17">
        <v>0</v>
      </c>
      <c r="D5" s="18">
        <v>1.06590951794791E-2</v>
      </c>
      <c r="E5" s="18">
        <v>0</v>
      </c>
      <c r="G5" s="18">
        <v>1.06590951794791E-2</v>
      </c>
      <c r="H5" s="18">
        <v>0</v>
      </c>
      <c r="J5" s="18">
        <v>1.06590951794791E-2</v>
      </c>
      <c r="K5" s="18">
        <v>0</v>
      </c>
      <c r="L5" s="10"/>
    </row>
    <row r="6" spans="1:13" ht="15.75">
      <c r="A6" s="17">
        <v>1.21104706271294E-2</v>
      </c>
      <c r="B6" s="17">
        <v>0</v>
      </c>
      <c r="D6" s="18">
        <v>1.21104706271294E-2</v>
      </c>
      <c r="E6" s="18">
        <v>0</v>
      </c>
      <c r="G6" s="18">
        <v>1.21104706271294E-2</v>
      </c>
      <c r="H6" s="18">
        <v>0</v>
      </c>
      <c r="J6" s="18">
        <v>1.21104706271294E-2</v>
      </c>
      <c r="K6" s="18">
        <v>0</v>
      </c>
    </row>
    <row r="7" spans="1:13" ht="15.75">
      <c r="A7" s="17">
        <v>1.37594698556517E-2</v>
      </c>
      <c r="B7" s="17">
        <v>0</v>
      </c>
      <c r="D7" s="18">
        <v>1.37594698556517E-2</v>
      </c>
      <c r="E7" s="18">
        <v>0</v>
      </c>
      <c r="G7" s="18">
        <v>1.37594698556517E-2</v>
      </c>
      <c r="H7" s="18">
        <v>0</v>
      </c>
      <c r="J7" s="18">
        <v>1.37594698556517E-2</v>
      </c>
      <c r="K7" s="18">
        <v>0</v>
      </c>
    </row>
    <row r="8" spans="1:13" ht="15.75">
      <c r="A8" s="17">
        <v>1.5633001931772299E-2</v>
      </c>
      <c r="B8" s="17">
        <v>0</v>
      </c>
      <c r="D8" s="18">
        <v>1.5633001931772299E-2</v>
      </c>
      <c r="E8" s="18">
        <v>0</v>
      </c>
      <c r="G8" s="18">
        <v>1.5633001931772299E-2</v>
      </c>
      <c r="H8" s="18">
        <v>0</v>
      </c>
      <c r="J8" s="18">
        <v>1.5633001931772299E-2</v>
      </c>
      <c r="K8" s="18">
        <v>0</v>
      </c>
    </row>
    <row r="9" spans="1:13" ht="15.75">
      <c r="A9" s="17">
        <v>1.7761639944173801E-2</v>
      </c>
      <c r="B9" s="17">
        <v>0</v>
      </c>
      <c r="D9" s="18">
        <v>1.7761639944173801E-2</v>
      </c>
      <c r="E9" s="18">
        <v>0</v>
      </c>
      <c r="G9" s="18">
        <v>1.7761639944173801E-2</v>
      </c>
      <c r="H9" s="18">
        <v>0</v>
      </c>
      <c r="J9" s="18">
        <v>1.7761639944173801E-2</v>
      </c>
      <c r="K9" s="18">
        <v>0</v>
      </c>
    </row>
    <row r="10" spans="1:13" ht="15.75">
      <c r="A10" s="17">
        <v>2.0180119908083698E-2</v>
      </c>
      <c r="B10" s="17">
        <v>0</v>
      </c>
      <c r="D10" s="18">
        <v>2.0180119908083698E-2</v>
      </c>
      <c r="E10" s="18">
        <v>0</v>
      </c>
      <c r="G10" s="18">
        <v>2.0180119908083698E-2</v>
      </c>
      <c r="H10" s="18">
        <v>0</v>
      </c>
      <c r="J10" s="18">
        <v>2.0180119908083698E-2</v>
      </c>
      <c r="K10" s="18">
        <v>0</v>
      </c>
    </row>
    <row r="11" spans="1:13" ht="15.75">
      <c r="A11" s="17">
        <v>2.2927907602260499E-2</v>
      </c>
      <c r="B11" s="17">
        <v>0</v>
      </c>
      <c r="D11" s="18">
        <v>2.2927907602260499E-2</v>
      </c>
      <c r="E11" s="18">
        <v>0</v>
      </c>
      <c r="G11" s="18">
        <v>2.2927907602260499E-2</v>
      </c>
      <c r="H11" s="18">
        <v>0</v>
      </c>
      <c r="J11" s="18">
        <v>2.2927907602260499E-2</v>
      </c>
      <c r="K11" s="18">
        <v>0</v>
      </c>
    </row>
    <row r="12" spans="1:13" ht="15.75">
      <c r="A12" s="17">
        <v>2.6049842588260201E-2</v>
      </c>
      <c r="B12" s="17">
        <v>0</v>
      </c>
      <c r="D12" s="18">
        <v>2.6049842588260201E-2</v>
      </c>
      <c r="E12" s="18">
        <v>0</v>
      </c>
      <c r="G12" s="18">
        <v>2.6049842588260201E-2</v>
      </c>
      <c r="H12" s="18">
        <v>0</v>
      </c>
      <c r="J12" s="18">
        <v>2.6049842588260201E-2</v>
      </c>
      <c r="K12" s="18">
        <v>0</v>
      </c>
    </row>
    <row r="13" spans="1:13" ht="15.75">
      <c r="A13" s="17">
        <v>2.9596869921362901E-2</v>
      </c>
      <c r="B13" s="17">
        <v>0</v>
      </c>
      <c r="D13" s="18">
        <v>2.9596869921362901E-2</v>
      </c>
      <c r="E13" s="18">
        <v>0</v>
      </c>
      <c r="G13" s="18">
        <v>2.9596869921362901E-2</v>
      </c>
      <c r="H13" s="18">
        <v>0</v>
      </c>
      <c r="J13" s="18">
        <v>2.9596869921362901E-2</v>
      </c>
      <c r="K13" s="18">
        <v>0</v>
      </c>
    </row>
    <row r="14" spans="1:13" ht="15.75">
      <c r="A14" s="17">
        <v>3.3626871493528797E-2</v>
      </c>
      <c r="B14" s="17">
        <v>0</v>
      </c>
      <c r="D14" s="18">
        <v>3.3626871493528797E-2</v>
      </c>
      <c r="E14" s="18">
        <v>0</v>
      </c>
      <c r="G14" s="18">
        <v>3.3626871493528797E-2</v>
      </c>
      <c r="H14" s="18">
        <v>0</v>
      </c>
      <c r="J14" s="18">
        <v>3.3626871493528797E-2</v>
      </c>
      <c r="K14" s="18">
        <v>0</v>
      </c>
    </row>
    <row r="15" spans="1:13" ht="15.75">
      <c r="A15" s="17">
        <v>3.8205610574586997E-2</v>
      </c>
      <c r="B15" s="17">
        <v>0</v>
      </c>
      <c r="D15" s="18">
        <v>3.8205610574586997E-2</v>
      </c>
      <c r="E15" s="18">
        <v>0</v>
      </c>
      <c r="G15" s="18">
        <v>3.8205610574586997E-2</v>
      </c>
      <c r="H15" s="18">
        <v>0</v>
      </c>
      <c r="J15" s="18">
        <v>3.8205610574586997E-2</v>
      </c>
      <c r="K15" s="18">
        <v>0</v>
      </c>
    </row>
    <row r="16" spans="1:13" ht="15.75">
      <c r="A16" s="17">
        <v>4.3407804965082598E-2</v>
      </c>
      <c r="B16" s="17">
        <v>0</v>
      </c>
      <c r="D16" s="18">
        <v>4.3407804965082598E-2</v>
      </c>
      <c r="E16" s="18">
        <v>0</v>
      </c>
      <c r="G16" s="18">
        <v>4.3407804965082598E-2</v>
      </c>
      <c r="H16" s="18">
        <v>0</v>
      </c>
      <c r="J16" s="18">
        <v>4.3407804965082598E-2</v>
      </c>
      <c r="K16" s="18">
        <v>0</v>
      </c>
    </row>
    <row r="17" spans="1:11" ht="15.75">
      <c r="A17" s="17">
        <v>4.93183462729418E-2</v>
      </c>
      <c r="B17" s="17">
        <v>0</v>
      </c>
      <c r="D17" s="18">
        <v>4.93183462729418E-2</v>
      </c>
      <c r="E17" s="18">
        <v>0</v>
      </c>
      <c r="G17" s="18">
        <v>4.93183462729418E-2</v>
      </c>
      <c r="H17" s="18">
        <v>0</v>
      </c>
      <c r="J17" s="18">
        <v>4.93183462729418E-2</v>
      </c>
      <c r="K17" s="18">
        <v>0</v>
      </c>
    </row>
    <row r="18" spans="1:11" ht="15.75">
      <c r="A18" s="17">
        <v>5.60336852106285E-2</v>
      </c>
      <c r="B18" s="17">
        <v>0</v>
      </c>
      <c r="D18" s="18">
        <v>5.60336852106285E-2</v>
      </c>
      <c r="E18" s="18">
        <v>0</v>
      </c>
      <c r="G18" s="18">
        <v>5.60336852106285E-2</v>
      </c>
      <c r="H18" s="18">
        <v>0</v>
      </c>
      <c r="J18" s="18">
        <v>5.60336852106285E-2</v>
      </c>
      <c r="K18" s="18">
        <v>0</v>
      </c>
    </row>
    <row r="19" spans="1:11" ht="15.75">
      <c r="A19" s="17">
        <v>6.3663405518656194E-2</v>
      </c>
      <c r="B19" s="17">
        <v>0</v>
      </c>
      <c r="D19" s="18">
        <v>6.3663405518656194E-2</v>
      </c>
      <c r="E19" s="18">
        <v>0</v>
      </c>
      <c r="G19" s="18">
        <v>6.3663405518656194E-2</v>
      </c>
      <c r="H19" s="18">
        <v>0</v>
      </c>
      <c r="J19" s="18">
        <v>6.3663405518656194E-2</v>
      </c>
      <c r="K19" s="18">
        <v>0</v>
      </c>
    </row>
    <row r="20" spans="1:11" ht="15.75">
      <c r="A20" s="17">
        <v>7.2332012199406298E-2</v>
      </c>
      <c r="B20" s="17">
        <v>0</v>
      </c>
      <c r="D20" s="18">
        <v>7.2332012199406298E-2</v>
      </c>
      <c r="E20" s="18">
        <v>0</v>
      </c>
      <c r="G20" s="18">
        <v>7.2332012199406298E-2</v>
      </c>
      <c r="H20" s="18">
        <v>0</v>
      </c>
      <c r="J20" s="18">
        <v>7.2332012199406298E-2</v>
      </c>
      <c r="K20" s="18">
        <v>0</v>
      </c>
    </row>
    <row r="21" spans="1:11" ht="15.75">
      <c r="A21" s="17">
        <v>8.2180963242405702E-2</v>
      </c>
      <c r="B21" s="17">
        <v>0</v>
      </c>
      <c r="D21" s="18">
        <v>8.2180963242405702E-2</v>
      </c>
      <c r="E21" s="18">
        <v>0</v>
      </c>
      <c r="G21" s="18">
        <v>8.2180963242405702E-2</v>
      </c>
      <c r="H21" s="18">
        <v>0</v>
      </c>
      <c r="J21" s="18">
        <v>8.2180963242405702E-2</v>
      </c>
      <c r="K21" s="18">
        <v>0</v>
      </c>
    </row>
    <row r="22" spans="1:11" ht="15.75">
      <c r="A22" s="17">
        <v>9.3370977995619497E-2</v>
      </c>
      <c r="B22" s="17">
        <v>0</v>
      </c>
      <c r="D22" s="18">
        <v>9.3370977995619497E-2</v>
      </c>
      <c r="E22" s="18">
        <v>0</v>
      </c>
      <c r="G22" s="18">
        <v>9.3370977995619497E-2</v>
      </c>
      <c r="H22" s="18">
        <v>0</v>
      </c>
      <c r="J22" s="18">
        <v>9.3370977995619497E-2</v>
      </c>
      <c r="K22" s="18">
        <v>0</v>
      </c>
    </row>
    <row r="23" spans="1:11" ht="15.75">
      <c r="A23" s="17">
        <v>0.106084659851734</v>
      </c>
      <c r="B23" s="17">
        <v>0</v>
      </c>
      <c r="D23" s="18">
        <v>0.106084659851734</v>
      </c>
      <c r="E23" s="18">
        <v>0</v>
      </c>
      <c r="G23" s="18">
        <v>0.106084659851734</v>
      </c>
      <c r="H23" s="18">
        <v>0</v>
      </c>
      <c r="J23" s="18">
        <v>0.106084659851734</v>
      </c>
      <c r="K23" s="18">
        <v>0</v>
      </c>
    </row>
    <row r="24" spans="1:11" ht="15.75">
      <c r="A24" s="17">
        <v>0.120529476047537</v>
      </c>
      <c r="B24" s="17">
        <v>0</v>
      </c>
      <c r="D24" s="18">
        <v>0.120529476047537</v>
      </c>
      <c r="E24" s="18">
        <v>0</v>
      </c>
      <c r="G24" s="18">
        <v>0.120529476047537</v>
      </c>
      <c r="H24" s="18">
        <v>0</v>
      </c>
      <c r="J24" s="18">
        <v>0.120529476047537</v>
      </c>
      <c r="K24" s="18">
        <v>0</v>
      </c>
    </row>
    <row r="25" spans="1:11" ht="15.75">
      <c r="A25" s="17">
        <v>0.136941143202018</v>
      </c>
      <c r="B25" s="17">
        <v>0</v>
      </c>
      <c r="D25" s="18">
        <v>0.136941143202018</v>
      </c>
      <c r="E25" s="18">
        <v>0</v>
      </c>
      <c r="G25" s="18">
        <v>0.136941143202018</v>
      </c>
      <c r="H25" s="18">
        <v>0</v>
      </c>
      <c r="J25" s="18">
        <v>0.136941143202018</v>
      </c>
      <c r="K25" s="18">
        <v>0</v>
      </c>
    </row>
    <row r="26" spans="1:11" ht="15.75">
      <c r="A26" s="17">
        <v>0.15558747383984001</v>
      </c>
      <c r="B26" s="17">
        <v>0</v>
      </c>
      <c r="D26" s="18">
        <v>0.15558747383984001</v>
      </c>
      <c r="E26" s="18">
        <v>0</v>
      </c>
      <c r="G26" s="18">
        <v>0.15558747383984001</v>
      </c>
      <c r="H26" s="18">
        <v>0</v>
      </c>
      <c r="J26" s="18">
        <v>0.15558747383984001</v>
      </c>
      <c r="K26" s="18">
        <v>0</v>
      </c>
    </row>
    <row r="27" spans="1:11" ht="15.75">
      <c r="A27" s="17">
        <v>0.17677274666935899</v>
      </c>
      <c r="B27" s="17">
        <v>0</v>
      </c>
      <c r="D27" s="18">
        <v>0.17677274666935899</v>
      </c>
      <c r="E27" s="18">
        <v>0</v>
      </c>
      <c r="G27" s="18">
        <v>0.17677274666935899</v>
      </c>
      <c r="H27" s="18">
        <v>0</v>
      </c>
      <c r="J27" s="18">
        <v>0.17677274666935899</v>
      </c>
      <c r="K27" s="18">
        <v>0</v>
      </c>
    </row>
    <row r="28" spans="1:11" ht="15.75">
      <c r="A28" s="17">
        <v>0.20084267193126601</v>
      </c>
      <c r="B28" s="17">
        <v>0</v>
      </c>
      <c r="D28" s="18">
        <v>0.20084267193126601</v>
      </c>
      <c r="E28" s="18">
        <v>0</v>
      </c>
      <c r="G28" s="18">
        <v>0.20084267193126601</v>
      </c>
      <c r="H28" s="18">
        <v>0</v>
      </c>
      <c r="J28" s="18">
        <v>0.20084267193126601</v>
      </c>
      <c r="K28" s="18">
        <v>0</v>
      </c>
    </row>
    <row r="29" spans="1:11" ht="15.75">
      <c r="A29" s="17">
        <v>0.228190032844481</v>
      </c>
      <c r="B29" s="17">
        <v>0</v>
      </c>
      <c r="D29" s="18">
        <v>0.228190032844481</v>
      </c>
      <c r="E29" s="18">
        <v>0</v>
      </c>
      <c r="G29" s="18">
        <v>0.228190032844481</v>
      </c>
      <c r="H29" s="18">
        <v>0</v>
      </c>
      <c r="J29" s="18">
        <v>0.228190032844481</v>
      </c>
      <c r="K29" s="18">
        <v>0</v>
      </c>
    </row>
    <row r="30" spans="1:11" ht="15.75">
      <c r="A30" s="17">
        <v>0.25926109520881802</v>
      </c>
      <c r="B30" s="17">
        <v>0</v>
      </c>
      <c r="D30" s="18">
        <v>0.25926109520881802</v>
      </c>
      <c r="E30" s="18">
        <v>0</v>
      </c>
      <c r="G30" s="18">
        <v>0.25926109520881802</v>
      </c>
      <c r="H30" s="18">
        <v>0</v>
      </c>
      <c r="J30" s="18">
        <v>0.25926109520881802</v>
      </c>
      <c r="K30" s="18">
        <v>0</v>
      </c>
    </row>
    <row r="31" spans="1:11" ht="15.75">
      <c r="A31" s="17">
        <v>0.29456288975901901</v>
      </c>
      <c r="B31" s="17">
        <v>0</v>
      </c>
      <c r="D31" s="18">
        <v>0.29456288975901901</v>
      </c>
      <c r="E31" s="18">
        <v>0</v>
      </c>
      <c r="G31" s="18">
        <v>0.29456288975901901</v>
      </c>
      <c r="H31" s="18">
        <v>0</v>
      </c>
      <c r="J31" s="18">
        <v>0.29456288975901901</v>
      </c>
      <c r="K31" s="18">
        <v>0</v>
      </c>
    </row>
    <row r="32" spans="1:11" ht="15.75">
      <c r="A32" s="17">
        <v>0.33467148610669301</v>
      </c>
      <c r="B32" s="17">
        <v>0</v>
      </c>
      <c r="D32" s="18">
        <v>0.33467148610669301</v>
      </c>
      <c r="E32" s="18">
        <v>0</v>
      </c>
      <c r="G32" s="18">
        <v>0.33467148610669301</v>
      </c>
      <c r="H32" s="18">
        <v>0</v>
      </c>
      <c r="J32" s="18">
        <v>0.33467148610669301</v>
      </c>
      <c r="K32" s="18">
        <v>0</v>
      </c>
    </row>
    <row r="33" spans="1:11" ht="15.75">
      <c r="A33" s="17">
        <v>0.38024139328784301</v>
      </c>
      <c r="B33" s="17">
        <v>0</v>
      </c>
      <c r="D33" s="18">
        <v>0.38024139328784301</v>
      </c>
      <c r="E33" s="18">
        <v>0</v>
      </c>
      <c r="G33" s="18">
        <v>0.38024139328784301</v>
      </c>
      <c r="H33" s="18">
        <v>0</v>
      </c>
      <c r="J33" s="18">
        <v>0.38024139328784301</v>
      </c>
      <c r="K33" s="18">
        <v>0</v>
      </c>
    </row>
    <row r="34" spans="1:11" ht="15.75">
      <c r="A34" s="17">
        <v>0.432016240318085</v>
      </c>
      <c r="B34" s="17">
        <v>0</v>
      </c>
      <c r="D34" s="18">
        <v>0.432016240318085</v>
      </c>
      <c r="E34" s="18">
        <v>0</v>
      </c>
      <c r="G34" s="18">
        <v>0.432016240318085</v>
      </c>
      <c r="H34" s="18">
        <v>0</v>
      </c>
      <c r="J34" s="18">
        <v>0.432016240318085</v>
      </c>
      <c r="K34" s="18">
        <v>0</v>
      </c>
    </row>
    <row r="35" spans="1:11" ht="15.75">
      <c r="A35" s="17">
        <v>0.49084091104539002</v>
      </c>
      <c r="B35" s="17">
        <v>0</v>
      </c>
      <c r="D35" s="18">
        <v>0.49084091104539002</v>
      </c>
      <c r="E35" s="18">
        <v>0</v>
      </c>
      <c r="G35" s="18">
        <v>0.49084091104539002</v>
      </c>
      <c r="H35" s="18">
        <v>0</v>
      </c>
      <c r="J35" s="18">
        <v>0.49084091104539002</v>
      </c>
      <c r="K35" s="18">
        <v>0</v>
      </c>
    </row>
    <row r="36" spans="1:11" ht="15.75">
      <c r="A36" s="17">
        <v>0.55767533132199099</v>
      </c>
      <c r="B36" s="17">
        <v>0</v>
      </c>
      <c r="D36" s="18">
        <v>0.55767533132199099</v>
      </c>
      <c r="E36" s="18">
        <v>0</v>
      </c>
      <c r="G36" s="18">
        <v>0.55767533132199099</v>
      </c>
      <c r="H36" s="19">
        <v>7.6663219363358595E-5</v>
      </c>
      <c r="J36" s="18">
        <v>0.55767533132199099</v>
      </c>
      <c r="K36" s="19">
        <v>1.9176100000000001E-4</v>
      </c>
    </row>
    <row r="37" spans="1:11" ht="15.75">
      <c r="A37" s="17">
        <v>0.63361013348036199</v>
      </c>
      <c r="B37" s="17">
        <v>0</v>
      </c>
      <c r="D37" s="18">
        <v>0.63361013348036199</v>
      </c>
      <c r="E37" s="18">
        <v>0</v>
      </c>
      <c r="G37" s="18">
        <v>0.63361013348036199</v>
      </c>
      <c r="H37" s="18">
        <v>3.64709838030381E-2</v>
      </c>
      <c r="J37" s="18">
        <v>0.63361013348036199</v>
      </c>
      <c r="K37" s="18">
        <v>7.3400000000000007E-2</v>
      </c>
    </row>
    <row r="38" spans="1:11" ht="15.75">
      <c r="A38" s="17">
        <v>0.71988445373282195</v>
      </c>
      <c r="B38" s="17">
        <v>0</v>
      </c>
      <c r="D38" s="18">
        <v>0.71988445373282195</v>
      </c>
      <c r="E38" s="18">
        <v>0</v>
      </c>
      <c r="G38" s="18">
        <v>0.71988445373282195</v>
      </c>
      <c r="H38" s="18">
        <v>0.53567517347415405</v>
      </c>
      <c r="J38" s="18">
        <v>0.71988445373282195</v>
      </c>
      <c r="K38" s="18">
        <v>1.0344599999999999</v>
      </c>
    </row>
    <row r="39" spans="1:11" ht="15.75">
      <c r="A39" s="17">
        <v>0.81790615292024205</v>
      </c>
      <c r="B39" s="17">
        <v>0</v>
      </c>
      <c r="D39" s="18">
        <v>0.81790615292024205</v>
      </c>
      <c r="E39" s="18">
        <v>0</v>
      </c>
      <c r="G39" s="18">
        <v>0.81790615292024205</v>
      </c>
      <c r="H39" s="18">
        <v>2.20702169127199</v>
      </c>
      <c r="J39" s="18">
        <v>0.81790615292024205</v>
      </c>
      <c r="K39" s="18">
        <v>3.9329999999999998</v>
      </c>
    </row>
    <row r="40" spans="1:11" ht="15.75">
      <c r="A40" s="17">
        <v>0.92927479058058904</v>
      </c>
      <c r="B40" s="17">
        <v>0</v>
      </c>
      <c r="D40" s="18">
        <v>0.92927479058058904</v>
      </c>
      <c r="E40" s="18">
        <v>0</v>
      </c>
      <c r="G40" s="18">
        <v>0.92927479058058904</v>
      </c>
      <c r="H40" s="18">
        <v>4.6679250925180202</v>
      </c>
      <c r="J40" s="18">
        <v>0.92927479058058904</v>
      </c>
      <c r="K40" s="18">
        <v>8.1126100000000001</v>
      </c>
    </row>
    <row r="41" spans="1:11" ht="15.75">
      <c r="A41" s="17">
        <v>1.0558077272378801</v>
      </c>
      <c r="B41" s="17">
        <v>0</v>
      </c>
      <c r="D41" s="18">
        <v>1.0558077272378801</v>
      </c>
      <c r="E41" s="18">
        <v>0</v>
      </c>
      <c r="G41" s="18">
        <v>1.0558077272378801</v>
      </c>
      <c r="H41" s="18">
        <v>6.8281093606726504</v>
      </c>
      <c r="J41" s="18">
        <v>1.0558077272378801</v>
      </c>
      <c r="K41" s="18">
        <v>11.93365</v>
      </c>
    </row>
    <row r="42" spans="1:11" ht="15.75">
      <c r="A42" s="17">
        <v>1.1995697808597201</v>
      </c>
      <c r="B42" s="17">
        <v>0</v>
      </c>
      <c r="D42" s="18">
        <v>1.1995697808597201</v>
      </c>
      <c r="E42" s="18">
        <v>0</v>
      </c>
      <c r="G42" s="18">
        <v>1.1995697808597201</v>
      </c>
      <c r="H42" s="18">
        <v>7.6156285082669104</v>
      </c>
      <c r="J42" s="18">
        <v>1.1995697808597201</v>
      </c>
      <c r="K42" s="18">
        <v>13.864129999999999</v>
      </c>
    </row>
    <row r="43" spans="1:11" ht="15.75">
      <c r="A43" s="17">
        <v>1.36290692143004</v>
      </c>
      <c r="B43" s="17">
        <v>0</v>
      </c>
      <c r="D43" s="18">
        <v>1.36290692143004</v>
      </c>
      <c r="E43" s="18">
        <v>0</v>
      </c>
      <c r="G43" s="18">
        <v>1.36290692143004</v>
      </c>
      <c r="H43" s="18">
        <v>6.6352771645537496</v>
      </c>
      <c r="J43" s="18">
        <v>1.36290692143004</v>
      </c>
      <c r="K43" s="18">
        <v>13.34737</v>
      </c>
    </row>
    <row r="44" spans="1:11" ht="15.75">
      <c r="A44" s="17">
        <v>1.5484845534793801</v>
      </c>
      <c r="B44" s="17">
        <v>0</v>
      </c>
      <c r="D44" s="18">
        <v>1.5484845534793801</v>
      </c>
      <c r="E44" s="18">
        <v>0</v>
      </c>
      <c r="G44" s="18">
        <v>1.5484845534793801</v>
      </c>
      <c r="H44" s="18">
        <v>4.4255424184383498</v>
      </c>
      <c r="J44" s="18">
        <v>1.5484845534793801</v>
      </c>
      <c r="K44" s="18">
        <v>11.022550000000001</v>
      </c>
    </row>
    <row r="45" spans="1:11" ht="15.75">
      <c r="A45" s="17">
        <v>1.75933101128309</v>
      </c>
      <c r="B45" s="17">
        <v>0</v>
      </c>
      <c r="D45" s="18">
        <v>1.75933101128309</v>
      </c>
      <c r="E45" s="18">
        <v>0</v>
      </c>
      <c r="G45" s="18">
        <v>1.75933101128309</v>
      </c>
      <c r="H45" s="18">
        <v>2.1018848978220599</v>
      </c>
      <c r="J45" s="18">
        <v>1.75933101128309</v>
      </c>
      <c r="K45" s="18">
        <v>8.1839899999999997</v>
      </c>
    </row>
    <row r="46" spans="1:11" ht="15.75">
      <c r="A46" s="17">
        <v>1.9988869765006601</v>
      </c>
      <c r="B46" s="17">
        <v>0</v>
      </c>
      <c r="D46" s="18">
        <v>1.9988869765006601</v>
      </c>
      <c r="E46" s="18">
        <v>0</v>
      </c>
      <c r="G46" s="18">
        <v>1.9988869765006601</v>
      </c>
      <c r="H46" s="18">
        <v>0.58627364740710097</v>
      </c>
      <c r="J46" s="18">
        <v>1.9988869765006601</v>
      </c>
      <c r="K46" s="18">
        <v>5.8912199999999997</v>
      </c>
    </row>
    <row r="47" spans="1:11" ht="15.75">
      <c r="A47" s="17">
        <v>2.2710616246740098</v>
      </c>
      <c r="B47" s="17">
        <v>0</v>
      </c>
      <c r="D47" s="18">
        <v>2.2710616246740098</v>
      </c>
      <c r="E47" s="18">
        <v>0</v>
      </c>
      <c r="G47" s="18">
        <v>2.2710616246740098</v>
      </c>
      <c r="H47" s="18">
        <v>4.3958933102633303E-2</v>
      </c>
      <c r="J47" s="18">
        <v>2.2710616246740098</v>
      </c>
      <c r="K47" s="18">
        <v>4.40951</v>
      </c>
    </row>
    <row r="48" spans="1:11" ht="15.75">
      <c r="A48" s="17">
        <v>2.5802964168070699</v>
      </c>
      <c r="B48" s="17">
        <v>0</v>
      </c>
      <c r="D48" s="18">
        <v>2.5802964168070699</v>
      </c>
      <c r="E48" s="18">
        <v>0</v>
      </c>
      <c r="G48" s="18">
        <v>2.5802964168070699</v>
      </c>
      <c r="H48" s="18">
        <v>1.30383952450863E-2</v>
      </c>
      <c r="J48" s="18">
        <v>2.5802964168070699</v>
      </c>
      <c r="K48" s="18">
        <v>3.4156</v>
      </c>
    </row>
    <row r="49" spans="1:11" ht="15.75">
      <c r="A49" s="17">
        <v>2.9316375770045799</v>
      </c>
      <c r="B49" s="17">
        <v>0</v>
      </c>
      <c r="D49" s="18">
        <v>2.9316375770045799</v>
      </c>
      <c r="E49" s="18">
        <v>0</v>
      </c>
      <c r="G49" s="18">
        <v>2.9316375770045799</v>
      </c>
      <c r="H49" s="18">
        <v>0.15636926914239199</v>
      </c>
      <c r="J49" s="18">
        <v>2.9316375770045799</v>
      </c>
      <c r="K49" s="18">
        <v>2.6070799999999998</v>
      </c>
    </row>
    <row r="50" spans="1:11" ht="15.75">
      <c r="A50" s="17">
        <v>3.3308184388909701</v>
      </c>
      <c r="B50" s="17">
        <v>0</v>
      </c>
      <c r="D50" s="18">
        <v>3.3308184388909701</v>
      </c>
      <c r="E50" s="18">
        <v>0</v>
      </c>
      <c r="G50" s="18">
        <v>3.3308184388909701</v>
      </c>
      <c r="H50" s="18">
        <v>0.48222195743223001</v>
      </c>
      <c r="J50" s="18">
        <v>3.3308184388909701</v>
      </c>
      <c r="K50" s="18">
        <v>1.9464300000000001</v>
      </c>
    </row>
    <row r="51" spans="1:11" ht="15.75">
      <c r="A51" s="17">
        <v>3.7843530045728899</v>
      </c>
      <c r="B51" s="20">
        <v>7.8645267977566098E-5</v>
      </c>
      <c r="D51" s="18">
        <v>3.7843530045728899</v>
      </c>
      <c r="E51" s="18">
        <v>0</v>
      </c>
      <c r="G51" s="18">
        <v>3.7843530045728899</v>
      </c>
      <c r="H51" s="18">
        <v>0.95562943566277203</v>
      </c>
      <c r="J51" s="18">
        <v>3.7843530045728899</v>
      </c>
      <c r="K51" s="18">
        <v>1.41994</v>
      </c>
    </row>
    <row r="52" spans="1:11" ht="15.75">
      <c r="A52" s="17">
        <v>4.2996422428801804</v>
      </c>
      <c r="B52" s="17">
        <v>7.2475193585090202E-3</v>
      </c>
      <c r="D52" s="18">
        <v>4.2996422428801804</v>
      </c>
      <c r="E52" s="18">
        <v>0</v>
      </c>
      <c r="G52" s="18">
        <v>4.2996422428801804</v>
      </c>
      <c r="H52" s="18">
        <v>1.49226885256848</v>
      </c>
      <c r="J52" s="18">
        <v>4.2996422428801804</v>
      </c>
      <c r="K52" s="18">
        <v>0.98268999999999995</v>
      </c>
    </row>
    <row r="53" spans="1:11" ht="15.75">
      <c r="A53" s="17">
        <v>4.8850948615049301</v>
      </c>
      <c r="B53" s="17">
        <v>0.10373293499410501</v>
      </c>
      <c r="D53" s="18">
        <v>4.8850948615049301</v>
      </c>
      <c r="E53" s="18">
        <v>2.2907270092142201E-4</v>
      </c>
      <c r="G53" s="18">
        <v>4.8850948615049301</v>
      </c>
      <c r="H53" s="18">
        <v>2.0557700747065799</v>
      </c>
      <c r="J53" s="18">
        <v>4.8850948615049301</v>
      </c>
      <c r="K53" s="18">
        <v>0.68884999999999996</v>
      </c>
    </row>
    <row r="54" spans="1:11" ht="15.75">
      <c r="A54" s="17">
        <v>5.5502645238493296</v>
      </c>
      <c r="B54" s="17">
        <v>0.48992454360496701</v>
      </c>
      <c r="D54" s="18">
        <v>5.5502645238493296</v>
      </c>
      <c r="E54" s="18">
        <v>1.6308861301789199E-2</v>
      </c>
      <c r="G54" s="18">
        <v>5.5502645238493296</v>
      </c>
      <c r="H54" s="18">
        <v>2.61996914515868</v>
      </c>
      <c r="J54" s="18">
        <v>5.5502645238493296</v>
      </c>
      <c r="K54" s="18">
        <v>0.61853999999999998</v>
      </c>
    </row>
    <row r="55" spans="1:11" ht="15.75">
      <c r="A55" s="17">
        <v>6.3060057497451298</v>
      </c>
      <c r="B55" s="17">
        <v>1.1394424778441099</v>
      </c>
      <c r="D55" s="18">
        <v>6.3060057497451298</v>
      </c>
      <c r="E55" s="18">
        <v>0.16815840382350999</v>
      </c>
      <c r="G55" s="18">
        <v>6.3060057497451298</v>
      </c>
      <c r="H55" s="18">
        <v>3.1478740945699402</v>
      </c>
      <c r="J55" s="18">
        <v>6.3060057497451298</v>
      </c>
      <c r="K55" s="18">
        <v>0.78144000000000002</v>
      </c>
    </row>
    <row r="56" spans="1:11" ht="15.75">
      <c r="A56" s="17">
        <v>7.1646510440982496</v>
      </c>
      <c r="B56" s="17">
        <v>1.9773402607630599</v>
      </c>
      <c r="D56" s="18">
        <v>7.1646510440982496</v>
      </c>
      <c r="E56" s="18">
        <v>0.33670957418715802</v>
      </c>
      <c r="G56" s="18">
        <v>7.1646510440982496</v>
      </c>
      <c r="H56" s="18">
        <v>3.6689007555097199</v>
      </c>
      <c r="J56" s="18">
        <v>7.1646510440982496</v>
      </c>
      <c r="K56" s="18">
        <v>1.24007</v>
      </c>
    </row>
    <row r="57" spans="1:11" ht="15.75">
      <c r="A57" s="17">
        <v>8.1402121439189692</v>
      </c>
      <c r="B57" s="17">
        <v>3.0026789275569299</v>
      </c>
      <c r="D57" s="18">
        <v>8.1402121439189692</v>
      </c>
      <c r="E57" s="18">
        <v>0.58593292955035203</v>
      </c>
      <c r="G57" s="18">
        <v>8.1402121439189692</v>
      </c>
      <c r="H57" s="18">
        <v>4.1647343226839704</v>
      </c>
      <c r="J57" s="18">
        <v>8.1402121439189692</v>
      </c>
      <c r="K57" s="18">
        <v>1.8977299999999999</v>
      </c>
    </row>
    <row r="58" spans="1:11" ht="15.75">
      <c r="A58" s="17">
        <v>9.2486086677716006</v>
      </c>
      <c r="B58" s="17">
        <v>4.2872756586781904</v>
      </c>
      <c r="D58" s="18">
        <v>9.2486086677716006</v>
      </c>
      <c r="E58" s="18">
        <v>1.0030146459514699</v>
      </c>
      <c r="G58" s="18">
        <v>9.2486086677716006</v>
      </c>
      <c r="H58" s="18">
        <v>4.5801733696644797</v>
      </c>
      <c r="J58" s="18">
        <v>9.2486086677716006</v>
      </c>
      <c r="K58" s="18">
        <v>2.53226</v>
      </c>
    </row>
    <row r="59" spans="1:11" ht="15.75">
      <c r="A59" s="17">
        <v>10.507927898842199</v>
      </c>
      <c r="B59" s="17">
        <v>5.8788184353553303</v>
      </c>
      <c r="D59" s="18">
        <v>10.507927898842199</v>
      </c>
      <c r="E59" s="18">
        <v>1.66112466851976</v>
      </c>
      <c r="G59" s="18">
        <v>10.507927898842199</v>
      </c>
      <c r="H59" s="18">
        <v>4.8533824339761402</v>
      </c>
      <c r="J59" s="18">
        <v>10.507927898842199</v>
      </c>
      <c r="K59" s="18">
        <v>2.9047700000000001</v>
      </c>
    </row>
    <row r="60" spans="1:11" ht="15.75">
      <c r="A60" s="17">
        <v>11.938719940874099</v>
      </c>
      <c r="B60" s="17">
        <v>7.6656188738544904</v>
      </c>
      <c r="D60" s="18">
        <v>11.938719940874099</v>
      </c>
      <c r="E60" s="18">
        <v>2.5479165947627398</v>
      </c>
      <c r="G60" s="18">
        <v>11.938719940874099</v>
      </c>
      <c r="H60" s="18">
        <v>4.93367571477987</v>
      </c>
      <c r="J60" s="18">
        <v>11.938719940874099</v>
      </c>
      <c r="K60" s="18">
        <v>2.8513000000000002</v>
      </c>
    </row>
    <row r="61" spans="1:11" ht="15.75">
      <c r="A61" s="17">
        <v>13.564333063451</v>
      </c>
      <c r="B61" s="17">
        <v>9.3423399653072607</v>
      </c>
      <c r="D61" s="18">
        <v>13.564333063451</v>
      </c>
      <c r="E61" s="18">
        <v>3.5480407256107802</v>
      </c>
      <c r="G61" s="18">
        <v>13.564333063451</v>
      </c>
      <c r="H61" s="18">
        <v>4.8480172473926304</v>
      </c>
      <c r="J61" s="18">
        <v>13.564333063451</v>
      </c>
      <c r="K61" s="18">
        <v>2.4247700000000001</v>
      </c>
    </row>
    <row r="62" spans="1:11" ht="15.75">
      <c r="A62" s="17">
        <v>15.411294708933401</v>
      </c>
      <c r="B62" s="17">
        <v>10.5333345934354</v>
      </c>
      <c r="D62" s="18">
        <v>15.411294708933401</v>
      </c>
      <c r="E62" s="18">
        <v>4.5054013745424797</v>
      </c>
      <c r="G62" s="18">
        <v>15.411294708933401</v>
      </c>
      <c r="H62" s="18">
        <v>4.6985367858845102</v>
      </c>
      <c r="J62" s="18">
        <v>15.411294708933401</v>
      </c>
      <c r="K62" s="18">
        <v>1.8697900000000001</v>
      </c>
    </row>
    <row r="63" spans="1:11" ht="15.75">
      <c r="A63" s="17">
        <v>17.509744378480502</v>
      </c>
      <c r="B63" s="17">
        <v>11.0030110163983</v>
      </c>
      <c r="D63" s="18">
        <v>17.509744378480502</v>
      </c>
      <c r="E63" s="18">
        <v>5.3186213089578898</v>
      </c>
      <c r="G63" s="18">
        <v>17.509744378480502</v>
      </c>
      <c r="H63" s="18">
        <v>4.5614522105539503</v>
      </c>
      <c r="J63" s="18">
        <v>17.509744378480502</v>
      </c>
      <c r="K63" s="18">
        <v>1.38588</v>
      </c>
    </row>
    <row r="64" spans="1:11" ht="15.75">
      <c r="A64" s="17">
        <v>19.893925461175499</v>
      </c>
      <c r="B64" s="17">
        <v>10.748513471004999</v>
      </c>
      <c r="D64" s="18">
        <v>19.893925461175499</v>
      </c>
      <c r="E64" s="18">
        <v>5.9711330795595901</v>
      </c>
      <c r="G64" s="18">
        <v>19.893925461175499</v>
      </c>
      <c r="H64" s="18">
        <v>4.4169810123022604</v>
      </c>
      <c r="J64" s="18">
        <v>19.893925461175499</v>
      </c>
      <c r="K64" s="18">
        <v>0.97002999999999995</v>
      </c>
    </row>
    <row r="65" spans="1:11" ht="15.75">
      <c r="A65" s="17">
        <v>22.602744032129198</v>
      </c>
      <c r="B65" s="17">
        <v>9.8942597833257295</v>
      </c>
      <c r="D65" s="18">
        <v>22.602744032129198</v>
      </c>
      <c r="E65" s="18">
        <v>6.4806205382763302</v>
      </c>
      <c r="G65" s="18">
        <v>22.602744032129198</v>
      </c>
      <c r="H65" s="18">
        <v>4.2289478708616004</v>
      </c>
      <c r="J65" s="18">
        <v>22.602744032129198</v>
      </c>
      <c r="K65" s="18">
        <v>0.58181000000000005</v>
      </c>
    </row>
    <row r="66" spans="1:11" ht="15.75">
      <c r="A66" s="17">
        <v>25.680403738265699</v>
      </c>
      <c r="B66" s="17">
        <v>8.5847511552368001</v>
      </c>
      <c r="D66" s="18">
        <v>25.680403738265699</v>
      </c>
      <c r="E66" s="18">
        <v>6.8589430708282499</v>
      </c>
      <c r="G66" s="18">
        <v>25.680403738265699</v>
      </c>
      <c r="H66" s="18">
        <v>4.0172599045386201</v>
      </c>
      <c r="J66" s="18">
        <v>25.680403738265699</v>
      </c>
      <c r="K66" s="18">
        <v>0.29515999999999998</v>
      </c>
    </row>
    <row r="67" spans="1:11" ht="15.75">
      <c r="A67" s="17">
        <v>29.1771271321259</v>
      </c>
      <c r="B67" s="17">
        <v>7.0103600135060598</v>
      </c>
      <c r="D67" s="18">
        <v>29.1771271321259</v>
      </c>
      <c r="E67" s="18">
        <v>7.1174934582506104</v>
      </c>
      <c r="G67" s="18">
        <v>29.1771271321259</v>
      </c>
      <c r="H67" s="18">
        <v>3.7917832104328002</v>
      </c>
      <c r="J67" s="18">
        <v>29.1771271321259</v>
      </c>
      <c r="K67" s="18">
        <v>0.15415000000000001</v>
      </c>
    </row>
    <row r="68" spans="1:11" ht="15.75">
      <c r="A68" s="17">
        <v>33.149975224716798</v>
      </c>
      <c r="B68" s="17">
        <v>5.3907359814433002</v>
      </c>
      <c r="D68" s="18">
        <v>33.149975224716798</v>
      </c>
      <c r="E68" s="18">
        <v>7.2675995944341096</v>
      </c>
      <c r="G68" s="18">
        <v>33.149975224716798</v>
      </c>
      <c r="H68" s="18">
        <v>3.5350319770806098</v>
      </c>
      <c r="J68" s="18">
        <v>33.149975224716798</v>
      </c>
      <c r="K68" s="18">
        <v>0.12826000000000001</v>
      </c>
    </row>
    <row r="69" spans="1:11" ht="15.75">
      <c r="A69" s="17">
        <v>37.6637786312196</v>
      </c>
      <c r="B69" s="17">
        <v>3.9113022109315398</v>
      </c>
      <c r="D69" s="18">
        <v>37.6637786312196</v>
      </c>
      <c r="E69" s="18">
        <v>7.3140232796986897</v>
      </c>
      <c r="G69" s="18">
        <v>37.6637786312196</v>
      </c>
      <c r="H69" s="18">
        <v>3.2500801857344301</v>
      </c>
      <c r="J69" s="18">
        <v>37.6637786312196</v>
      </c>
      <c r="K69" s="18">
        <v>0.21117</v>
      </c>
    </row>
    <row r="70" spans="1:11" ht="15.75">
      <c r="A70" s="17">
        <v>42.792195504382398</v>
      </c>
      <c r="B70" s="17">
        <v>2.7059856417142099</v>
      </c>
      <c r="D70" s="18">
        <v>42.792195504382398</v>
      </c>
      <c r="E70" s="18">
        <v>7.2510973417145301</v>
      </c>
      <c r="G70" s="18">
        <v>42.792195504382398</v>
      </c>
      <c r="H70" s="18">
        <v>2.9329729546403902</v>
      </c>
      <c r="J70" s="18">
        <v>42.792195504382398</v>
      </c>
      <c r="K70" s="18">
        <v>0.36301</v>
      </c>
    </row>
    <row r="71" spans="1:11" ht="15.75">
      <c r="A71" s="17">
        <v>48.618913519405098</v>
      </c>
      <c r="B71" s="17">
        <v>1.84486219034524</v>
      </c>
      <c r="D71" s="18">
        <v>48.618913519405098</v>
      </c>
      <c r="E71" s="18">
        <v>7.0708248731049599</v>
      </c>
      <c r="G71" s="18">
        <v>48.618913519405098</v>
      </c>
      <c r="H71" s="18">
        <v>2.58522151824054</v>
      </c>
      <c r="J71" s="18">
        <v>48.618913519405098</v>
      </c>
      <c r="K71" s="18">
        <v>0.54247000000000001</v>
      </c>
    </row>
    <row r="72" spans="1:11" ht="15.75">
      <c r="A72" s="17">
        <v>55.239015524812601</v>
      </c>
      <c r="B72" s="17">
        <v>1.3252998196354799</v>
      </c>
      <c r="D72" s="18">
        <v>55.239015524812601</v>
      </c>
      <c r="E72" s="18">
        <v>6.7654059113371403</v>
      </c>
      <c r="G72" s="18">
        <v>55.239015524812601</v>
      </c>
      <c r="H72" s="18">
        <v>2.21290660055526</v>
      </c>
      <c r="J72" s="18">
        <v>55.239015524812601</v>
      </c>
      <c r="K72" s="18">
        <v>0.70723999999999998</v>
      </c>
    </row>
    <row r="73" spans="1:11" ht="15.75">
      <c r="A73" s="17">
        <v>62.760531144584498</v>
      </c>
      <c r="B73" s="17">
        <v>1.09043207669664</v>
      </c>
      <c r="D73" s="18">
        <v>62.760531144584498</v>
      </c>
      <c r="E73" s="18">
        <v>6.3335743654911001</v>
      </c>
      <c r="G73" s="18">
        <v>62.760531144584498</v>
      </c>
      <c r="H73" s="18">
        <v>1.8276991295414</v>
      </c>
      <c r="J73" s="18">
        <v>62.760531144584498</v>
      </c>
      <c r="K73" s="18">
        <v>0.82435000000000003</v>
      </c>
    </row>
    <row r="74" spans="1:11" ht="15.75">
      <c r="A74" s="17">
        <v>71.306199651242395</v>
      </c>
      <c r="B74" s="17">
        <v>1.0519899349191799</v>
      </c>
      <c r="D74" s="18">
        <v>71.306199651242395</v>
      </c>
      <c r="E74" s="18">
        <v>5.7846514786294998</v>
      </c>
      <c r="G74" s="18">
        <v>71.306199651242395</v>
      </c>
      <c r="H74" s="18">
        <v>1.44576977157723</v>
      </c>
      <c r="J74" s="18">
        <v>71.306199651242395</v>
      </c>
      <c r="K74" s="18">
        <v>0.87392999999999998</v>
      </c>
    </row>
    <row r="75" spans="1:11" ht="15.75">
      <c r="A75" s="17">
        <v>81.015472877201304</v>
      </c>
      <c r="B75" s="17">
        <v>1.11250023721128</v>
      </c>
      <c r="D75" s="18">
        <v>81.015472877201304</v>
      </c>
      <c r="E75" s="18">
        <v>5.1411152887174598</v>
      </c>
      <c r="G75" s="18">
        <v>81.015472877201304</v>
      </c>
      <c r="H75" s="18">
        <v>1.0859986544001401</v>
      </c>
      <c r="J75" s="18">
        <v>81.015472877201304</v>
      </c>
      <c r="K75" s="18">
        <v>0.85067999999999999</v>
      </c>
    </row>
    <row r="76" spans="1:11" ht="15.75">
      <c r="A76" s="17">
        <v>92.046790848742006</v>
      </c>
      <c r="B76" s="17">
        <v>1.1880396633260899</v>
      </c>
      <c r="D76" s="18">
        <v>92.046790848742006</v>
      </c>
      <c r="E76" s="18">
        <v>4.4383531252249799</v>
      </c>
      <c r="G76" s="18">
        <v>92.046790848742006</v>
      </c>
      <c r="H76" s="18">
        <v>0.76587487002545596</v>
      </c>
      <c r="J76" s="18">
        <v>92.046790848742006</v>
      </c>
      <c r="K76" s="18">
        <v>0.75980000000000003</v>
      </c>
    </row>
    <row r="77" spans="1:11" ht="15.75">
      <c r="A77" s="17">
        <v>104.580167277359</v>
      </c>
      <c r="B77" s="17">
        <v>1.2239570991434601</v>
      </c>
      <c r="D77" s="18">
        <v>104.580167277359</v>
      </c>
      <c r="E77" s="18">
        <v>3.7211655963483601</v>
      </c>
      <c r="G77" s="18">
        <v>104.580167277359</v>
      </c>
      <c r="H77" s="18">
        <v>0.49818160312000298</v>
      </c>
      <c r="J77" s="18">
        <v>104.580167277359</v>
      </c>
      <c r="K77" s="18">
        <v>0.61409000000000002</v>
      </c>
    </row>
    <row r="78" spans="1:11" ht="15.75">
      <c r="A78" s="17">
        <v>118.820127099628</v>
      </c>
      <c r="B78" s="17">
        <v>1.20042140493931</v>
      </c>
      <c r="D78" s="18">
        <v>118.820127099628</v>
      </c>
      <c r="E78" s="18">
        <v>3.0372044118383199</v>
      </c>
      <c r="G78" s="18">
        <v>118.820127099628</v>
      </c>
      <c r="H78" s="18">
        <v>0.28879533838961902</v>
      </c>
      <c r="J78" s="18">
        <v>118.820127099628</v>
      </c>
      <c r="K78" s="18">
        <v>0.43475999999999998</v>
      </c>
    </row>
    <row r="79" spans="1:11" ht="15.75">
      <c r="A79" s="17">
        <v>134.99904400160801</v>
      </c>
      <c r="B79" s="17">
        <v>1.1248670340067499</v>
      </c>
      <c r="D79" s="18">
        <v>134.99904400160801</v>
      </c>
      <c r="E79" s="18">
        <v>2.4274586104960898</v>
      </c>
      <c r="G79" s="18">
        <v>134.99904400160801</v>
      </c>
      <c r="H79" s="18">
        <v>0.13524307948233599</v>
      </c>
      <c r="J79" s="18">
        <v>134.99904400160801</v>
      </c>
      <c r="K79" s="18">
        <v>0.24221000000000001</v>
      </c>
    </row>
    <row r="80" spans="1:11" ht="15.75">
      <c r="A80" s="17">
        <v>153.380932390916</v>
      </c>
      <c r="B80" s="17">
        <v>1.02037265840262</v>
      </c>
      <c r="D80" s="18">
        <v>153.380932390916</v>
      </c>
      <c r="E80" s="18">
        <v>1.9177239957821299</v>
      </c>
      <c r="G80" s="18">
        <v>153.380932390916</v>
      </c>
      <c r="H80" s="18">
        <v>1.32076628245272E-2</v>
      </c>
      <c r="J80" s="18">
        <v>153.380932390916</v>
      </c>
      <c r="K80" s="18">
        <v>2.1579999999999998E-2</v>
      </c>
    </row>
    <row r="81" spans="1:11" ht="15.75">
      <c r="A81" s="17">
        <v>174.26575569547401</v>
      </c>
      <c r="B81" s="17">
        <v>0.91037216180212999</v>
      </c>
      <c r="D81" s="18">
        <v>174.26575569547401</v>
      </c>
      <c r="E81" s="18">
        <v>1.51351703269705</v>
      </c>
      <c r="G81" s="18">
        <v>174.26575569547401</v>
      </c>
      <c r="H81" s="18">
        <v>2.0882277486577999E-4</v>
      </c>
      <c r="J81" s="18">
        <v>174.26575569547401</v>
      </c>
      <c r="K81" s="19">
        <v>1.03545E-4</v>
      </c>
    </row>
    <row r="82" spans="1:11" ht="15.75">
      <c r="A82" s="17">
        <v>197.994321293572</v>
      </c>
      <c r="B82" s="17">
        <v>0.80760815566507904</v>
      </c>
      <c r="D82" s="18">
        <v>197.994321293572</v>
      </c>
      <c r="E82" s="18">
        <v>1.20071540352761</v>
      </c>
      <c r="G82" s="18">
        <v>197.994321293572</v>
      </c>
      <c r="H82" s="18">
        <v>0</v>
      </c>
      <c r="J82" s="18">
        <v>197.994321293572</v>
      </c>
      <c r="K82" s="18">
        <v>0</v>
      </c>
    </row>
    <row r="83" spans="1:11" ht="15.75">
      <c r="A83" s="17">
        <v>224.95384195278399</v>
      </c>
      <c r="B83" s="17">
        <v>0.71078326693373095</v>
      </c>
      <c r="D83" s="18">
        <v>224.95384195278399</v>
      </c>
      <c r="E83" s="18">
        <v>0.952220713260715</v>
      </c>
      <c r="G83" s="18">
        <v>224.95384195278399</v>
      </c>
      <c r="H83" s="18">
        <v>0</v>
      </c>
      <c r="J83" s="18">
        <v>224.95384195278399</v>
      </c>
      <c r="K83" s="19">
        <v>0</v>
      </c>
    </row>
    <row r="84" spans="1:11" ht="15.75">
      <c r="A84" s="17">
        <v>255.58425453165401</v>
      </c>
      <c r="B84" s="17">
        <v>0.60888260186298704</v>
      </c>
      <c r="D84" s="18">
        <v>255.58425453165401</v>
      </c>
      <c r="E84" s="18">
        <v>0.73687188841277895</v>
      </c>
      <c r="G84" s="18">
        <v>255.58425453165401</v>
      </c>
      <c r="H84" s="18">
        <v>0</v>
      </c>
      <c r="J84" s="18">
        <v>255.58425453165401</v>
      </c>
      <c r="K84" s="18">
        <v>0</v>
      </c>
    </row>
    <row r="85" spans="1:11" ht="15.75">
      <c r="A85" s="17">
        <v>290.38539905538403</v>
      </c>
      <c r="B85" s="17">
        <v>0.48973456776393198</v>
      </c>
      <c r="D85" s="18">
        <v>290.38539905538403</v>
      </c>
      <c r="E85" s="18">
        <v>0.52466571155338204</v>
      </c>
      <c r="G85" s="18">
        <v>290.38539905538403</v>
      </c>
      <c r="H85" s="18">
        <v>0</v>
      </c>
      <c r="J85" s="18">
        <v>290.38539905538403</v>
      </c>
      <c r="K85" s="18">
        <v>0</v>
      </c>
    </row>
    <row r="86" spans="1:11" ht="15.75">
      <c r="A86" s="17">
        <v>329.92517531674298</v>
      </c>
      <c r="B86" s="17">
        <v>0.348743442713214</v>
      </c>
      <c r="D86" s="18">
        <v>329.92517531674298</v>
      </c>
      <c r="E86" s="18">
        <v>0.31173881660979003</v>
      </c>
      <c r="G86" s="18">
        <v>329.92517531674298</v>
      </c>
      <c r="H86" s="18">
        <v>0</v>
      </c>
      <c r="J86" s="18">
        <v>329.92517531674298</v>
      </c>
      <c r="K86" s="18">
        <v>0</v>
      </c>
    </row>
    <row r="87" spans="1:11" ht="15.75">
      <c r="A87" s="17">
        <v>374.84881010502301</v>
      </c>
      <c r="B87" s="17">
        <v>0.19242871307564299</v>
      </c>
      <c r="D87" s="18">
        <v>374.84881010502301</v>
      </c>
      <c r="E87" s="18">
        <v>0.108491781233027</v>
      </c>
      <c r="G87" s="18">
        <v>374.84881010502301</v>
      </c>
      <c r="H87" s="18">
        <v>0</v>
      </c>
      <c r="J87" s="18">
        <v>374.84881010502301</v>
      </c>
      <c r="K87" s="18">
        <v>0</v>
      </c>
    </row>
    <row r="88" spans="1:11" ht="15.75">
      <c r="A88" s="17">
        <v>425.88938628964797</v>
      </c>
      <c r="B88" s="17">
        <v>1.9638492471159501E-2</v>
      </c>
      <c r="D88" s="18">
        <v>425.88938628964797</v>
      </c>
      <c r="E88" s="18">
        <v>9.7978560904010692E-3</v>
      </c>
      <c r="G88" s="18">
        <v>425.88938628964797</v>
      </c>
      <c r="H88" s="18">
        <v>0</v>
      </c>
      <c r="J88" s="18">
        <v>425.88938628964797</v>
      </c>
      <c r="K88" s="18">
        <v>0</v>
      </c>
    </row>
    <row r="89" spans="1:11" ht="15.75">
      <c r="A89" s="17">
        <v>483.87980557642499</v>
      </c>
      <c r="B89" s="17">
        <v>3.37135508345909E-4</v>
      </c>
      <c r="D89" s="18">
        <v>483.87980557642499</v>
      </c>
      <c r="E89" s="18">
        <v>1.57382977732823E-4</v>
      </c>
      <c r="G89" s="18">
        <v>483.87980557642499</v>
      </c>
      <c r="H89" s="18">
        <v>0</v>
      </c>
      <c r="J89" s="18">
        <v>483.87980557642499</v>
      </c>
      <c r="K89" s="18">
        <v>0</v>
      </c>
    </row>
    <row r="90" spans="1:11" ht="15.75">
      <c r="A90" s="17">
        <v>549.76638014979801</v>
      </c>
      <c r="B90" s="17">
        <v>0</v>
      </c>
      <c r="D90" s="18">
        <v>549.76638014979801</v>
      </c>
      <c r="E90" s="18">
        <v>0</v>
      </c>
      <c r="G90" s="18">
        <v>549.76638014979801</v>
      </c>
      <c r="H90" s="18">
        <v>0</v>
      </c>
      <c r="J90" s="18">
        <v>549.76638014979801</v>
      </c>
      <c r="K90" s="18">
        <v>0</v>
      </c>
    </row>
    <row r="91" spans="1:11" ht="15.75">
      <c r="A91" s="17">
        <v>624.62427499523994</v>
      </c>
      <c r="B91" s="17">
        <v>0</v>
      </c>
      <c r="D91" s="18">
        <v>624.62427499523994</v>
      </c>
      <c r="E91" s="18">
        <v>0</v>
      </c>
      <c r="G91" s="18">
        <v>624.62427499523994</v>
      </c>
      <c r="H91" s="18">
        <v>0</v>
      </c>
      <c r="J91" s="18">
        <v>624.62427499523994</v>
      </c>
      <c r="K91" s="18">
        <v>0</v>
      </c>
    </row>
    <row r="92" spans="1:11" ht="15.75">
      <c r="A92" s="17">
        <v>709.67505289614405</v>
      </c>
      <c r="B92" s="17">
        <v>0</v>
      </c>
      <c r="D92" s="18">
        <v>709.67505289614405</v>
      </c>
      <c r="E92" s="18">
        <v>0</v>
      </c>
      <c r="G92" s="18">
        <v>709.67505289614405</v>
      </c>
      <c r="H92" s="18">
        <v>0</v>
      </c>
      <c r="J92" s="18">
        <v>709.67505289614405</v>
      </c>
      <c r="K92" s="18">
        <v>0</v>
      </c>
    </row>
    <row r="93" spans="1:11" ht="15.75">
      <c r="A93" s="17">
        <v>806.30660841188399</v>
      </c>
      <c r="B93" s="17">
        <v>0</v>
      </c>
      <c r="D93" s="18">
        <v>806.30660841188399</v>
      </c>
      <c r="E93" s="18">
        <v>0</v>
      </c>
      <c r="G93" s="18">
        <v>806.30660841188399</v>
      </c>
      <c r="H93" s="18">
        <v>0</v>
      </c>
      <c r="J93" s="18">
        <v>806.30660841188399</v>
      </c>
      <c r="K93" s="18">
        <v>0</v>
      </c>
    </row>
    <row r="94" spans="1:11" ht="15.75">
      <c r="A94" s="17">
        <v>916.09581612814395</v>
      </c>
      <c r="B94" s="17">
        <v>0</v>
      </c>
      <c r="D94" s="18">
        <v>916.09581612814395</v>
      </c>
      <c r="E94" s="18">
        <v>0</v>
      </c>
      <c r="G94" s="18">
        <v>916.09581612814395</v>
      </c>
      <c r="H94" s="18">
        <v>0</v>
      </c>
      <c r="J94" s="18">
        <v>916.09581612814395</v>
      </c>
      <c r="K94" s="18">
        <v>0</v>
      </c>
    </row>
    <row r="95" spans="1:11" ht="15.75">
      <c r="A95" s="17">
        <v>1040.8342627632101</v>
      </c>
      <c r="B95" s="17">
        <v>0</v>
      </c>
      <c r="D95" s="18">
        <v>1040.8342627632101</v>
      </c>
      <c r="E95" s="18">
        <v>0</v>
      </c>
      <c r="G95" s="18">
        <v>1040.8342627632101</v>
      </c>
      <c r="H95" s="18">
        <v>0</v>
      </c>
      <c r="J95" s="18">
        <v>1040.8342627632101</v>
      </c>
      <c r="K95" s="18">
        <v>0</v>
      </c>
    </row>
    <row r="96" spans="1:11" ht="15.75">
      <c r="A96" s="17">
        <v>1182.55748303767</v>
      </c>
      <c r="B96" s="17">
        <v>0</v>
      </c>
      <c r="D96" s="18">
        <v>1182.55748303767</v>
      </c>
      <c r="E96" s="18">
        <v>0</v>
      </c>
      <c r="G96" s="18">
        <v>1182.55748303767</v>
      </c>
      <c r="H96" s="18">
        <v>0</v>
      </c>
      <c r="J96" s="18">
        <v>1182.55748303767</v>
      </c>
      <c r="K96" s="18">
        <v>0</v>
      </c>
    </row>
    <row r="97" spans="1:16" ht="15.75">
      <c r="A97" s="17">
        <v>1343.5781763907301</v>
      </c>
      <c r="B97" s="17">
        <v>0</v>
      </c>
      <c r="D97" s="18">
        <v>1343.5781763907301</v>
      </c>
      <c r="E97" s="18">
        <v>0</v>
      </c>
      <c r="G97" s="18">
        <v>1343.5781763907301</v>
      </c>
      <c r="H97" s="18">
        <v>0</v>
      </c>
      <c r="J97" s="18">
        <v>1343.5781763907301</v>
      </c>
      <c r="K97" s="18">
        <v>0</v>
      </c>
    </row>
    <row r="98" spans="1:16" ht="15.75">
      <c r="A98" s="17">
        <v>1526.52394658767</v>
      </c>
      <c r="B98" s="17">
        <v>0</v>
      </c>
      <c r="D98" s="18">
        <v>1526.52394658767</v>
      </c>
      <c r="E98" s="18">
        <v>0</v>
      </c>
      <c r="G98" s="18">
        <v>1526.52394658767</v>
      </c>
      <c r="H98" s="18">
        <v>0</v>
      </c>
      <c r="J98" s="18">
        <v>1526.52394658767</v>
      </c>
      <c r="K98" s="18">
        <v>0</v>
      </c>
    </row>
    <row r="99" spans="1:16" ht="15.75">
      <c r="A99" s="17">
        <v>1734.3801800691999</v>
      </c>
      <c r="B99" s="17">
        <v>0</v>
      </c>
      <c r="D99" s="18">
        <v>1734.3801800691999</v>
      </c>
      <c r="E99" s="18">
        <v>0</v>
      </c>
      <c r="G99" s="18">
        <v>1734.3801800691999</v>
      </c>
      <c r="H99" s="18">
        <v>0</v>
      </c>
      <c r="J99" s="18">
        <v>1734.3801800691999</v>
      </c>
      <c r="K99" s="18">
        <v>0</v>
      </c>
    </row>
    <row r="100" spans="1:16" ht="15.75">
      <c r="A100" s="17">
        <v>1970.5387627498301</v>
      </c>
      <c r="B100" s="17">
        <v>0</v>
      </c>
      <c r="D100" s="18">
        <v>1970.5387627498301</v>
      </c>
      <c r="E100" s="18">
        <v>0</v>
      </c>
      <c r="G100" s="18">
        <v>1970.5387627498301</v>
      </c>
      <c r="H100" s="18">
        <v>0</v>
      </c>
      <c r="J100" s="18">
        <v>1970.5387627498301</v>
      </c>
      <c r="K100" s="18">
        <v>0</v>
      </c>
    </row>
    <row r="101" spans="1:16" ht="15.75">
      <c r="A101" s="17">
        <v>2238.8534302466001</v>
      </c>
      <c r="B101" s="17">
        <v>0</v>
      </c>
      <c r="D101" s="18">
        <v>2238.8534302466001</v>
      </c>
      <c r="E101" s="18">
        <v>0</v>
      </c>
      <c r="G101" s="18">
        <v>2238.8534302466001</v>
      </c>
      <c r="H101" s="18">
        <v>0</v>
      </c>
      <c r="J101" s="18">
        <v>2238.8534302466001</v>
      </c>
      <c r="K101" s="18">
        <v>0</v>
      </c>
    </row>
    <row r="102" spans="1:16" ht="15.75">
      <c r="A102" s="17">
        <v>2543.70265476646</v>
      </c>
      <c r="B102" s="17">
        <v>0</v>
      </c>
      <c r="D102" s="18">
        <v>2543.70265476646</v>
      </c>
      <c r="E102" s="18">
        <v>0</v>
      </c>
      <c r="G102" s="18">
        <v>2543.70265476646</v>
      </c>
      <c r="H102" s="18">
        <v>0</v>
      </c>
      <c r="J102" s="18">
        <v>2543.70265476646</v>
      </c>
      <c r="K102" s="18">
        <v>0</v>
      </c>
    </row>
    <row r="103" spans="1:16" ht="15.75">
      <c r="A103" s="17">
        <v>2890.0610948673302</v>
      </c>
      <c r="B103" s="17">
        <v>0</v>
      </c>
      <c r="D103" s="18">
        <v>2890.0610948673302</v>
      </c>
      <c r="E103" s="18">
        <v>0</v>
      </c>
      <c r="G103" s="18">
        <v>2890.0610948673302</v>
      </c>
      <c r="H103" s="18">
        <v>0</v>
      </c>
      <c r="J103" s="18">
        <v>2890.0610948673302</v>
      </c>
      <c r="K103" s="18">
        <v>0</v>
      </c>
    </row>
    <row r="104" spans="1:16" ht="15.75">
      <c r="A104" s="17">
        <v>3283.5807740400201</v>
      </c>
      <c r="B104" s="17">
        <v>0</v>
      </c>
      <c r="D104" s="18">
        <v>3283.5807740400201</v>
      </c>
      <c r="E104" s="18">
        <v>0</v>
      </c>
      <c r="G104" s="18">
        <v>3283.5807740400201</v>
      </c>
      <c r="H104" s="18">
        <v>0</v>
      </c>
      <c r="J104" s="18">
        <v>3283.5807740400201</v>
      </c>
      <c r="K104" s="18">
        <v>0</v>
      </c>
    </row>
    <row r="107" spans="1:16" ht="18.75">
      <c r="A107" s="30" t="s">
        <v>29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6" ht="15.75">
      <c r="A108" s="32" t="s">
        <v>24</v>
      </c>
      <c r="B108" s="32"/>
      <c r="D108" s="33" t="s">
        <v>25</v>
      </c>
      <c r="E108" s="33"/>
      <c r="G108" s="33" t="s">
        <v>26</v>
      </c>
      <c r="H108" s="33"/>
      <c r="J108" s="33" t="s">
        <v>27</v>
      </c>
      <c r="K108" s="33"/>
    </row>
    <row r="109" spans="1:16" ht="15.75">
      <c r="A109" s="15" t="s">
        <v>22</v>
      </c>
      <c r="B109" s="15" t="s">
        <v>23</v>
      </c>
      <c r="D109" s="15" t="s">
        <v>22</v>
      </c>
      <c r="E109" s="15" t="s">
        <v>23</v>
      </c>
      <c r="G109" s="15" t="s">
        <v>22</v>
      </c>
      <c r="H109" s="15" t="s">
        <v>23</v>
      </c>
      <c r="J109" s="15" t="s">
        <v>22</v>
      </c>
      <c r="K109" s="15" t="s">
        <v>23</v>
      </c>
      <c r="M109" s="16"/>
    </row>
    <row r="110" spans="1:16" ht="18.75">
      <c r="A110" s="17">
        <v>1.06590951794791E-2</v>
      </c>
      <c r="B110" s="17">
        <v>0</v>
      </c>
      <c r="D110" s="18">
        <v>1.06590951794791E-2</v>
      </c>
      <c r="E110" s="18">
        <v>0</v>
      </c>
      <c r="G110" s="18">
        <v>1.06590951794791E-2</v>
      </c>
      <c r="H110" s="18">
        <v>0</v>
      </c>
      <c r="J110" s="18">
        <v>1.06590951794791E-2</v>
      </c>
      <c r="K110" s="18">
        <v>0</v>
      </c>
      <c r="L110" s="10"/>
      <c r="M110" s="10"/>
      <c r="N110" s="10"/>
      <c r="O110" s="10"/>
      <c r="P110" s="10"/>
    </row>
    <row r="111" spans="1:16" ht="15.75">
      <c r="A111" s="17">
        <v>1.21104706271294E-2</v>
      </c>
      <c r="B111" s="17">
        <v>0</v>
      </c>
      <c r="D111" s="18">
        <v>1.21104706271294E-2</v>
      </c>
      <c r="E111" s="18">
        <v>0</v>
      </c>
      <c r="G111" s="18">
        <v>1.21104706271294E-2</v>
      </c>
      <c r="H111" s="18">
        <v>0</v>
      </c>
      <c r="J111" s="18">
        <v>1.21104706271294E-2</v>
      </c>
      <c r="K111" s="18">
        <v>0</v>
      </c>
    </row>
    <row r="112" spans="1:16" ht="15.75">
      <c r="A112" s="17">
        <v>1.37594698556517E-2</v>
      </c>
      <c r="B112" s="17">
        <v>0</v>
      </c>
      <c r="D112" s="18">
        <v>1.37594698556517E-2</v>
      </c>
      <c r="E112" s="18">
        <v>0</v>
      </c>
      <c r="G112" s="18">
        <v>1.37594698556517E-2</v>
      </c>
      <c r="H112" s="18">
        <v>0</v>
      </c>
      <c r="J112" s="18">
        <v>1.37594698556517E-2</v>
      </c>
      <c r="K112" s="18">
        <v>0</v>
      </c>
    </row>
    <row r="113" spans="1:11" ht="15.75">
      <c r="A113" s="17">
        <v>1.5633001931772299E-2</v>
      </c>
      <c r="B113" s="17">
        <v>0</v>
      </c>
      <c r="D113" s="18">
        <v>1.5633001931772299E-2</v>
      </c>
      <c r="E113" s="18">
        <v>0</v>
      </c>
      <c r="G113" s="18">
        <v>1.5633001931772299E-2</v>
      </c>
      <c r="H113" s="18">
        <v>0</v>
      </c>
      <c r="J113" s="18">
        <v>1.5633001931772299E-2</v>
      </c>
      <c r="K113" s="18">
        <v>0</v>
      </c>
    </row>
    <row r="114" spans="1:11" ht="15.75">
      <c r="A114" s="17">
        <v>1.7761639944173801E-2</v>
      </c>
      <c r="B114" s="17">
        <v>0</v>
      </c>
      <c r="D114" s="18">
        <v>1.7761639944173801E-2</v>
      </c>
      <c r="E114" s="18">
        <v>0</v>
      </c>
      <c r="G114" s="18">
        <v>1.7761639944173801E-2</v>
      </c>
      <c r="H114" s="18">
        <v>0</v>
      </c>
      <c r="J114" s="18">
        <v>1.7761639944173801E-2</v>
      </c>
      <c r="K114" s="18">
        <v>0</v>
      </c>
    </row>
    <row r="115" spans="1:11" ht="15.75">
      <c r="A115" s="17">
        <v>2.0180119908083698E-2</v>
      </c>
      <c r="B115" s="17">
        <v>0</v>
      </c>
      <c r="D115" s="18">
        <v>2.0180119908083698E-2</v>
      </c>
      <c r="E115" s="18">
        <v>0</v>
      </c>
      <c r="G115" s="18">
        <v>2.0180119908083698E-2</v>
      </c>
      <c r="H115" s="18">
        <v>0</v>
      </c>
      <c r="J115" s="18">
        <v>2.0180119908083698E-2</v>
      </c>
      <c r="K115" s="18">
        <v>0</v>
      </c>
    </row>
    <row r="116" spans="1:11" ht="15.75">
      <c r="A116" s="17">
        <v>2.2927907602260499E-2</v>
      </c>
      <c r="B116" s="17">
        <v>0</v>
      </c>
      <c r="D116" s="18">
        <v>2.2927907602260499E-2</v>
      </c>
      <c r="E116" s="18">
        <v>0</v>
      </c>
      <c r="G116" s="18">
        <v>2.2927907602260499E-2</v>
      </c>
      <c r="H116" s="18">
        <v>0</v>
      </c>
      <c r="J116" s="18">
        <v>2.2927907602260499E-2</v>
      </c>
      <c r="K116" s="18">
        <v>0</v>
      </c>
    </row>
    <row r="117" spans="1:11" ht="15.75">
      <c r="A117" s="17">
        <v>2.6049842588260201E-2</v>
      </c>
      <c r="B117" s="17">
        <v>0</v>
      </c>
      <c r="D117" s="18">
        <v>2.6049842588260201E-2</v>
      </c>
      <c r="E117" s="18">
        <v>0</v>
      </c>
      <c r="G117" s="18">
        <v>2.6049842588260201E-2</v>
      </c>
      <c r="H117" s="18">
        <v>0</v>
      </c>
      <c r="J117" s="18">
        <v>2.6049842588260201E-2</v>
      </c>
      <c r="K117" s="18">
        <v>0</v>
      </c>
    </row>
    <row r="118" spans="1:11" ht="15.75">
      <c r="A118" s="17">
        <v>2.9596869921362901E-2</v>
      </c>
      <c r="B118" s="17">
        <v>0</v>
      </c>
      <c r="D118" s="18">
        <v>2.9596869921362901E-2</v>
      </c>
      <c r="E118" s="18">
        <v>0</v>
      </c>
      <c r="G118" s="18">
        <v>2.9596869921362901E-2</v>
      </c>
      <c r="H118" s="18">
        <v>0</v>
      </c>
      <c r="J118" s="18">
        <v>2.9596869921362901E-2</v>
      </c>
      <c r="K118" s="18">
        <v>0</v>
      </c>
    </row>
    <row r="119" spans="1:11" ht="15.75">
      <c r="A119" s="17">
        <v>3.3626871493528797E-2</v>
      </c>
      <c r="B119" s="17">
        <v>0</v>
      </c>
      <c r="D119" s="18">
        <v>3.3626871493528797E-2</v>
      </c>
      <c r="E119" s="18">
        <v>0</v>
      </c>
      <c r="G119" s="18">
        <v>3.3626871493528797E-2</v>
      </c>
      <c r="H119" s="18">
        <v>0</v>
      </c>
      <c r="J119" s="18">
        <v>3.3626871493528797E-2</v>
      </c>
      <c r="K119" s="18">
        <v>0</v>
      </c>
    </row>
    <row r="120" spans="1:11" ht="15.75">
      <c r="A120" s="17">
        <v>3.8205610574586997E-2</v>
      </c>
      <c r="B120" s="17">
        <v>0</v>
      </c>
      <c r="D120" s="18">
        <v>3.8205610574586997E-2</v>
      </c>
      <c r="E120" s="18">
        <v>0</v>
      </c>
      <c r="G120" s="18">
        <v>3.8205610574586997E-2</v>
      </c>
      <c r="H120" s="18">
        <v>0</v>
      </c>
      <c r="J120" s="18">
        <v>3.8205610574586997E-2</v>
      </c>
      <c r="K120" s="18">
        <v>0</v>
      </c>
    </row>
    <row r="121" spans="1:11" ht="15.75">
      <c r="A121" s="17">
        <v>4.3407804965082598E-2</v>
      </c>
      <c r="B121" s="17">
        <v>0</v>
      </c>
      <c r="D121" s="18">
        <v>4.3407804965082598E-2</v>
      </c>
      <c r="E121" s="18">
        <v>0</v>
      </c>
      <c r="G121" s="18">
        <v>4.3407804965082598E-2</v>
      </c>
      <c r="H121" s="18">
        <v>0</v>
      </c>
      <c r="J121" s="18">
        <v>4.3407804965082598E-2</v>
      </c>
      <c r="K121" s="18">
        <v>0</v>
      </c>
    </row>
    <row r="122" spans="1:11" ht="15.75">
      <c r="A122" s="17">
        <v>4.93183462729418E-2</v>
      </c>
      <c r="B122" s="17">
        <v>0</v>
      </c>
      <c r="D122" s="18">
        <v>4.93183462729418E-2</v>
      </c>
      <c r="E122" s="18">
        <v>0</v>
      </c>
      <c r="G122" s="18">
        <v>4.93183462729418E-2</v>
      </c>
      <c r="H122" s="18">
        <v>0</v>
      </c>
      <c r="J122" s="18">
        <v>4.93183462729418E-2</v>
      </c>
      <c r="K122" s="18">
        <v>0</v>
      </c>
    </row>
    <row r="123" spans="1:11" ht="15.75">
      <c r="A123" s="17">
        <v>5.60336852106285E-2</v>
      </c>
      <c r="B123" s="17">
        <v>0</v>
      </c>
      <c r="D123" s="18">
        <v>5.60336852106285E-2</v>
      </c>
      <c r="E123" s="18">
        <v>0</v>
      </c>
      <c r="G123" s="18">
        <v>5.60336852106285E-2</v>
      </c>
      <c r="H123" s="18">
        <v>0</v>
      </c>
      <c r="J123" s="18">
        <v>5.60336852106285E-2</v>
      </c>
      <c r="K123" s="18">
        <v>0</v>
      </c>
    </row>
    <row r="124" spans="1:11" ht="15.75">
      <c r="A124" s="17">
        <v>6.3663405518656194E-2</v>
      </c>
      <c r="B124" s="17">
        <v>0</v>
      </c>
      <c r="D124" s="18">
        <v>6.3663405518656194E-2</v>
      </c>
      <c r="E124" s="18">
        <v>0</v>
      </c>
      <c r="G124" s="18">
        <v>6.3663405518656194E-2</v>
      </c>
      <c r="H124" s="18">
        <v>0</v>
      </c>
      <c r="J124" s="18">
        <v>6.3663405518656194E-2</v>
      </c>
      <c r="K124" s="18">
        <v>0</v>
      </c>
    </row>
    <row r="125" spans="1:11" ht="15.75">
      <c r="A125" s="17">
        <v>7.2332012199406298E-2</v>
      </c>
      <c r="B125" s="17">
        <v>0</v>
      </c>
      <c r="D125" s="18">
        <v>7.2332012199406298E-2</v>
      </c>
      <c r="E125" s="18">
        <v>0</v>
      </c>
      <c r="G125" s="18">
        <v>7.2332012199406298E-2</v>
      </c>
      <c r="H125" s="18">
        <v>0</v>
      </c>
      <c r="J125" s="18">
        <v>7.2332012199406298E-2</v>
      </c>
      <c r="K125" s="18">
        <v>0</v>
      </c>
    </row>
    <row r="126" spans="1:11" ht="15.75">
      <c r="A126" s="17">
        <v>8.2180963242405702E-2</v>
      </c>
      <c r="B126" s="17">
        <v>0</v>
      </c>
      <c r="D126" s="18">
        <v>8.2180963242405702E-2</v>
      </c>
      <c r="E126" s="18">
        <v>0</v>
      </c>
      <c r="G126" s="18">
        <v>8.2180963242405702E-2</v>
      </c>
      <c r="H126" s="18">
        <v>0</v>
      </c>
      <c r="J126" s="18">
        <v>8.2180963242405702E-2</v>
      </c>
      <c r="K126" s="18">
        <v>0</v>
      </c>
    </row>
    <row r="127" spans="1:11" ht="15.75">
      <c r="A127" s="17">
        <v>9.3370977995619497E-2</v>
      </c>
      <c r="B127" s="17">
        <v>0</v>
      </c>
      <c r="D127" s="18">
        <v>9.3370977995619497E-2</v>
      </c>
      <c r="E127" s="18">
        <v>0</v>
      </c>
      <c r="G127" s="18">
        <v>9.3370977995619497E-2</v>
      </c>
      <c r="H127" s="18">
        <v>0</v>
      </c>
      <c r="J127" s="18">
        <v>9.3370977995619497E-2</v>
      </c>
      <c r="K127" s="18">
        <v>0</v>
      </c>
    </row>
    <row r="128" spans="1:11" ht="15.75">
      <c r="A128" s="17">
        <v>0.106084659851734</v>
      </c>
      <c r="B128" s="17">
        <v>0</v>
      </c>
      <c r="D128" s="18">
        <v>0.106084659851734</v>
      </c>
      <c r="E128" s="18">
        <v>0</v>
      </c>
      <c r="G128" s="18">
        <v>0.106084659851734</v>
      </c>
      <c r="H128" s="18">
        <v>0</v>
      </c>
      <c r="J128" s="18">
        <v>0.106084659851734</v>
      </c>
      <c r="K128" s="18">
        <v>0</v>
      </c>
    </row>
    <row r="129" spans="1:11" ht="15.75">
      <c r="A129" s="17">
        <v>0.120529476047537</v>
      </c>
      <c r="B129" s="17">
        <v>0</v>
      </c>
      <c r="D129" s="18">
        <v>0.120529476047537</v>
      </c>
      <c r="E129" s="18">
        <v>0</v>
      </c>
      <c r="G129" s="18">
        <v>0.120529476047537</v>
      </c>
      <c r="H129" s="18">
        <v>0</v>
      </c>
      <c r="J129" s="18">
        <v>0.120529476047537</v>
      </c>
      <c r="K129" s="18">
        <v>0</v>
      </c>
    </row>
    <row r="130" spans="1:11" ht="15.75">
      <c r="A130" s="17">
        <v>0.136941143202018</v>
      </c>
      <c r="B130" s="17">
        <v>0</v>
      </c>
      <c r="D130" s="18">
        <v>0.136941143202018</v>
      </c>
      <c r="E130" s="18">
        <v>0</v>
      </c>
      <c r="G130" s="18">
        <v>0.136941143202018</v>
      </c>
      <c r="H130" s="18">
        <v>0</v>
      </c>
      <c r="J130" s="18">
        <v>0.136941143202018</v>
      </c>
      <c r="K130" s="18">
        <v>0</v>
      </c>
    </row>
    <row r="131" spans="1:11" ht="15.75">
      <c r="A131" s="17">
        <v>0.15558747383984001</v>
      </c>
      <c r="B131" s="17">
        <v>0</v>
      </c>
      <c r="D131" s="18">
        <v>0.15558747383984001</v>
      </c>
      <c r="E131" s="18">
        <v>0</v>
      </c>
      <c r="G131" s="18">
        <v>0.15558747383984001</v>
      </c>
      <c r="H131" s="18">
        <v>0</v>
      </c>
      <c r="J131" s="18">
        <v>0.15558747383984001</v>
      </c>
      <c r="K131" s="18">
        <v>0</v>
      </c>
    </row>
    <row r="132" spans="1:11" ht="15.75">
      <c r="A132" s="17">
        <v>0.17677274666935899</v>
      </c>
      <c r="B132" s="17">
        <v>0</v>
      </c>
      <c r="D132" s="18">
        <v>0.17677274666935899</v>
      </c>
      <c r="E132" s="18">
        <v>0</v>
      </c>
      <c r="G132" s="18">
        <v>0.17677274666935899</v>
      </c>
      <c r="H132" s="18">
        <v>0</v>
      </c>
      <c r="J132" s="18">
        <v>0.17677274666935899</v>
      </c>
      <c r="K132" s="18">
        <v>0</v>
      </c>
    </row>
    <row r="133" spans="1:11" ht="15.75">
      <c r="A133" s="17">
        <v>0.20084267193126601</v>
      </c>
      <c r="B133" s="17">
        <v>0</v>
      </c>
      <c r="D133" s="18">
        <v>0.20084267193126601</v>
      </c>
      <c r="E133" s="18">
        <v>0</v>
      </c>
      <c r="G133" s="18">
        <v>0.20084267193126601</v>
      </c>
      <c r="H133" s="18">
        <v>0</v>
      </c>
      <c r="J133" s="18">
        <v>0.20084267193126601</v>
      </c>
      <c r="K133" s="18">
        <v>0</v>
      </c>
    </row>
    <row r="134" spans="1:11" ht="15.75">
      <c r="A134" s="17">
        <v>0.228190032844481</v>
      </c>
      <c r="B134" s="17">
        <v>0</v>
      </c>
      <c r="D134" s="18">
        <v>0.228190032844481</v>
      </c>
      <c r="E134" s="18">
        <v>0</v>
      </c>
      <c r="G134" s="18">
        <v>0.228190032844481</v>
      </c>
      <c r="H134" s="18">
        <v>0</v>
      </c>
      <c r="J134" s="18">
        <v>0.228190032844481</v>
      </c>
      <c r="K134" s="18">
        <v>0</v>
      </c>
    </row>
    <row r="135" spans="1:11" ht="15.75">
      <c r="A135" s="17">
        <v>0.25926109520881802</v>
      </c>
      <c r="B135" s="17">
        <v>0</v>
      </c>
      <c r="D135" s="18">
        <v>0.25926109520881802</v>
      </c>
      <c r="E135" s="18">
        <v>0</v>
      </c>
      <c r="G135" s="18">
        <v>0.25926109520881802</v>
      </c>
      <c r="H135" s="18">
        <v>0</v>
      </c>
      <c r="J135" s="18">
        <v>0.25926109520881802</v>
      </c>
      <c r="K135" s="18">
        <v>0</v>
      </c>
    </row>
    <row r="136" spans="1:11" ht="15.75">
      <c r="A136" s="17">
        <v>0.29456288975901901</v>
      </c>
      <c r="B136" s="17">
        <v>0</v>
      </c>
      <c r="D136" s="18">
        <v>0.29456288975901901</v>
      </c>
      <c r="E136" s="18">
        <v>0</v>
      </c>
      <c r="G136" s="18">
        <v>0.29456288975901901</v>
      </c>
      <c r="H136" s="18">
        <v>0</v>
      </c>
      <c r="J136" s="18">
        <v>0.29456288975901901</v>
      </c>
      <c r="K136" s="18">
        <v>0</v>
      </c>
    </row>
    <row r="137" spans="1:11" ht="15.75">
      <c r="A137" s="17">
        <v>0.33467148610669301</v>
      </c>
      <c r="B137" s="17">
        <v>0</v>
      </c>
      <c r="D137" s="18">
        <v>0.33467148610669301</v>
      </c>
      <c r="E137" s="18">
        <v>0</v>
      </c>
      <c r="G137" s="18">
        <v>0.33467148610669301</v>
      </c>
      <c r="H137" s="18">
        <v>0</v>
      </c>
      <c r="J137" s="18">
        <v>0.33467148610669301</v>
      </c>
      <c r="K137" s="18">
        <v>0</v>
      </c>
    </row>
    <row r="138" spans="1:11" ht="15.75">
      <c r="A138" s="17">
        <v>0.38024139328784301</v>
      </c>
      <c r="B138" s="17">
        <v>0</v>
      </c>
      <c r="D138" s="18">
        <v>0.38024139328784301</v>
      </c>
      <c r="E138" s="18">
        <v>0</v>
      </c>
      <c r="G138" s="18">
        <v>0.38024139328784301</v>
      </c>
      <c r="H138" s="18">
        <v>0</v>
      </c>
      <c r="J138" s="18">
        <v>0.38024139328784301</v>
      </c>
      <c r="K138" s="18">
        <v>0</v>
      </c>
    </row>
    <row r="139" spans="1:11" ht="15.75">
      <c r="A139" s="17">
        <v>0.432016240318085</v>
      </c>
      <c r="B139" s="17">
        <v>0</v>
      </c>
      <c r="D139" s="18">
        <v>0.432016240318085</v>
      </c>
      <c r="E139" s="18">
        <v>0</v>
      </c>
      <c r="G139" s="18">
        <v>0.432016240318085</v>
      </c>
      <c r="H139" s="18">
        <v>0</v>
      </c>
      <c r="J139" s="18">
        <v>0.432016240318085</v>
      </c>
      <c r="K139" s="18">
        <v>0</v>
      </c>
    </row>
    <row r="140" spans="1:11" ht="15.75">
      <c r="A140" s="17">
        <v>0.49084091104539002</v>
      </c>
      <c r="B140" s="17">
        <v>0</v>
      </c>
      <c r="D140" s="18">
        <v>0.49084091104539002</v>
      </c>
      <c r="E140" s="18">
        <v>0</v>
      </c>
      <c r="G140" s="18">
        <v>0.49084091104539002</v>
      </c>
      <c r="H140" s="18">
        <v>0</v>
      </c>
      <c r="J140" s="18">
        <v>0.49084091104539002</v>
      </c>
      <c r="K140" s="18">
        <v>0</v>
      </c>
    </row>
    <row r="141" spans="1:11" ht="15.75">
      <c r="A141" s="17">
        <v>0.55767533132199099</v>
      </c>
      <c r="B141" s="17">
        <v>0</v>
      </c>
      <c r="D141" s="18">
        <v>0.55767533132199099</v>
      </c>
      <c r="E141" s="18">
        <v>0</v>
      </c>
      <c r="G141" s="18">
        <v>0.55767533132199099</v>
      </c>
      <c r="H141" s="19">
        <v>0</v>
      </c>
      <c r="J141" s="18">
        <v>0.55767533132199099</v>
      </c>
      <c r="K141" s="19">
        <v>2.5199999999999999E-5</v>
      </c>
    </row>
    <row r="142" spans="1:11" ht="15.75">
      <c r="A142" s="17">
        <v>0.63361013348036199</v>
      </c>
      <c r="B142" s="17">
        <v>0</v>
      </c>
      <c r="D142" s="18">
        <v>0.63361013348036199</v>
      </c>
      <c r="E142" s="18">
        <v>0</v>
      </c>
      <c r="G142" s="18">
        <v>0.63361013348036199</v>
      </c>
      <c r="H142" s="19">
        <v>5.6522899999999999E-4</v>
      </c>
      <c r="J142" s="18">
        <v>0.63361013348036199</v>
      </c>
      <c r="K142" s="18">
        <v>6.5939999999999999E-2</v>
      </c>
    </row>
    <row r="143" spans="1:11" ht="15.75">
      <c r="A143" s="17">
        <v>0.71988445373282195</v>
      </c>
      <c r="B143" s="17">
        <v>0</v>
      </c>
      <c r="D143" s="18">
        <v>0.71988445373282195</v>
      </c>
      <c r="E143" s="18">
        <v>0</v>
      </c>
      <c r="G143" s="18">
        <v>0.71988445373282195</v>
      </c>
      <c r="H143" s="18">
        <v>0.13195999999999999</v>
      </c>
      <c r="J143" s="18">
        <v>0.71988445373282195</v>
      </c>
      <c r="K143" s="18">
        <v>0.99156999999999995</v>
      </c>
    </row>
    <row r="144" spans="1:11" ht="15.75">
      <c r="A144" s="17">
        <v>0.81790615292024205</v>
      </c>
      <c r="B144" s="17">
        <v>0</v>
      </c>
      <c r="D144" s="18">
        <v>0.81790615292024205</v>
      </c>
      <c r="E144" s="18">
        <v>0</v>
      </c>
      <c r="G144" s="18">
        <v>0.81790615292024205</v>
      </c>
      <c r="H144" s="18">
        <v>1.6117900000000001</v>
      </c>
      <c r="J144" s="18">
        <v>0.81790615292024205</v>
      </c>
      <c r="K144" s="18">
        <v>4.1421400000000004</v>
      </c>
    </row>
    <row r="145" spans="1:11" ht="15.75">
      <c r="A145" s="17">
        <v>0.92927479058058904</v>
      </c>
      <c r="B145" s="17">
        <v>0</v>
      </c>
      <c r="D145" s="18">
        <v>0.92927479058058904</v>
      </c>
      <c r="E145" s="18">
        <v>0</v>
      </c>
      <c r="G145" s="18">
        <v>0.92927479058058904</v>
      </c>
      <c r="H145" s="18">
        <v>4.1479600000000003</v>
      </c>
      <c r="J145" s="18">
        <v>0.92927479058058904</v>
      </c>
      <c r="K145" s="18">
        <v>8.8374000000000006</v>
      </c>
    </row>
    <row r="146" spans="1:11" ht="15.75">
      <c r="A146" s="17">
        <v>1.0558077272378801</v>
      </c>
      <c r="B146" s="17">
        <v>0</v>
      </c>
      <c r="D146" s="18">
        <v>1.0558077272378801</v>
      </c>
      <c r="E146" s="18">
        <v>0</v>
      </c>
      <c r="G146" s="18">
        <v>1.0558077272378801</v>
      </c>
      <c r="H146" s="18">
        <v>6.6671399999999998</v>
      </c>
      <c r="J146" s="18">
        <v>1.0558077272378801</v>
      </c>
      <c r="K146" s="18">
        <v>13.09646</v>
      </c>
    </row>
    <row r="147" spans="1:11" ht="15.75">
      <c r="A147" s="17">
        <v>1.1995697808597201</v>
      </c>
      <c r="B147" s="17">
        <v>0</v>
      </c>
      <c r="D147" s="18">
        <v>1.1995697808597201</v>
      </c>
      <c r="E147" s="18">
        <v>0</v>
      </c>
      <c r="G147" s="18">
        <v>1.1995697808597201</v>
      </c>
      <c r="H147" s="18">
        <v>7.9861800000000001</v>
      </c>
      <c r="J147" s="18">
        <v>1.1995697808597201</v>
      </c>
      <c r="K147" s="18">
        <v>14.89617</v>
      </c>
    </row>
    <row r="148" spans="1:11" ht="15.75">
      <c r="A148" s="17">
        <v>1.36290692143004</v>
      </c>
      <c r="B148" s="17">
        <v>0</v>
      </c>
      <c r="D148" s="18">
        <v>1.36290692143004</v>
      </c>
      <c r="E148" s="18">
        <v>0</v>
      </c>
      <c r="G148" s="18">
        <v>1.36290692143004</v>
      </c>
      <c r="H148" s="18">
        <v>7.5599699999999999</v>
      </c>
      <c r="J148" s="18">
        <v>1.36290692143004</v>
      </c>
      <c r="K148" s="18">
        <v>13.47856</v>
      </c>
    </row>
    <row r="149" spans="1:11" ht="15.75">
      <c r="A149" s="17">
        <v>1.5484845534793801</v>
      </c>
      <c r="B149" s="17">
        <v>0</v>
      </c>
      <c r="D149" s="18">
        <v>1.5484845534793801</v>
      </c>
      <c r="E149" s="18">
        <v>0</v>
      </c>
      <c r="G149" s="18">
        <v>1.5484845534793801</v>
      </c>
      <c r="H149" s="18">
        <v>5.8052099999999998</v>
      </c>
      <c r="J149" s="18">
        <v>1.5484845534793801</v>
      </c>
      <c r="K149" s="18">
        <v>9.7677899999999998</v>
      </c>
    </row>
    <row r="150" spans="1:11" ht="15.75">
      <c r="A150" s="17">
        <v>1.75933101128309</v>
      </c>
      <c r="B150" s="17">
        <v>0</v>
      </c>
      <c r="D150" s="18">
        <v>1.75933101128309</v>
      </c>
      <c r="E150" s="18">
        <v>0</v>
      </c>
      <c r="G150" s="18">
        <v>1.75933101128309</v>
      </c>
      <c r="H150" s="18">
        <v>3.7641399999999998</v>
      </c>
      <c r="J150" s="18">
        <v>1.75933101128309</v>
      </c>
      <c r="K150" s="18">
        <v>5.7368499999999996</v>
      </c>
    </row>
    <row r="151" spans="1:11" ht="15.75">
      <c r="A151" s="17">
        <v>1.9988869765006601</v>
      </c>
      <c r="B151" s="17">
        <v>0</v>
      </c>
      <c r="D151" s="18">
        <v>1.9988869765006601</v>
      </c>
      <c r="E151" s="18">
        <v>0</v>
      </c>
      <c r="G151" s="18">
        <v>1.9988869765006601</v>
      </c>
      <c r="H151" s="18">
        <v>2.3554599999999999</v>
      </c>
      <c r="J151" s="18">
        <v>1.9988869765006601</v>
      </c>
      <c r="K151" s="18">
        <v>3.0194399999999999</v>
      </c>
    </row>
    <row r="152" spans="1:11" ht="15.75">
      <c r="A152" s="17">
        <v>2.2710616246740098</v>
      </c>
      <c r="B152" s="17">
        <v>0</v>
      </c>
      <c r="D152" s="18">
        <v>2.2710616246740098</v>
      </c>
      <c r="E152" s="18">
        <v>0</v>
      </c>
      <c r="G152" s="18">
        <v>2.2710616246740098</v>
      </c>
      <c r="H152" s="18">
        <v>1.8244100000000001</v>
      </c>
      <c r="J152" s="18">
        <v>2.2710616246740098</v>
      </c>
      <c r="K152" s="18">
        <v>1.9183300000000001</v>
      </c>
    </row>
    <row r="153" spans="1:11" ht="15.75">
      <c r="A153" s="17">
        <v>2.5802964168070699</v>
      </c>
      <c r="B153" s="17">
        <v>0</v>
      </c>
      <c r="D153" s="18">
        <v>2.5802964168070699</v>
      </c>
      <c r="E153" s="18">
        <v>0</v>
      </c>
      <c r="G153" s="18">
        <v>2.5802964168070699</v>
      </c>
      <c r="H153" s="18">
        <v>1.86103</v>
      </c>
      <c r="J153" s="18">
        <v>2.5802964168070699</v>
      </c>
      <c r="K153" s="18">
        <v>1.7029399999999999</v>
      </c>
    </row>
    <row r="154" spans="1:11" ht="15.75">
      <c r="A154" s="17">
        <v>2.9316375770045799</v>
      </c>
      <c r="B154" s="17">
        <v>0</v>
      </c>
      <c r="D154" s="18">
        <v>2.9316375770045799</v>
      </c>
      <c r="E154" s="18">
        <v>0</v>
      </c>
      <c r="G154" s="18">
        <v>2.9316375770045799</v>
      </c>
      <c r="H154" s="18">
        <v>2.1516799999999998</v>
      </c>
      <c r="J154" s="18">
        <v>2.9316375770045799</v>
      </c>
      <c r="K154" s="18">
        <v>1.7168399999999999</v>
      </c>
    </row>
    <row r="155" spans="1:11" ht="15.75">
      <c r="A155" s="17">
        <v>3.3308184388909701</v>
      </c>
      <c r="B155" s="17">
        <v>0</v>
      </c>
      <c r="D155" s="18">
        <v>3.3308184388909701</v>
      </c>
      <c r="E155" s="18">
        <v>0</v>
      </c>
      <c r="G155" s="18">
        <v>3.3308184388909701</v>
      </c>
      <c r="H155" s="18">
        <v>2.5927500000000001</v>
      </c>
      <c r="J155" s="18">
        <v>3.3308184388909701</v>
      </c>
      <c r="K155" s="18">
        <v>1.78962</v>
      </c>
    </row>
    <row r="156" spans="1:11" ht="15.75">
      <c r="A156" s="17">
        <v>3.7843530045728899</v>
      </c>
      <c r="B156" s="17">
        <v>0</v>
      </c>
      <c r="D156" s="18">
        <v>3.7843530045728899</v>
      </c>
      <c r="E156" s="18">
        <v>0</v>
      </c>
      <c r="G156" s="18">
        <v>3.7843530045728899</v>
      </c>
      <c r="H156" s="18">
        <v>3.0839599999999998</v>
      </c>
      <c r="J156" s="18">
        <v>3.7843530045728899</v>
      </c>
      <c r="K156" s="18">
        <v>1.81569</v>
      </c>
    </row>
    <row r="157" spans="1:11" ht="15.75">
      <c r="A157" s="17">
        <v>4.2996422428801804</v>
      </c>
      <c r="B157" s="17">
        <v>0</v>
      </c>
      <c r="D157" s="18">
        <v>4.2996422428801804</v>
      </c>
      <c r="E157" s="18">
        <v>0</v>
      </c>
      <c r="G157" s="18">
        <v>4.2996422428801804</v>
      </c>
      <c r="H157" s="18">
        <v>3.5168599999999999</v>
      </c>
      <c r="J157" s="18">
        <v>4.2996422428801804</v>
      </c>
      <c r="K157" s="18">
        <v>1.7081599999999999</v>
      </c>
    </row>
    <row r="158" spans="1:11" ht="15.75">
      <c r="A158" s="17">
        <v>4.8850948615049301</v>
      </c>
      <c r="B158" s="17">
        <v>1.91401044055537E-4</v>
      </c>
      <c r="D158" s="18">
        <v>4.8850948615049301</v>
      </c>
      <c r="E158" s="18">
        <v>0</v>
      </c>
      <c r="G158" s="18">
        <v>4.8850948615049301</v>
      </c>
      <c r="H158" s="18">
        <v>3.8611900000000001</v>
      </c>
      <c r="J158" s="18">
        <v>4.8850948615049301</v>
      </c>
      <c r="K158" s="18">
        <v>1.54053</v>
      </c>
    </row>
    <row r="159" spans="1:11" ht="15.75">
      <c r="A159" s="17">
        <v>5.5502645238493296</v>
      </c>
      <c r="B159" s="17">
        <v>1.3705810612368001E-2</v>
      </c>
      <c r="D159" s="18">
        <v>5.5502645238493296</v>
      </c>
      <c r="E159" s="18">
        <v>1.4291359519643101E-4</v>
      </c>
      <c r="G159" s="18">
        <v>5.5502645238493296</v>
      </c>
      <c r="H159" s="18">
        <v>4.1112200000000003</v>
      </c>
      <c r="J159" s="18">
        <v>5.5502645238493296</v>
      </c>
      <c r="K159" s="18">
        <v>1.42326</v>
      </c>
    </row>
    <row r="160" spans="1:11" ht="15.75">
      <c r="A160" s="17">
        <v>6.3060057497451298</v>
      </c>
      <c r="B160" s="17">
        <v>0.14281001425626599</v>
      </c>
      <c r="D160" s="18">
        <v>6.3060057497451298</v>
      </c>
      <c r="E160" s="18">
        <v>9.8461242073417908E-3</v>
      </c>
      <c r="G160" s="18">
        <v>6.3060057497451298</v>
      </c>
      <c r="H160" s="18">
        <v>4.2493499999999997</v>
      </c>
      <c r="J160" s="18">
        <v>6.3060057497451298</v>
      </c>
      <c r="K160" s="18">
        <v>1.4117299999999999</v>
      </c>
    </row>
    <row r="161" spans="1:11" ht="15.75">
      <c r="A161" s="17">
        <v>7.1646510440982496</v>
      </c>
      <c r="B161" s="17">
        <v>0.30148285347290399</v>
      </c>
      <c r="D161" s="18">
        <v>7.1646510440982496</v>
      </c>
      <c r="E161" s="18">
        <v>9.7482434728885597E-2</v>
      </c>
      <c r="G161" s="18">
        <v>7.1646510440982496</v>
      </c>
      <c r="H161" s="18">
        <v>4.3258700000000001</v>
      </c>
      <c r="J161" s="18">
        <v>7.1646510440982496</v>
      </c>
      <c r="K161" s="18">
        <v>1.6209199999999999</v>
      </c>
    </row>
    <row r="162" spans="1:11" ht="15.75">
      <c r="A162" s="17">
        <v>8.1402121439189692</v>
      </c>
      <c r="B162" s="17">
        <v>0.55099831864485105</v>
      </c>
      <c r="D162" s="18">
        <v>8.1402121439189692</v>
      </c>
      <c r="E162" s="18">
        <v>0.15971273616694401</v>
      </c>
      <c r="G162" s="18">
        <v>8.1402121439189692</v>
      </c>
      <c r="H162" s="18">
        <v>4.3359300000000003</v>
      </c>
      <c r="J162" s="18">
        <v>8.1402121439189692</v>
      </c>
      <c r="K162" s="18">
        <v>2.0024000000000002</v>
      </c>
    </row>
    <row r="163" spans="1:11" ht="15.75">
      <c r="A163" s="17">
        <v>9.2486086677716006</v>
      </c>
      <c r="B163" s="17">
        <v>0.97166583654857397</v>
      </c>
      <c r="D163" s="18">
        <v>9.2486086677716006</v>
      </c>
      <c r="E163" s="18">
        <v>0.26004978673964801</v>
      </c>
      <c r="G163" s="18">
        <v>9.2486086677716006</v>
      </c>
      <c r="H163" s="18">
        <v>4.2331899999999996</v>
      </c>
      <c r="J163" s="18">
        <v>9.2486086677716006</v>
      </c>
      <c r="K163" s="18">
        <v>2.3877700000000002</v>
      </c>
    </row>
    <row r="164" spans="1:11" ht="15.75">
      <c r="A164" s="17">
        <v>10.507927898842199</v>
      </c>
      <c r="B164" s="17">
        <v>1.6249488950869</v>
      </c>
      <c r="D164" s="18">
        <v>10.507927898842199</v>
      </c>
      <c r="E164" s="18">
        <v>0.435421845859573</v>
      </c>
      <c r="G164" s="18">
        <v>10.507927898842199</v>
      </c>
      <c r="H164" s="18">
        <v>3.9666000000000001</v>
      </c>
      <c r="J164" s="18">
        <v>10.507927898842199</v>
      </c>
      <c r="K164" s="18">
        <v>2.5872199999999999</v>
      </c>
    </row>
    <row r="165" spans="1:11" ht="15.75">
      <c r="A165" s="17">
        <v>11.938719940874099</v>
      </c>
      <c r="B165" s="17">
        <v>2.4880112639516798</v>
      </c>
      <c r="D165" s="18">
        <v>11.938719940874099</v>
      </c>
      <c r="E165" s="18">
        <v>0.68504547584759201</v>
      </c>
      <c r="G165" s="18">
        <v>11.938719940874099</v>
      </c>
      <c r="H165" s="18">
        <v>3.5023900000000001</v>
      </c>
      <c r="J165" s="18">
        <v>11.938719940874099</v>
      </c>
      <c r="K165" s="18">
        <v>2.4624999999999999</v>
      </c>
    </row>
    <row r="166" spans="1:11" ht="15.75">
      <c r="A166" s="17">
        <v>13.564333063451</v>
      </c>
      <c r="B166" s="17">
        <v>3.4386538501058399</v>
      </c>
      <c r="D166" s="18">
        <v>13.564333063451</v>
      </c>
      <c r="E166" s="18">
        <v>0.96743279376819102</v>
      </c>
      <c r="G166" s="18">
        <v>13.564333063451</v>
      </c>
      <c r="H166" s="18">
        <v>2.89581</v>
      </c>
      <c r="J166" s="18">
        <v>13.564333063451</v>
      </c>
      <c r="K166" s="18">
        <v>2.0638700000000001</v>
      </c>
    </row>
    <row r="167" spans="1:11" ht="15.75">
      <c r="A167" s="17">
        <v>15.411294708933401</v>
      </c>
      <c r="B167" s="17">
        <v>4.3132111741843904</v>
      </c>
      <c r="D167" s="18">
        <v>15.411294708933401</v>
      </c>
      <c r="E167" s="18">
        <v>1.2284876825614499</v>
      </c>
      <c r="G167" s="18">
        <v>15.411294708933401</v>
      </c>
      <c r="H167" s="18">
        <v>2.2838500000000002</v>
      </c>
      <c r="J167" s="18">
        <v>15.411294708933401</v>
      </c>
      <c r="K167" s="18">
        <v>1.60639</v>
      </c>
    </row>
    <row r="168" spans="1:11" ht="15.75">
      <c r="A168" s="17">
        <v>17.509744378480502</v>
      </c>
      <c r="B168" s="17">
        <v>4.9973421345075097</v>
      </c>
      <c r="D168" s="18">
        <v>17.509744378480502</v>
      </c>
      <c r="E168" s="18">
        <v>1.4439070757319901</v>
      </c>
      <c r="G168" s="18">
        <v>17.509744378480502</v>
      </c>
      <c r="H168" s="18">
        <v>1.77166</v>
      </c>
      <c r="J168" s="18">
        <v>17.509744378480502</v>
      </c>
      <c r="K168" s="18">
        <v>1.2549699999999999</v>
      </c>
    </row>
    <row r="169" spans="1:11" ht="15.75">
      <c r="A169" s="17">
        <v>19.893925461175499</v>
      </c>
      <c r="B169" s="17">
        <v>5.4602737954966596</v>
      </c>
      <c r="D169" s="18">
        <v>19.893925461175499</v>
      </c>
      <c r="E169" s="18">
        <v>1.6308595851953001</v>
      </c>
      <c r="G169" s="18">
        <v>19.893925461175499</v>
      </c>
      <c r="H169" s="18">
        <v>1.35653</v>
      </c>
      <c r="J169" s="18">
        <v>19.893925461175499</v>
      </c>
      <c r="K169" s="18">
        <v>0.98592000000000002</v>
      </c>
    </row>
    <row r="170" spans="1:11" ht="15.75">
      <c r="A170" s="17">
        <v>22.602744032129198</v>
      </c>
      <c r="B170" s="17">
        <v>5.7129276040504404</v>
      </c>
      <c r="D170" s="18">
        <v>22.602744032129198</v>
      </c>
      <c r="E170" s="18">
        <v>1.8221206794734699</v>
      </c>
      <c r="G170" s="18">
        <v>22.602744032129198</v>
      </c>
      <c r="H170" s="18">
        <v>1.0133700000000001</v>
      </c>
      <c r="J170" s="18">
        <v>22.602744032129198</v>
      </c>
      <c r="K170" s="18">
        <v>0.74297999999999997</v>
      </c>
    </row>
    <row r="171" spans="1:11" ht="15.75">
      <c r="A171" s="17">
        <v>25.680403738265699</v>
      </c>
      <c r="B171" s="17">
        <v>5.7709748770549503</v>
      </c>
      <c r="D171" s="18">
        <v>25.680403738265699</v>
      </c>
      <c r="E171" s="18">
        <v>2.0456797441557502</v>
      </c>
      <c r="G171" s="18">
        <v>25.680403738265699</v>
      </c>
      <c r="H171" s="18">
        <v>0.77198</v>
      </c>
      <c r="J171" s="18">
        <v>25.680403738265699</v>
      </c>
      <c r="K171" s="18">
        <v>0.57667000000000002</v>
      </c>
    </row>
    <row r="172" spans="1:11" ht="15.75">
      <c r="A172" s="17">
        <v>29.1771271321259</v>
      </c>
      <c r="B172" s="17">
        <v>5.6644935536833003</v>
      </c>
      <c r="D172" s="18">
        <v>29.1771271321259</v>
      </c>
      <c r="E172" s="18">
        <v>2.3244551089105601</v>
      </c>
      <c r="G172" s="18">
        <v>29.1771271321259</v>
      </c>
      <c r="H172" s="18">
        <v>0.64639999999999997</v>
      </c>
      <c r="J172" s="18">
        <v>29.1771271321259</v>
      </c>
      <c r="K172" s="18">
        <v>0.51846000000000003</v>
      </c>
    </row>
    <row r="173" spans="1:11" ht="15.75">
      <c r="A173" s="17">
        <v>33.149975224716798</v>
      </c>
      <c r="B173" s="17">
        <v>5.4398324948919603</v>
      </c>
      <c r="D173" s="18">
        <v>33.149975224716798</v>
      </c>
      <c r="E173" s="18">
        <v>2.67277460343906</v>
      </c>
      <c r="G173" s="18">
        <v>33.149975224716798</v>
      </c>
      <c r="H173" s="18">
        <v>0.61514999999999997</v>
      </c>
      <c r="J173" s="18">
        <v>33.149975224716798</v>
      </c>
      <c r="K173" s="18">
        <v>0.53979999999999995</v>
      </c>
    </row>
    <row r="174" spans="1:11" ht="15.75">
      <c r="A174" s="17">
        <v>37.6637786312196</v>
      </c>
      <c r="B174" s="17">
        <v>5.1447783140795904</v>
      </c>
      <c r="D174" s="18">
        <v>37.6637786312196</v>
      </c>
      <c r="E174" s="18">
        <v>3.09282998797541</v>
      </c>
      <c r="G174" s="18">
        <v>37.6637786312196</v>
      </c>
      <c r="H174" s="18">
        <v>0.67013999999999996</v>
      </c>
      <c r="J174" s="18">
        <v>37.6637786312196</v>
      </c>
      <c r="K174" s="18">
        <v>0.63873000000000002</v>
      </c>
    </row>
    <row r="175" spans="1:11" ht="15.75">
      <c r="A175" s="17">
        <v>42.792195504382398</v>
      </c>
      <c r="B175" s="17">
        <v>4.8245836704640199</v>
      </c>
      <c r="D175" s="18">
        <v>42.792195504382398</v>
      </c>
      <c r="E175" s="18">
        <v>3.5696740932306699</v>
      </c>
      <c r="G175" s="18">
        <v>42.792195504382398</v>
      </c>
      <c r="H175" s="18">
        <v>0.78696999999999995</v>
      </c>
      <c r="J175" s="18">
        <v>42.792195504382398</v>
      </c>
      <c r="K175" s="18">
        <v>0.78449000000000002</v>
      </c>
    </row>
    <row r="176" spans="1:11" ht="15.75">
      <c r="A176" s="17">
        <v>48.618913519405098</v>
      </c>
      <c r="B176" s="17">
        <v>4.5173652136977296</v>
      </c>
      <c r="D176" s="18">
        <v>48.618913519405098</v>
      </c>
      <c r="E176" s="18">
        <v>4.0771961289124796</v>
      </c>
      <c r="G176" s="18">
        <v>48.618913519405098</v>
      </c>
      <c r="H176" s="18">
        <v>0.93737999999999999</v>
      </c>
      <c r="J176" s="18">
        <v>48.618913519405098</v>
      </c>
      <c r="K176" s="18">
        <v>0.94516999999999995</v>
      </c>
    </row>
    <row r="177" spans="1:11" ht="15.75">
      <c r="A177" s="17">
        <v>55.239015524812601</v>
      </c>
      <c r="B177" s="17">
        <v>4.25100231399965</v>
      </c>
      <c r="D177" s="18">
        <v>55.239015524812601</v>
      </c>
      <c r="E177" s="18">
        <v>4.5787919427236599</v>
      </c>
      <c r="G177" s="18">
        <v>55.239015524812601</v>
      </c>
      <c r="H177" s="18">
        <v>1.08969</v>
      </c>
      <c r="J177" s="18">
        <v>55.239015524812601</v>
      </c>
      <c r="K177" s="18">
        <v>1.0868100000000001</v>
      </c>
    </row>
    <row r="178" spans="1:11" ht="15.75">
      <c r="A178" s="17">
        <v>62.760531144584498</v>
      </c>
      <c r="B178" s="17">
        <v>4.0414753456911798</v>
      </c>
      <c r="D178" s="18">
        <v>62.760531144584498</v>
      </c>
      <c r="E178" s="18">
        <v>5.0348184222778203</v>
      </c>
      <c r="G178" s="18">
        <v>62.760531144584498</v>
      </c>
      <c r="H178" s="18">
        <v>1.21455</v>
      </c>
      <c r="J178" s="18">
        <v>62.760531144584498</v>
      </c>
      <c r="K178" s="18">
        <v>1.1850000000000001</v>
      </c>
    </row>
    <row r="179" spans="1:11" ht="15.75">
      <c r="A179" s="17">
        <v>71.306199651242395</v>
      </c>
      <c r="B179" s="17">
        <v>3.8936363950207</v>
      </c>
      <c r="D179" s="18">
        <v>71.306199651242395</v>
      </c>
      <c r="E179" s="18">
        <v>5.4086382771132504</v>
      </c>
      <c r="G179" s="18">
        <v>71.306199651242395</v>
      </c>
      <c r="H179" s="18">
        <v>1.2888299999999999</v>
      </c>
      <c r="J179" s="18">
        <v>71.306199651242395</v>
      </c>
      <c r="K179" s="18">
        <v>1.2287300000000001</v>
      </c>
    </row>
    <row r="180" spans="1:11" ht="15.75">
      <c r="A180" s="17">
        <v>81.015472877201304</v>
      </c>
      <c r="B180" s="17">
        <v>3.8037642017496398</v>
      </c>
      <c r="D180" s="18">
        <v>81.015472877201304</v>
      </c>
      <c r="E180" s="18">
        <v>5.6721927330423103</v>
      </c>
      <c r="G180" s="18">
        <v>81.015472877201304</v>
      </c>
      <c r="H180" s="18">
        <v>1.29834</v>
      </c>
      <c r="J180" s="18">
        <v>81.015472877201304</v>
      </c>
      <c r="K180" s="18">
        <v>1.2182299999999999</v>
      </c>
    </row>
    <row r="181" spans="1:11" ht="15.75">
      <c r="A181" s="17">
        <v>92.046790848742006</v>
      </c>
      <c r="B181" s="17">
        <v>3.7633393846676899</v>
      </c>
      <c r="D181" s="18">
        <v>92.046790848742006</v>
      </c>
      <c r="E181" s="18">
        <v>5.8109183745231103</v>
      </c>
      <c r="G181" s="18">
        <v>92.046790848742006</v>
      </c>
      <c r="H181" s="18">
        <v>1.23882</v>
      </c>
      <c r="J181" s="18">
        <v>92.046790848742006</v>
      </c>
      <c r="K181" s="18">
        <v>1.15646</v>
      </c>
    </row>
    <row r="182" spans="1:11" ht="15.75">
      <c r="A182" s="17">
        <v>104.580167277359</v>
      </c>
      <c r="B182" s="17">
        <v>3.7624892209079701</v>
      </c>
      <c r="D182" s="18">
        <v>104.580167277359</v>
      </c>
      <c r="E182" s="18">
        <v>5.8268453801197602</v>
      </c>
      <c r="G182" s="18">
        <v>104.580167277359</v>
      </c>
      <c r="H182" s="18">
        <v>1.11774</v>
      </c>
      <c r="J182" s="18">
        <v>104.580167277359</v>
      </c>
      <c r="K182" s="18">
        <v>1.0434600000000001</v>
      </c>
    </row>
    <row r="183" spans="1:11" ht="15.75">
      <c r="A183" s="17">
        <v>118.820127099628</v>
      </c>
      <c r="B183" s="17">
        <v>3.7913948334821002</v>
      </c>
      <c r="D183" s="18">
        <v>118.820127099628</v>
      </c>
      <c r="E183" s="18">
        <v>5.7391574138827401</v>
      </c>
      <c r="G183" s="18">
        <v>118.820127099628</v>
      </c>
      <c r="H183" s="18">
        <v>0.95667000000000002</v>
      </c>
      <c r="J183" s="18">
        <v>118.820127099628</v>
      </c>
      <c r="K183" s="18">
        <v>0.87878999999999996</v>
      </c>
    </row>
    <row r="184" spans="1:11" ht="15.75">
      <c r="A184" s="17">
        <v>134.99904400160801</v>
      </c>
      <c r="B184" s="17">
        <v>3.8389667823422799</v>
      </c>
      <c r="D184" s="18">
        <v>134.99904400160801</v>
      </c>
      <c r="E184" s="18">
        <v>5.5806121587431701</v>
      </c>
      <c r="G184" s="18">
        <v>134.99904400160801</v>
      </c>
      <c r="H184" s="18">
        <v>0.79215999999999998</v>
      </c>
      <c r="J184" s="18">
        <v>134.99904400160801</v>
      </c>
      <c r="K184" s="18">
        <v>0.67222000000000004</v>
      </c>
    </row>
    <row r="185" spans="1:11" ht="15.75">
      <c r="A185" s="17">
        <v>153.380932390916</v>
      </c>
      <c r="B185" s="17">
        <v>3.8894326970352902</v>
      </c>
      <c r="D185" s="18">
        <v>153.380932390916</v>
      </c>
      <c r="E185" s="18">
        <v>5.3915497921306796</v>
      </c>
      <c r="G185" s="18">
        <v>153.380932390916</v>
      </c>
      <c r="H185" s="18">
        <v>0.66791999999999996</v>
      </c>
      <c r="J185" s="18">
        <v>153.380932390916</v>
      </c>
      <c r="K185" s="18">
        <v>0.44624999999999998</v>
      </c>
    </row>
    <row r="186" spans="1:11" ht="15.75">
      <c r="A186" s="17">
        <v>174.26575569547401</v>
      </c>
      <c r="B186" s="17">
        <v>3.9184731636696899</v>
      </c>
      <c r="D186" s="18">
        <v>174.26575569547401</v>
      </c>
      <c r="E186" s="18">
        <v>5.2107895060438798</v>
      </c>
      <c r="G186" s="18">
        <v>174.26575569547401</v>
      </c>
      <c r="H186" s="18">
        <v>0.62583</v>
      </c>
      <c r="J186" s="18">
        <v>174.26575569547401</v>
      </c>
      <c r="K186" s="18">
        <v>0.23093</v>
      </c>
    </row>
    <row r="187" spans="1:11" ht="15.75">
      <c r="A187" s="17">
        <v>197.994321293572</v>
      </c>
      <c r="B187" s="17">
        <v>3.8913053299065301</v>
      </c>
      <c r="D187" s="18">
        <v>197.994321293572</v>
      </c>
      <c r="E187" s="18">
        <v>5.0653074035585499</v>
      </c>
      <c r="G187" s="18">
        <v>197.994321293572</v>
      </c>
      <c r="H187" s="18">
        <v>0.69054000000000004</v>
      </c>
      <c r="J187" s="18">
        <v>197.994321293572</v>
      </c>
      <c r="K187" s="18">
        <v>2.307E-2</v>
      </c>
    </row>
    <row r="188" spans="1:11" ht="15.75">
      <c r="A188" s="17">
        <v>224.95384195278399</v>
      </c>
      <c r="B188" s="17">
        <v>3.76500747408957</v>
      </c>
      <c r="D188" s="18">
        <v>224.95384195278399</v>
      </c>
      <c r="E188" s="18">
        <v>4.9610454564007798</v>
      </c>
      <c r="G188" s="18">
        <v>224.95384195278399</v>
      </c>
      <c r="H188" s="18">
        <v>0.85362000000000005</v>
      </c>
      <c r="J188" s="18">
        <v>224.95384195278399</v>
      </c>
      <c r="K188" s="19">
        <v>3.7500000000000001E-4</v>
      </c>
    </row>
    <row r="189" spans="1:11" ht="15.75">
      <c r="A189" s="17">
        <v>255.58425453165401</v>
      </c>
      <c r="B189" s="17">
        <v>3.4961172578340598</v>
      </c>
      <c r="D189" s="18">
        <v>255.58425453165401</v>
      </c>
      <c r="E189" s="18">
        <v>4.87732873860715</v>
      </c>
      <c r="G189" s="18">
        <v>255.58425453165401</v>
      </c>
      <c r="H189" s="18">
        <v>1.0638799999999999</v>
      </c>
      <c r="J189" s="18">
        <v>255.58425453165401</v>
      </c>
      <c r="K189" s="18">
        <v>0</v>
      </c>
    </row>
    <row r="190" spans="1:11" ht="15.75">
      <c r="A190" s="17">
        <v>290.38539905538403</v>
      </c>
      <c r="B190" s="17">
        <v>3.05423752698412</v>
      </c>
      <c r="D190" s="18">
        <v>290.38539905538403</v>
      </c>
      <c r="E190" s="18">
        <v>4.7676347661490297</v>
      </c>
      <c r="G190" s="18">
        <v>290.38539905538403</v>
      </c>
      <c r="H190" s="18">
        <v>1.2381599999999999</v>
      </c>
      <c r="J190" s="18">
        <v>290.38539905538403</v>
      </c>
      <c r="K190" s="18">
        <v>0</v>
      </c>
    </row>
    <row r="191" spans="1:11" ht="15.75">
      <c r="A191" s="17">
        <v>329.92517531674298</v>
      </c>
      <c r="B191" s="17">
        <v>2.4411956862733701</v>
      </c>
      <c r="D191" s="18">
        <v>329.92517531674298</v>
      </c>
      <c r="E191" s="18">
        <v>4.5695689990036099</v>
      </c>
      <c r="G191" s="18">
        <v>329.92517531674298</v>
      </c>
      <c r="H191" s="18">
        <v>1.29542</v>
      </c>
      <c r="J191" s="18">
        <v>329.92517531674298</v>
      </c>
      <c r="K191" s="18">
        <v>0</v>
      </c>
    </row>
    <row r="192" spans="1:11" ht="15.75">
      <c r="A192" s="17">
        <v>374.84881010502301</v>
      </c>
      <c r="B192" s="17">
        <v>1.71307406535836</v>
      </c>
      <c r="D192" s="18">
        <v>374.84881010502301</v>
      </c>
      <c r="E192" s="18">
        <v>4.2237846428151196</v>
      </c>
      <c r="G192" s="18">
        <v>374.84881010502301</v>
      </c>
      <c r="H192" s="18">
        <v>1.19553</v>
      </c>
      <c r="J192" s="18">
        <v>374.84881010502301</v>
      </c>
      <c r="K192" s="18">
        <v>0</v>
      </c>
    </row>
    <row r="193" spans="1:11" ht="15.75">
      <c r="A193" s="17">
        <v>425.88938628964797</v>
      </c>
      <c r="B193" s="17">
        <v>0.96653085266653704</v>
      </c>
      <c r="D193" s="18">
        <v>425.88938628964797</v>
      </c>
      <c r="E193" s="18">
        <v>3.69458004885063</v>
      </c>
      <c r="G193" s="18">
        <v>425.88938628964797</v>
      </c>
      <c r="H193" s="18">
        <v>0.95443</v>
      </c>
      <c r="J193" s="18">
        <v>425.88938628964797</v>
      </c>
      <c r="K193" s="18">
        <v>0</v>
      </c>
    </row>
    <row r="194" spans="1:11" ht="15.75">
      <c r="A194" s="17">
        <v>483.87980557642499</v>
      </c>
      <c r="B194" s="17">
        <v>0.26614376134340001</v>
      </c>
      <c r="D194" s="18">
        <v>483.87980557642499</v>
      </c>
      <c r="E194" s="18">
        <v>2.98747253097791</v>
      </c>
      <c r="G194" s="18">
        <v>483.87980557642499</v>
      </c>
      <c r="H194" s="18">
        <v>0.63460000000000005</v>
      </c>
      <c r="J194" s="18">
        <v>483.87980557642499</v>
      </c>
      <c r="K194" s="18">
        <v>0</v>
      </c>
    </row>
    <row r="195" spans="1:11" ht="15.75">
      <c r="A195" s="17">
        <v>549.76638014979801</v>
      </c>
      <c r="B195" s="17">
        <v>2.1851021263145799E-2</v>
      </c>
      <c r="D195" s="18">
        <v>549.76638014979801</v>
      </c>
      <c r="E195" s="18">
        <v>2.1618831659028199</v>
      </c>
      <c r="G195" s="18">
        <v>549.76638014979801</v>
      </c>
      <c r="H195" s="18">
        <v>0.30825999999999998</v>
      </c>
      <c r="J195" s="18">
        <v>549.76638014979801</v>
      </c>
      <c r="K195" s="18">
        <v>0</v>
      </c>
    </row>
    <row r="196" spans="1:11" ht="15.75">
      <c r="A196" s="17">
        <v>624.62427499523994</v>
      </c>
      <c r="B196" s="17">
        <v>3.3437588405149698E-4</v>
      </c>
      <c r="D196" s="18">
        <v>624.62427499523994</v>
      </c>
      <c r="E196" s="18">
        <v>1.31717162885298</v>
      </c>
      <c r="G196" s="18">
        <v>624.62427499523994</v>
      </c>
      <c r="H196" s="18">
        <v>2.6849999999999999E-2</v>
      </c>
      <c r="J196" s="18">
        <v>624.62427499523994</v>
      </c>
      <c r="K196" s="18">
        <v>0</v>
      </c>
    </row>
    <row r="197" spans="1:11" ht="15.75">
      <c r="A197" s="17">
        <v>709.67505289614405</v>
      </c>
      <c r="B197" s="17">
        <v>0</v>
      </c>
      <c r="D197" s="18">
        <v>709.67505289614405</v>
      </c>
      <c r="E197" s="18">
        <v>0.50360380573843599</v>
      </c>
      <c r="G197" s="18">
        <v>709.67505289614405</v>
      </c>
      <c r="H197" s="19">
        <v>1.3792899999999999E-4</v>
      </c>
      <c r="J197" s="18">
        <v>709.67505289614405</v>
      </c>
      <c r="K197" s="18">
        <v>0</v>
      </c>
    </row>
    <row r="198" spans="1:11" ht="15.75">
      <c r="A198" s="17">
        <v>806.30660841188399</v>
      </c>
      <c r="B198" s="17">
        <v>0</v>
      </c>
      <c r="D198" s="18">
        <v>806.30660841188399</v>
      </c>
      <c r="E198" s="18">
        <v>4.10346393099843E-2</v>
      </c>
      <c r="G198" s="18">
        <v>806.30660841188399</v>
      </c>
      <c r="H198" s="18">
        <v>0</v>
      </c>
      <c r="J198" s="18">
        <v>806.30660841188399</v>
      </c>
      <c r="K198" s="18">
        <v>0</v>
      </c>
    </row>
    <row r="199" spans="1:11" ht="15.75">
      <c r="A199" s="17">
        <v>916.09581612814395</v>
      </c>
      <c r="B199" s="17">
        <v>0</v>
      </c>
      <c r="D199" s="18">
        <v>916.09581612814395</v>
      </c>
      <c r="E199" s="18">
        <v>1.7413873628413501E-4</v>
      </c>
      <c r="G199" s="18">
        <v>916.09581612814395</v>
      </c>
      <c r="H199" s="18">
        <v>0</v>
      </c>
      <c r="J199" s="18">
        <v>916.09581612814395</v>
      </c>
      <c r="K199" s="18">
        <v>0</v>
      </c>
    </row>
    <row r="200" spans="1:11" ht="15.75">
      <c r="A200" s="17">
        <v>1040.8342627632101</v>
      </c>
      <c r="B200" s="17">
        <v>0</v>
      </c>
      <c r="D200" s="18">
        <v>1040.8342627632101</v>
      </c>
      <c r="E200" s="18">
        <v>0</v>
      </c>
      <c r="G200" s="18">
        <v>1040.8342627632101</v>
      </c>
      <c r="H200" s="18">
        <v>0</v>
      </c>
      <c r="J200" s="18">
        <v>1040.8342627632101</v>
      </c>
      <c r="K200" s="18">
        <v>0</v>
      </c>
    </row>
    <row r="201" spans="1:11" ht="15.75">
      <c r="A201" s="17">
        <v>1182.55748303767</v>
      </c>
      <c r="B201" s="17">
        <v>0</v>
      </c>
      <c r="D201" s="18">
        <v>1182.55748303767</v>
      </c>
      <c r="E201" s="18">
        <v>0</v>
      </c>
      <c r="G201" s="18">
        <v>1182.55748303767</v>
      </c>
      <c r="H201" s="18">
        <v>0</v>
      </c>
      <c r="J201" s="18">
        <v>1182.55748303767</v>
      </c>
      <c r="K201" s="18">
        <v>0</v>
      </c>
    </row>
    <row r="202" spans="1:11" ht="15.75">
      <c r="A202" s="17">
        <v>1343.5781763907301</v>
      </c>
      <c r="B202" s="17">
        <v>0</v>
      </c>
      <c r="D202" s="18">
        <v>1343.5781763907301</v>
      </c>
      <c r="E202" s="18">
        <v>0</v>
      </c>
      <c r="G202" s="18">
        <v>1343.5781763907301</v>
      </c>
      <c r="H202" s="18">
        <v>0</v>
      </c>
      <c r="J202" s="18">
        <v>1343.5781763907301</v>
      </c>
      <c r="K202" s="18">
        <v>0</v>
      </c>
    </row>
    <row r="203" spans="1:11" ht="15.75">
      <c r="A203" s="17">
        <v>1526.52394658767</v>
      </c>
      <c r="B203" s="17">
        <v>0</v>
      </c>
      <c r="D203" s="18">
        <v>1526.52394658767</v>
      </c>
      <c r="E203" s="18">
        <v>0</v>
      </c>
      <c r="G203" s="18">
        <v>1526.52394658767</v>
      </c>
      <c r="H203" s="18">
        <v>0</v>
      </c>
      <c r="J203" s="18">
        <v>1526.52394658767</v>
      </c>
      <c r="K203" s="18">
        <v>0</v>
      </c>
    </row>
    <row r="204" spans="1:11" ht="15.75">
      <c r="A204" s="17">
        <v>1734.3801800691999</v>
      </c>
      <c r="B204" s="17">
        <v>0</v>
      </c>
      <c r="D204" s="18">
        <v>1734.3801800691999</v>
      </c>
      <c r="E204" s="18">
        <v>0</v>
      </c>
      <c r="G204" s="18">
        <v>1734.3801800691999</v>
      </c>
      <c r="H204" s="18">
        <v>0</v>
      </c>
      <c r="J204" s="18">
        <v>1734.3801800691999</v>
      </c>
      <c r="K204" s="18">
        <v>0</v>
      </c>
    </row>
    <row r="205" spans="1:11" ht="15.75">
      <c r="A205" s="17">
        <v>1970.5387627498301</v>
      </c>
      <c r="B205" s="17">
        <v>0</v>
      </c>
      <c r="D205" s="18">
        <v>1970.5387627498301</v>
      </c>
      <c r="E205" s="18">
        <v>0</v>
      </c>
      <c r="G205" s="18">
        <v>1970.5387627498301</v>
      </c>
      <c r="H205" s="18">
        <v>0</v>
      </c>
      <c r="J205" s="18">
        <v>1970.5387627498301</v>
      </c>
      <c r="K205" s="18">
        <v>0</v>
      </c>
    </row>
    <row r="206" spans="1:11" ht="15.75">
      <c r="A206" s="17">
        <v>2238.8534302466001</v>
      </c>
      <c r="B206" s="17">
        <v>0</v>
      </c>
      <c r="D206" s="18">
        <v>2238.8534302466001</v>
      </c>
      <c r="E206" s="18">
        <v>0</v>
      </c>
      <c r="G206" s="18">
        <v>2238.8534302466001</v>
      </c>
      <c r="H206" s="18">
        <v>0</v>
      </c>
      <c r="J206" s="18">
        <v>2238.8534302466001</v>
      </c>
      <c r="K206" s="18">
        <v>0</v>
      </c>
    </row>
    <row r="207" spans="1:11" ht="15.75">
      <c r="A207" s="17">
        <v>2543.70265476646</v>
      </c>
      <c r="B207" s="17">
        <v>0</v>
      </c>
      <c r="D207" s="18">
        <v>2543.70265476646</v>
      </c>
      <c r="E207" s="18">
        <v>0</v>
      </c>
      <c r="G207" s="18">
        <v>2543.70265476646</v>
      </c>
      <c r="H207" s="18">
        <v>0</v>
      </c>
      <c r="J207" s="18">
        <v>2543.70265476646</v>
      </c>
      <c r="K207" s="18">
        <v>0</v>
      </c>
    </row>
    <row r="208" spans="1:11" ht="15.75">
      <c r="A208" s="17">
        <v>2890.0610948673302</v>
      </c>
      <c r="B208" s="17">
        <v>0</v>
      </c>
      <c r="D208" s="18">
        <v>2890.0610948673302</v>
      </c>
      <c r="E208" s="18">
        <v>0</v>
      </c>
      <c r="G208" s="18">
        <v>2890.0610948673302</v>
      </c>
      <c r="H208" s="18">
        <v>0</v>
      </c>
      <c r="J208" s="18">
        <v>2890.0610948673302</v>
      </c>
      <c r="K208" s="18">
        <v>0</v>
      </c>
    </row>
    <row r="209" spans="1:11" ht="15.75">
      <c r="A209" s="17">
        <v>3283.5807740400201</v>
      </c>
      <c r="B209" s="17">
        <v>0</v>
      </c>
      <c r="D209" s="18">
        <v>3283.5807740400201</v>
      </c>
      <c r="E209" s="18">
        <v>0</v>
      </c>
      <c r="G209" s="18">
        <v>3283.5807740400201</v>
      </c>
      <c r="H209" s="18">
        <v>0</v>
      </c>
      <c r="J209" s="18">
        <v>3283.5807740400201</v>
      </c>
      <c r="K209" s="18">
        <v>0</v>
      </c>
    </row>
  </sheetData>
  <mergeCells count="11">
    <mergeCell ref="A2:K2"/>
    <mergeCell ref="A1:M1"/>
    <mergeCell ref="A108:B108"/>
    <mergeCell ref="D108:E108"/>
    <mergeCell ref="G108:H108"/>
    <mergeCell ref="J108:K108"/>
    <mergeCell ref="A3:B3"/>
    <mergeCell ref="D3:E3"/>
    <mergeCell ref="G3:H3"/>
    <mergeCell ref="J3:K3"/>
    <mergeCell ref="A107:K10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opLeftCell="A52" workbookViewId="0">
      <selection activeCell="H36" sqref="H36"/>
    </sheetView>
  </sheetViews>
  <sheetFormatPr defaultRowHeight="18.75"/>
  <cols>
    <col min="1" max="1" width="31.875" style="3" customWidth="1"/>
    <col min="2" max="2" width="14" style="3" customWidth="1"/>
    <col min="3" max="3" width="9" style="3"/>
    <col min="4" max="4" width="9.75" style="3" bestFit="1" customWidth="1"/>
    <col min="5" max="16384" width="9" style="3"/>
  </cols>
  <sheetData>
    <row r="1" spans="1:13" ht="23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2"/>
      <c r="B2" s="2"/>
      <c r="C2" s="2"/>
      <c r="D2" s="2"/>
      <c r="E2" s="2"/>
    </row>
    <row r="3" spans="1:13" ht="22.5">
      <c r="A3" s="2" t="s">
        <v>10</v>
      </c>
      <c r="B3" s="2" t="s">
        <v>33</v>
      </c>
      <c r="D3" s="2"/>
      <c r="E3" s="2"/>
    </row>
    <row r="4" spans="1:13">
      <c r="A4" s="2"/>
      <c r="B4" s="2" t="s">
        <v>11</v>
      </c>
      <c r="C4" s="2" t="s">
        <v>12</v>
      </c>
      <c r="D4" s="2"/>
      <c r="E4" s="2"/>
    </row>
    <row r="5" spans="1:13">
      <c r="A5" s="2"/>
      <c r="B5" s="2">
        <v>0</v>
      </c>
      <c r="C5" s="2">
        <v>0</v>
      </c>
      <c r="D5" s="2"/>
      <c r="E5" s="2"/>
    </row>
    <row r="6" spans="1:13">
      <c r="A6" s="2"/>
      <c r="B6" s="2">
        <v>20</v>
      </c>
      <c r="C6" s="2">
        <v>0.21299999999999999</v>
      </c>
      <c r="D6" s="2"/>
      <c r="E6" s="2"/>
    </row>
    <row r="7" spans="1:13">
      <c r="A7" s="2"/>
      <c r="B7" s="2">
        <v>40</v>
      </c>
      <c r="C7" s="2">
        <v>0.38800000000000001</v>
      </c>
      <c r="D7" s="2"/>
      <c r="E7" s="2"/>
    </row>
    <row r="8" spans="1:13">
      <c r="A8" s="2"/>
      <c r="B8" s="2">
        <v>60</v>
      </c>
      <c r="C8" s="2">
        <v>0.53500000000000003</v>
      </c>
      <c r="D8" s="2"/>
      <c r="E8" s="2"/>
    </row>
    <row r="9" spans="1:13">
      <c r="A9" s="2"/>
      <c r="B9" s="2">
        <v>80</v>
      </c>
      <c r="C9" s="2">
        <v>0.67100000000000004</v>
      </c>
      <c r="D9" s="2"/>
      <c r="E9" s="2"/>
    </row>
    <row r="10" spans="1:13">
      <c r="A10" s="2"/>
      <c r="B10" s="2">
        <v>100</v>
      </c>
      <c r="C10" s="2">
        <v>0.79800000000000004</v>
      </c>
      <c r="D10" s="2"/>
      <c r="E10" s="2"/>
    </row>
    <row r="17" spans="1:11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9" t="s">
        <v>13</v>
      </c>
      <c r="B18" s="4" t="s">
        <v>20</v>
      </c>
      <c r="D18" s="4"/>
      <c r="E18" s="4"/>
      <c r="F18" s="4"/>
      <c r="G18" s="4"/>
      <c r="H18" s="4"/>
      <c r="I18" s="4"/>
      <c r="J18" s="4"/>
    </row>
    <row r="20" spans="1:11"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</row>
    <row r="21" spans="1:11" ht="18.75" customHeight="1">
      <c r="A21" s="36" t="s">
        <v>12</v>
      </c>
      <c r="B21" s="4">
        <v>0.16900000000000001</v>
      </c>
      <c r="C21" s="4">
        <v>0.16800000000000001</v>
      </c>
      <c r="D21" s="4">
        <v>0.58199999999999996</v>
      </c>
      <c r="E21" s="4">
        <v>0.57399999999999995</v>
      </c>
      <c r="F21" s="4">
        <v>0.57999999999999996</v>
      </c>
      <c r="G21" s="4">
        <v>0.53500000000000003</v>
      </c>
      <c r="H21" s="4">
        <v>0.442</v>
      </c>
      <c r="I21" s="4">
        <v>0.44400000000000001</v>
      </c>
      <c r="J21" s="4">
        <v>0.40600000000000003</v>
      </c>
      <c r="K21" s="4">
        <v>0.41299999999999998</v>
      </c>
    </row>
    <row r="22" spans="1:11" ht="18.75" customHeight="1">
      <c r="A22" s="36"/>
      <c r="B22" s="4">
        <v>0.161</v>
      </c>
      <c r="C22" s="4">
        <v>0.16700000000000001</v>
      </c>
      <c r="D22" s="4">
        <v>0.57699999999999996</v>
      </c>
      <c r="E22" s="4">
        <v>0.58499999999999996</v>
      </c>
      <c r="F22" s="4">
        <v>0.57499999999999996</v>
      </c>
      <c r="G22" s="4">
        <v>0.54400000000000004</v>
      </c>
      <c r="H22" s="4">
        <v>0.43</v>
      </c>
      <c r="I22" s="4">
        <v>0.42799999999999999</v>
      </c>
      <c r="J22" s="4">
        <v>0.41099999999999998</v>
      </c>
      <c r="K22" s="4">
        <v>0.42099999999999999</v>
      </c>
    </row>
    <row r="23" spans="1:11" ht="18.75" customHeight="1">
      <c r="A23" s="36"/>
      <c r="B23" s="4">
        <v>0.17399999999999999</v>
      </c>
      <c r="C23" s="4">
        <v>0.17100000000000001</v>
      </c>
      <c r="D23" s="4">
        <v>0.58899999999999997</v>
      </c>
      <c r="E23" s="4">
        <v>0.60899999999999999</v>
      </c>
      <c r="F23" s="4">
        <v>0.56000000000000005</v>
      </c>
      <c r="G23" s="4">
        <v>0.53300000000000003</v>
      </c>
      <c r="H23" s="4">
        <v>0.43099999999999999</v>
      </c>
      <c r="I23" s="4">
        <v>0.438</v>
      </c>
      <c r="J23" s="4">
        <v>0.42399999999999999</v>
      </c>
      <c r="K23" s="4">
        <v>0.40400000000000003</v>
      </c>
    </row>
    <row r="25" spans="1:11">
      <c r="A25" s="4"/>
      <c r="B25" s="5">
        <f>(B21-0.0405)/0.0079</f>
        <v>16.265822784810126</v>
      </c>
      <c r="C25" s="5">
        <f t="shared" ref="C25:K25" si="0">(C21-0.0405)/0.0079</f>
        <v>16.139240506329113</v>
      </c>
      <c r="D25" s="5">
        <f t="shared" si="0"/>
        <v>68.544303797468345</v>
      </c>
      <c r="E25" s="5">
        <f t="shared" si="0"/>
        <v>67.531645569620238</v>
      </c>
      <c r="F25" s="5">
        <f t="shared" si="0"/>
        <v>68.291139240506325</v>
      </c>
      <c r="G25" s="5">
        <f t="shared" si="0"/>
        <v>62.594936708860757</v>
      </c>
      <c r="H25" s="5">
        <f t="shared" si="0"/>
        <v>50.822784810126578</v>
      </c>
      <c r="I25" s="5">
        <f t="shared" si="0"/>
        <v>51.075949367088604</v>
      </c>
      <c r="J25" s="5">
        <f t="shared" si="0"/>
        <v>46.265822784810126</v>
      </c>
      <c r="K25" s="5">
        <f t="shared" si="0"/>
        <v>47.151898734177209</v>
      </c>
    </row>
    <row r="26" spans="1:11">
      <c r="A26" s="4"/>
      <c r="B26" s="5">
        <f t="shared" ref="B26:K27" si="1">(B22-0.0405)/0.0079</f>
        <v>15.253164556962023</v>
      </c>
      <c r="C26" s="5">
        <f t="shared" si="1"/>
        <v>16.0126582278481</v>
      </c>
      <c r="D26" s="5">
        <f t="shared" si="1"/>
        <v>67.911392405063282</v>
      </c>
      <c r="E26" s="5">
        <f t="shared" si="1"/>
        <v>68.924050632911388</v>
      </c>
      <c r="F26" s="5">
        <f t="shared" si="1"/>
        <v>67.658227848101262</v>
      </c>
      <c r="G26" s="5">
        <f t="shared" si="1"/>
        <v>63.734177215189874</v>
      </c>
      <c r="H26" s="5">
        <f t="shared" si="1"/>
        <v>49.303797468354425</v>
      </c>
      <c r="I26" s="5">
        <f t="shared" si="1"/>
        <v>49.050632911392398</v>
      </c>
      <c r="J26" s="5">
        <f t="shared" si="1"/>
        <v>46.898734177215182</v>
      </c>
      <c r="K26" s="5">
        <f t="shared" si="1"/>
        <v>48.164556962025316</v>
      </c>
    </row>
    <row r="27" spans="1:11">
      <c r="A27" s="4"/>
      <c r="B27" s="5">
        <f t="shared" si="1"/>
        <v>16.898734177215186</v>
      </c>
      <c r="C27" s="5">
        <f t="shared" si="1"/>
        <v>16.518987341772149</v>
      </c>
      <c r="D27" s="5">
        <f t="shared" si="1"/>
        <v>69.430379746835442</v>
      </c>
      <c r="E27" s="5">
        <f t="shared" si="1"/>
        <v>71.962025316455694</v>
      </c>
      <c r="F27" s="5">
        <f t="shared" si="1"/>
        <v>65.759493670886073</v>
      </c>
      <c r="G27" s="5">
        <f t="shared" si="1"/>
        <v>62.341772151898738</v>
      </c>
      <c r="H27" s="5">
        <f t="shared" si="1"/>
        <v>49.430379746835442</v>
      </c>
      <c r="I27" s="5">
        <f t="shared" si="1"/>
        <v>50.316455696202532</v>
      </c>
      <c r="J27" s="5">
        <f t="shared" si="1"/>
        <v>48.544303797468352</v>
      </c>
      <c r="K27" s="5">
        <f t="shared" si="1"/>
        <v>46.0126582278481</v>
      </c>
    </row>
    <row r="28" spans="1:1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34" t="s">
        <v>36</v>
      </c>
      <c r="B29" s="5">
        <f>B25*20</f>
        <v>325.31645569620252</v>
      </c>
      <c r="C29" s="5">
        <f>C25*20</f>
        <v>322.78481012658227</v>
      </c>
      <c r="D29" s="5">
        <f>D25*80</f>
        <v>5483.5443037974674</v>
      </c>
      <c r="E29" s="5">
        <f t="shared" ref="E29:K29" si="2">E25*80</f>
        <v>5402.5316455696193</v>
      </c>
      <c r="F29" s="5">
        <f t="shared" si="2"/>
        <v>5463.2911392405058</v>
      </c>
      <c r="G29" s="5">
        <f t="shared" si="2"/>
        <v>5007.5949367088606</v>
      </c>
      <c r="H29" s="5">
        <f t="shared" si="2"/>
        <v>4065.822784810126</v>
      </c>
      <c r="I29" s="5">
        <f t="shared" si="2"/>
        <v>4086.0759493670885</v>
      </c>
      <c r="J29" s="5">
        <f t="shared" si="2"/>
        <v>3701.2658227848101</v>
      </c>
      <c r="K29" s="5">
        <f t="shared" si="2"/>
        <v>3772.1518987341769</v>
      </c>
    </row>
    <row r="30" spans="1:11">
      <c r="A30" s="34"/>
      <c r="B30" s="5">
        <f t="shared" ref="B30:C30" si="3">B26*20</f>
        <v>305.06329113924045</v>
      </c>
      <c r="C30" s="5">
        <f t="shared" si="3"/>
        <v>320.25316455696202</v>
      </c>
      <c r="D30" s="5">
        <f t="shared" ref="D30:K30" si="4">D26*80</f>
        <v>5432.9113924050625</v>
      </c>
      <c r="E30" s="5">
        <f t="shared" si="4"/>
        <v>5513.9240506329115</v>
      </c>
      <c r="F30" s="5">
        <f t="shared" si="4"/>
        <v>5412.658227848101</v>
      </c>
      <c r="G30" s="5">
        <f t="shared" si="4"/>
        <v>5098.7341772151904</v>
      </c>
      <c r="H30" s="5">
        <f t="shared" si="4"/>
        <v>3944.3037974683539</v>
      </c>
      <c r="I30" s="5">
        <f t="shared" si="4"/>
        <v>3924.0506329113919</v>
      </c>
      <c r="J30" s="5">
        <f t="shared" si="4"/>
        <v>3751.8987341772145</v>
      </c>
      <c r="K30" s="5">
        <f t="shared" si="4"/>
        <v>3853.164556962025</v>
      </c>
    </row>
    <row r="31" spans="1:11">
      <c r="A31" s="34"/>
      <c r="B31" s="5">
        <f t="shared" ref="B31:C31" si="5">B27*20</f>
        <v>337.97468354430373</v>
      </c>
      <c r="C31" s="5">
        <f t="shared" si="5"/>
        <v>330.37974683544297</v>
      </c>
      <c r="D31" s="5">
        <f t="shared" ref="D31:K31" si="6">D27*80</f>
        <v>5554.4303797468356</v>
      </c>
      <c r="E31" s="5">
        <f t="shared" si="6"/>
        <v>5756.9620253164558</v>
      </c>
      <c r="F31" s="5">
        <f t="shared" si="6"/>
        <v>5260.7594936708856</v>
      </c>
      <c r="G31" s="5">
        <f t="shared" si="6"/>
        <v>4987.341772151899</v>
      </c>
      <c r="H31" s="5">
        <f t="shared" si="6"/>
        <v>3954.4303797468356</v>
      </c>
      <c r="I31" s="5">
        <f t="shared" si="6"/>
        <v>4025.3164556962024</v>
      </c>
      <c r="J31" s="5">
        <f t="shared" si="6"/>
        <v>3883.5443037974683</v>
      </c>
      <c r="K31" s="5">
        <f t="shared" si="6"/>
        <v>3681.0126582278481</v>
      </c>
    </row>
    <row r="33" spans="1:11">
      <c r="A33" s="34" t="s">
        <v>18</v>
      </c>
      <c r="B33" s="5">
        <f>B29/1000</f>
        <v>0.32531645569620254</v>
      </c>
      <c r="C33" s="5">
        <f t="shared" ref="C33:K33" si="7">C29/1000</f>
        <v>0.32278481012658228</v>
      </c>
      <c r="D33" s="5">
        <f t="shared" si="7"/>
        <v>5.4835443037974674</v>
      </c>
      <c r="E33" s="5">
        <f t="shared" si="7"/>
        <v>5.4025316455696188</v>
      </c>
      <c r="F33" s="5">
        <f t="shared" si="7"/>
        <v>5.4632911392405061</v>
      </c>
      <c r="G33" s="5">
        <f t="shared" si="7"/>
        <v>5.0075949367088608</v>
      </c>
      <c r="H33" s="5">
        <f t="shared" si="7"/>
        <v>4.065822784810126</v>
      </c>
      <c r="I33" s="5">
        <f t="shared" si="7"/>
        <v>4.0860759493670882</v>
      </c>
      <c r="J33" s="5">
        <f t="shared" si="7"/>
        <v>3.7012658227848103</v>
      </c>
      <c r="K33" s="5">
        <f t="shared" si="7"/>
        <v>3.7721518987341769</v>
      </c>
    </row>
    <row r="34" spans="1:11">
      <c r="A34" s="34"/>
      <c r="B34" s="5">
        <f t="shared" ref="B34:K35" si="8">B30/1000</f>
        <v>0.30506329113924047</v>
      </c>
      <c r="C34" s="5">
        <f t="shared" si="8"/>
        <v>0.32025316455696201</v>
      </c>
      <c r="D34" s="5">
        <f t="shared" si="8"/>
        <v>5.4329113924050629</v>
      </c>
      <c r="E34" s="5">
        <f t="shared" si="8"/>
        <v>5.5139240506329115</v>
      </c>
      <c r="F34" s="5">
        <f t="shared" si="8"/>
        <v>5.4126582278481008</v>
      </c>
      <c r="G34" s="5">
        <f t="shared" si="8"/>
        <v>5.0987341772151904</v>
      </c>
      <c r="H34" s="5">
        <f t="shared" si="8"/>
        <v>3.9443037974683537</v>
      </c>
      <c r="I34" s="5">
        <f t="shared" si="8"/>
        <v>3.924050632911392</v>
      </c>
      <c r="J34" s="5">
        <f t="shared" si="8"/>
        <v>3.7518987341772143</v>
      </c>
      <c r="K34" s="5">
        <f t="shared" si="8"/>
        <v>3.853164556962025</v>
      </c>
    </row>
    <row r="35" spans="1:11">
      <c r="A35" s="34"/>
      <c r="B35" s="5">
        <f t="shared" si="8"/>
        <v>0.33797468354430371</v>
      </c>
      <c r="C35" s="5">
        <f t="shared" si="8"/>
        <v>0.33037974683544297</v>
      </c>
      <c r="D35" s="5">
        <f t="shared" si="8"/>
        <v>5.5544303797468357</v>
      </c>
      <c r="E35" s="5">
        <f t="shared" si="8"/>
        <v>5.7569620253164562</v>
      </c>
      <c r="F35" s="5">
        <f t="shared" si="8"/>
        <v>5.2607594936708857</v>
      </c>
      <c r="G35" s="5">
        <f t="shared" si="8"/>
        <v>4.9873417721518987</v>
      </c>
      <c r="H35" s="5">
        <f t="shared" si="8"/>
        <v>3.9544303797468356</v>
      </c>
      <c r="I35" s="5">
        <f t="shared" si="8"/>
        <v>4.0253164556962027</v>
      </c>
      <c r="J35" s="5">
        <f t="shared" si="8"/>
        <v>3.8835443037974682</v>
      </c>
      <c r="K35" s="5">
        <f t="shared" si="8"/>
        <v>3.6810126582278482</v>
      </c>
    </row>
    <row r="36" spans="1:11">
      <c r="A36" s="4" t="s">
        <v>15</v>
      </c>
      <c r="B36" s="6">
        <f>AVERAGE(B33:B35)</f>
        <v>0.32278481012658228</v>
      </c>
      <c r="C36" s="6">
        <f t="shared" ref="C36:K36" si="9">AVERAGE(C33:C35)</f>
        <v>0.32447257383966238</v>
      </c>
      <c r="D36" s="6">
        <f t="shared" si="9"/>
        <v>5.4902953586497887</v>
      </c>
      <c r="E36" s="6">
        <f t="shared" si="9"/>
        <v>5.5578059071729955</v>
      </c>
      <c r="F36" s="6">
        <f t="shared" si="9"/>
        <v>5.3789029535864969</v>
      </c>
      <c r="G36" s="6">
        <f t="shared" si="9"/>
        <v>5.0312236286919836</v>
      </c>
      <c r="H36" s="6">
        <f t="shared" si="9"/>
        <v>3.9881856540084382</v>
      </c>
      <c r="I36" s="6">
        <f t="shared" si="9"/>
        <v>4.0118143459915609</v>
      </c>
      <c r="J36" s="6">
        <f t="shared" si="9"/>
        <v>3.7789029535864973</v>
      </c>
      <c r="K36" s="6">
        <f t="shared" si="9"/>
        <v>3.7687763713080167</v>
      </c>
    </row>
    <row r="37" spans="1:11">
      <c r="A37" s="4" t="s">
        <v>16</v>
      </c>
      <c r="B37" s="7">
        <f>STDEV(B33:B35)</f>
        <v>1.6601110188106314E-2</v>
      </c>
      <c r="C37" s="7">
        <f t="shared" ref="C37:K37" si="10">STDEV(C33:C35)</f>
        <v>5.2700405049775174E-3</v>
      </c>
      <c r="D37" s="7">
        <f t="shared" si="10"/>
        <v>6.1040139476878433E-2</v>
      </c>
      <c r="E37" s="7">
        <f t="shared" si="10"/>
        <v>0.18124413513799945</v>
      </c>
      <c r="F37" s="7">
        <f t="shared" si="10"/>
        <v>0.10540081009958729</v>
      </c>
      <c r="G37" s="7">
        <f t="shared" si="10"/>
        <v>5.9336357236276928E-2</v>
      </c>
      <c r="H37" s="7">
        <f t="shared" si="10"/>
        <v>6.7426107528923251E-2</v>
      </c>
      <c r="I37" s="7">
        <f t="shared" si="10"/>
        <v>8.185219006230858E-2</v>
      </c>
      <c r="J37" s="7">
        <f t="shared" si="10"/>
        <v>9.4091880943582534E-2</v>
      </c>
      <c r="K37" s="7">
        <f t="shared" si="10"/>
        <v>8.6125575170774779E-2</v>
      </c>
    </row>
    <row r="38" spans="1:1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9" t="s">
        <v>19</v>
      </c>
      <c r="B39" s="4" t="s">
        <v>21</v>
      </c>
      <c r="D39" s="4"/>
      <c r="E39" s="4"/>
      <c r="F39" s="4"/>
      <c r="G39" s="4"/>
      <c r="H39" s="4"/>
      <c r="I39" s="4"/>
      <c r="J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3" spans="1:11">
      <c r="A43" s="4"/>
      <c r="B43" s="4" t="s">
        <v>0</v>
      </c>
      <c r="C43" s="4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4" t="s">
        <v>7</v>
      </c>
      <c r="J43" s="4" t="s">
        <v>8</v>
      </c>
      <c r="K43" s="4" t="s">
        <v>9</v>
      </c>
    </row>
    <row r="44" spans="1:11">
      <c r="A44" s="36" t="s">
        <v>12</v>
      </c>
      <c r="B44" s="4">
        <v>0.16600000000000001</v>
      </c>
      <c r="C44" s="4">
        <v>0.16900000000000001</v>
      </c>
      <c r="D44" s="4">
        <v>0.51</v>
      </c>
      <c r="E44" s="4">
        <v>0.495</v>
      </c>
      <c r="F44" s="4">
        <v>0.53800000000000003</v>
      </c>
      <c r="G44" s="4">
        <v>0.64600000000000002</v>
      </c>
      <c r="H44" s="4">
        <v>0.55400000000000005</v>
      </c>
      <c r="I44" s="4">
        <v>0.55400000000000005</v>
      </c>
      <c r="J44" s="4">
        <v>0.58699999999999997</v>
      </c>
      <c r="K44" s="4">
        <v>0.60199999999999998</v>
      </c>
    </row>
    <row r="45" spans="1:11">
      <c r="A45" s="36"/>
      <c r="B45" s="4">
        <v>0.156</v>
      </c>
      <c r="C45" s="4">
        <v>0.16500000000000001</v>
      </c>
      <c r="D45" s="4">
        <v>0.51200000000000001</v>
      </c>
      <c r="E45" s="4">
        <v>0.51100000000000001</v>
      </c>
      <c r="F45" s="4">
        <v>0.53</v>
      </c>
      <c r="G45" s="4">
        <v>0.66200000000000003</v>
      </c>
      <c r="H45" s="4">
        <v>0.56200000000000006</v>
      </c>
      <c r="I45" s="4">
        <v>0.54700000000000004</v>
      </c>
      <c r="J45" s="4">
        <v>0.58899999999999997</v>
      </c>
      <c r="K45" s="4">
        <v>0.58299999999999996</v>
      </c>
    </row>
    <row r="46" spans="1:11">
      <c r="A46" s="36"/>
      <c r="B46" s="4">
        <v>0.16</v>
      </c>
      <c r="C46" s="4">
        <v>0.17299999999999999</v>
      </c>
      <c r="D46" s="4">
        <v>0.52</v>
      </c>
      <c r="E46" s="4">
        <v>0.505</v>
      </c>
      <c r="F46" s="4">
        <v>0.52500000000000002</v>
      </c>
      <c r="G46" s="4">
        <v>0.65500000000000003</v>
      </c>
      <c r="H46" s="4">
        <v>0.54900000000000004</v>
      </c>
      <c r="I46" s="4">
        <v>0.55800000000000005</v>
      </c>
      <c r="J46" s="4">
        <v>0.57999999999999996</v>
      </c>
      <c r="K46" s="4">
        <v>0.58899999999999997</v>
      </c>
    </row>
    <row r="48" spans="1:11">
      <c r="A48" s="4"/>
      <c r="B48" s="5">
        <f>(B44-0.0405)/0.0079</f>
        <v>15.886075949367086</v>
      </c>
      <c r="C48" s="5">
        <f t="shared" ref="C48:K48" si="11">(C44-0.0405)/0.0079</f>
        <v>16.265822784810126</v>
      </c>
      <c r="D48" s="5">
        <f t="shared" si="11"/>
        <v>59.430379746835442</v>
      </c>
      <c r="E48" s="5">
        <f t="shared" si="11"/>
        <v>57.531645569620252</v>
      </c>
      <c r="F48" s="5">
        <f t="shared" si="11"/>
        <v>62.974683544303801</v>
      </c>
      <c r="G48" s="5">
        <f t="shared" si="11"/>
        <v>76.645569620253156</v>
      </c>
      <c r="H48" s="5">
        <f t="shared" si="11"/>
        <v>65</v>
      </c>
      <c r="I48" s="5">
        <f t="shared" si="11"/>
        <v>65</v>
      </c>
      <c r="J48" s="5">
        <f t="shared" si="11"/>
        <v>69.177215189873408</v>
      </c>
      <c r="K48" s="5">
        <f t="shared" si="11"/>
        <v>71.075949367088597</v>
      </c>
    </row>
    <row r="49" spans="1:11">
      <c r="A49" s="4"/>
      <c r="B49" s="5">
        <f t="shared" ref="B49:K50" si="12">(B45-0.0405)/0.0079</f>
        <v>14.62025316455696</v>
      </c>
      <c r="C49" s="5">
        <f t="shared" si="12"/>
        <v>15.759493670886075</v>
      </c>
      <c r="D49" s="5">
        <f t="shared" si="12"/>
        <v>59.683544303797468</v>
      </c>
      <c r="E49" s="5">
        <f t="shared" si="12"/>
        <v>59.556962025316452</v>
      </c>
      <c r="F49" s="5">
        <f t="shared" si="12"/>
        <v>61.962025316455694</v>
      </c>
      <c r="G49" s="5">
        <f t="shared" si="12"/>
        <v>78.670886075949369</v>
      </c>
      <c r="H49" s="5">
        <f t="shared" si="12"/>
        <v>66.012658227848107</v>
      </c>
      <c r="I49" s="5">
        <f t="shared" si="12"/>
        <v>64.113924050632917</v>
      </c>
      <c r="J49" s="5">
        <f t="shared" si="12"/>
        <v>69.430379746835442</v>
      </c>
      <c r="K49" s="5">
        <f t="shared" si="12"/>
        <v>68.670886075949355</v>
      </c>
    </row>
    <row r="50" spans="1:11">
      <c r="A50" s="4"/>
      <c r="B50" s="5">
        <f t="shared" si="12"/>
        <v>15.12658227848101</v>
      </c>
      <c r="C50" s="5">
        <f t="shared" si="12"/>
        <v>16.772151898734172</v>
      </c>
      <c r="D50" s="5">
        <f t="shared" si="12"/>
        <v>60.696202531645568</v>
      </c>
      <c r="E50" s="5">
        <f t="shared" si="12"/>
        <v>58.797468354430379</v>
      </c>
      <c r="F50" s="5">
        <f t="shared" si="12"/>
        <v>61.329113924050631</v>
      </c>
      <c r="G50" s="5">
        <f t="shared" si="12"/>
        <v>77.784810126582272</v>
      </c>
      <c r="H50" s="5">
        <f t="shared" si="12"/>
        <v>64.367088607594937</v>
      </c>
      <c r="I50" s="5">
        <f t="shared" si="12"/>
        <v>65.506329113924053</v>
      </c>
      <c r="J50" s="5">
        <f t="shared" si="12"/>
        <v>68.291139240506325</v>
      </c>
      <c r="K50" s="5">
        <f t="shared" si="12"/>
        <v>69.430379746835442</v>
      </c>
    </row>
    <row r="51" spans="1:1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34" t="s">
        <v>17</v>
      </c>
      <c r="B52" s="5">
        <f>B48*20</f>
        <v>317.72151898734171</v>
      </c>
      <c r="C52" s="5">
        <f>C48*20</f>
        <v>325.31645569620252</v>
      </c>
      <c r="D52" s="5">
        <f>D48*40</f>
        <v>2377.2151898734178</v>
      </c>
      <c r="E52" s="5">
        <f t="shared" ref="E52:K52" si="13">E48*40</f>
        <v>2301.2658227848101</v>
      </c>
      <c r="F52" s="5">
        <f t="shared" si="13"/>
        <v>2518.9873417721519</v>
      </c>
      <c r="G52" s="5">
        <f t="shared" si="13"/>
        <v>3065.822784810126</v>
      </c>
      <c r="H52" s="5">
        <f t="shared" si="13"/>
        <v>2600</v>
      </c>
      <c r="I52" s="5">
        <f t="shared" si="13"/>
        <v>2600</v>
      </c>
      <c r="J52" s="5">
        <f t="shared" si="13"/>
        <v>2767.0886075949365</v>
      </c>
      <c r="K52" s="5">
        <f t="shared" si="13"/>
        <v>2843.0379746835438</v>
      </c>
    </row>
    <row r="53" spans="1:11">
      <c r="A53" s="34"/>
      <c r="B53" s="5">
        <f t="shared" ref="B53:C53" si="14">B49*20</f>
        <v>292.40506329113919</v>
      </c>
      <c r="C53" s="5">
        <f t="shared" si="14"/>
        <v>315.18987341772151</v>
      </c>
      <c r="D53" s="5">
        <f t="shared" ref="D53:K53" si="15">D49*40</f>
        <v>2387.3417721518986</v>
      </c>
      <c r="E53" s="5">
        <f t="shared" si="15"/>
        <v>2382.2784810126582</v>
      </c>
      <c r="F53" s="5">
        <f t="shared" si="15"/>
        <v>2478.4810126582279</v>
      </c>
      <c r="G53" s="5">
        <f t="shared" si="15"/>
        <v>3146.835443037975</v>
      </c>
      <c r="H53" s="5">
        <f t="shared" si="15"/>
        <v>2640.506329113924</v>
      </c>
      <c r="I53" s="5">
        <f t="shared" si="15"/>
        <v>2564.5569620253168</v>
      </c>
      <c r="J53" s="5">
        <f t="shared" si="15"/>
        <v>2777.2151898734178</v>
      </c>
      <c r="K53" s="5">
        <f t="shared" si="15"/>
        <v>2746.8354430379741</v>
      </c>
    </row>
    <row r="54" spans="1:11">
      <c r="A54" s="34"/>
      <c r="B54" s="5">
        <f t="shared" ref="B54:C54" si="16">B50*20</f>
        <v>302.5316455696202</v>
      </c>
      <c r="C54" s="5">
        <f t="shared" si="16"/>
        <v>335.44303797468342</v>
      </c>
      <c r="D54" s="5">
        <f t="shared" ref="D54:K54" si="17">D50*40</f>
        <v>2427.8481012658226</v>
      </c>
      <c r="E54" s="5">
        <f t="shared" si="17"/>
        <v>2351.8987341772154</v>
      </c>
      <c r="F54" s="5">
        <f t="shared" si="17"/>
        <v>2453.164556962025</v>
      </c>
      <c r="G54" s="5">
        <f t="shared" si="17"/>
        <v>3111.3924050632909</v>
      </c>
      <c r="H54" s="5">
        <f t="shared" si="17"/>
        <v>2574.6835443037976</v>
      </c>
      <c r="I54" s="5">
        <f t="shared" si="17"/>
        <v>2620.253164556962</v>
      </c>
      <c r="J54" s="5">
        <f t="shared" si="17"/>
        <v>2731.6455696202529</v>
      </c>
      <c r="K54" s="5">
        <f t="shared" si="17"/>
        <v>2777.2151898734178</v>
      </c>
    </row>
    <row r="56" spans="1:11">
      <c r="A56" s="34" t="s">
        <v>18</v>
      </c>
      <c r="B56" s="5">
        <f>B52/1000</f>
        <v>0.31772151898734169</v>
      </c>
      <c r="C56" s="5">
        <f t="shared" ref="C56:K56" si="18">C52/1000</f>
        <v>0.32531645569620254</v>
      </c>
      <c r="D56" s="5">
        <f t="shared" si="18"/>
        <v>2.377215189873418</v>
      </c>
      <c r="E56" s="5">
        <f t="shared" si="18"/>
        <v>2.30126582278481</v>
      </c>
      <c r="F56" s="5">
        <f t="shared" si="18"/>
        <v>2.518987341772152</v>
      </c>
      <c r="G56" s="5">
        <f t="shared" si="18"/>
        <v>3.065822784810126</v>
      </c>
      <c r="H56" s="5">
        <f t="shared" si="18"/>
        <v>2.6</v>
      </c>
      <c r="I56" s="5">
        <f t="shared" si="18"/>
        <v>2.6</v>
      </c>
      <c r="J56" s="5">
        <f t="shared" si="18"/>
        <v>2.7670886075949364</v>
      </c>
      <c r="K56" s="5">
        <f t="shared" si="18"/>
        <v>2.8430379746835439</v>
      </c>
    </row>
    <row r="57" spans="1:11">
      <c r="A57" s="34"/>
      <c r="B57" s="5">
        <f t="shared" ref="B57:K58" si="19">B53/1000</f>
        <v>0.29240506329113919</v>
      </c>
      <c r="C57" s="5">
        <f t="shared" si="19"/>
        <v>0.31518987341772153</v>
      </c>
      <c r="D57" s="5">
        <f t="shared" si="19"/>
        <v>2.3873417721518986</v>
      </c>
      <c r="E57" s="5">
        <f t="shared" si="19"/>
        <v>2.382278481012658</v>
      </c>
      <c r="F57" s="5">
        <f t="shared" si="19"/>
        <v>2.4784810126582277</v>
      </c>
      <c r="G57" s="5">
        <f t="shared" si="19"/>
        <v>3.146835443037975</v>
      </c>
      <c r="H57" s="5">
        <f t="shared" si="19"/>
        <v>2.6405063291139239</v>
      </c>
      <c r="I57" s="5">
        <f t="shared" si="19"/>
        <v>2.5645569620253168</v>
      </c>
      <c r="J57" s="5">
        <f t="shared" si="19"/>
        <v>2.7772151898734179</v>
      </c>
      <c r="K57" s="5">
        <f t="shared" si="19"/>
        <v>2.7468354430379742</v>
      </c>
    </row>
    <row r="58" spans="1:11">
      <c r="A58" s="34"/>
      <c r="B58" s="5">
        <f t="shared" si="19"/>
        <v>0.3025316455696202</v>
      </c>
      <c r="C58" s="5">
        <f t="shared" si="19"/>
        <v>0.33544303797468344</v>
      </c>
      <c r="D58" s="5">
        <f t="shared" si="19"/>
        <v>2.4278481012658224</v>
      </c>
      <c r="E58" s="5">
        <f t="shared" si="19"/>
        <v>2.3518987341772153</v>
      </c>
      <c r="F58" s="5">
        <f t="shared" si="19"/>
        <v>2.4531645569620251</v>
      </c>
      <c r="G58" s="5">
        <f t="shared" si="19"/>
        <v>3.1113924050632908</v>
      </c>
      <c r="H58" s="5">
        <f t="shared" si="19"/>
        <v>2.5746835443037974</v>
      </c>
      <c r="I58" s="5">
        <f t="shared" si="19"/>
        <v>2.6202531645569622</v>
      </c>
      <c r="J58" s="5">
        <f t="shared" si="19"/>
        <v>2.7316455696202531</v>
      </c>
      <c r="K58" s="5">
        <f t="shared" si="19"/>
        <v>2.7772151898734179</v>
      </c>
    </row>
    <row r="59" spans="1:11">
      <c r="A59" s="4" t="s">
        <v>15</v>
      </c>
      <c r="B59" s="6">
        <f>AVERAGE(B56:B58)</f>
        <v>0.30421940928270036</v>
      </c>
      <c r="C59" s="6">
        <f t="shared" ref="C59:K59" si="20">AVERAGE(C56:C58)</f>
        <v>0.32531645569620254</v>
      </c>
      <c r="D59" s="6">
        <f t="shared" si="20"/>
        <v>2.3974683544303796</v>
      </c>
      <c r="E59" s="6">
        <f t="shared" si="20"/>
        <v>2.3451476793248944</v>
      </c>
      <c r="F59" s="6">
        <f t="shared" si="20"/>
        <v>2.4835443037974683</v>
      </c>
      <c r="G59" s="6">
        <f t="shared" si="20"/>
        <v>3.1080168776371302</v>
      </c>
      <c r="H59" s="6">
        <f t="shared" si="20"/>
        <v>2.6050632911392402</v>
      </c>
      <c r="I59" s="6">
        <f t="shared" si="20"/>
        <v>2.5949367088607596</v>
      </c>
      <c r="J59" s="6">
        <f t="shared" si="20"/>
        <v>2.7586497890295356</v>
      </c>
      <c r="K59" s="6">
        <f t="shared" si="20"/>
        <v>2.7890295358649788</v>
      </c>
    </row>
    <row r="60" spans="1:11">
      <c r="A60" s="4" t="s">
        <v>16</v>
      </c>
      <c r="B60" s="7">
        <f>STDEV(B56:B58)</f>
        <v>1.2742336599613062E-2</v>
      </c>
      <c r="C60" s="7">
        <f t="shared" ref="C60:K60" si="21">STDEV(C56:C58)</f>
        <v>1.0126582278480956E-2</v>
      </c>
      <c r="D60" s="7">
        <f t="shared" si="21"/>
        <v>2.6792418339894312E-2</v>
      </c>
      <c r="E60" s="7">
        <f t="shared" si="21"/>
        <v>4.0926095031163366E-2</v>
      </c>
      <c r="F60" s="7">
        <f t="shared" si="21"/>
        <v>3.3202220376212836E-2</v>
      </c>
      <c r="G60" s="7">
        <f t="shared" si="21"/>
        <v>4.0611677351953049E-2</v>
      </c>
      <c r="H60" s="7">
        <f t="shared" si="21"/>
        <v>3.32022203762126E-2</v>
      </c>
      <c r="I60" s="7">
        <f t="shared" si="21"/>
        <v>2.8191211963696224E-2</v>
      </c>
      <c r="J60" s="7">
        <f t="shared" si="21"/>
        <v>2.3928180386089206E-2</v>
      </c>
      <c r="K60" s="7">
        <f t="shared" si="21"/>
        <v>4.9177391677074953E-2</v>
      </c>
    </row>
  </sheetData>
  <mergeCells count="7">
    <mergeCell ref="A56:A58"/>
    <mergeCell ref="A1:M1"/>
    <mergeCell ref="A21:A23"/>
    <mergeCell ref="A29:A31"/>
    <mergeCell ref="A33:A35"/>
    <mergeCell ref="A44:A46"/>
    <mergeCell ref="A52:A5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opLeftCell="A13" workbookViewId="0">
      <selection activeCell="B23" sqref="B23:B25"/>
    </sheetView>
  </sheetViews>
  <sheetFormatPr defaultRowHeight="14.25"/>
  <cols>
    <col min="1" max="1" width="73" style="1" customWidth="1"/>
    <col min="2" max="2" width="32.25" style="1" customWidth="1"/>
    <col min="3" max="4" width="9" style="1"/>
    <col min="5" max="5" width="13.25" style="1" customWidth="1"/>
    <col min="6" max="16384" width="9" style="1"/>
  </cols>
  <sheetData>
    <row r="1" spans="1:6" ht="20.25">
      <c r="A1" s="31" t="s">
        <v>47</v>
      </c>
      <c r="B1" s="31"/>
      <c r="C1" s="31"/>
      <c r="D1" s="31"/>
    </row>
    <row r="2" spans="1:6" ht="18.75">
      <c r="A2" s="26" t="s">
        <v>39</v>
      </c>
    </row>
    <row r="4" spans="1:6" ht="18.75">
      <c r="A4" s="10" t="s">
        <v>13</v>
      </c>
    </row>
    <row r="5" spans="1:6" ht="18.75">
      <c r="A5" s="26" t="s">
        <v>40</v>
      </c>
      <c r="B5" s="26" t="s">
        <v>41</v>
      </c>
      <c r="F5" s="12"/>
    </row>
    <row r="6" spans="1:6" ht="18.75">
      <c r="A6" s="26">
        <v>7.96</v>
      </c>
      <c r="B6" s="26">
        <v>7.47</v>
      </c>
      <c r="F6" s="12"/>
    </row>
    <row r="7" spans="1:6" ht="18.75">
      <c r="A7" s="26">
        <v>8.01</v>
      </c>
      <c r="B7" s="26">
        <v>7.55</v>
      </c>
      <c r="F7" s="12"/>
    </row>
    <row r="8" spans="1:6" ht="18.75">
      <c r="A8" s="26">
        <v>8.02</v>
      </c>
      <c r="B8" s="26">
        <v>7.49</v>
      </c>
      <c r="F8" s="12"/>
    </row>
    <row r="9" spans="1:6" ht="18.75">
      <c r="A9" s="27"/>
      <c r="B9" s="26"/>
      <c r="F9" s="12"/>
    </row>
    <row r="10" spans="1:6" ht="18.75">
      <c r="A10" s="27"/>
      <c r="B10" s="26" t="s">
        <v>42</v>
      </c>
      <c r="F10" s="12"/>
    </row>
    <row r="11" spans="1:6" ht="18.75">
      <c r="A11" s="27"/>
      <c r="B11" s="28">
        <f>(210.46-18.1*B6)</f>
        <v>75.253000000000014</v>
      </c>
      <c r="F11" s="12"/>
    </row>
    <row r="12" spans="1:6" ht="18.75">
      <c r="A12" s="27"/>
      <c r="B12" s="28">
        <f>(210.46-18.1*B7)</f>
        <v>73.805000000000007</v>
      </c>
      <c r="F12" s="12"/>
    </row>
    <row r="13" spans="1:6" ht="18.75">
      <c r="A13" s="27"/>
      <c r="B13" s="28">
        <f>(210.46-18.1*B8)</f>
        <v>74.890999999999991</v>
      </c>
      <c r="F13" s="12"/>
    </row>
    <row r="14" spans="1:6" ht="18.75">
      <c r="A14" s="25" t="s">
        <v>43</v>
      </c>
      <c r="B14" s="28">
        <f>AVERAGE(B11:B13)</f>
        <v>74.649666666666675</v>
      </c>
      <c r="F14" s="12"/>
    </row>
    <row r="15" spans="1:6" ht="18.75">
      <c r="A15" s="25" t="s">
        <v>44</v>
      </c>
      <c r="B15" s="28">
        <f>STDEV(B11:B13)</f>
        <v>0.75356309180802428</v>
      </c>
      <c r="F15" s="12"/>
    </row>
    <row r="16" spans="1:6" ht="15.75">
      <c r="A16" s="12"/>
      <c r="B16" s="12"/>
      <c r="C16" s="12"/>
      <c r="D16" s="12"/>
      <c r="E16" s="12"/>
      <c r="F16" s="12"/>
    </row>
    <row r="17" spans="1:6" ht="18.75">
      <c r="A17" s="10" t="s">
        <v>19</v>
      </c>
      <c r="B17" s="11"/>
      <c r="D17" s="12"/>
      <c r="E17" s="12"/>
      <c r="F17" s="12"/>
    </row>
    <row r="18" spans="1:6" ht="18.75">
      <c r="A18" s="26" t="s">
        <v>40</v>
      </c>
      <c r="B18" s="26" t="s">
        <v>41</v>
      </c>
      <c r="D18" s="12"/>
      <c r="E18" s="12"/>
      <c r="F18" s="12"/>
    </row>
    <row r="19" spans="1:6" ht="18.75">
      <c r="A19" s="26">
        <v>8.02</v>
      </c>
      <c r="B19" s="28">
        <v>7.6</v>
      </c>
    </row>
    <row r="20" spans="1:6" ht="18.75">
      <c r="A20" s="26">
        <v>8.01</v>
      </c>
      <c r="B20" s="28">
        <v>7.66</v>
      </c>
    </row>
    <row r="21" spans="1:6" ht="18.75">
      <c r="A21" s="26">
        <v>8.0399999999999991</v>
      </c>
      <c r="B21" s="28">
        <v>7.65</v>
      </c>
    </row>
    <row r="22" spans="1:6" ht="18.75">
      <c r="A22" s="26"/>
      <c r="B22" s="28"/>
    </row>
    <row r="23" spans="1:6" ht="18.75">
      <c r="A23" s="26"/>
      <c r="B23" s="28">
        <v>72.84</v>
      </c>
    </row>
    <row r="24" spans="1:6" ht="18.75">
      <c r="A24" s="26"/>
      <c r="B24" s="28">
        <v>71.753999999999991</v>
      </c>
    </row>
    <row r="25" spans="1:6" ht="18.75">
      <c r="A25" s="26"/>
      <c r="B25" s="28">
        <v>71.935000000000002</v>
      </c>
    </row>
    <row r="26" spans="1:6" ht="18.75">
      <c r="A26" s="25" t="s">
        <v>43</v>
      </c>
      <c r="B26" s="28">
        <f>AVERAGE(B23:B25)</f>
        <v>72.176333333333332</v>
      </c>
    </row>
    <row r="27" spans="1:6" ht="18.75">
      <c r="A27" s="25" t="s">
        <v>44</v>
      </c>
      <c r="B27" s="28">
        <f>STDEV(B23:B25)</f>
        <v>0.58183359591254979</v>
      </c>
    </row>
    <row r="28" spans="1:6" ht="15.75">
      <c r="A28" s="12"/>
      <c r="B28" s="12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D54" sqref="D54:D56"/>
    </sheetView>
  </sheetViews>
  <sheetFormatPr defaultRowHeight="14.25"/>
  <cols>
    <col min="1" max="1" width="22.5" customWidth="1"/>
    <col min="2" max="2" width="51.75" customWidth="1"/>
  </cols>
  <sheetData>
    <row r="1" spans="1:13" ht="23.2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ht="22.5">
      <c r="A3" s="2" t="s">
        <v>10</v>
      </c>
      <c r="B3" s="2" t="s">
        <v>32</v>
      </c>
      <c r="C3" s="3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3" ht="18.75">
      <c r="A4" s="2"/>
      <c r="B4" s="26" t="s">
        <v>30</v>
      </c>
      <c r="C4" s="26" t="s">
        <v>31</v>
      </c>
      <c r="D4" s="2"/>
      <c r="E4" s="2"/>
      <c r="F4" s="3"/>
      <c r="G4" s="3"/>
      <c r="H4" s="3"/>
      <c r="I4" s="3"/>
      <c r="J4" s="3"/>
      <c r="K4" s="3"/>
      <c r="L4" s="3"/>
      <c r="M4" s="3"/>
    </row>
    <row r="5" spans="1:13" ht="18.75">
      <c r="A5" s="2"/>
      <c r="B5" s="29">
        <v>0</v>
      </c>
      <c r="C5" s="29">
        <v>4.8000000000000001E-2</v>
      </c>
      <c r="D5" s="2"/>
      <c r="E5" s="2"/>
      <c r="F5" s="3"/>
      <c r="G5" s="3"/>
      <c r="H5" s="3"/>
      <c r="I5" s="3"/>
      <c r="J5" s="3"/>
      <c r="K5" s="3"/>
      <c r="L5" s="3"/>
      <c r="M5" s="3"/>
    </row>
    <row r="6" spans="1:13" ht="18.75">
      <c r="A6" s="2"/>
      <c r="B6" s="29">
        <v>0.2379</v>
      </c>
      <c r="C6" s="29">
        <v>0.23399999999999999</v>
      </c>
      <c r="D6" s="2"/>
      <c r="E6" s="2"/>
      <c r="F6" s="3"/>
      <c r="G6" s="3"/>
      <c r="H6" s="3"/>
      <c r="I6" s="3"/>
      <c r="J6" s="3"/>
      <c r="K6" s="3"/>
      <c r="L6" s="3"/>
      <c r="M6" s="3"/>
    </row>
    <row r="7" spans="1:13" ht="18.75">
      <c r="A7" s="2"/>
      <c r="B7" s="29">
        <v>0.4758</v>
      </c>
      <c r="C7" s="29">
        <v>0.42349999999999999</v>
      </c>
      <c r="D7" s="2"/>
      <c r="E7" s="2"/>
      <c r="F7" s="3"/>
      <c r="G7" s="3"/>
      <c r="H7" s="3"/>
      <c r="I7" s="3"/>
      <c r="J7" s="3"/>
      <c r="K7" s="3"/>
      <c r="L7" s="3"/>
      <c r="M7" s="3"/>
    </row>
    <row r="8" spans="1:13" ht="18.75">
      <c r="A8" s="2"/>
      <c r="B8" s="29">
        <v>0.71360000000000001</v>
      </c>
      <c r="C8" s="29">
        <v>0.60599999999999998</v>
      </c>
      <c r="D8" s="2"/>
      <c r="E8" s="2"/>
      <c r="F8" s="3"/>
      <c r="G8" s="3"/>
      <c r="H8" s="3"/>
      <c r="I8" s="3"/>
      <c r="J8" s="3"/>
      <c r="K8" s="3"/>
      <c r="L8" s="3"/>
      <c r="M8" s="3"/>
    </row>
    <row r="9" spans="1:13" ht="18.75">
      <c r="A9" s="2"/>
      <c r="B9" s="29">
        <v>0.95150000000000001</v>
      </c>
      <c r="C9" s="29">
        <v>0.78950000000000009</v>
      </c>
      <c r="D9" s="2"/>
      <c r="E9" s="2"/>
      <c r="F9" s="3"/>
      <c r="G9" s="3"/>
      <c r="H9" s="3"/>
      <c r="I9" s="3"/>
      <c r="J9" s="3"/>
      <c r="K9" s="3"/>
      <c r="L9" s="3"/>
      <c r="M9" s="3"/>
    </row>
    <row r="10" spans="1:13" ht="18.75">
      <c r="A10" s="2"/>
      <c r="D10" s="2"/>
      <c r="E10" s="2"/>
      <c r="F10" s="3"/>
      <c r="G10" s="3"/>
      <c r="H10" s="3"/>
      <c r="I10" s="3"/>
      <c r="J10" s="3"/>
      <c r="K10" s="3"/>
      <c r="L10" s="3"/>
      <c r="M10" s="3"/>
    </row>
    <row r="11" spans="1:13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3"/>
    </row>
    <row r="18" spans="1:13" ht="18.75">
      <c r="A18" s="9" t="s">
        <v>13</v>
      </c>
      <c r="B18" s="4" t="s">
        <v>34</v>
      </c>
      <c r="C18" s="3"/>
      <c r="D18" s="4"/>
      <c r="E18" s="4"/>
      <c r="F18" s="4"/>
      <c r="G18" s="4"/>
      <c r="H18" s="4"/>
      <c r="I18" s="4"/>
      <c r="J18" s="4"/>
      <c r="K18" s="3"/>
      <c r="L18" s="3"/>
      <c r="M18" s="3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75">
      <c r="A20" s="3"/>
      <c r="B20" s="4"/>
      <c r="C20" s="13" t="s">
        <v>2</v>
      </c>
      <c r="D20" s="13" t="s">
        <v>5</v>
      </c>
      <c r="E20" s="13" t="s">
        <v>6</v>
      </c>
      <c r="F20" s="13" t="s">
        <v>9</v>
      </c>
      <c r="I20" s="13"/>
      <c r="J20" s="13"/>
      <c r="L20" s="3"/>
      <c r="M20" s="3"/>
    </row>
    <row r="21" spans="1:13" ht="18.75">
      <c r="A21" s="3"/>
      <c r="B21" s="38" t="s">
        <v>31</v>
      </c>
      <c r="C21" s="21">
        <v>0.371</v>
      </c>
      <c r="D21" s="21">
        <v>0.39600000000000002</v>
      </c>
      <c r="E21" s="21">
        <v>0.42899999999999999</v>
      </c>
      <c r="F21" s="21">
        <v>0.49299999999999999</v>
      </c>
      <c r="I21" s="13"/>
      <c r="J21" s="13"/>
      <c r="L21" s="3"/>
      <c r="M21" s="3"/>
    </row>
    <row r="22" spans="1:13" ht="18.75">
      <c r="A22" s="3"/>
      <c r="B22" s="38"/>
      <c r="C22" s="21">
        <v>0.374</v>
      </c>
      <c r="D22" s="21">
        <v>0.40200000000000002</v>
      </c>
      <c r="E22" s="21">
        <v>0.42299999999999999</v>
      </c>
      <c r="F22" s="21">
        <v>0.49</v>
      </c>
      <c r="I22" s="13"/>
      <c r="J22" s="13"/>
      <c r="L22" s="3"/>
      <c r="M22" s="3"/>
    </row>
    <row r="23" spans="1:13" ht="18.75">
      <c r="A23" s="3"/>
      <c r="B23" s="38"/>
      <c r="C23" s="13">
        <v>0.38600000000000001</v>
      </c>
      <c r="D23" s="13">
        <v>0.41299999999999998</v>
      </c>
      <c r="E23" s="13">
        <v>0.43099999999999999</v>
      </c>
      <c r="F23" s="13">
        <v>0.48399999999999999</v>
      </c>
      <c r="I23" s="13"/>
      <c r="J23" s="13"/>
      <c r="L23" s="3"/>
      <c r="M23" s="3"/>
    </row>
    <row r="24" spans="1:13" ht="18.75">
      <c r="A24" s="3"/>
      <c r="B24" s="3"/>
      <c r="C24" s="3"/>
      <c r="D24" s="3"/>
      <c r="E24" s="3"/>
      <c r="F24" s="3"/>
      <c r="I24" s="3"/>
      <c r="J24" s="3"/>
      <c r="L24" s="3"/>
      <c r="M24" s="3"/>
    </row>
    <row r="25" spans="1:13" ht="18.75">
      <c r="A25" s="4"/>
      <c r="B25" s="37" t="s">
        <v>35</v>
      </c>
      <c r="C25" s="7">
        <f t="shared" ref="C25:F27" si="0">(C21-0.0492)/0.7798</f>
        <v>0.41266991536291353</v>
      </c>
      <c r="D25" s="7">
        <f t="shared" si="0"/>
        <v>0.4447294177994357</v>
      </c>
      <c r="E25" s="7">
        <f t="shared" si="0"/>
        <v>0.48704796101564496</v>
      </c>
      <c r="F25" s="7">
        <f t="shared" si="0"/>
        <v>0.56912028725314179</v>
      </c>
      <c r="I25" s="5"/>
      <c r="J25" s="5"/>
      <c r="L25" s="3"/>
      <c r="M25" s="3"/>
    </row>
    <row r="26" spans="1:13" ht="18.75">
      <c r="A26" s="4"/>
      <c r="B26" s="37"/>
      <c r="C26" s="7">
        <f t="shared" si="0"/>
        <v>0.41651705565529618</v>
      </c>
      <c r="D26" s="7">
        <f t="shared" si="0"/>
        <v>0.45242369838420105</v>
      </c>
      <c r="E26" s="7">
        <f t="shared" si="0"/>
        <v>0.47935368043087961</v>
      </c>
      <c r="F26" s="7">
        <f t="shared" si="0"/>
        <v>0.56527314696075914</v>
      </c>
      <c r="I26" s="5"/>
      <c r="J26" s="5"/>
      <c r="L26" s="3"/>
      <c r="M26" s="3"/>
    </row>
    <row r="27" spans="1:13" ht="18.75">
      <c r="A27" s="4"/>
      <c r="B27" s="37"/>
      <c r="C27" s="7">
        <f t="shared" si="0"/>
        <v>0.43190561682482681</v>
      </c>
      <c r="D27" s="7">
        <f t="shared" si="0"/>
        <v>0.46652987945627078</v>
      </c>
      <c r="E27" s="7">
        <f t="shared" si="0"/>
        <v>0.48961272121056676</v>
      </c>
      <c r="F27" s="7">
        <f t="shared" si="0"/>
        <v>0.55757886637599374</v>
      </c>
      <c r="I27" s="5"/>
      <c r="J27" s="5"/>
      <c r="L27" s="3"/>
      <c r="M27" s="3"/>
    </row>
    <row r="28" spans="1:13" ht="18.75">
      <c r="A28" s="4"/>
      <c r="B28" s="5"/>
      <c r="C28" s="7"/>
      <c r="D28" s="7"/>
      <c r="E28" s="7"/>
      <c r="F28" s="7"/>
      <c r="I28" s="5"/>
      <c r="J28" s="5"/>
      <c r="L28" s="3"/>
      <c r="M28" s="3"/>
    </row>
    <row r="29" spans="1:13" ht="18.75">
      <c r="B29" s="34" t="s">
        <v>37</v>
      </c>
      <c r="C29" s="7">
        <f>C25*((0.07*40)/(25*3.08%))</f>
        <v>1.5006178740469585</v>
      </c>
      <c r="D29" s="7">
        <f t="shared" ref="D29:F29" si="1">D25*((0.07*40)/(25*3.08%))</f>
        <v>1.617197882907039</v>
      </c>
      <c r="E29" s="7">
        <f t="shared" si="1"/>
        <v>1.7710834946023455</v>
      </c>
      <c r="F29" s="7">
        <f t="shared" si="1"/>
        <v>2.0695283172841523</v>
      </c>
      <c r="I29" s="5"/>
      <c r="J29" s="5"/>
      <c r="L29" s="3"/>
      <c r="M29" s="3"/>
    </row>
    <row r="30" spans="1:13" ht="18.75">
      <c r="A30" s="3"/>
      <c r="B30" s="34"/>
      <c r="C30" s="7">
        <f t="shared" ref="C30:F30" si="2">C26*((0.07*40)/(25*3.08%))</f>
        <v>1.5146074751101681</v>
      </c>
      <c r="D30" s="7">
        <f t="shared" si="2"/>
        <v>1.6451770850334584</v>
      </c>
      <c r="E30" s="7">
        <f t="shared" si="2"/>
        <v>1.7431042924759261</v>
      </c>
      <c r="F30" s="7">
        <f t="shared" si="2"/>
        <v>2.0555387162209424</v>
      </c>
      <c r="I30" s="5"/>
      <c r="J30" s="5"/>
      <c r="L30" s="3"/>
      <c r="M30" s="3"/>
    </row>
    <row r="31" spans="1:13" ht="18.75">
      <c r="A31" s="4"/>
      <c r="B31" s="34"/>
      <c r="C31" s="7">
        <f t="shared" ref="C31:F31" si="3">C27*((0.07*40)/(25*3.08%))</f>
        <v>1.5705658793630066</v>
      </c>
      <c r="D31" s="7">
        <f t="shared" si="3"/>
        <v>1.6964722889318939</v>
      </c>
      <c r="E31" s="7">
        <f t="shared" si="3"/>
        <v>1.780409895311152</v>
      </c>
      <c r="F31" s="7">
        <f t="shared" si="3"/>
        <v>2.0275595140945231</v>
      </c>
      <c r="I31" s="5"/>
      <c r="J31" s="5"/>
      <c r="L31" s="3"/>
      <c r="M31" s="3"/>
    </row>
    <row r="32" spans="1:13" ht="18.75">
      <c r="A32" s="3"/>
      <c r="B32" s="3"/>
      <c r="C32" s="3"/>
      <c r="D32" s="3"/>
      <c r="E32" s="3"/>
      <c r="F32" s="3"/>
      <c r="I32" s="3"/>
      <c r="J32" s="3"/>
      <c r="L32" s="3"/>
      <c r="M32" s="3"/>
    </row>
    <row r="33" spans="1:13" ht="18.75">
      <c r="A33" s="4"/>
      <c r="B33" s="37" t="s">
        <v>38</v>
      </c>
      <c r="C33" s="8">
        <f t="shared" ref="C33:F35" si="4">((C29-0.4)/1)/7.66</f>
        <v>0.14368379556748806</v>
      </c>
      <c r="D33" s="8">
        <f t="shared" si="4"/>
        <v>0.15890311787298161</v>
      </c>
      <c r="E33" s="8">
        <f t="shared" si="4"/>
        <v>0.17899262331623308</v>
      </c>
      <c r="F33" s="8">
        <f t="shared" si="4"/>
        <v>0.21795408841829667</v>
      </c>
      <c r="I33" s="8"/>
      <c r="J33" s="8"/>
      <c r="L33" s="3"/>
      <c r="M33" s="3"/>
    </row>
    <row r="34" spans="1:13" ht="18.75">
      <c r="A34" s="4"/>
      <c r="B34" s="37"/>
      <c r="C34" s="8">
        <f t="shared" si="4"/>
        <v>0.14551011424414725</v>
      </c>
      <c r="D34" s="8">
        <f t="shared" si="4"/>
        <v>0.16255575522630006</v>
      </c>
      <c r="E34" s="8">
        <f t="shared" si="4"/>
        <v>0.17533998596291461</v>
      </c>
      <c r="F34" s="8">
        <f t="shared" si="4"/>
        <v>0.21612776974163739</v>
      </c>
      <c r="I34" s="8"/>
      <c r="J34" s="8"/>
      <c r="L34" s="3"/>
      <c r="M34" s="3"/>
    </row>
    <row r="35" spans="1:13" ht="18.75">
      <c r="A35" s="4"/>
      <c r="B35" s="37"/>
      <c r="C35" s="8">
        <f t="shared" si="4"/>
        <v>0.15281538895078417</v>
      </c>
      <c r="D35" s="8">
        <f t="shared" si="4"/>
        <v>0.16925225704071722</v>
      </c>
      <c r="E35" s="8">
        <f t="shared" si="4"/>
        <v>0.18021016910067258</v>
      </c>
      <c r="F35" s="8">
        <f t="shared" si="4"/>
        <v>0.21247513238831894</v>
      </c>
      <c r="I35" s="8"/>
      <c r="J35" s="8"/>
      <c r="L35" s="3"/>
      <c r="M35" s="3"/>
    </row>
    <row r="36" spans="1:13" ht="18.75">
      <c r="A36" s="4" t="s">
        <v>15</v>
      </c>
      <c r="B36" s="6"/>
      <c r="C36" s="22">
        <f>AVERAGE(C33:C35)</f>
        <v>0.14733643292080648</v>
      </c>
      <c r="D36" s="22">
        <f>AVERAGE(D33:D35)</f>
        <v>0.16357037671333297</v>
      </c>
      <c r="E36" s="22">
        <f>AVERAGE(E33:E35)</f>
        <v>0.17818092612660674</v>
      </c>
      <c r="F36" s="22">
        <f>AVERAGE(F33:F35)</f>
        <v>0.21551899684941767</v>
      </c>
      <c r="I36" s="22"/>
      <c r="J36" s="22"/>
      <c r="L36" s="3"/>
      <c r="M36" s="3"/>
    </row>
    <row r="37" spans="1:13" ht="18.75">
      <c r="A37" s="4" t="s">
        <v>16</v>
      </c>
      <c r="B37" s="7"/>
      <c r="C37" s="8">
        <f>STDEV(C33:C35)</f>
        <v>4.8319850331928899E-3</v>
      </c>
      <c r="D37" s="8">
        <f>STDEV(D33:D35)</f>
        <v>5.2486439153129338E-3</v>
      </c>
      <c r="E37" s="8">
        <f>STDEV(E33:E35)</f>
        <v>2.5345236622610129E-3</v>
      </c>
      <c r="F37" s="8">
        <f>STDEV(F33:F35)</f>
        <v>2.7897478596341789E-3</v>
      </c>
      <c r="I37" s="8"/>
      <c r="J37" s="8"/>
      <c r="L37" s="3"/>
      <c r="M37" s="3"/>
    </row>
    <row r="38" spans="1:13" ht="18.7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3"/>
      <c r="M38" s="3"/>
    </row>
    <row r="39" spans="1:13" ht="18.75">
      <c r="A39" s="9" t="s">
        <v>19</v>
      </c>
      <c r="B39" s="4" t="s">
        <v>34</v>
      </c>
      <c r="C39" s="3"/>
      <c r="D39" s="4"/>
      <c r="E39" s="4"/>
      <c r="F39" s="4"/>
      <c r="G39" s="4"/>
      <c r="H39" s="4"/>
      <c r="I39" s="4"/>
      <c r="J39" s="4"/>
      <c r="K39" s="3"/>
      <c r="L39" s="3"/>
      <c r="M39" s="3"/>
    </row>
    <row r="40" spans="1:13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3"/>
      <c r="M40" s="3"/>
    </row>
    <row r="41" spans="1:13" ht="18.75">
      <c r="A41" s="3"/>
      <c r="B41" s="4"/>
      <c r="C41" s="13" t="s">
        <v>2</v>
      </c>
      <c r="D41" s="13" t="s">
        <v>5</v>
      </c>
      <c r="E41" s="13" t="s">
        <v>6</v>
      </c>
      <c r="F41" s="13" t="s">
        <v>9</v>
      </c>
      <c r="G41" s="4"/>
      <c r="H41" s="4"/>
      <c r="I41" s="4"/>
      <c r="J41" s="4"/>
      <c r="K41" s="4"/>
      <c r="L41" s="3"/>
      <c r="M41" s="3"/>
    </row>
    <row r="42" spans="1:13" ht="18.75">
      <c r="A42" s="3"/>
      <c r="B42" s="38" t="s">
        <v>31</v>
      </c>
      <c r="C42" s="24">
        <v>0.23799999999999999</v>
      </c>
      <c r="D42" s="24">
        <v>0.32700000000000001</v>
      </c>
      <c r="E42" s="23">
        <v>0.36399999999999999</v>
      </c>
      <c r="F42" s="24">
        <v>0.40300000000000002</v>
      </c>
      <c r="G42" s="3"/>
      <c r="H42" s="3"/>
      <c r="I42" s="3"/>
      <c r="J42" s="3"/>
      <c r="K42" s="3"/>
      <c r="L42" s="3"/>
      <c r="M42" s="3"/>
    </row>
    <row r="43" spans="1:13" ht="18.75">
      <c r="A43" s="3"/>
      <c r="B43" s="38"/>
      <c r="C43" s="24">
        <v>0.24299999999999999</v>
      </c>
      <c r="D43" s="24">
        <v>0.33100000000000002</v>
      </c>
      <c r="E43" s="23">
        <v>0.37</v>
      </c>
      <c r="F43" s="24">
        <v>0.40799999999999997</v>
      </c>
      <c r="G43" s="4"/>
      <c r="H43" s="4"/>
      <c r="I43" s="4"/>
      <c r="J43" s="4"/>
      <c r="K43" s="4"/>
      <c r="L43" s="3"/>
      <c r="M43" s="3"/>
    </row>
    <row r="44" spans="1:13" ht="18.75">
      <c r="A44" s="3"/>
      <c r="B44" s="38"/>
      <c r="C44" s="13">
        <v>0.23599999999999999</v>
      </c>
      <c r="D44" s="13">
        <v>0.313</v>
      </c>
      <c r="E44" s="13">
        <v>0.36099999999999999</v>
      </c>
      <c r="F44" s="13">
        <v>0.39700000000000002</v>
      </c>
      <c r="G44" s="4"/>
      <c r="H44" s="4"/>
      <c r="I44" s="4"/>
      <c r="J44" s="4"/>
      <c r="K44" s="4"/>
      <c r="L44" s="3"/>
      <c r="M44" s="3"/>
    </row>
    <row r="45" spans="1:13" ht="18.75">
      <c r="A45" s="3"/>
      <c r="B45" s="3"/>
      <c r="C45" s="3"/>
      <c r="D45" s="3"/>
      <c r="E45" s="3"/>
      <c r="F45" s="3"/>
      <c r="G45" s="4"/>
      <c r="H45" s="4"/>
      <c r="I45" s="4"/>
      <c r="J45" s="4"/>
      <c r="K45" s="4"/>
      <c r="L45" s="3"/>
      <c r="M45" s="3"/>
    </row>
    <row r="46" spans="1:13" ht="18.75">
      <c r="A46" s="4"/>
      <c r="B46" s="37" t="s">
        <v>35</v>
      </c>
      <c r="C46" s="7">
        <f t="shared" ref="C46:F48" si="5">(C42-0.0492)/0.7798</f>
        <v>0.24211336240061551</v>
      </c>
      <c r="D46" s="7">
        <f t="shared" si="5"/>
        <v>0.35624519107463448</v>
      </c>
      <c r="E46" s="7">
        <f t="shared" si="5"/>
        <v>0.40369325468068729</v>
      </c>
      <c r="F46" s="7">
        <f t="shared" si="5"/>
        <v>0.45370607848166195</v>
      </c>
      <c r="G46" s="4"/>
      <c r="H46" s="4"/>
      <c r="I46" s="4"/>
      <c r="J46" s="4"/>
      <c r="K46" s="4"/>
      <c r="L46" s="3"/>
      <c r="M46" s="3"/>
    </row>
    <row r="47" spans="1:13" ht="18.75">
      <c r="A47" s="4"/>
      <c r="B47" s="37"/>
      <c r="C47" s="7">
        <f t="shared" si="5"/>
        <v>0.24852526288791996</v>
      </c>
      <c r="D47" s="7">
        <f t="shared" si="5"/>
        <v>0.36137471146447803</v>
      </c>
      <c r="E47" s="7">
        <f t="shared" si="5"/>
        <v>0.41138753526545263</v>
      </c>
      <c r="F47" s="7">
        <f t="shared" si="5"/>
        <v>0.46011797896896633</v>
      </c>
      <c r="G47" s="3"/>
      <c r="H47" s="3"/>
      <c r="I47" s="3"/>
      <c r="J47" s="3"/>
      <c r="K47" s="3"/>
      <c r="L47" s="3"/>
      <c r="M47" s="3"/>
    </row>
    <row r="48" spans="1:13" ht="18.75">
      <c r="A48" s="4"/>
      <c r="B48" s="37"/>
      <c r="C48" s="7">
        <f t="shared" si="5"/>
        <v>0.23954860220569374</v>
      </c>
      <c r="D48" s="7">
        <f t="shared" si="5"/>
        <v>0.33829186971018205</v>
      </c>
      <c r="E48" s="7">
        <f t="shared" si="5"/>
        <v>0.39984611438830464</v>
      </c>
      <c r="F48" s="7">
        <f t="shared" si="5"/>
        <v>0.4460117978968966</v>
      </c>
      <c r="G48" s="5"/>
      <c r="H48" s="5"/>
      <c r="I48" s="5"/>
      <c r="J48" s="5"/>
      <c r="K48" s="5"/>
      <c r="L48" s="3"/>
      <c r="M48" s="3"/>
    </row>
    <row r="49" spans="1:13" ht="18.75">
      <c r="A49" s="4"/>
      <c r="B49" s="5"/>
      <c r="C49" s="7"/>
      <c r="D49" s="7"/>
      <c r="E49" s="7"/>
      <c r="F49" s="7"/>
      <c r="G49" s="5"/>
      <c r="H49" s="5"/>
      <c r="I49" s="5"/>
      <c r="J49" s="5"/>
      <c r="K49" s="5"/>
      <c r="L49" s="3"/>
      <c r="M49" s="3"/>
    </row>
    <row r="50" spans="1:13" ht="18.75">
      <c r="B50" s="34" t="s">
        <v>37</v>
      </c>
      <c r="C50" s="7">
        <f>C46*((0.07*40)/(25*3.08%))</f>
        <v>0.88041222691132925</v>
      </c>
      <c r="D50" s="7">
        <f t="shared" ref="D50:F50" si="6">D46*((0.07*40)/(25*3.08%))</f>
        <v>1.2954370584532164</v>
      </c>
      <c r="E50" s="7">
        <f t="shared" si="6"/>
        <v>1.4679754715661357</v>
      </c>
      <c r="F50" s="7">
        <f t="shared" si="6"/>
        <v>1.6498402853878618</v>
      </c>
      <c r="G50" s="5"/>
      <c r="H50" s="5"/>
      <c r="I50" s="5"/>
      <c r="J50" s="5"/>
      <c r="K50" s="5"/>
      <c r="L50" s="3"/>
      <c r="M50" s="3"/>
    </row>
    <row r="51" spans="1:13" ht="18.75">
      <c r="A51" s="3"/>
      <c r="B51" s="34"/>
      <c r="C51" s="7">
        <f t="shared" ref="C51:F51" si="7">C47*((0.07*40)/(25*3.08%))</f>
        <v>0.90372822868334535</v>
      </c>
      <c r="D51" s="7">
        <f t="shared" si="7"/>
        <v>1.3140898598708293</v>
      </c>
      <c r="E51" s="7">
        <f t="shared" si="7"/>
        <v>1.4959546736925551</v>
      </c>
      <c r="F51" s="7">
        <f t="shared" si="7"/>
        <v>1.6731562871598777</v>
      </c>
      <c r="G51" s="5"/>
      <c r="H51" s="5"/>
      <c r="I51" s="5"/>
      <c r="J51" s="5"/>
      <c r="K51" s="5"/>
      <c r="L51" s="3"/>
      <c r="M51" s="3"/>
    </row>
    <row r="52" spans="1:13" ht="18.75">
      <c r="A52" s="4"/>
      <c r="B52" s="34"/>
      <c r="C52" s="7">
        <f t="shared" ref="C52:F52" si="8">C48*((0.07*40)/(25*3.08%))</f>
        <v>0.87108582620252273</v>
      </c>
      <c r="D52" s="7">
        <f t="shared" si="8"/>
        <v>1.2301522534915712</v>
      </c>
      <c r="E52" s="7">
        <f t="shared" si="8"/>
        <v>1.453985870502926</v>
      </c>
      <c r="F52" s="7">
        <f t="shared" si="8"/>
        <v>1.6218610832614424</v>
      </c>
      <c r="G52" s="5"/>
      <c r="H52" s="5"/>
      <c r="I52" s="5"/>
      <c r="J52" s="5"/>
      <c r="K52" s="5"/>
      <c r="L52" s="3"/>
      <c r="M52" s="3"/>
    </row>
    <row r="53" spans="1:13" ht="18.75">
      <c r="A53" s="3"/>
      <c r="B53" s="3"/>
      <c r="C53" s="3"/>
      <c r="D53" s="3"/>
      <c r="E53" s="3"/>
      <c r="F53" s="3"/>
      <c r="G53" s="5"/>
      <c r="H53" s="5"/>
      <c r="I53" s="5"/>
      <c r="J53" s="5"/>
      <c r="K53" s="5"/>
      <c r="L53" s="3"/>
      <c r="M53" s="3"/>
    </row>
    <row r="54" spans="1:13" ht="18.75">
      <c r="A54" s="4"/>
      <c r="B54" s="37" t="s">
        <v>38</v>
      </c>
      <c r="C54" s="8">
        <f t="shared" ref="C54:F56" si="9">((C50-0.4)/1)/7.66</f>
        <v>6.2717000902262302E-2</v>
      </c>
      <c r="D54" s="8">
        <f t="shared" si="9"/>
        <v>0.11689778830981937</v>
      </c>
      <c r="E54" s="8">
        <f t="shared" si="9"/>
        <v>0.13942238532194981</v>
      </c>
      <c r="F54" s="8">
        <f t="shared" si="9"/>
        <v>0.16316452811851978</v>
      </c>
      <c r="G54" s="5"/>
      <c r="H54" s="5"/>
      <c r="I54" s="5"/>
      <c r="J54" s="5"/>
      <c r="K54" s="5"/>
      <c r="L54" s="3"/>
      <c r="M54" s="3"/>
    </row>
    <row r="55" spans="1:13" ht="18.75">
      <c r="A55" s="4"/>
      <c r="B55" s="37"/>
      <c r="C55" s="8">
        <f t="shared" si="9"/>
        <v>6.576086536336101E-2</v>
      </c>
      <c r="D55" s="8">
        <f t="shared" si="9"/>
        <v>0.11933287987869834</v>
      </c>
      <c r="E55" s="8">
        <f t="shared" si="9"/>
        <v>0.14307502267526825</v>
      </c>
      <c r="F55" s="8">
        <f t="shared" si="9"/>
        <v>0.1662083925796185</v>
      </c>
      <c r="G55" s="3"/>
      <c r="H55" s="3"/>
      <c r="I55" s="3"/>
      <c r="J55" s="3"/>
      <c r="K55" s="3"/>
      <c r="L55" s="3"/>
      <c r="M55" s="3"/>
    </row>
    <row r="56" spans="1:13" ht="18.75">
      <c r="A56" s="4"/>
      <c r="B56" s="37"/>
      <c r="C56" s="8">
        <f t="shared" si="9"/>
        <v>6.1499455117822809E-2</v>
      </c>
      <c r="D56" s="8">
        <f t="shared" si="9"/>
        <v>0.10837496781874296</v>
      </c>
      <c r="E56" s="8">
        <f t="shared" si="9"/>
        <v>0.13759606664529062</v>
      </c>
      <c r="F56" s="8">
        <f t="shared" si="9"/>
        <v>0.15951189076520134</v>
      </c>
      <c r="G56" s="5"/>
      <c r="H56" s="5"/>
      <c r="I56" s="5"/>
      <c r="J56" s="5"/>
      <c r="K56" s="5"/>
      <c r="L56" s="3"/>
      <c r="M56" s="3"/>
    </row>
    <row r="57" spans="1:13" ht="18.75">
      <c r="A57" s="4" t="s">
        <v>15</v>
      </c>
      <c r="B57" s="6"/>
      <c r="C57" s="22">
        <f>AVERAGE(C54:C56)</f>
        <v>6.3325773794482038E-2</v>
      </c>
      <c r="D57" s="22">
        <f>AVERAGE(D54:D56)</f>
        <v>0.11486854533575357</v>
      </c>
      <c r="E57" s="22">
        <f>AVERAGE(E54:E56)</f>
        <v>0.14003115821416956</v>
      </c>
      <c r="F57" s="22">
        <f>AVERAGE(F54:F56)</f>
        <v>0.16296160382111322</v>
      </c>
      <c r="G57" s="5"/>
      <c r="H57" s="5"/>
      <c r="I57" s="5"/>
      <c r="J57" s="5"/>
      <c r="K57" s="5"/>
      <c r="L57" s="3"/>
      <c r="M57" s="3"/>
    </row>
    <row r="58" spans="1:13" ht="18.75">
      <c r="A58" s="4" t="s">
        <v>16</v>
      </c>
      <c r="B58" s="7"/>
      <c r="C58" s="8">
        <f>STDEV(C54:C56)</f>
        <v>2.1949618780107952E-3</v>
      </c>
      <c r="D58" s="8">
        <f>STDEV(D54:D56)</f>
        <v>5.7538968937821131E-3</v>
      </c>
      <c r="E58" s="8">
        <f>STDEV(E54:E56)</f>
        <v>2.7897478596341429E-3</v>
      </c>
      <c r="F58" s="8">
        <f>STDEV(F54:F56)</f>
        <v>3.3528596511756296E-3</v>
      </c>
      <c r="G58" s="5"/>
      <c r="H58" s="5"/>
      <c r="I58" s="5"/>
      <c r="J58" s="5"/>
      <c r="K58" s="5"/>
      <c r="L58" s="3"/>
      <c r="M58" s="3"/>
    </row>
    <row r="59" spans="1:13" ht="18.7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3"/>
      <c r="M59" s="3"/>
    </row>
    <row r="60" spans="1:13" ht="18.7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3"/>
      <c r="M60" s="3"/>
    </row>
  </sheetData>
  <mergeCells count="9">
    <mergeCell ref="B46:B48"/>
    <mergeCell ref="B50:B52"/>
    <mergeCell ref="B54:B56"/>
    <mergeCell ref="A1:M1"/>
    <mergeCell ref="B21:B23"/>
    <mergeCell ref="B29:B31"/>
    <mergeCell ref="B33:B35"/>
    <mergeCell ref="B25:B27"/>
    <mergeCell ref="B42:B4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The particle size distribution</vt:lpstr>
      <vt:lpstr>The soluble protein content</vt:lpstr>
      <vt:lpstr>Digestibility</vt:lpstr>
      <vt:lpstr>The degree of hydrolysis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2016-10-08T12:37:42Z</dcterms:modified>
</cp:coreProperties>
</file>