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nhyung\Desktop\google\※data※\＊Jellyfish-HE\raw data - figure\"/>
    </mc:Choice>
  </mc:AlternateContent>
  <bookViews>
    <workbookView xWindow="0" yWindow="0" windowWidth="23040" windowHeight="9324" activeTab="3"/>
  </bookViews>
  <sheets>
    <sheet name="cdk4" sheetId="4" r:id="rId1"/>
    <sheet name="cyclinD1" sheetId="3" r:id="rId2"/>
    <sheet name="cdk2" sheetId="2" r:id="rId3"/>
    <sheet name="cyclinA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" l="1"/>
  <c r="C6" i="4" s="1"/>
  <c r="C16" i="4"/>
  <c r="B19" i="4"/>
  <c r="C15" i="4" s="1"/>
  <c r="C22" i="4"/>
  <c r="C25" i="4"/>
  <c r="C26" i="4"/>
  <c r="B27" i="4"/>
  <c r="C23" i="4" s="1"/>
  <c r="B34" i="4"/>
  <c r="C30" i="4" s="1"/>
  <c r="C44" i="4"/>
  <c r="D44" i="4"/>
  <c r="E44" i="4"/>
  <c r="F44" i="4"/>
  <c r="G44" i="4"/>
  <c r="C51" i="4"/>
  <c r="D51" i="4"/>
  <c r="E51" i="4"/>
  <c r="F51" i="4"/>
  <c r="G51" i="4"/>
  <c r="C52" i="4"/>
  <c r="D52" i="4"/>
  <c r="E52" i="4"/>
  <c r="F52" i="4"/>
  <c r="G52" i="4"/>
  <c r="C8" i="3"/>
  <c r="G9" i="3" s="1"/>
  <c r="C10" i="3"/>
  <c r="G11" i="3" s="1"/>
  <c r="B11" i="3"/>
  <c r="C6" i="3" s="1"/>
  <c r="G7" i="3" s="1"/>
  <c r="C14" i="3"/>
  <c r="C16" i="3"/>
  <c r="C17" i="3"/>
  <c r="C18" i="3"/>
  <c r="B19" i="3"/>
  <c r="C15" i="3" s="1"/>
  <c r="B27" i="3"/>
  <c r="C25" i="3" s="1"/>
  <c r="G29" i="3" s="1"/>
  <c r="C29" i="3"/>
  <c r="C31" i="3"/>
  <c r="C32" i="3"/>
  <c r="B34" i="3"/>
  <c r="C30" i="3" s="1"/>
  <c r="C44" i="3"/>
  <c r="D44" i="3"/>
  <c r="E44" i="3"/>
  <c r="F44" i="3"/>
  <c r="G44" i="3"/>
  <c r="C51" i="3"/>
  <c r="D51" i="3"/>
  <c r="E51" i="3"/>
  <c r="F51" i="3"/>
  <c r="G51" i="3"/>
  <c r="C52" i="3"/>
  <c r="D52" i="3"/>
  <c r="E52" i="3"/>
  <c r="F52" i="3"/>
  <c r="G52" i="3"/>
  <c r="C8" i="2"/>
  <c r="G9" i="2" s="1"/>
  <c r="C10" i="2"/>
  <c r="G11" i="2" s="1"/>
  <c r="B11" i="2"/>
  <c r="C6" i="2" s="1"/>
  <c r="G7" i="2" s="1"/>
  <c r="C14" i="2"/>
  <c r="C16" i="2"/>
  <c r="C17" i="2"/>
  <c r="C18" i="2"/>
  <c r="B19" i="2"/>
  <c r="C15" i="2" s="1"/>
  <c r="B27" i="2"/>
  <c r="C25" i="2" s="1"/>
  <c r="G29" i="2" s="1"/>
  <c r="C29" i="2"/>
  <c r="C31" i="2"/>
  <c r="C32" i="2"/>
  <c r="B34" i="2"/>
  <c r="C30" i="2" s="1"/>
  <c r="C44" i="2"/>
  <c r="D44" i="2"/>
  <c r="E44" i="2"/>
  <c r="F44" i="2"/>
  <c r="G44" i="2"/>
  <c r="C51" i="2"/>
  <c r="D51" i="2"/>
  <c r="E51" i="2"/>
  <c r="F51" i="2"/>
  <c r="G51" i="2"/>
  <c r="C52" i="2"/>
  <c r="D52" i="2"/>
  <c r="E52" i="2"/>
  <c r="F52" i="2"/>
  <c r="G52" i="2"/>
  <c r="B11" i="1"/>
  <c r="C6" i="1" s="1"/>
  <c r="C16" i="1"/>
  <c r="B19" i="1"/>
  <c r="C15" i="1" s="1"/>
  <c r="C26" i="1"/>
  <c r="B27" i="1"/>
  <c r="C25" i="1" s="1"/>
  <c r="B34" i="1"/>
  <c r="C30" i="1" s="1"/>
  <c r="C44" i="1"/>
  <c r="D44" i="1"/>
  <c r="E44" i="1"/>
  <c r="F44" i="1"/>
  <c r="G44" i="1"/>
  <c r="C51" i="1"/>
  <c r="D51" i="1"/>
  <c r="E51" i="1"/>
  <c r="F51" i="1"/>
  <c r="G51" i="1"/>
  <c r="C52" i="1"/>
  <c r="D52" i="1"/>
  <c r="E52" i="1"/>
  <c r="F52" i="1"/>
  <c r="G52" i="1"/>
  <c r="G27" i="4" l="1"/>
  <c r="G29" i="4"/>
  <c r="C32" i="4"/>
  <c r="C24" i="4"/>
  <c r="C18" i="4"/>
  <c r="C14" i="4"/>
  <c r="G7" i="4" s="1"/>
  <c r="C10" i="4"/>
  <c r="C8" i="4"/>
  <c r="G9" i="4" s="1"/>
  <c r="C31" i="4"/>
  <c r="C29" i="4"/>
  <c r="G26" i="4" s="1"/>
  <c r="C17" i="4"/>
  <c r="C9" i="4"/>
  <c r="G10" i="4" s="1"/>
  <c r="C7" i="4"/>
  <c r="G8" i="4" s="1"/>
  <c r="C33" i="4"/>
  <c r="G30" i="4" s="1"/>
  <c r="C24" i="3"/>
  <c r="G28" i="3" s="1"/>
  <c r="C23" i="3"/>
  <c r="G27" i="3" s="1"/>
  <c r="C26" i="3"/>
  <c r="C22" i="3"/>
  <c r="G26" i="3" s="1"/>
  <c r="C9" i="3"/>
  <c r="G10" i="3" s="1"/>
  <c r="C7" i="3"/>
  <c r="G8" i="3" s="1"/>
  <c r="C33" i="3"/>
  <c r="C24" i="2"/>
  <c r="G28" i="2" s="1"/>
  <c r="C23" i="2"/>
  <c r="G27" i="2" s="1"/>
  <c r="C26" i="2"/>
  <c r="C22" i="2"/>
  <c r="G26" i="2" s="1"/>
  <c r="C9" i="2"/>
  <c r="G10" i="2" s="1"/>
  <c r="C7" i="2"/>
  <c r="G8" i="2" s="1"/>
  <c r="C33" i="2"/>
  <c r="G29" i="1"/>
  <c r="C32" i="1"/>
  <c r="C24" i="1"/>
  <c r="C18" i="1"/>
  <c r="C14" i="1"/>
  <c r="G7" i="1" s="1"/>
  <c r="C10" i="1"/>
  <c r="C8" i="1"/>
  <c r="G9" i="1" s="1"/>
  <c r="C31" i="1"/>
  <c r="C29" i="1"/>
  <c r="C23" i="1"/>
  <c r="G27" i="1" s="1"/>
  <c r="C17" i="1"/>
  <c r="C22" i="1"/>
  <c r="C9" i="1"/>
  <c r="G10" i="1" s="1"/>
  <c r="C7" i="1"/>
  <c r="G8" i="1" s="1"/>
  <c r="C33" i="1"/>
  <c r="G30" i="1" s="1"/>
  <c r="G28" i="4" l="1"/>
  <c r="G11" i="4"/>
  <c r="G30" i="3"/>
  <c r="G30" i="2"/>
  <c r="G26" i="1"/>
  <c r="G28" i="1"/>
  <c r="G11" i="1"/>
</calcChain>
</file>

<file path=xl/sharedStrings.xml><?xml version="1.0" encoding="utf-8"?>
<sst xmlns="http://schemas.openxmlformats.org/spreadsheetml/2006/main" count="52" uniqueCount="35">
  <si>
    <t>표준오차</t>
    <phoneticPr fontId="1" type="noConversion"/>
  </si>
  <si>
    <t>표준편차</t>
    <phoneticPr fontId="1" type="noConversion"/>
  </si>
  <si>
    <t>average</t>
    <phoneticPr fontId="1" type="noConversion"/>
  </si>
  <si>
    <t>cyclinA/bactin</t>
    <phoneticPr fontId="1" type="noConversion"/>
  </si>
  <si>
    <t>beta actin</t>
    <phoneticPr fontId="1" type="noConversion"/>
  </si>
  <si>
    <t>PARP/beta actin</t>
    <phoneticPr fontId="1" type="noConversion"/>
  </si>
  <si>
    <t>cyclinA/beta actin</t>
    <phoneticPr fontId="1" type="noConversion"/>
  </si>
  <si>
    <t>cyclinA</t>
    <phoneticPr fontId="1" type="noConversion"/>
  </si>
  <si>
    <t>표준오차</t>
    <phoneticPr fontId="1" type="noConversion"/>
  </si>
  <si>
    <t>표준편차</t>
    <phoneticPr fontId="1" type="noConversion"/>
  </si>
  <si>
    <t>cyclinD/bactin</t>
    <phoneticPr fontId="1" type="noConversion"/>
  </si>
  <si>
    <t>CDK2/bactin</t>
    <phoneticPr fontId="1" type="noConversion"/>
  </si>
  <si>
    <t>beta actin</t>
    <phoneticPr fontId="1" type="noConversion"/>
  </si>
  <si>
    <t>CDK2/bactin</t>
    <phoneticPr fontId="1" type="noConversion"/>
  </si>
  <si>
    <t>cdk2</t>
    <phoneticPr fontId="1" type="noConversion"/>
  </si>
  <si>
    <t>표준오차</t>
    <phoneticPr fontId="1" type="noConversion"/>
  </si>
  <si>
    <t>표준편차</t>
    <phoneticPr fontId="1" type="noConversion"/>
  </si>
  <si>
    <t>average</t>
    <phoneticPr fontId="1" type="noConversion"/>
  </si>
  <si>
    <t>cyclinD/bactin</t>
    <phoneticPr fontId="1" type="noConversion"/>
  </si>
  <si>
    <t>cyclinD/bactin</t>
    <phoneticPr fontId="1" type="noConversion"/>
  </si>
  <si>
    <t>beta actin</t>
    <phoneticPr fontId="1" type="noConversion"/>
  </si>
  <si>
    <t>cyclinD/bactin</t>
    <phoneticPr fontId="1" type="noConversion"/>
  </si>
  <si>
    <t>cyclinA/beta actin</t>
    <phoneticPr fontId="1" type="noConversion"/>
  </si>
  <si>
    <t>cyclinD</t>
    <phoneticPr fontId="1" type="noConversion"/>
  </si>
  <si>
    <t>cyclinD</t>
    <phoneticPr fontId="1" type="noConversion"/>
  </si>
  <si>
    <t>표준오차</t>
    <phoneticPr fontId="1" type="noConversion"/>
  </si>
  <si>
    <t>표준편차</t>
    <phoneticPr fontId="1" type="noConversion"/>
  </si>
  <si>
    <t>average</t>
    <phoneticPr fontId="1" type="noConversion"/>
  </si>
  <si>
    <t>cyclinD/bactin</t>
    <phoneticPr fontId="1" type="noConversion"/>
  </si>
  <si>
    <t>CDK4/bactin</t>
    <phoneticPr fontId="1" type="noConversion"/>
  </si>
  <si>
    <t>beta actin</t>
    <phoneticPr fontId="1" type="noConversion"/>
  </si>
  <si>
    <t>CDK4/bactin</t>
    <phoneticPr fontId="1" type="noConversion"/>
  </si>
  <si>
    <t>cdk4</t>
    <phoneticPr fontId="1" type="noConversion"/>
  </si>
  <si>
    <t>CDK4/bactin</t>
    <phoneticPr fontId="1" type="noConversion"/>
  </si>
  <si>
    <t>cdk4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</si>
</sst>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'cdk4'!$I$7</c:f>
              <c:strCache>
                <c:ptCount val="1"/>
                <c:pt idx="0">
                  <c:v>CDK4/bactin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'cdk4'!$J$6:$N$6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 formatCode="#,##0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'cdk4'!$J$7:$N$7</c:f>
              <c:numCache>
                <c:formatCode>General</c:formatCode>
                <c:ptCount val="5"/>
                <c:pt idx="0">
                  <c:v>0.75357577689089128</c:v>
                </c:pt>
                <c:pt idx="1">
                  <c:v>1.7772190249821445</c:v>
                </c:pt>
                <c:pt idx="2">
                  <c:v>1.2769013877810875</c:v>
                </c:pt>
                <c:pt idx="3">
                  <c:v>0.67987653869039333</c:v>
                </c:pt>
                <c:pt idx="4">
                  <c:v>0.49637653266103043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611624"/>
        <c:axId val="426615152"/>
      </c:barChart>
      <c:catAx>
        <c:axId val="42661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6615152"/>
        <c:crosses val="autoZero"/>
        <c:auto val="1"/>
        <c:lblAlgn val="ctr"/>
        <c:lblOffset val="100"/>
        <c:noMultiLvlLbl val="0"/>
      </c:catAx>
      <c:valAx>
        <c:axId val="42661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6611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cyclinA!$I$7</c:f>
              <c:strCache>
                <c:ptCount val="1"/>
                <c:pt idx="0">
                  <c:v>PARP/beta actin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cyclinA!$J$6:$N$6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 formatCode="#,##0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cyclinA!$J$7:$N$7</c:f>
              <c:numCache>
                <c:formatCode>General</c:formatCode>
                <c:ptCount val="5"/>
                <c:pt idx="0">
                  <c:v>1.4310213814400758</c:v>
                </c:pt>
                <c:pt idx="1">
                  <c:v>0.87233403886177274</c:v>
                </c:pt>
                <c:pt idx="2">
                  <c:v>1.2929612875876346</c:v>
                </c:pt>
                <c:pt idx="3">
                  <c:v>0.94907397007063776</c:v>
                </c:pt>
                <c:pt idx="4">
                  <c:v>0.38291632953216942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055536"/>
        <c:axId val="487709880"/>
      </c:barChart>
      <c:catAx>
        <c:axId val="47305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709880"/>
        <c:crosses val="autoZero"/>
        <c:auto val="1"/>
        <c:lblAlgn val="ctr"/>
        <c:lblOffset val="100"/>
        <c:noMultiLvlLbl val="0"/>
      </c:catAx>
      <c:valAx>
        <c:axId val="48770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305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cyclinA!$J$26</c:f>
              <c:strCache>
                <c:ptCount val="1"/>
                <c:pt idx="0">
                  <c:v>PARP/beta actin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cyclinA!$K$25:$O$25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 formatCode="#,##0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cyclinA!$K$26:$O$26</c:f>
              <c:numCache>
                <c:formatCode>General</c:formatCode>
                <c:ptCount val="5"/>
                <c:pt idx="0">
                  <c:v>1.2717218586051551</c:v>
                </c:pt>
                <c:pt idx="1">
                  <c:v>1.1185460755879417</c:v>
                </c:pt>
                <c:pt idx="2">
                  <c:v>1.3498004374021135</c:v>
                </c:pt>
                <c:pt idx="3">
                  <c:v>1.0030138292090827</c:v>
                </c:pt>
                <c:pt idx="4">
                  <c:v>0.21175342831639057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707136"/>
        <c:axId val="487711056"/>
      </c:barChart>
      <c:catAx>
        <c:axId val="48770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711056"/>
        <c:crosses val="autoZero"/>
        <c:auto val="1"/>
        <c:lblAlgn val="ctr"/>
        <c:lblOffset val="100"/>
        <c:noMultiLvlLbl val="0"/>
      </c:catAx>
      <c:valAx>
        <c:axId val="48771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70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400" b="0" i="0" u="none" strike="noStrike" baseline="0">
                <a:effectLst/>
              </a:rPr>
              <a:t>cyclinA/bactin</a:t>
            </a:r>
            <a:r>
              <a:rPr lang="en-US" altLang="ko-KR" sz="1400" b="0" i="0" u="none" strike="noStrike" baseline="0"/>
              <a:t> </a:t>
            </a:r>
            <a:endParaRPr lang="en-US" alt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cyclinA!$C$52:$G$52</c:f>
                <c:numCache>
                  <c:formatCode>General</c:formatCode>
                  <c:ptCount val="5"/>
                  <c:pt idx="0">
                    <c:v>7.9649761417460385E-2</c:v>
                  </c:pt>
                  <c:pt idx="1">
                    <c:v>0.12310601836308488</c:v>
                  </c:pt>
                  <c:pt idx="2">
                    <c:v>2.841957490723945E-2</c:v>
                  </c:pt>
                  <c:pt idx="3">
                    <c:v>2.6969929569222447E-2</c:v>
                  </c:pt>
                  <c:pt idx="4">
                    <c:v>8.5581450607889339E-2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cyclinA!$C$43:$G$43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 formatCode="#,##0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cyclinA!$C$44:$G$44</c:f>
              <c:numCache>
                <c:formatCode>General</c:formatCode>
                <c:ptCount val="5"/>
                <c:pt idx="0">
                  <c:v>1.3513716200226153</c:v>
                </c:pt>
                <c:pt idx="1">
                  <c:v>0.99544005722485718</c:v>
                </c:pt>
                <c:pt idx="2">
                  <c:v>1.3213808624948742</c:v>
                </c:pt>
                <c:pt idx="3">
                  <c:v>0.97604389963986016</c:v>
                </c:pt>
                <c:pt idx="4">
                  <c:v>0.29733487892428001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6"/>
        <c:axId val="487711448"/>
        <c:axId val="487713016"/>
      </c:barChart>
      <c:catAx>
        <c:axId val="48771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713016"/>
        <c:crosses val="autoZero"/>
        <c:auto val="1"/>
        <c:lblAlgn val="ctr"/>
        <c:lblOffset val="100"/>
        <c:noMultiLvlLbl val="0"/>
      </c:catAx>
      <c:valAx>
        <c:axId val="487713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7114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'cdk4'!$J$26</c:f>
              <c:strCache>
                <c:ptCount val="1"/>
                <c:pt idx="0">
                  <c:v>CDK4/bactin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'cdk4'!$K$25:$O$25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 formatCode="#,##0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'cdk4'!$K$26:$O$26</c:f>
              <c:numCache>
                <c:formatCode>General</c:formatCode>
                <c:ptCount val="5"/>
                <c:pt idx="0">
                  <c:v>0.79741129009789291</c:v>
                </c:pt>
                <c:pt idx="1">
                  <c:v>1.8944856595486932</c:v>
                </c:pt>
                <c:pt idx="2">
                  <c:v>1.2928811521063519</c:v>
                </c:pt>
                <c:pt idx="3">
                  <c:v>0.78207747320351273</c:v>
                </c:pt>
                <c:pt idx="4">
                  <c:v>0.38492272075547401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615936"/>
        <c:axId val="426616328"/>
      </c:barChart>
      <c:catAx>
        <c:axId val="42661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6616328"/>
        <c:crosses val="autoZero"/>
        <c:auto val="1"/>
        <c:lblAlgn val="ctr"/>
        <c:lblOffset val="100"/>
        <c:noMultiLvlLbl val="0"/>
      </c:catAx>
      <c:valAx>
        <c:axId val="42661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661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400" b="0" i="0" u="none" strike="noStrike" baseline="0">
                <a:effectLst/>
              </a:rPr>
              <a:t>CDK4/bactin</a:t>
            </a:r>
            <a:r>
              <a:rPr lang="en-US" altLang="ko-KR" sz="1400" b="0" i="0" u="none" strike="noStrike" baseline="0"/>
              <a:t> </a:t>
            </a:r>
            <a:endParaRPr lang="en-US" alt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'cdk4'!$C$52:$G$52</c:f>
                <c:numCache>
                  <c:formatCode>General</c:formatCode>
                  <c:ptCount val="5"/>
                  <c:pt idx="0">
                    <c:v>2.1917756603500815E-2</c:v>
                  </c:pt>
                  <c:pt idx="1">
                    <c:v>5.863331728327436E-2</c:v>
                  </c:pt>
                  <c:pt idx="2">
                    <c:v>7.9898821626321892E-3</c:v>
                  </c:pt>
                  <c:pt idx="3">
                    <c:v>5.1100467256559701E-2</c:v>
                  </c:pt>
                  <c:pt idx="4">
                    <c:v>5.5726905952777912E-2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'cdk4'!$C$43:$G$43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 formatCode="#,##0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'cdk4'!$C$44:$G$44</c:f>
              <c:numCache>
                <c:formatCode>General</c:formatCode>
                <c:ptCount val="5"/>
                <c:pt idx="0">
                  <c:v>0.7754935334943921</c:v>
                </c:pt>
                <c:pt idx="1">
                  <c:v>1.8358523422654187</c:v>
                </c:pt>
                <c:pt idx="2">
                  <c:v>1.2848912699437198</c:v>
                </c:pt>
                <c:pt idx="3">
                  <c:v>0.73097700594695303</c:v>
                </c:pt>
                <c:pt idx="4">
                  <c:v>0.44064962670825225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6"/>
        <c:axId val="426617504"/>
        <c:axId val="426610840"/>
      </c:barChart>
      <c:catAx>
        <c:axId val="42661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6610840"/>
        <c:crosses val="autoZero"/>
        <c:auto val="1"/>
        <c:lblAlgn val="ctr"/>
        <c:lblOffset val="100"/>
        <c:noMultiLvlLbl val="0"/>
      </c:catAx>
      <c:valAx>
        <c:axId val="426610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66175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cyclinD1!$I$7</c:f>
              <c:strCache>
                <c:ptCount val="1"/>
                <c:pt idx="0">
                  <c:v>cyclinD/bactin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cyclinD1!$J$6:$N$6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 formatCode="#,##0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cyclinD1!$J$7:$N$7</c:f>
              <c:numCache>
                <c:formatCode>General</c:formatCode>
                <c:ptCount val="5"/>
                <c:pt idx="0">
                  <c:v>1.1067523552943979</c:v>
                </c:pt>
                <c:pt idx="1">
                  <c:v>1.6077830645534523</c:v>
                </c:pt>
                <c:pt idx="2">
                  <c:v>1.3839824832819323</c:v>
                </c:pt>
                <c:pt idx="3">
                  <c:v>0.60259314912719542</c:v>
                </c:pt>
                <c:pt idx="4">
                  <c:v>0.2419290194710568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058672"/>
        <c:axId val="473055144"/>
      </c:barChart>
      <c:catAx>
        <c:axId val="47305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3055144"/>
        <c:crosses val="autoZero"/>
        <c:auto val="1"/>
        <c:lblAlgn val="ctr"/>
        <c:lblOffset val="100"/>
        <c:noMultiLvlLbl val="0"/>
      </c:catAx>
      <c:valAx>
        <c:axId val="47305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305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cyclinD1!$J$26</c:f>
              <c:strCache>
                <c:ptCount val="1"/>
                <c:pt idx="0">
                  <c:v>cyclinD/bactin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cyclinD1!$K$25:$O$25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 formatCode="#,##0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cyclinD1!$K$26:$O$26</c:f>
              <c:numCache>
                <c:formatCode>General</c:formatCode>
                <c:ptCount val="5"/>
                <c:pt idx="0">
                  <c:v>1.0591784660587966</c:v>
                </c:pt>
                <c:pt idx="1">
                  <c:v>1.7760446349306831</c:v>
                </c:pt>
                <c:pt idx="2">
                  <c:v>1.1880936568396314</c:v>
                </c:pt>
                <c:pt idx="3">
                  <c:v>0.68499058076245323</c:v>
                </c:pt>
                <c:pt idx="4">
                  <c:v>0.3429926553376399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056320"/>
        <c:axId val="473056712"/>
      </c:barChart>
      <c:catAx>
        <c:axId val="4730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3056712"/>
        <c:crosses val="autoZero"/>
        <c:auto val="1"/>
        <c:lblAlgn val="ctr"/>
        <c:lblOffset val="100"/>
        <c:noMultiLvlLbl val="0"/>
      </c:catAx>
      <c:valAx>
        <c:axId val="47305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305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400" b="0" i="0" u="none" strike="noStrike" baseline="0">
                <a:effectLst/>
              </a:rPr>
              <a:t>cyclinD/bactin</a:t>
            </a:r>
            <a:r>
              <a:rPr lang="en-US" altLang="ko-KR" sz="1400" b="0" i="0" u="none" strike="noStrike" baseline="0"/>
              <a:t> </a:t>
            </a:r>
            <a:endParaRPr lang="en-US" alt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cyclinD1!$C$52:$G$52</c:f>
                <c:numCache>
                  <c:formatCode>General</c:formatCode>
                  <c:ptCount val="5"/>
                  <c:pt idx="0">
                    <c:v>2.3786944617800621E-2</c:v>
                  </c:pt>
                  <c:pt idx="1">
                    <c:v>8.4130785188615373E-2</c:v>
                  </c:pt>
                  <c:pt idx="2">
                    <c:v>9.7944413221150439E-2</c:v>
                  </c:pt>
                  <c:pt idx="3">
                    <c:v>4.1198715817628899E-2</c:v>
                  </c:pt>
                  <c:pt idx="4">
                    <c:v>5.053181793329152E-2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cyclinD1!$C$43:$G$43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 formatCode="#,##0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cyclinD1!$C$44:$G$44</c:f>
              <c:numCache>
                <c:formatCode>General</c:formatCode>
                <c:ptCount val="5"/>
                <c:pt idx="0">
                  <c:v>1.0829654106765974</c:v>
                </c:pt>
                <c:pt idx="1">
                  <c:v>1.6919138497420678</c:v>
                </c:pt>
                <c:pt idx="2">
                  <c:v>1.2860380700607819</c:v>
                </c:pt>
                <c:pt idx="3">
                  <c:v>0.64379186494482432</c:v>
                </c:pt>
                <c:pt idx="4">
                  <c:v>0.29246083740434836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6"/>
        <c:axId val="420432152"/>
        <c:axId val="420428232"/>
      </c:barChart>
      <c:catAx>
        <c:axId val="42043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0428232"/>
        <c:crosses val="autoZero"/>
        <c:auto val="1"/>
        <c:lblAlgn val="ctr"/>
        <c:lblOffset val="100"/>
        <c:noMultiLvlLbl val="0"/>
      </c:catAx>
      <c:valAx>
        <c:axId val="420428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04321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'cdk2'!$I$7</c:f>
              <c:strCache>
                <c:ptCount val="1"/>
                <c:pt idx="0">
                  <c:v>CDK2/bactin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'cdk2'!$J$6:$N$6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 formatCode="#,##0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'cdk2'!$J$7:$N$7</c:f>
              <c:numCache>
                <c:formatCode>General</c:formatCode>
                <c:ptCount val="5"/>
                <c:pt idx="0">
                  <c:v>1.302412537285877</c:v>
                </c:pt>
                <c:pt idx="1">
                  <c:v>1.4406652878082609</c:v>
                </c:pt>
                <c:pt idx="2">
                  <c:v>1.060828578022966</c:v>
                </c:pt>
                <c:pt idx="3">
                  <c:v>0.86494830133085487</c:v>
                </c:pt>
                <c:pt idx="4">
                  <c:v>0.32138970728580873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128624"/>
        <c:axId val="479131760"/>
      </c:barChart>
      <c:catAx>
        <c:axId val="47912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9131760"/>
        <c:crosses val="autoZero"/>
        <c:auto val="1"/>
        <c:lblAlgn val="ctr"/>
        <c:lblOffset val="100"/>
        <c:noMultiLvlLbl val="0"/>
      </c:catAx>
      <c:valAx>
        <c:axId val="47913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912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'cdk2'!$J$26</c:f>
              <c:strCache>
                <c:ptCount val="1"/>
                <c:pt idx="0">
                  <c:v>CDK2/bactin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'cdk2'!$K$25:$O$25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 formatCode="#,##0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'cdk2'!$K$26:$O$26</c:f>
              <c:numCache>
                <c:formatCode>General</c:formatCode>
                <c:ptCount val="5"/>
                <c:pt idx="0">
                  <c:v>1.2492793436345069</c:v>
                </c:pt>
                <c:pt idx="1">
                  <c:v>1.9818251880212141</c:v>
                </c:pt>
                <c:pt idx="2">
                  <c:v>1.029707194694399</c:v>
                </c:pt>
                <c:pt idx="3">
                  <c:v>0.58459745476965319</c:v>
                </c:pt>
                <c:pt idx="4">
                  <c:v>0.17913400304864985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132544"/>
        <c:axId val="479133328"/>
      </c:barChart>
      <c:catAx>
        <c:axId val="47913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9133328"/>
        <c:crosses val="autoZero"/>
        <c:auto val="1"/>
        <c:lblAlgn val="ctr"/>
        <c:lblOffset val="100"/>
        <c:noMultiLvlLbl val="0"/>
      </c:catAx>
      <c:valAx>
        <c:axId val="47913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913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400" b="0" i="0" u="none" strike="noStrike" baseline="0">
                <a:effectLst/>
              </a:rPr>
              <a:t>CDK2/bactin</a:t>
            </a:r>
            <a:r>
              <a:rPr lang="en-US" altLang="ko-KR" sz="1400" b="0" i="0" u="none" strike="noStrike" baseline="0"/>
              <a:t> </a:t>
            </a:r>
            <a:endParaRPr lang="en-US" alt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'cdk2'!$C$52:$G$52</c:f>
                <c:numCache>
                  <c:formatCode>General</c:formatCode>
                  <c:ptCount val="5"/>
                  <c:pt idx="0">
                    <c:v>2.6566596825685074E-2</c:v>
                  </c:pt>
                  <c:pt idx="1">
                    <c:v>0.27057995010647573</c:v>
                  </c:pt>
                  <c:pt idx="2">
                    <c:v>1.5560691664283531E-2</c:v>
                  </c:pt>
                  <c:pt idx="3">
                    <c:v>0.14017542328060095</c:v>
                  </c:pt>
                  <c:pt idx="4">
                    <c:v>7.1127852118579374E-2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'cdk2'!$C$43:$G$43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 formatCode="#,##0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'cdk2'!$C$44:$G$44</c:f>
              <c:numCache>
                <c:formatCode>General</c:formatCode>
                <c:ptCount val="5"/>
                <c:pt idx="0">
                  <c:v>1.2758459404601918</c:v>
                </c:pt>
                <c:pt idx="1">
                  <c:v>1.7112452379147376</c:v>
                </c:pt>
                <c:pt idx="2">
                  <c:v>1.0452678863586824</c:v>
                </c:pt>
                <c:pt idx="3">
                  <c:v>0.72477287805025403</c:v>
                </c:pt>
                <c:pt idx="4">
                  <c:v>0.25026185516722932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6"/>
        <c:axId val="426613584"/>
        <c:axId val="426613976"/>
      </c:barChart>
      <c:catAx>
        <c:axId val="42661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6613976"/>
        <c:crosses val="autoZero"/>
        <c:auto val="1"/>
        <c:lblAlgn val="ctr"/>
        <c:lblOffset val="100"/>
        <c:noMultiLvlLbl val="0"/>
      </c:catAx>
      <c:valAx>
        <c:axId val="426613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66135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tif"/><Relationship Id="rId4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3.tif"/><Relationship Id="rId4" Type="http://schemas.openxmlformats.org/officeDocument/2006/relationships/image" Target="../media/image1.t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4.tif"/><Relationship Id="rId4" Type="http://schemas.openxmlformats.org/officeDocument/2006/relationships/image" Target="../media/image1.t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image" Target="../media/image1.tif"/><Relationship Id="rId4" Type="http://schemas.openxmlformats.org/officeDocument/2006/relationships/image" Target="../media/image5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142604</xdr:colOff>
      <xdr:row>3</xdr:row>
      <xdr:rowOff>105047</xdr:rowOff>
    </xdr:from>
    <xdr:to>
      <xdr:col>22</xdr:col>
      <xdr:colOff>20684</xdr:colOff>
      <xdr:row>15</xdr:row>
      <xdr:rowOff>181247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348342</xdr:colOff>
      <xdr:row>20</xdr:row>
      <xdr:rowOff>125185</xdr:rowOff>
    </xdr:from>
    <xdr:to>
      <xdr:col>22</xdr:col>
      <xdr:colOff>195942</xdr:colOff>
      <xdr:row>33</xdr:row>
      <xdr:rowOff>16328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37</xdr:row>
      <xdr:rowOff>70756</xdr:rowOff>
    </xdr:from>
    <xdr:to>
      <xdr:col>13</xdr:col>
      <xdr:colOff>381000</xdr:colOff>
      <xdr:row>52</xdr:row>
      <xdr:rowOff>32657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332510</xdr:colOff>
      <xdr:row>12</xdr:row>
      <xdr:rowOff>138546</xdr:rowOff>
    </xdr:from>
    <xdr:ext cx="2932176" cy="347472"/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630" y="2790306"/>
          <a:ext cx="2932176" cy="347472"/>
        </a:xfrm>
        <a:prstGeom prst="rect">
          <a:avLst/>
        </a:prstGeom>
      </xdr:spPr>
    </xdr:pic>
    <xdr:clientData/>
  </xdr:oneCellAnchor>
  <xdr:oneCellAnchor>
    <xdr:from>
      <xdr:col>2</xdr:col>
      <xdr:colOff>554182</xdr:colOff>
      <xdr:row>1</xdr:row>
      <xdr:rowOff>138545</xdr:rowOff>
    </xdr:from>
    <xdr:ext cx="2883408" cy="585216"/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302" y="359525"/>
          <a:ext cx="2883408" cy="58521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142604</xdr:colOff>
      <xdr:row>3</xdr:row>
      <xdr:rowOff>105047</xdr:rowOff>
    </xdr:from>
    <xdr:to>
      <xdr:col>22</xdr:col>
      <xdr:colOff>20684</xdr:colOff>
      <xdr:row>15</xdr:row>
      <xdr:rowOff>181247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348342</xdr:colOff>
      <xdr:row>20</xdr:row>
      <xdr:rowOff>125185</xdr:rowOff>
    </xdr:from>
    <xdr:to>
      <xdr:col>22</xdr:col>
      <xdr:colOff>195942</xdr:colOff>
      <xdr:row>33</xdr:row>
      <xdr:rowOff>16328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37</xdr:row>
      <xdr:rowOff>70756</xdr:rowOff>
    </xdr:from>
    <xdr:to>
      <xdr:col>13</xdr:col>
      <xdr:colOff>381000</xdr:colOff>
      <xdr:row>52</xdr:row>
      <xdr:rowOff>32657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332510</xdr:colOff>
      <xdr:row>12</xdr:row>
      <xdr:rowOff>138546</xdr:rowOff>
    </xdr:from>
    <xdr:ext cx="2932176" cy="347472"/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630" y="2790306"/>
          <a:ext cx="2932176" cy="347472"/>
        </a:xfrm>
        <a:prstGeom prst="rect">
          <a:avLst/>
        </a:prstGeom>
      </xdr:spPr>
    </xdr:pic>
    <xdr:clientData/>
  </xdr:oneCellAnchor>
  <xdr:oneCellAnchor>
    <xdr:from>
      <xdr:col>3</xdr:col>
      <xdr:colOff>120476</xdr:colOff>
      <xdr:row>1</xdr:row>
      <xdr:rowOff>138544</xdr:rowOff>
    </xdr:from>
    <xdr:ext cx="2852928" cy="579120"/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2156" y="359524"/>
          <a:ext cx="2852928" cy="57912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142604</xdr:colOff>
      <xdr:row>3</xdr:row>
      <xdr:rowOff>105047</xdr:rowOff>
    </xdr:from>
    <xdr:to>
      <xdr:col>22</xdr:col>
      <xdr:colOff>20684</xdr:colOff>
      <xdr:row>15</xdr:row>
      <xdr:rowOff>181247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348342</xdr:colOff>
      <xdr:row>20</xdr:row>
      <xdr:rowOff>125185</xdr:rowOff>
    </xdr:from>
    <xdr:to>
      <xdr:col>22</xdr:col>
      <xdr:colOff>195942</xdr:colOff>
      <xdr:row>33</xdr:row>
      <xdr:rowOff>16328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37</xdr:row>
      <xdr:rowOff>70756</xdr:rowOff>
    </xdr:from>
    <xdr:to>
      <xdr:col>13</xdr:col>
      <xdr:colOff>381000</xdr:colOff>
      <xdr:row>52</xdr:row>
      <xdr:rowOff>32657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332510</xdr:colOff>
      <xdr:row>12</xdr:row>
      <xdr:rowOff>138546</xdr:rowOff>
    </xdr:from>
    <xdr:ext cx="2932176" cy="347472"/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630" y="2790306"/>
          <a:ext cx="2932176" cy="347472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</xdr:row>
      <xdr:rowOff>41564</xdr:rowOff>
    </xdr:from>
    <xdr:ext cx="3041904" cy="640080"/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680" y="262544"/>
          <a:ext cx="3041904" cy="64008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142604</xdr:colOff>
      <xdr:row>3</xdr:row>
      <xdr:rowOff>105047</xdr:rowOff>
    </xdr:from>
    <xdr:to>
      <xdr:col>22</xdr:col>
      <xdr:colOff>20684</xdr:colOff>
      <xdr:row>15</xdr:row>
      <xdr:rowOff>181247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348342</xdr:colOff>
      <xdr:row>20</xdr:row>
      <xdr:rowOff>125185</xdr:rowOff>
    </xdr:from>
    <xdr:to>
      <xdr:col>22</xdr:col>
      <xdr:colOff>195942</xdr:colOff>
      <xdr:row>33</xdr:row>
      <xdr:rowOff>16328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37</xdr:row>
      <xdr:rowOff>70756</xdr:rowOff>
    </xdr:from>
    <xdr:to>
      <xdr:col>13</xdr:col>
      <xdr:colOff>381000</xdr:colOff>
      <xdr:row>52</xdr:row>
      <xdr:rowOff>32657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277092</xdr:colOff>
      <xdr:row>2</xdr:row>
      <xdr:rowOff>138546</xdr:rowOff>
    </xdr:from>
    <xdr:ext cx="2322576" cy="341376"/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212" y="580506"/>
          <a:ext cx="2322576" cy="341376"/>
        </a:xfrm>
        <a:prstGeom prst="rect">
          <a:avLst/>
        </a:prstGeom>
      </xdr:spPr>
    </xdr:pic>
    <xdr:clientData/>
  </xdr:oneCellAnchor>
  <xdr:oneCellAnchor>
    <xdr:from>
      <xdr:col>2</xdr:col>
      <xdr:colOff>332510</xdr:colOff>
      <xdr:row>11</xdr:row>
      <xdr:rowOff>69273</xdr:rowOff>
    </xdr:from>
    <xdr:ext cx="2932176" cy="347472"/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630" y="2500053"/>
          <a:ext cx="2932176" cy="3474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2"/>
  <sheetViews>
    <sheetView zoomScale="40" zoomScaleNormal="40" workbookViewId="0">
      <selection activeCell="C47" sqref="C47:G48"/>
    </sheetView>
  </sheetViews>
  <sheetFormatPr defaultRowHeight="17.399999999999999" x14ac:dyDescent="0.4"/>
  <sheetData>
    <row r="2" spans="1:15" x14ac:dyDescent="0.4">
      <c r="L2" s="2"/>
    </row>
    <row r="3" spans="1:15" x14ac:dyDescent="0.4">
      <c r="L3" s="2"/>
    </row>
    <row r="4" spans="1:15" x14ac:dyDescent="0.4">
      <c r="B4" t="s">
        <v>34</v>
      </c>
      <c r="G4" s="12"/>
      <c r="L4" s="2"/>
    </row>
    <row r="5" spans="1:15" ht="18" thickBot="1" x14ac:dyDescent="0.45">
      <c r="G5" s="12"/>
      <c r="L5" s="2"/>
    </row>
    <row r="6" spans="1:15" x14ac:dyDescent="0.4">
      <c r="A6">
        <v>1</v>
      </c>
      <c r="B6">
        <v>8035.4889999999996</v>
      </c>
      <c r="C6">
        <f>B6/$B$11*100</f>
        <v>15.285927028302906</v>
      </c>
      <c r="F6" s="11"/>
      <c r="G6" t="s">
        <v>29</v>
      </c>
      <c r="J6">
        <v>0</v>
      </c>
      <c r="K6">
        <v>10</v>
      </c>
      <c r="L6" s="2">
        <v>20</v>
      </c>
      <c r="M6">
        <v>30</v>
      </c>
      <c r="N6">
        <v>40</v>
      </c>
    </row>
    <row r="7" spans="1:15" x14ac:dyDescent="0.4">
      <c r="A7">
        <v>2</v>
      </c>
      <c r="B7">
        <v>17509.418000000001</v>
      </c>
      <c r="C7">
        <f>B7/$B$11*100</f>
        <v>33.308201387128214</v>
      </c>
      <c r="F7" s="9"/>
      <c r="G7" s="8">
        <f>C6/C14</f>
        <v>0.75357577689089128</v>
      </c>
      <c r="I7" t="s">
        <v>33</v>
      </c>
      <c r="J7">
        <v>0.75357577689089128</v>
      </c>
      <c r="K7">
        <v>1.7772190249821445</v>
      </c>
      <c r="L7">
        <v>1.2769013877810875</v>
      </c>
      <c r="M7">
        <v>0.67987653869039333</v>
      </c>
      <c r="N7">
        <v>0.49637653266103043</v>
      </c>
    </row>
    <row r="8" spans="1:15" x14ac:dyDescent="0.4">
      <c r="A8">
        <v>3</v>
      </c>
      <c r="B8">
        <v>15210.539000000001</v>
      </c>
      <c r="C8">
        <f>B8/$B$11*100</f>
        <v>28.935039201118379</v>
      </c>
      <c r="F8" s="9"/>
      <c r="G8" s="8">
        <f>C7/C15</f>
        <v>1.7772190249821445</v>
      </c>
    </row>
    <row r="9" spans="1:15" x14ac:dyDescent="0.4">
      <c r="A9">
        <v>4</v>
      </c>
      <c r="B9">
        <v>6725.2460000000001</v>
      </c>
      <c r="C9">
        <f>B9/$B$11*100</f>
        <v>12.79344911098578</v>
      </c>
      <c r="F9" s="9"/>
      <c r="G9" s="8">
        <f>C8/C16</f>
        <v>1.2769013877810875</v>
      </c>
      <c r="I9">
        <v>0.75357577689089128</v>
      </c>
    </row>
    <row r="10" spans="1:15" x14ac:dyDescent="0.4">
      <c r="A10">
        <v>5</v>
      </c>
      <c r="B10">
        <v>5087.1959999999999</v>
      </c>
      <c r="C10">
        <f>B10/$B$11*100</f>
        <v>9.6773832724647431</v>
      </c>
      <c r="F10" s="9"/>
      <c r="G10" s="8">
        <f>C9/C17</f>
        <v>0.67987653869039333</v>
      </c>
      <c r="I10">
        <v>1.7772190249821445</v>
      </c>
      <c r="L10" s="2"/>
    </row>
    <row r="11" spans="1:15" x14ac:dyDescent="0.4">
      <c r="B11">
        <f>SUM(B6:B10)</f>
        <v>52567.887999999992</v>
      </c>
      <c r="F11" s="9"/>
      <c r="G11" s="8">
        <f>C10/C18</f>
        <v>0.49637653266103043</v>
      </c>
      <c r="I11">
        <v>1.2769013877810875</v>
      </c>
      <c r="L11" s="2"/>
      <c r="O11" s="2"/>
    </row>
    <row r="12" spans="1:15" ht="18" thickBot="1" x14ac:dyDescent="0.45">
      <c r="F12" s="7"/>
      <c r="G12" s="6"/>
      <c r="I12">
        <v>0.67987653869039333</v>
      </c>
      <c r="L12" s="2"/>
      <c r="O12" s="2"/>
    </row>
    <row r="13" spans="1:15" x14ac:dyDescent="0.4">
      <c r="B13" t="s">
        <v>30</v>
      </c>
      <c r="G13" s="12"/>
      <c r="I13">
        <v>0.49637653266103043</v>
      </c>
      <c r="L13" s="2"/>
    </row>
    <row r="14" spans="1:15" x14ac:dyDescent="0.4">
      <c r="A14">
        <v>1</v>
      </c>
      <c r="B14">
        <v>21986.986000000001</v>
      </c>
      <c r="C14" s="2">
        <f>B14/$B$19*100</f>
        <v>20.284525454586266</v>
      </c>
      <c r="L14" s="2"/>
      <c r="O14" s="2"/>
    </row>
    <row r="15" spans="1:15" x14ac:dyDescent="0.4">
      <c r="A15">
        <v>2</v>
      </c>
      <c r="B15" s="2">
        <v>20314.731</v>
      </c>
      <c r="C15" s="2">
        <f>B15/$B$19*100</f>
        <v>18.741753784378297</v>
      </c>
    </row>
    <row r="16" spans="1:15" x14ac:dyDescent="0.4">
      <c r="A16">
        <v>3</v>
      </c>
      <c r="B16" s="2">
        <v>24562.217000000001</v>
      </c>
      <c r="C16" s="2">
        <f>B16/$B$19*100</f>
        <v>22.660355355553122</v>
      </c>
    </row>
    <row r="17" spans="1:23" x14ac:dyDescent="0.4">
      <c r="A17">
        <v>4</v>
      </c>
      <c r="B17" s="2">
        <v>20396.631000000001</v>
      </c>
      <c r="C17" s="2">
        <f>B17/$B$19*100</f>
        <v>18.817312236761481</v>
      </c>
    </row>
    <row r="18" spans="1:23" x14ac:dyDescent="0.4">
      <c r="A18">
        <v>5</v>
      </c>
      <c r="B18" s="2">
        <v>21132.338</v>
      </c>
      <c r="C18" s="2">
        <f>B18/$B$19*100</f>
        <v>19.496053168720834</v>
      </c>
    </row>
    <row r="19" spans="1:23" ht="18" thickBot="1" x14ac:dyDescent="0.45">
      <c r="A19" s="5"/>
      <c r="B19" s="5">
        <f>SUM(B14:B18)</f>
        <v>108392.90300000001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8" thickTop="1" x14ac:dyDescent="0.4"/>
    <row r="21" spans="1:23" x14ac:dyDescent="0.4">
      <c r="B21" t="s">
        <v>32</v>
      </c>
    </row>
    <row r="22" spans="1:23" x14ac:dyDescent="0.4">
      <c r="A22">
        <v>1</v>
      </c>
      <c r="B22">
        <v>7367.5889999999999</v>
      </c>
      <c r="C22">
        <f>B22/$B$27*100</f>
        <v>20.207720514926265</v>
      </c>
    </row>
    <row r="23" spans="1:23" x14ac:dyDescent="0.4">
      <c r="A23">
        <v>2</v>
      </c>
      <c r="B23">
        <v>11737.933000000001</v>
      </c>
      <c r="C23">
        <f>B23/$B$27*100</f>
        <v>32.19463918073199</v>
      </c>
    </row>
    <row r="24" spans="1:23" ht="18" thickBot="1" x14ac:dyDescent="0.45">
      <c r="A24">
        <v>3</v>
      </c>
      <c r="B24">
        <v>9874.4680000000008</v>
      </c>
      <c r="C24">
        <f>B24/$B$27*100</f>
        <v>27.083553327633091</v>
      </c>
    </row>
    <row r="25" spans="1:23" x14ac:dyDescent="0.4">
      <c r="A25">
        <v>4</v>
      </c>
      <c r="B25">
        <v>4581.3969999999999</v>
      </c>
      <c r="C25">
        <f>B25/$B$27*100</f>
        <v>12.565791895275598</v>
      </c>
      <c r="F25" s="11"/>
      <c r="G25" t="s">
        <v>31</v>
      </c>
      <c r="K25">
        <v>0</v>
      </c>
      <c r="L25">
        <v>10</v>
      </c>
      <c r="M25" s="2">
        <v>20</v>
      </c>
      <c r="N25">
        <v>30</v>
      </c>
      <c r="O25">
        <v>40</v>
      </c>
    </row>
    <row r="26" spans="1:23" x14ac:dyDescent="0.4">
      <c r="A26">
        <v>5</v>
      </c>
      <c r="B26">
        <v>2897.8910000000001</v>
      </c>
      <c r="C26">
        <f>B26/$B$27*100</f>
        <v>7.9482950814330433</v>
      </c>
      <c r="F26" s="9"/>
      <c r="G26" s="8">
        <f>C22/C29</f>
        <v>0.79741129009789291</v>
      </c>
      <c r="J26" t="s">
        <v>29</v>
      </c>
      <c r="K26">
        <v>0.79741129009789291</v>
      </c>
      <c r="L26">
        <v>1.8944856595486932</v>
      </c>
      <c r="M26">
        <v>1.2928811521063519</v>
      </c>
      <c r="N26">
        <v>0.78207747320351273</v>
      </c>
      <c r="O26">
        <v>0.38492272075547401</v>
      </c>
    </row>
    <row r="27" spans="1:23" x14ac:dyDescent="0.4">
      <c r="B27">
        <f>SUM(B22:B26)</f>
        <v>36459.278000000006</v>
      </c>
      <c r="F27" s="9"/>
      <c r="G27" s="8">
        <f>C23/C30</f>
        <v>1.8944856595486932</v>
      </c>
    </row>
    <row r="28" spans="1:23" x14ac:dyDescent="0.4">
      <c r="B28" t="s">
        <v>30</v>
      </c>
      <c r="F28" s="9"/>
      <c r="G28" s="8">
        <f>C24/C31</f>
        <v>1.2928811521063519</v>
      </c>
    </row>
    <row r="29" spans="1:23" x14ac:dyDescent="0.4">
      <c r="A29">
        <v>1</v>
      </c>
      <c r="B29">
        <v>24909.731</v>
      </c>
      <c r="C29">
        <f>B29/$B$34*100</f>
        <v>25.341653379958412</v>
      </c>
      <c r="F29" s="9"/>
      <c r="G29" s="8">
        <f>C25/C32</f>
        <v>0.78207747320351273</v>
      </c>
      <c r="I29">
        <v>0.79741129009789291</v>
      </c>
    </row>
    <row r="30" spans="1:23" x14ac:dyDescent="0.4">
      <c r="A30">
        <v>2</v>
      </c>
      <c r="B30">
        <v>16704.224999999999</v>
      </c>
      <c r="C30">
        <f>B30/$B$34*100</f>
        <v>16.993867975966332</v>
      </c>
      <c r="F30" s="9"/>
      <c r="G30" s="8">
        <f>C26/C33</f>
        <v>0.38492272075547401</v>
      </c>
      <c r="I30">
        <v>1.8944856595486932</v>
      </c>
    </row>
    <row r="31" spans="1:23" ht="18" thickBot="1" x14ac:dyDescent="0.45">
      <c r="A31">
        <v>3</v>
      </c>
      <c r="B31">
        <v>20591.174999999999</v>
      </c>
      <c r="C31">
        <f>B31/$B$34*100</f>
        <v>20.948215760983736</v>
      </c>
      <c r="F31" s="7"/>
      <c r="G31" s="6"/>
      <c r="I31">
        <v>1.2928811521063519</v>
      </c>
    </row>
    <row r="32" spans="1:23" x14ac:dyDescent="0.4">
      <c r="A32">
        <v>4</v>
      </c>
      <c r="B32">
        <v>15793.347</v>
      </c>
      <c r="C32">
        <f>B32/$B$34*100</f>
        <v>16.067195803254801</v>
      </c>
      <c r="I32">
        <v>0.78207747320351273</v>
      </c>
    </row>
    <row r="33" spans="1:23" x14ac:dyDescent="0.4">
      <c r="A33">
        <v>5</v>
      </c>
      <c r="B33">
        <v>20297.125</v>
      </c>
      <c r="C33">
        <f>B33/$B$34*100</f>
        <v>20.649067079836726</v>
      </c>
      <c r="I33">
        <v>0.38492272075547401</v>
      </c>
    </row>
    <row r="34" spans="1:23" ht="18" thickBot="1" x14ac:dyDescent="0.45">
      <c r="A34" s="5"/>
      <c r="B34" s="5">
        <f>SUM(B29:B33)</f>
        <v>98295.602999999988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8" thickTop="1" x14ac:dyDescent="0.4"/>
    <row r="39" spans="1:23" x14ac:dyDescent="0.4">
      <c r="B39" s="4"/>
      <c r="C39" s="3"/>
      <c r="D39" s="3"/>
      <c r="E39" s="3"/>
      <c r="F39" s="3"/>
    </row>
    <row r="40" spans="1:23" x14ac:dyDescent="0.4">
      <c r="B40" t="s">
        <v>29</v>
      </c>
      <c r="C40">
        <v>0.75357577689089128</v>
      </c>
      <c r="D40">
        <v>1.7772190249821445</v>
      </c>
      <c r="E40">
        <v>1.2769013877810875</v>
      </c>
      <c r="F40">
        <v>0.67987653869039333</v>
      </c>
      <c r="G40">
        <v>0.49637653266103043</v>
      </c>
    </row>
    <row r="41" spans="1:23" x14ac:dyDescent="0.4">
      <c r="B41" t="s">
        <v>28</v>
      </c>
      <c r="C41">
        <v>0.79741129009789291</v>
      </c>
      <c r="D41">
        <v>1.8944856595486932</v>
      </c>
      <c r="E41">
        <v>1.2928811521063519</v>
      </c>
      <c r="F41">
        <v>0.78207747320351273</v>
      </c>
      <c r="G41">
        <v>0.38492272075547401</v>
      </c>
    </row>
    <row r="43" spans="1:23" x14ac:dyDescent="0.4">
      <c r="C43">
        <v>0</v>
      </c>
      <c r="D43">
        <v>10</v>
      </c>
      <c r="E43" s="2">
        <v>20</v>
      </c>
      <c r="F43">
        <v>30</v>
      </c>
      <c r="G43">
        <v>40</v>
      </c>
    </row>
    <row r="44" spans="1:23" x14ac:dyDescent="0.4">
      <c r="B44" s="1" t="s">
        <v>27</v>
      </c>
      <c r="C44">
        <f>AVERAGE(C40:C41)</f>
        <v>0.7754935334943921</v>
      </c>
      <c r="D44">
        <f>AVERAGE(D40:D41)</f>
        <v>1.8358523422654187</v>
      </c>
      <c r="E44">
        <f>AVERAGE(E40:E41)</f>
        <v>1.2848912699437198</v>
      </c>
      <c r="F44">
        <f>AVERAGE(F40:F41)</f>
        <v>0.73097700594695303</v>
      </c>
      <c r="G44">
        <f>AVERAGE(G40:G41)</f>
        <v>0.44064962670825225</v>
      </c>
    </row>
    <row r="45" spans="1:23" x14ac:dyDescent="0.4">
      <c r="B45" s="1"/>
    </row>
    <row r="47" spans="1:23" x14ac:dyDescent="0.4">
      <c r="C47">
        <v>0.75357577689089128</v>
      </c>
      <c r="D47">
        <v>1.7772190249821445</v>
      </c>
      <c r="E47">
        <v>1.2769013877810875</v>
      </c>
      <c r="F47">
        <v>0.67987653869039333</v>
      </c>
      <c r="G47">
        <v>0.49637653266103043</v>
      </c>
    </row>
    <row r="48" spans="1:23" x14ac:dyDescent="0.4">
      <c r="C48">
        <v>0.79741129009789291</v>
      </c>
      <c r="D48">
        <v>1.8944856595486932</v>
      </c>
      <c r="E48">
        <v>1.2928811521063519</v>
      </c>
      <c r="F48">
        <v>0.78207747320351273</v>
      </c>
      <c r="G48">
        <v>0.38492272075547401</v>
      </c>
    </row>
    <row r="51" spans="2:7" x14ac:dyDescent="0.4">
      <c r="B51" t="s">
        <v>26</v>
      </c>
      <c r="C51">
        <f>STDEV(C47:C49)</f>
        <v>3.0996388645463318E-2</v>
      </c>
      <c r="D51">
        <f>STDEV(D47:D49)</f>
        <v>8.2920032508931402E-2</v>
      </c>
      <c r="E51">
        <f>STDEV(E47:E49)</f>
        <v>1.1299399716157317E-2</v>
      </c>
      <c r="F51">
        <f>STDEV(F47:F49)</f>
        <v>7.2266973837828999E-2</v>
      </c>
      <c r="G51">
        <f>STDEV(G47:G49)</f>
        <v>7.8809746187508495E-2</v>
      </c>
    </row>
    <row r="52" spans="2:7" x14ac:dyDescent="0.4">
      <c r="B52" t="s">
        <v>25</v>
      </c>
      <c r="C52">
        <f>STDEV(C47:C49)/SQRT(COUNT(C47:C49))</f>
        <v>2.1917756603500815E-2</v>
      </c>
      <c r="D52">
        <f>STDEV(D47:D49)/SQRT(COUNT(D47:D49))</f>
        <v>5.863331728327436E-2</v>
      </c>
      <c r="E52">
        <f>STDEV(E47:E49)/SQRT(COUNT(E47:E49))</f>
        <v>7.9898821626321892E-3</v>
      </c>
      <c r="F52">
        <f>STDEV(F47:F49)/SQRT(COUNT(F47:F49))</f>
        <v>5.1100467256559701E-2</v>
      </c>
      <c r="G52">
        <f>STDEV(G47:G49)/SQRT(COUNT(G47:G49))</f>
        <v>5.5726905952777912E-2</v>
      </c>
    </row>
  </sheetData>
  <mergeCells count="1">
    <mergeCell ref="B44:B45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2"/>
  <sheetViews>
    <sheetView zoomScale="55" zoomScaleNormal="55" workbookViewId="0">
      <selection activeCell="C40" sqref="C40:G41"/>
    </sheetView>
  </sheetViews>
  <sheetFormatPr defaultRowHeight="17.399999999999999" x14ac:dyDescent="0.4"/>
  <sheetData>
    <row r="2" spans="1:15" x14ac:dyDescent="0.4">
      <c r="L2" s="2"/>
    </row>
    <row r="3" spans="1:15" x14ac:dyDescent="0.4">
      <c r="L3" s="2"/>
    </row>
    <row r="4" spans="1:15" x14ac:dyDescent="0.4">
      <c r="B4" t="s">
        <v>24</v>
      </c>
      <c r="G4" s="12"/>
      <c r="L4" s="2"/>
    </row>
    <row r="5" spans="1:15" ht="18" thickBot="1" x14ac:dyDescent="0.45">
      <c r="G5" s="12"/>
      <c r="L5" s="2"/>
    </row>
    <row r="6" spans="1:15" x14ac:dyDescent="0.4">
      <c r="A6">
        <v>1</v>
      </c>
      <c r="B6">
        <v>12313.630999999999</v>
      </c>
      <c r="C6">
        <f>B6/$B$11*100</f>
        <v>22.449946322892515</v>
      </c>
      <c r="F6" s="11"/>
      <c r="G6" s="10" t="s">
        <v>6</v>
      </c>
      <c r="J6">
        <v>0</v>
      </c>
      <c r="K6">
        <v>10</v>
      </c>
      <c r="L6" s="2">
        <v>20</v>
      </c>
      <c r="M6">
        <v>30</v>
      </c>
      <c r="N6">
        <v>40</v>
      </c>
    </row>
    <row r="7" spans="1:15" x14ac:dyDescent="0.4">
      <c r="A7">
        <v>2</v>
      </c>
      <c r="B7">
        <v>16527.550999999999</v>
      </c>
      <c r="C7">
        <f>B7/$B$11*100</f>
        <v>30.132674334554</v>
      </c>
      <c r="F7" s="9"/>
      <c r="G7" s="8">
        <f>C6/C14</f>
        <v>1.1067523552943979</v>
      </c>
      <c r="I7" t="s">
        <v>10</v>
      </c>
      <c r="J7">
        <v>1.1067523552943979</v>
      </c>
      <c r="K7">
        <v>1.6077830645534523</v>
      </c>
      <c r="L7">
        <v>1.3839824832819323</v>
      </c>
      <c r="M7">
        <v>0.60259314912719542</v>
      </c>
      <c r="N7">
        <v>0.2419290194710568</v>
      </c>
    </row>
    <row r="8" spans="1:15" x14ac:dyDescent="0.4">
      <c r="A8">
        <v>3</v>
      </c>
      <c r="B8">
        <v>17201.572</v>
      </c>
      <c r="C8">
        <f>B8/$B$11*100</f>
        <v>31.361534877029442</v>
      </c>
      <c r="F8" s="9"/>
      <c r="G8" s="8">
        <f>C7/C15</f>
        <v>1.6077830645534523</v>
      </c>
    </row>
    <row r="9" spans="1:15" x14ac:dyDescent="0.4">
      <c r="A9">
        <v>4</v>
      </c>
      <c r="B9">
        <v>6219.4589999999998</v>
      </c>
      <c r="C9">
        <f>B9/$B$11*100</f>
        <v>11.339183438859809</v>
      </c>
      <c r="F9" s="9"/>
      <c r="G9" s="8">
        <f>C8/C16</f>
        <v>1.3839824832819323</v>
      </c>
      <c r="I9">
        <v>1.1067523552943979</v>
      </c>
    </row>
    <row r="10" spans="1:15" x14ac:dyDescent="0.4">
      <c r="A10">
        <v>5</v>
      </c>
      <c r="B10">
        <v>2587.0540000000001</v>
      </c>
      <c r="C10">
        <f>B10/$B$11*100</f>
        <v>4.7166610266642213</v>
      </c>
      <c r="F10" s="9"/>
      <c r="G10" s="8">
        <f>C9/C17</f>
        <v>0.60259314912719542</v>
      </c>
      <c r="I10">
        <v>1.6077830645534523</v>
      </c>
      <c r="L10" s="2"/>
    </row>
    <row r="11" spans="1:15" x14ac:dyDescent="0.4">
      <c r="B11">
        <f>SUM(B6:B10)</f>
        <v>54849.267000000007</v>
      </c>
      <c r="F11" s="9"/>
      <c r="G11" s="8">
        <f>C10/C18</f>
        <v>0.2419290194710568</v>
      </c>
      <c r="I11">
        <v>1.3839824832819323</v>
      </c>
      <c r="L11" s="2"/>
      <c r="O11" s="2"/>
    </row>
    <row r="12" spans="1:15" ht="18" thickBot="1" x14ac:dyDescent="0.45">
      <c r="F12" s="7"/>
      <c r="G12" s="6"/>
      <c r="I12">
        <v>0.60259314912719542</v>
      </c>
      <c r="L12" s="2"/>
      <c r="O12" s="2"/>
    </row>
    <row r="13" spans="1:15" x14ac:dyDescent="0.4">
      <c r="B13" t="s">
        <v>4</v>
      </c>
      <c r="G13" s="12"/>
      <c r="I13">
        <v>0.2419290194710568</v>
      </c>
      <c r="L13" s="2"/>
    </row>
    <row r="14" spans="1:15" x14ac:dyDescent="0.4">
      <c r="A14">
        <v>1</v>
      </c>
      <c r="B14">
        <v>21986.986000000001</v>
      </c>
      <c r="C14" s="2">
        <f>B14/$B$19*100</f>
        <v>20.284525454586266</v>
      </c>
      <c r="L14" s="2"/>
      <c r="O14" s="2"/>
    </row>
    <row r="15" spans="1:15" x14ac:dyDescent="0.4">
      <c r="A15">
        <v>2</v>
      </c>
      <c r="B15" s="2">
        <v>20314.731</v>
      </c>
      <c r="C15" s="2">
        <f>B15/$B$19*100</f>
        <v>18.741753784378297</v>
      </c>
    </row>
    <row r="16" spans="1:15" x14ac:dyDescent="0.4">
      <c r="A16">
        <v>3</v>
      </c>
      <c r="B16" s="2">
        <v>24562.217000000001</v>
      </c>
      <c r="C16" s="2">
        <f>B16/$B$19*100</f>
        <v>22.660355355553122</v>
      </c>
    </row>
    <row r="17" spans="1:23" x14ac:dyDescent="0.4">
      <c r="A17">
        <v>4</v>
      </c>
      <c r="B17" s="2">
        <v>20396.631000000001</v>
      </c>
      <c r="C17" s="2">
        <f>B17/$B$19*100</f>
        <v>18.817312236761481</v>
      </c>
    </row>
    <row r="18" spans="1:23" x14ac:dyDescent="0.4">
      <c r="A18">
        <v>5</v>
      </c>
      <c r="B18" s="2">
        <v>21132.338</v>
      </c>
      <c r="C18" s="2">
        <f>B18/$B$19*100</f>
        <v>19.496053168720834</v>
      </c>
    </row>
    <row r="19" spans="1:23" ht="18" thickBot="1" x14ac:dyDescent="0.45">
      <c r="A19" s="5"/>
      <c r="B19" s="5">
        <f>SUM(B14:B18)</f>
        <v>108392.90300000001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8" thickTop="1" x14ac:dyDescent="0.4"/>
    <row r="21" spans="1:23" x14ac:dyDescent="0.4">
      <c r="B21" t="s">
        <v>23</v>
      </c>
    </row>
    <row r="22" spans="1:23" x14ac:dyDescent="0.4">
      <c r="A22">
        <v>1</v>
      </c>
      <c r="B22">
        <v>12793.803</v>
      </c>
      <c r="C22">
        <f>B22/$B$27*100</f>
        <v>26.841333554378071</v>
      </c>
    </row>
    <row r="23" spans="1:23" x14ac:dyDescent="0.4">
      <c r="A23">
        <v>2</v>
      </c>
      <c r="B23">
        <v>14386.054</v>
      </c>
      <c r="C23">
        <f>B23/$B$27*100</f>
        <v>30.181868045435351</v>
      </c>
    </row>
    <row r="24" spans="1:23" ht="18" thickBot="1" x14ac:dyDescent="0.45">
      <c r="A24">
        <v>3</v>
      </c>
      <c r="B24">
        <v>11862.966</v>
      </c>
      <c r="C24">
        <f>B24/$B$27*100</f>
        <v>24.888442267732767</v>
      </c>
    </row>
    <row r="25" spans="1:23" x14ac:dyDescent="0.4">
      <c r="A25">
        <v>4</v>
      </c>
      <c r="B25">
        <v>5245.9030000000002</v>
      </c>
      <c r="C25">
        <f>B25/$B$27*100</f>
        <v>11.005877784495558</v>
      </c>
      <c r="F25" s="11"/>
      <c r="G25" s="10" t="s">
        <v>22</v>
      </c>
      <c r="K25">
        <v>0</v>
      </c>
      <c r="L25">
        <v>10</v>
      </c>
      <c r="M25" s="2">
        <v>20</v>
      </c>
      <c r="N25">
        <v>30</v>
      </c>
      <c r="O25">
        <v>40</v>
      </c>
    </row>
    <row r="26" spans="1:23" x14ac:dyDescent="0.4">
      <c r="A26">
        <v>5</v>
      </c>
      <c r="B26">
        <v>3375.8319999999999</v>
      </c>
      <c r="C26">
        <f>B26/$B$27*100</f>
        <v>7.0824783479582445</v>
      </c>
      <c r="F26" s="9"/>
      <c r="G26" s="8">
        <f>C22/C29</f>
        <v>1.0591784660587966</v>
      </c>
      <c r="J26" t="s">
        <v>21</v>
      </c>
      <c r="K26">
        <v>1.0591784660587966</v>
      </c>
      <c r="L26">
        <v>1.7760446349306831</v>
      </c>
      <c r="M26">
        <v>1.1880936568396314</v>
      </c>
      <c r="N26">
        <v>0.68499058076245323</v>
      </c>
      <c r="O26">
        <v>0.3429926553376399</v>
      </c>
    </row>
    <row r="27" spans="1:23" x14ac:dyDescent="0.4">
      <c r="B27">
        <f>SUM(B22:B26)</f>
        <v>47664.558000000005</v>
      </c>
      <c r="F27" s="9"/>
      <c r="G27" s="8">
        <f>C23/C30</f>
        <v>1.7760446349306831</v>
      </c>
    </row>
    <row r="28" spans="1:23" x14ac:dyDescent="0.4">
      <c r="B28" t="s">
        <v>20</v>
      </c>
      <c r="F28" s="9"/>
      <c r="G28" s="8">
        <f>C24/C31</f>
        <v>1.1880936568396314</v>
      </c>
    </row>
    <row r="29" spans="1:23" x14ac:dyDescent="0.4">
      <c r="A29">
        <v>1</v>
      </c>
      <c r="B29">
        <v>24909.731</v>
      </c>
      <c r="C29">
        <f>B29/$B$34*100</f>
        <v>25.341653379958412</v>
      </c>
      <c r="F29" s="9"/>
      <c r="G29" s="8">
        <f>C25/C32</f>
        <v>0.68499058076245323</v>
      </c>
      <c r="I29">
        <v>1.0591784660587966</v>
      </c>
    </row>
    <row r="30" spans="1:23" x14ac:dyDescent="0.4">
      <c r="A30">
        <v>2</v>
      </c>
      <c r="B30">
        <v>16704.224999999999</v>
      </c>
      <c r="C30">
        <f>B30/$B$34*100</f>
        <v>16.993867975966332</v>
      </c>
      <c r="F30" s="9"/>
      <c r="G30" s="8">
        <f>C26/C33</f>
        <v>0.3429926553376399</v>
      </c>
      <c r="I30">
        <v>1.7760446349306831</v>
      </c>
    </row>
    <row r="31" spans="1:23" ht="18" thickBot="1" x14ac:dyDescent="0.45">
      <c r="A31">
        <v>3</v>
      </c>
      <c r="B31">
        <v>20591.174999999999</v>
      </c>
      <c r="C31">
        <f>B31/$B$34*100</f>
        <v>20.948215760983736</v>
      </c>
      <c r="F31" s="7"/>
      <c r="G31" s="6"/>
      <c r="I31">
        <v>1.1880936568396314</v>
      </c>
    </row>
    <row r="32" spans="1:23" x14ac:dyDescent="0.4">
      <c r="A32">
        <v>4</v>
      </c>
      <c r="B32">
        <v>15793.347</v>
      </c>
      <c r="C32">
        <f>B32/$B$34*100</f>
        <v>16.067195803254801</v>
      </c>
      <c r="I32">
        <v>0.68499058076245323</v>
      </c>
    </row>
    <row r="33" spans="1:23" x14ac:dyDescent="0.4">
      <c r="A33">
        <v>5</v>
      </c>
      <c r="B33">
        <v>20297.125</v>
      </c>
      <c r="C33">
        <f>B33/$B$34*100</f>
        <v>20.649067079836726</v>
      </c>
      <c r="I33">
        <v>0.3429926553376399</v>
      </c>
    </row>
    <row r="34" spans="1:23" ht="18" thickBot="1" x14ac:dyDescent="0.45">
      <c r="A34" s="5"/>
      <c r="B34" s="5">
        <f>SUM(B29:B33)</f>
        <v>98295.602999999988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8" thickTop="1" x14ac:dyDescent="0.4"/>
    <row r="39" spans="1:23" x14ac:dyDescent="0.4">
      <c r="B39" s="4"/>
      <c r="C39" s="3"/>
      <c r="D39" s="3"/>
      <c r="E39" s="3"/>
      <c r="F39" s="3"/>
    </row>
    <row r="40" spans="1:23" x14ac:dyDescent="0.4">
      <c r="B40" t="s">
        <v>19</v>
      </c>
      <c r="C40">
        <v>1.1067523552943979</v>
      </c>
      <c r="D40">
        <v>1.6077830645534523</v>
      </c>
      <c r="E40">
        <v>1.3839824832819323</v>
      </c>
      <c r="F40">
        <v>0.60259314912719542</v>
      </c>
      <c r="G40">
        <v>0.2419290194710568</v>
      </c>
    </row>
    <row r="41" spans="1:23" x14ac:dyDescent="0.4">
      <c r="B41" t="s">
        <v>18</v>
      </c>
      <c r="C41">
        <v>1.0591784660587966</v>
      </c>
      <c r="D41">
        <v>1.7760446349306831</v>
      </c>
      <c r="E41">
        <v>1.1880936568396314</v>
      </c>
      <c r="F41">
        <v>0.68499058076245323</v>
      </c>
      <c r="G41">
        <v>0.3429926553376399</v>
      </c>
    </row>
    <row r="43" spans="1:23" x14ac:dyDescent="0.4">
      <c r="C43">
        <v>0</v>
      </c>
      <c r="D43">
        <v>10</v>
      </c>
      <c r="E43" s="2">
        <v>20</v>
      </c>
      <c r="F43">
        <v>30</v>
      </c>
      <c r="G43">
        <v>40</v>
      </c>
    </row>
    <row r="44" spans="1:23" x14ac:dyDescent="0.4">
      <c r="B44" s="1" t="s">
        <v>17</v>
      </c>
      <c r="C44">
        <f>AVERAGE(C40:C41)</f>
        <v>1.0829654106765974</v>
      </c>
      <c r="D44">
        <f>AVERAGE(D40:D41)</f>
        <v>1.6919138497420678</v>
      </c>
      <c r="E44">
        <f>AVERAGE(E40:E41)</f>
        <v>1.2860380700607819</v>
      </c>
      <c r="F44">
        <f>AVERAGE(F40:F41)</f>
        <v>0.64379186494482432</v>
      </c>
      <c r="G44">
        <f>AVERAGE(G40:G41)</f>
        <v>0.29246083740434836</v>
      </c>
    </row>
    <row r="45" spans="1:23" x14ac:dyDescent="0.4">
      <c r="B45" s="1"/>
    </row>
    <row r="47" spans="1:23" x14ac:dyDescent="0.4">
      <c r="C47">
        <v>1.1067523552943979</v>
      </c>
      <c r="D47">
        <v>1.6077830645534523</v>
      </c>
      <c r="E47">
        <v>1.3839824832819323</v>
      </c>
      <c r="F47">
        <v>0.60259314912719542</v>
      </c>
      <c r="G47">
        <v>0.2419290194710568</v>
      </c>
    </row>
    <row r="48" spans="1:23" x14ac:dyDescent="0.4">
      <c r="C48">
        <v>1.0591784660587966</v>
      </c>
      <c r="D48">
        <v>1.7760446349306831</v>
      </c>
      <c r="E48">
        <v>1.1880936568396314</v>
      </c>
      <c r="F48">
        <v>0.68499058076245323</v>
      </c>
      <c r="G48">
        <v>0.3429926553376399</v>
      </c>
    </row>
    <row r="51" spans="2:7" x14ac:dyDescent="0.4">
      <c r="B51" t="s">
        <v>16</v>
      </c>
      <c r="C51">
        <f>STDEV(C47:C49)</f>
        <v>3.3639819685911336E-2</v>
      </c>
      <c r="D51">
        <f>STDEV(D47:D49)</f>
        <v>0.11897889742683739</v>
      </c>
      <c r="E51">
        <f>STDEV(E47:E49)</f>
        <v>0.13851431753602564</v>
      </c>
      <c r="F51">
        <f>STDEV(F47:F49)</f>
        <v>5.8263782661645752E-2</v>
      </c>
      <c r="G51">
        <f>STDEV(G47:G49)</f>
        <v>7.1462782252628851E-2</v>
      </c>
    </row>
    <row r="52" spans="2:7" x14ac:dyDescent="0.4">
      <c r="B52" t="s">
        <v>15</v>
      </c>
      <c r="C52">
        <f>STDEV(C47:C49)/SQRT(COUNT(C47:C49))</f>
        <v>2.3786944617800621E-2</v>
      </c>
      <c r="D52">
        <f>STDEV(D47:D49)/SQRT(COUNT(D47:D49))</f>
        <v>8.4130785188615373E-2</v>
      </c>
      <c r="E52">
        <f>STDEV(E47:E49)/SQRT(COUNT(E47:E49))</f>
        <v>9.7944413221150439E-2</v>
      </c>
      <c r="F52">
        <f>STDEV(F47:F49)/SQRT(COUNT(F47:F49))</f>
        <v>4.1198715817628899E-2</v>
      </c>
      <c r="G52">
        <f>STDEV(G47:G49)/SQRT(COUNT(G47:G49))</f>
        <v>5.053181793329152E-2</v>
      </c>
    </row>
  </sheetData>
  <mergeCells count="1">
    <mergeCell ref="B44:B45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2"/>
  <sheetViews>
    <sheetView zoomScale="55" zoomScaleNormal="55" workbookViewId="0">
      <selection activeCell="E28" sqref="E28"/>
    </sheetView>
  </sheetViews>
  <sheetFormatPr defaultRowHeight="17.399999999999999" x14ac:dyDescent="0.4"/>
  <sheetData>
    <row r="2" spans="1:15" x14ac:dyDescent="0.4">
      <c r="L2" s="2"/>
    </row>
    <row r="3" spans="1:15" x14ac:dyDescent="0.4">
      <c r="L3" s="2"/>
    </row>
    <row r="4" spans="1:15" x14ac:dyDescent="0.4">
      <c r="B4" t="s">
        <v>14</v>
      </c>
      <c r="G4" s="12"/>
      <c r="L4" s="2"/>
    </row>
    <row r="5" spans="1:15" ht="18" thickBot="1" x14ac:dyDescent="0.45">
      <c r="G5" s="12"/>
      <c r="L5" s="2"/>
    </row>
    <row r="6" spans="1:15" x14ac:dyDescent="0.4">
      <c r="A6">
        <v>6</v>
      </c>
      <c r="B6">
        <v>16593.2</v>
      </c>
      <c r="C6">
        <f>B6/$B$11*100</f>
        <v>26.418820264947655</v>
      </c>
      <c r="F6" s="11"/>
      <c r="G6" t="s">
        <v>13</v>
      </c>
      <c r="J6">
        <v>0</v>
      </c>
      <c r="K6">
        <v>10</v>
      </c>
      <c r="L6" s="2">
        <v>20</v>
      </c>
      <c r="M6">
        <v>30</v>
      </c>
      <c r="N6">
        <v>40</v>
      </c>
    </row>
    <row r="7" spans="1:15" x14ac:dyDescent="0.4">
      <c r="A7">
        <v>7</v>
      </c>
      <c r="B7">
        <v>16958.601999999999</v>
      </c>
      <c r="C7">
        <f>B7/$B$11*100</f>
        <v>27.000594109802922</v>
      </c>
      <c r="F7" s="9"/>
      <c r="G7" s="8">
        <f>C6/C14</f>
        <v>1.302412537285877</v>
      </c>
      <c r="I7" t="s">
        <v>13</v>
      </c>
      <c r="J7">
        <v>1.302412537285877</v>
      </c>
      <c r="K7">
        <v>1.4406652878082609</v>
      </c>
      <c r="L7">
        <v>1.060828578022966</v>
      </c>
      <c r="M7">
        <v>0.86494830133085487</v>
      </c>
      <c r="N7">
        <v>0.32138970728580873</v>
      </c>
    </row>
    <row r="8" spans="1:15" x14ac:dyDescent="0.4">
      <c r="A8">
        <v>8</v>
      </c>
      <c r="B8">
        <v>15098.321</v>
      </c>
      <c r="C8">
        <f>B8/$B$11*100</f>
        <v>24.038752549326521</v>
      </c>
      <c r="F8" s="9"/>
      <c r="G8" s="8">
        <f>C7/C15</f>
        <v>1.4406652878082609</v>
      </c>
    </row>
    <row r="9" spans="1:15" x14ac:dyDescent="0.4">
      <c r="A9">
        <v>9</v>
      </c>
      <c r="B9">
        <v>10222.673000000001</v>
      </c>
      <c r="C9">
        <f>B9/$B$11*100</f>
        <v>16.276002254799153</v>
      </c>
      <c r="F9" s="9"/>
      <c r="G9" s="8">
        <f>C8/C16</f>
        <v>1.060828578022966</v>
      </c>
      <c r="I9">
        <v>1.302412537285877</v>
      </c>
    </row>
    <row r="10" spans="1:15" x14ac:dyDescent="0.4">
      <c r="A10">
        <v>10</v>
      </c>
      <c r="B10">
        <v>3935.4589999999998</v>
      </c>
      <c r="C10">
        <f>B10/$B$11*100</f>
        <v>6.2658308211237523</v>
      </c>
      <c r="F10" s="9"/>
      <c r="G10" s="8">
        <f>C9/C17</f>
        <v>0.86494830133085487</v>
      </c>
      <c r="I10">
        <v>1.4406652878082609</v>
      </c>
      <c r="L10" s="2"/>
    </row>
    <row r="11" spans="1:15" x14ac:dyDescent="0.4">
      <c r="B11">
        <f>SUM(B6:B10)</f>
        <v>62808.254999999997</v>
      </c>
      <c r="F11" s="9"/>
      <c r="G11" s="8">
        <f>C10/C18</f>
        <v>0.32138970728580873</v>
      </c>
      <c r="I11">
        <v>1.060828578022966</v>
      </c>
      <c r="L11" s="2"/>
      <c r="O11" s="2"/>
    </row>
    <row r="12" spans="1:15" ht="18" thickBot="1" x14ac:dyDescent="0.45">
      <c r="F12" s="7"/>
      <c r="G12" s="6"/>
      <c r="I12">
        <v>0.86494830133085487</v>
      </c>
      <c r="L12" s="2"/>
      <c r="O12" s="2"/>
    </row>
    <row r="13" spans="1:15" x14ac:dyDescent="0.4">
      <c r="B13" t="s">
        <v>4</v>
      </c>
      <c r="G13" s="12"/>
      <c r="I13">
        <v>0.32138970728580873</v>
      </c>
      <c r="L13" s="2"/>
    </row>
    <row r="14" spans="1:15" x14ac:dyDescent="0.4">
      <c r="A14">
        <v>1</v>
      </c>
      <c r="B14">
        <v>21986.986000000001</v>
      </c>
      <c r="C14" s="2">
        <f>B14/$B$19*100</f>
        <v>20.284525454586266</v>
      </c>
      <c r="L14" s="2"/>
      <c r="O14" s="2"/>
    </row>
    <row r="15" spans="1:15" x14ac:dyDescent="0.4">
      <c r="A15">
        <v>2</v>
      </c>
      <c r="B15" s="2">
        <v>20314.731</v>
      </c>
      <c r="C15" s="2">
        <f>B15/$B$19*100</f>
        <v>18.741753784378297</v>
      </c>
    </row>
    <row r="16" spans="1:15" x14ac:dyDescent="0.4">
      <c r="A16">
        <v>3</v>
      </c>
      <c r="B16" s="2">
        <v>24562.217000000001</v>
      </c>
      <c r="C16" s="2">
        <f>B16/$B$19*100</f>
        <v>22.660355355553122</v>
      </c>
    </row>
    <row r="17" spans="1:23" x14ac:dyDescent="0.4">
      <c r="A17">
        <v>4</v>
      </c>
      <c r="B17" s="2">
        <v>20396.631000000001</v>
      </c>
      <c r="C17" s="2">
        <f>B17/$B$19*100</f>
        <v>18.817312236761481</v>
      </c>
    </row>
    <row r="18" spans="1:23" x14ac:dyDescent="0.4">
      <c r="A18">
        <v>5</v>
      </c>
      <c r="B18" s="2">
        <v>21132.338</v>
      </c>
      <c r="C18" s="2">
        <f>B18/$B$19*100</f>
        <v>19.496053168720834</v>
      </c>
    </row>
    <row r="19" spans="1:23" ht="18" thickBot="1" x14ac:dyDescent="0.45">
      <c r="A19" s="5"/>
      <c r="B19" s="5">
        <f>SUM(B14:B18)</f>
        <v>108392.90300000001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8" thickTop="1" x14ac:dyDescent="0.4"/>
    <row r="21" spans="1:23" x14ac:dyDescent="0.4">
      <c r="B21" t="s">
        <v>14</v>
      </c>
    </row>
    <row r="22" spans="1:23" x14ac:dyDescent="0.4">
      <c r="A22">
        <v>1</v>
      </c>
      <c r="B22">
        <v>24872.438999999998</v>
      </c>
      <c r="C22">
        <f>B22/$B$27*100</f>
        <v>31.658804101127629</v>
      </c>
    </row>
    <row r="23" spans="1:23" x14ac:dyDescent="0.4">
      <c r="A23">
        <v>2</v>
      </c>
      <c r="B23">
        <v>26459.489000000001</v>
      </c>
      <c r="C23">
        <f>B23/$B$27*100</f>
        <v>33.678875596677166</v>
      </c>
    </row>
    <row r="24" spans="1:23" ht="18" thickBot="1" x14ac:dyDescent="0.45">
      <c r="A24">
        <v>3</v>
      </c>
      <c r="B24">
        <v>16946.681</v>
      </c>
      <c r="C24">
        <f>B24/$B$27*100</f>
        <v>21.570528485095558</v>
      </c>
    </row>
    <row r="25" spans="1:23" x14ac:dyDescent="0.4">
      <c r="A25">
        <v>4</v>
      </c>
      <c r="B25">
        <v>7379.3969999999999</v>
      </c>
      <c r="C25">
        <f>B25/$B$27*100</f>
        <v>9.3928417718684099</v>
      </c>
      <c r="F25" s="11"/>
      <c r="G25" t="s">
        <v>11</v>
      </c>
      <c r="K25">
        <v>0</v>
      </c>
      <c r="L25">
        <v>10</v>
      </c>
      <c r="M25" s="2">
        <v>20</v>
      </c>
      <c r="N25">
        <v>30</v>
      </c>
      <c r="O25">
        <v>40</v>
      </c>
    </row>
    <row r="26" spans="1:23" x14ac:dyDescent="0.4">
      <c r="A26">
        <v>5</v>
      </c>
      <c r="B26">
        <v>2906.0450000000001</v>
      </c>
      <c r="C26">
        <f>B26/$B$27*100</f>
        <v>3.6989500452312472</v>
      </c>
      <c r="F26" s="9"/>
      <c r="G26" s="8">
        <f>C22/C29</f>
        <v>1.2492793436345069</v>
      </c>
      <c r="J26" t="s">
        <v>13</v>
      </c>
      <c r="K26">
        <v>1.2492793436345069</v>
      </c>
      <c r="L26">
        <v>1.9818251880212141</v>
      </c>
      <c r="M26">
        <v>1.029707194694399</v>
      </c>
      <c r="N26">
        <v>0.58459745476965319</v>
      </c>
      <c r="O26">
        <v>0.17913400304864985</v>
      </c>
    </row>
    <row r="27" spans="1:23" x14ac:dyDescent="0.4">
      <c r="B27">
        <f>SUM(B22:B26)</f>
        <v>78564.050999999992</v>
      </c>
      <c r="F27" s="9"/>
      <c r="G27" s="8">
        <f>C23/C30</f>
        <v>1.9818251880212141</v>
      </c>
    </row>
    <row r="28" spans="1:23" x14ac:dyDescent="0.4">
      <c r="B28" t="s">
        <v>12</v>
      </c>
      <c r="F28" s="9"/>
      <c r="G28" s="8">
        <f>C24/C31</f>
        <v>1.029707194694399</v>
      </c>
    </row>
    <row r="29" spans="1:23" x14ac:dyDescent="0.4">
      <c r="A29">
        <v>1</v>
      </c>
      <c r="B29">
        <v>24909.731</v>
      </c>
      <c r="C29">
        <f>B29/$B$34*100</f>
        <v>25.341653379958412</v>
      </c>
      <c r="F29" s="9"/>
      <c r="G29" s="8">
        <f>C25/C32</f>
        <v>0.58459745476965319</v>
      </c>
      <c r="I29">
        <v>1.2492793436345069</v>
      </c>
    </row>
    <row r="30" spans="1:23" x14ac:dyDescent="0.4">
      <c r="A30">
        <v>2</v>
      </c>
      <c r="B30">
        <v>16704.224999999999</v>
      </c>
      <c r="C30">
        <f>B30/$B$34*100</f>
        <v>16.993867975966332</v>
      </c>
      <c r="F30" s="9"/>
      <c r="G30" s="8">
        <f>C26/C33</f>
        <v>0.17913400304864985</v>
      </c>
      <c r="I30">
        <v>1.9818251880212141</v>
      </c>
    </row>
    <row r="31" spans="1:23" ht="18" thickBot="1" x14ac:dyDescent="0.45">
      <c r="A31">
        <v>3</v>
      </c>
      <c r="B31">
        <v>20591.174999999999</v>
      </c>
      <c r="C31">
        <f>B31/$B$34*100</f>
        <v>20.948215760983736</v>
      </c>
      <c r="F31" s="7"/>
      <c r="G31" s="6"/>
      <c r="I31">
        <v>1.029707194694399</v>
      </c>
    </row>
    <row r="32" spans="1:23" x14ac:dyDescent="0.4">
      <c r="A32">
        <v>4</v>
      </c>
      <c r="B32">
        <v>15793.347</v>
      </c>
      <c r="C32">
        <f>B32/$B$34*100</f>
        <v>16.067195803254801</v>
      </c>
      <c r="I32">
        <v>0.58459745476965319</v>
      </c>
    </row>
    <row r="33" spans="1:23" x14ac:dyDescent="0.4">
      <c r="A33">
        <v>5</v>
      </c>
      <c r="B33">
        <v>20297.125</v>
      </c>
      <c r="C33">
        <f>B33/$B$34*100</f>
        <v>20.649067079836726</v>
      </c>
      <c r="I33">
        <v>0.17913400304864985</v>
      </c>
    </row>
    <row r="34" spans="1:23" ht="18" thickBot="1" x14ac:dyDescent="0.45">
      <c r="A34" s="5"/>
      <c r="B34" s="5">
        <f>SUM(B29:B33)</f>
        <v>98295.602999999988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8" thickTop="1" x14ac:dyDescent="0.4"/>
    <row r="39" spans="1:23" x14ac:dyDescent="0.4">
      <c r="B39" s="4"/>
      <c r="C39" s="3"/>
      <c r="D39" s="3"/>
      <c r="E39" s="3"/>
      <c r="F39" s="3"/>
    </row>
    <row r="40" spans="1:23" x14ac:dyDescent="0.4">
      <c r="B40" t="s">
        <v>11</v>
      </c>
      <c r="C40">
        <v>1.302412537285877</v>
      </c>
      <c r="D40">
        <v>1.4406652878082609</v>
      </c>
      <c r="E40">
        <v>1.060828578022966</v>
      </c>
      <c r="F40">
        <v>0.86494830133085487</v>
      </c>
      <c r="G40">
        <v>0.32138970728580873</v>
      </c>
    </row>
    <row r="41" spans="1:23" x14ac:dyDescent="0.4">
      <c r="B41" t="s">
        <v>10</v>
      </c>
      <c r="C41">
        <v>1.2492793436345069</v>
      </c>
      <c r="D41">
        <v>1.9818251880212141</v>
      </c>
      <c r="E41">
        <v>1.029707194694399</v>
      </c>
      <c r="F41">
        <v>0.58459745476965319</v>
      </c>
      <c r="G41">
        <v>0.17913400304864985</v>
      </c>
    </row>
    <row r="43" spans="1:23" x14ac:dyDescent="0.4">
      <c r="C43">
        <v>0</v>
      </c>
      <c r="D43">
        <v>10</v>
      </c>
      <c r="E43" s="2">
        <v>20</v>
      </c>
      <c r="F43">
        <v>30</v>
      </c>
      <c r="G43">
        <v>40</v>
      </c>
    </row>
    <row r="44" spans="1:23" x14ac:dyDescent="0.4">
      <c r="B44" s="1" t="s">
        <v>2</v>
      </c>
      <c r="C44">
        <f>AVERAGE(C40:C41)</f>
        <v>1.2758459404601918</v>
      </c>
      <c r="D44">
        <f>AVERAGE(D40:D41)</f>
        <v>1.7112452379147376</v>
      </c>
      <c r="E44">
        <f>AVERAGE(E40:E41)</f>
        <v>1.0452678863586824</v>
      </c>
      <c r="F44">
        <f>AVERAGE(F40:F41)</f>
        <v>0.72477287805025403</v>
      </c>
      <c r="G44">
        <f>AVERAGE(G40:G41)</f>
        <v>0.25026185516722932</v>
      </c>
    </row>
    <row r="45" spans="1:23" x14ac:dyDescent="0.4">
      <c r="B45" s="1"/>
    </row>
    <row r="47" spans="1:23" x14ac:dyDescent="0.4">
      <c r="C47">
        <v>1.302412537285877</v>
      </c>
      <c r="D47">
        <v>1.4406652878082609</v>
      </c>
      <c r="E47">
        <v>1.060828578022966</v>
      </c>
      <c r="F47">
        <v>0.86494830133085487</v>
      </c>
      <c r="G47">
        <v>0.32138970728580873</v>
      </c>
    </row>
    <row r="48" spans="1:23" x14ac:dyDescent="0.4">
      <c r="C48">
        <v>1.2492793436345069</v>
      </c>
      <c r="D48">
        <v>1.9818251880212141</v>
      </c>
      <c r="E48">
        <v>1.029707194694399</v>
      </c>
      <c r="F48">
        <v>0.58459745476965319</v>
      </c>
      <c r="G48">
        <v>0.17913400304864985</v>
      </c>
    </row>
    <row r="51" spans="2:7" x14ac:dyDescent="0.4">
      <c r="B51" t="s">
        <v>9</v>
      </c>
      <c r="C51">
        <f>STDEV(C47:C49)</f>
        <v>3.7570841536981849E-2</v>
      </c>
      <c r="D51">
        <f>STDEV(D47:D49)</f>
        <v>0.3826578351468134</v>
      </c>
      <c r="E51">
        <f>STDEV(E47:E49)</f>
        <v>2.2006141191535739E-2</v>
      </c>
      <c r="F51">
        <f>STDEV(F47:F49)</f>
        <v>0.19823798471481519</v>
      </c>
      <c r="G51">
        <f>STDEV(G47:G49)</f>
        <v>0.10058997312856284</v>
      </c>
    </row>
    <row r="52" spans="2:7" x14ac:dyDescent="0.4">
      <c r="B52" t="s">
        <v>8</v>
      </c>
      <c r="C52">
        <f>STDEV(C47:C49)/SQRT(COUNT(C47:C49))</f>
        <v>2.6566596825685074E-2</v>
      </c>
      <c r="D52">
        <f>STDEV(D47:D49)/SQRT(COUNT(D47:D49))</f>
        <v>0.27057995010647573</v>
      </c>
      <c r="E52">
        <f>STDEV(E47:E49)/SQRT(COUNT(E47:E49))</f>
        <v>1.5560691664283531E-2</v>
      </c>
      <c r="F52">
        <f>STDEV(F47:F49)/SQRT(COUNT(F47:F49))</f>
        <v>0.14017542328060095</v>
      </c>
      <c r="G52">
        <f>STDEV(G47:G49)/SQRT(COUNT(G47:G49))</f>
        <v>7.1127852118579374E-2</v>
      </c>
    </row>
  </sheetData>
  <mergeCells count="1">
    <mergeCell ref="B44:B45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2"/>
  <sheetViews>
    <sheetView tabSelected="1" zoomScale="55" zoomScaleNormal="55" workbookViewId="0">
      <selection activeCell="Z13" sqref="Z13"/>
    </sheetView>
  </sheetViews>
  <sheetFormatPr defaultRowHeight="17.399999999999999" x14ac:dyDescent="0.4"/>
  <sheetData>
    <row r="2" spans="1:15" x14ac:dyDescent="0.4">
      <c r="L2" s="2"/>
    </row>
    <row r="3" spans="1:15" x14ac:dyDescent="0.4">
      <c r="L3" s="2"/>
    </row>
    <row r="4" spans="1:15" x14ac:dyDescent="0.4">
      <c r="B4" t="s">
        <v>7</v>
      </c>
      <c r="G4" s="12"/>
      <c r="L4" s="2"/>
    </row>
    <row r="5" spans="1:15" ht="18" thickBot="1" x14ac:dyDescent="0.45">
      <c r="G5" s="12"/>
      <c r="L5" s="2"/>
    </row>
    <row r="6" spans="1:15" ht="18" thickBot="1" x14ac:dyDescent="0.45">
      <c r="A6">
        <v>1</v>
      </c>
      <c r="B6">
        <v>19302.621999999999</v>
      </c>
      <c r="C6">
        <f>B6/$B$11*100</f>
        <v>29.027589637878421</v>
      </c>
      <c r="F6" s="11"/>
      <c r="G6" s="10" t="s">
        <v>6</v>
      </c>
      <c r="J6">
        <v>0</v>
      </c>
      <c r="K6">
        <v>10</v>
      </c>
      <c r="L6" s="2">
        <v>20</v>
      </c>
      <c r="M6">
        <v>30</v>
      </c>
      <c r="N6">
        <v>40</v>
      </c>
    </row>
    <row r="7" spans="1:15" x14ac:dyDescent="0.4">
      <c r="A7">
        <v>2</v>
      </c>
      <c r="B7">
        <v>10871.723</v>
      </c>
      <c r="C7">
        <f>B7/$B$11*100</f>
        <v>16.349069774079634</v>
      </c>
      <c r="F7" s="9"/>
      <c r="G7" s="8">
        <f>C6/C14</f>
        <v>1.4310213814400758</v>
      </c>
      <c r="I7" s="10" t="s">
        <v>5</v>
      </c>
      <c r="J7">
        <v>1.4310213814400758</v>
      </c>
      <c r="K7">
        <v>0.87233403886177274</v>
      </c>
      <c r="L7">
        <v>1.2929612875876346</v>
      </c>
      <c r="M7">
        <v>0.94907397007063776</v>
      </c>
      <c r="N7">
        <v>0.38291632953216942</v>
      </c>
    </row>
    <row r="8" spans="1:15" x14ac:dyDescent="0.4">
      <c r="A8">
        <v>3</v>
      </c>
      <c r="B8">
        <v>19483.078000000001</v>
      </c>
      <c r="C8">
        <f>B8/$B$11*100</f>
        <v>29.298962237709318</v>
      </c>
      <c r="F8" s="9"/>
      <c r="G8" s="8">
        <f>C7/C15</f>
        <v>0.87233403886177274</v>
      </c>
    </row>
    <row r="9" spans="1:15" x14ac:dyDescent="0.4">
      <c r="A9">
        <v>4</v>
      </c>
      <c r="B9">
        <v>11875.803</v>
      </c>
      <c r="C9">
        <f>B9/$B$11*100</f>
        <v>17.859021230602011</v>
      </c>
      <c r="F9" s="9"/>
      <c r="G9" s="8">
        <f>C8/C16</f>
        <v>1.2929612875876346</v>
      </c>
      <c r="I9">
        <v>1.4310213814400758</v>
      </c>
    </row>
    <row r="10" spans="1:15" x14ac:dyDescent="0.4">
      <c r="A10">
        <v>5</v>
      </c>
      <c r="B10">
        <v>4964.2759999999998</v>
      </c>
      <c r="C10">
        <f>B10/$B$11*100</f>
        <v>7.4653571197306023</v>
      </c>
      <c r="F10" s="9"/>
      <c r="G10" s="8">
        <f>C9/C17</f>
        <v>0.94907397007063776</v>
      </c>
      <c r="I10">
        <v>0.87233403886177274</v>
      </c>
      <c r="L10" s="2"/>
    </row>
    <row r="11" spans="1:15" x14ac:dyDescent="0.4">
      <c r="B11">
        <f>SUM(B6:B10)</f>
        <v>66497.502000000008</v>
      </c>
      <c r="F11" s="9"/>
      <c r="G11" s="8">
        <f>C10/C18</f>
        <v>0.38291632953216942</v>
      </c>
      <c r="I11">
        <v>1.2929612875876346</v>
      </c>
      <c r="L11" s="2"/>
      <c r="O11" s="2"/>
    </row>
    <row r="12" spans="1:15" ht="18" thickBot="1" x14ac:dyDescent="0.45">
      <c r="F12" s="7"/>
      <c r="G12" s="6"/>
      <c r="I12">
        <v>0.94907397007063776</v>
      </c>
      <c r="L12" s="2"/>
      <c r="O12" s="2"/>
    </row>
    <row r="13" spans="1:15" x14ac:dyDescent="0.4">
      <c r="B13" t="s">
        <v>4</v>
      </c>
      <c r="G13" s="12"/>
      <c r="I13">
        <v>0.38291632953216942</v>
      </c>
      <c r="L13" s="2"/>
    </row>
    <row r="14" spans="1:15" x14ac:dyDescent="0.4">
      <c r="A14">
        <v>1</v>
      </c>
      <c r="B14">
        <v>21986.986000000001</v>
      </c>
      <c r="C14" s="2">
        <f>B14/$B$19*100</f>
        <v>20.284525454586266</v>
      </c>
      <c r="L14" s="2"/>
      <c r="O14" s="2"/>
    </row>
    <row r="15" spans="1:15" x14ac:dyDescent="0.4">
      <c r="A15">
        <v>2</v>
      </c>
      <c r="B15" s="2">
        <v>20314.731</v>
      </c>
      <c r="C15" s="2">
        <f>B15/$B$19*100</f>
        <v>18.741753784378297</v>
      </c>
    </row>
    <row r="16" spans="1:15" x14ac:dyDescent="0.4">
      <c r="A16">
        <v>3</v>
      </c>
      <c r="B16" s="2">
        <v>24562.217000000001</v>
      </c>
      <c r="C16" s="2">
        <f>B16/$B$19*100</f>
        <v>22.660355355553122</v>
      </c>
    </row>
    <row r="17" spans="1:23" x14ac:dyDescent="0.4">
      <c r="A17">
        <v>4</v>
      </c>
      <c r="B17" s="2">
        <v>20396.631000000001</v>
      </c>
      <c r="C17" s="2">
        <f>B17/$B$19*100</f>
        <v>18.817312236761481</v>
      </c>
    </row>
    <row r="18" spans="1:23" x14ac:dyDescent="0.4">
      <c r="A18">
        <v>5</v>
      </c>
      <c r="B18" s="2">
        <v>21132.338</v>
      </c>
      <c r="C18" s="2">
        <f>B18/$B$19*100</f>
        <v>19.496053168720834</v>
      </c>
    </row>
    <row r="19" spans="1:23" ht="18" thickBot="1" x14ac:dyDescent="0.45">
      <c r="A19" s="5"/>
      <c r="B19" s="5">
        <f>SUM(B14:B18)</f>
        <v>108392.90300000001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8" thickTop="1" x14ac:dyDescent="0.4"/>
    <row r="21" spans="1:23" x14ac:dyDescent="0.4">
      <c r="B21" t="s">
        <v>7</v>
      </c>
    </row>
    <row r="22" spans="1:23" x14ac:dyDescent="0.4">
      <c r="A22">
        <v>1</v>
      </c>
      <c r="B22">
        <v>24096.894</v>
      </c>
      <c r="C22">
        <f>B22/$B$27*100</f>
        <v>32.227534536488321</v>
      </c>
    </row>
    <row r="23" spans="1:23" x14ac:dyDescent="0.4">
      <c r="A23">
        <v>2</v>
      </c>
      <c r="B23">
        <v>14212.815000000001</v>
      </c>
      <c r="C23">
        <f>B23/$B$27*100</f>
        <v>19.008424333576738</v>
      </c>
    </row>
    <row r="24" spans="1:23" ht="18" thickBot="1" x14ac:dyDescent="0.45">
      <c r="A24">
        <v>3</v>
      </c>
      <c r="B24">
        <v>21142.22</v>
      </c>
      <c r="C24">
        <f>B24/$B$27*100</f>
        <v>28.275910796969693</v>
      </c>
    </row>
    <row r="25" spans="1:23" ht="18" thickBot="1" x14ac:dyDescent="0.45">
      <c r="A25">
        <v>4</v>
      </c>
      <c r="B25">
        <v>12049.832</v>
      </c>
      <c r="C25">
        <f>B25/$B$27*100</f>
        <v>16.115619587274701</v>
      </c>
      <c r="F25" s="11"/>
      <c r="G25" s="10" t="s">
        <v>6</v>
      </c>
      <c r="K25">
        <v>0</v>
      </c>
      <c r="L25">
        <v>10</v>
      </c>
      <c r="M25" s="2">
        <v>20</v>
      </c>
      <c r="N25">
        <v>30</v>
      </c>
      <c r="O25">
        <v>40</v>
      </c>
    </row>
    <row r="26" spans="1:23" x14ac:dyDescent="0.4">
      <c r="A26">
        <v>5</v>
      </c>
      <c r="B26">
        <v>3269.3760000000002</v>
      </c>
      <c r="C26">
        <f>B26/$B$27*100</f>
        <v>4.3725107456905468</v>
      </c>
      <c r="F26" s="9"/>
      <c r="G26" s="8">
        <f>C22/C29</f>
        <v>1.2717218586051551</v>
      </c>
      <c r="J26" s="10" t="s">
        <v>5</v>
      </c>
      <c r="K26">
        <v>1.2717218586051551</v>
      </c>
      <c r="L26">
        <v>1.1185460755879417</v>
      </c>
      <c r="M26">
        <v>1.3498004374021135</v>
      </c>
      <c r="N26">
        <v>1.0030138292090827</v>
      </c>
      <c r="O26">
        <v>0.21175342831639057</v>
      </c>
    </row>
    <row r="27" spans="1:23" x14ac:dyDescent="0.4">
      <c r="B27">
        <f>SUM(B22:B26)</f>
        <v>74771.137000000002</v>
      </c>
      <c r="F27" s="9"/>
      <c r="G27" s="8">
        <f>C23/C30</f>
        <v>1.1185460755879417</v>
      </c>
    </row>
    <row r="28" spans="1:23" x14ac:dyDescent="0.4">
      <c r="B28" t="s">
        <v>4</v>
      </c>
      <c r="F28" s="9"/>
      <c r="G28" s="8">
        <f>C24/C31</f>
        <v>1.3498004374021135</v>
      </c>
    </row>
    <row r="29" spans="1:23" x14ac:dyDescent="0.4">
      <c r="A29">
        <v>1</v>
      </c>
      <c r="B29">
        <v>24909.731</v>
      </c>
      <c r="C29">
        <f>B29/$B$34*100</f>
        <v>25.341653379958412</v>
      </c>
      <c r="F29" s="9"/>
      <c r="G29" s="8">
        <f>C25/C32</f>
        <v>1.0030138292090827</v>
      </c>
      <c r="I29">
        <v>1.2717218586051551</v>
      </c>
    </row>
    <row r="30" spans="1:23" x14ac:dyDescent="0.4">
      <c r="A30">
        <v>2</v>
      </c>
      <c r="B30">
        <v>16704.224999999999</v>
      </c>
      <c r="C30">
        <f>B30/$B$34*100</f>
        <v>16.993867975966332</v>
      </c>
      <c r="F30" s="9"/>
      <c r="G30" s="8">
        <f>C26/C33</f>
        <v>0.21175342831639057</v>
      </c>
      <c r="I30">
        <v>1.1185460755879417</v>
      </c>
    </row>
    <row r="31" spans="1:23" ht="18" thickBot="1" x14ac:dyDescent="0.45">
      <c r="A31">
        <v>3</v>
      </c>
      <c r="B31">
        <v>20591.174999999999</v>
      </c>
      <c r="C31">
        <f>B31/$B$34*100</f>
        <v>20.948215760983736</v>
      </c>
      <c r="F31" s="7"/>
      <c r="G31" s="6"/>
      <c r="I31">
        <v>1.3498004374021135</v>
      </c>
    </row>
    <row r="32" spans="1:23" x14ac:dyDescent="0.4">
      <c r="A32">
        <v>4</v>
      </c>
      <c r="B32">
        <v>15793.347</v>
      </c>
      <c r="C32">
        <f>B32/$B$34*100</f>
        <v>16.067195803254801</v>
      </c>
      <c r="I32">
        <v>1.0030138292090827</v>
      </c>
    </row>
    <row r="33" spans="1:23" x14ac:dyDescent="0.4">
      <c r="A33">
        <v>5</v>
      </c>
      <c r="B33">
        <v>20297.125</v>
      </c>
      <c r="C33">
        <f>B33/$B$34*100</f>
        <v>20.649067079836726</v>
      </c>
      <c r="I33">
        <v>0.21175342831639057</v>
      </c>
    </row>
    <row r="34" spans="1:23" ht="18" thickBot="1" x14ac:dyDescent="0.45">
      <c r="A34" s="5"/>
      <c r="B34" s="5">
        <f>SUM(B29:B33)</f>
        <v>98295.602999999988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8" thickTop="1" x14ac:dyDescent="0.4"/>
    <row r="39" spans="1:23" x14ac:dyDescent="0.4">
      <c r="B39" s="4"/>
      <c r="C39" s="3"/>
      <c r="D39" s="3"/>
      <c r="E39" s="3"/>
      <c r="F39" s="3"/>
    </row>
    <row r="40" spans="1:23" x14ac:dyDescent="0.4">
      <c r="B40" t="s">
        <v>3</v>
      </c>
      <c r="C40">
        <v>1.4310213814400758</v>
      </c>
      <c r="D40">
        <v>0.87233403886177274</v>
      </c>
      <c r="E40">
        <v>1.2929612875876346</v>
      </c>
      <c r="F40">
        <v>0.94907397007063776</v>
      </c>
      <c r="G40">
        <v>0.38291632953216942</v>
      </c>
    </row>
    <row r="41" spans="1:23" x14ac:dyDescent="0.4">
      <c r="B41" t="s">
        <v>3</v>
      </c>
      <c r="C41">
        <v>1.2717218586051551</v>
      </c>
      <c r="D41">
        <v>1.1185460755879417</v>
      </c>
      <c r="E41">
        <v>1.3498004374021135</v>
      </c>
      <c r="F41">
        <v>1.0030138292090827</v>
      </c>
      <c r="G41">
        <v>0.21175342831639057</v>
      </c>
    </row>
    <row r="43" spans="1:23" x14ac:dyDescent="0.4">
      <c r="C43">
        <v>0</v>
      </c>
      <c r="D43">
        <v>10</v>
      </c>
      <c r="E43" s="2">
        <v>20</v>
      </c>
      <c r="F43">
        <v>30</v>
      </c>
      <c r="G43">
        <v>40</v>
      </c>
    </row>
    <row r="44" spans="1:23" x14ac:dyDescent="0.4">
      <c r="B44" s="1" t="s">
        <v>2</v>
      </c>
      <c r="C44">
        <f>AVERAGE(C40:C41)</f>
        <v>1.3513716200226153</v>
      </c>
      <c r="D44">
        <f>AVERAGE(D40:D41)</f>
        <v>0.99544005722485718</v>
      </c>
      <c r="E44">
        <f>AVERAGE(E40:E41)</f>
        <v>1.3213808624948742</v>
      </c>
      <c r="F44">
        <f>AVERAGE(F40:F41)</f>
        <v>0.97604389963986016</v>
      </c>
      <c r="G44">
        <f>AVERAGE(G40:G41)</f>
        <v>0.29733487892428001</v>
      </c>
    </row>
    <row r="45" spans="1:23" x14ac:dyDescent="0.4">
      <c r="B45" s="1"/>
    </row>
    <row r="47" spans="1:23" x14ac:dyDescent="0.4">
      <c r="C47">
        <v>1.4310213814400758</v>
      </c>
      <c r="D47">
        <v>0.87233403886177274</v>
      </c>
      <c r="E47">
        <v>1.2929612875876346</v>
      </c>
      <c r="F47">
        <v>0.94907397007063776</v>
      </c>
      <c r="G47">
        <v>0.38291632953216942</v>
      </c>
    </row>
    <row r="48" spans="1:23" x14ac:dyDescent="0.4">
      <c r="C48">
        <v>1.2717218586051551</v>
      </c>
      <c r="D48">
        <v>1.1185460755879417</v>
      </c>
      <c r="E48">
        <v>1.3498004374021135</v>
      </c>
      <c r="F48">
        <v>1.0030138292090827</v>
      </c>
      <c r="G48">
        <v>0.21175342831639057</v>
      </c>
    </row>
    <row r="51" spans="2:7" x14ac:dyDescent="0.4">
      <c r="B51" t="s">
        <v>1</v>
      </c>
      <c r="C51">
        <f>STDEV(C47:C49)</f>
        <v>0.11264177283635375</v>
      </c>
      <c r="D51">
        <f>STDEV(D47:D49)</f>
        <v>0.17409820077882593</v>
      </c>
      <c r="E51">
        <f>STDEV(E47:E49)</f>
        <v>4.0191348270696127E-2</v>
      </c>
      <c r="F51">
        <f>STDEV(F47:F49)</f>
        <v>3.8141240173041553E-2</v>
      </c>
      <c r="G51">
        <f>STDEV(G47:G49)</f>
        <v>0.12103044813724027</v>
      </c>
    </row>
    <row r="52" spans="2:7" x14ac:dyDescent="0.4">
      <c r="B52" t="s">
        <v>0</v>
      </c>
      <c r="C52">
        <f>STDEV(C47:C49)/SQRT(COUNT(C47:C49))</f>
        <v>7.9649761417460385E-2</v>
      </c>
      <c r="D52">
        <f>STDEV(D47:D49)/SQRT(COUNT(D47:D49))</f>
        <v>0.12310601836308488</v>
      </c>
      <c r="E52">
        <f>STDEV(E47:E49)/SQRT(COUNT(E47:E49))</f>
        <v>2.841957490723945E-2</v>
      </c>
      <c r="F52">
        <f>STDEV(F47:F49)/SQRT(COUNT(F47:F49))</f>
        <v>2.6969929569222447E-2</v>
      </c>
      <c r="G52">
        <f>STDEV(G47:G49)/SQRT(COUNT(G47:G49))</f>
        <v>8.5581450607889339E-2</v>
      </c>
    </row>
  </sheetData>
  <mergeCells count="1">
    <mergeCell ref="B44:B45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cdk4</vt:lpstr>
      <vt:lpstr>cyclinD1</vt:lpstr>
      <vt:lpstr>cdk2</vt:lpstr>
      <vt:lpstr>cyclinA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하선형</dc:creator>
  <cp:lastModifiedBy>하선형</cp:lastModifiedBy>
  <dcterms:created xsi:type="dcterms:W3CDTF">2016-11-08T03:58:45Z</dcterms:created>
  <dcterms:modified xsi:type="dcterms:W3CDTF">2016-11-08T04:00:04Z</dcterms:modified>
</cp:coreProperties>
</file>