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tandard-curve" sheetId="1" r:id="rId1"/>
    <sheet name="test" sheetId="2" r:id="rId2"/>
  </sheets>
  <calcPr calcId="125725"/>
</workbook>
</file>

<file path=xl/calcChain.xml><?xml version="1.0" encoding="utf-8"?>
<calcChain xmlns="http://schemas.openxmlformats.org/spreadsheetml/2006/main">
  <c r="K14" i="2"/>
  <c r="J10"/>
  <c r="J14" s="1"/>
  <c r="K10"/>
  <c r="J8"/>
  <c r="K8"/>
  <c r="J9"/>
  <c r="K9"/>
  <c r="J12"/>
  <c r="K12"/>
  <c r="K16" s="1"/>
  <c r="J13"/>
  <c r="K17" s="1"/>
  <c r="K13"/>
  <c r="C8"/>
  <c r="C12" s="1"/>
  <c r="D8"/>
  <c r="D12" s="1"/>
  <c r="E8"/>
  <c r="E12" s="1"/>
  <c r="F8"/>
  <c r="F12" s="1"/>
  <c r="G8"/>
  <c r="G12" s="1"/>
  <c r="H8"/>
  <c r="H12" s="1"/>
  <c r="C9"/>
  <c r="C13" s="1"/>
  <c r="D9"/>
  <c r="D13" s="1"/>
  <c r="E9"/>
  <c r="E13" s="1"/>
  <c r="F9"/>
  <c r="F13" s="1"/>
  <c r="G9"/>
  <c r="G13" s="1"/>
  <c r="H9"/>
  <c r="H13" s="1"/>
  <c r="C10"/>
  <c r="C14" s="1"/>
  <c r="D10"/>
  <c r="D14" s="1"/>
  <c r="E10"/>
  <c r="E14" s="1"/>
  <c r="F10"/>
  <c r="F14" s="1"/>
  <c r="G10"/>
  <c r="G14" s="1"/>
  <c r="H10"/>
  <c r="H14" s="1"/>
  <c r="B9"/>
  <c r="B13" s="1"/>
  <c r="B10"/>
  <c r="B14" s="1"/>
  <c r="B8"/>
  <c r="B12" s="1"/>
  <c r="C9" i="1"/>
  <c r="D9"/>
  <c r="E9"/>
  <c r="B9"/>
  <c r="C8"/>
  <c r="D8"/>
  <c r="E8"/>
  <c r="B8"/>
  <c r="K18" i="2" l="1"/>
  <c r="K20" s="1"/>
  <c r="K19"/>
  <c r="C17"/>
  <c r="E17"/>
  <c r="F17"/>
  <c r="C18"/>
  <c r="E18"/>
  <c r="G18"/>
  <c r="D18"/>
  <c r="G16"/>
  <c r="C16"/>
  <c r="D16"/>
  <c r="E16"/>
  <c r="H16"/>
  <c r="D17"/>
  <c r="F18"/>
  <c r="H17"/>
  <c r="F16"/>
  <c r="G17"/>
  <c r="H18"/>
  <c r="K21" l="1"/>
  <c r="H21"/>
  <c r="F20"/>
  <c r="H19"/>
  <c r="F19"/>
  <c r="H20"/>
  <c r="G21"/>
  <c r="G20"/>
  <c r="G19"/>
  <c r="C21"/>
  <c r="C20"/>
  <c r="C19"/>
  <c r="D21"/>
  <c r="D20"/>
  <c r="D19"/>
  <c r="E20"/>
  <c r="E21"/>
  <c r="E19"/>
  <c r="F21"/>
</calcChain>
</file>

<file path=xl/sharedStrings.xml><?xml version="1.0" encoding="utf-8"?>
<sst xmlns="http://schemas.openxmlformats.org/spreadsheetml/2006/main" count="27" uniqueCount="21">
  <si>
    <t>1st</t>
  </si>
  <si>
    <t>2nd</t>
  </si>
  <si>
    <t>3rd</t>
  </si>
  <si>
    <t>control</t>
  </si>
  <si>
    <t>3-MBA</t>
  </si>
  <si>
    <t>Rho</t>
  </si>
  <si>
    <t>average</t>
  </si>
  <si>
    <t>SD</t>
  </si>
  <si>
    <t>y-0.0963</t>
  </si>
  <si>
    <t>/0.0085</t>
  </si>
  <si>
    <t>SEM</t>
  </si>
  <si>
    <t>Cephalexin</t>
  </si>
  <si>
    <t>10 µM</t>
  </si>
  <si>
    <t>3-MBA 
20 mM</t>
  </si>
  <si>
    <t>3-MBA 
10 mM</t>
  </si>
  <si>
    <t>3-MBA 
5 mM</t>
  </si>
  <si>
    <t>rhodomyrtone 
20 µM</t>
  </si>
  <si>
    <t>rhodomyrtone 
10 µM</t>
  </si>
  <si>
    <t>rhodomyrtone 
5 µM</t>
  </si>
  <si>
    <t>KH2PO4</t>
  </si>
  <si>
    <t>GTPase activity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</si>
</sst>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2" fillId="0" borderId="3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Alignment="1">
      <alignment wrapText="1"/>
    </xf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6457786526684168E-2"/>
                  <c:y val="-4.0141076115485556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plus>
              <c:numRef>
                <c:f>'standard-curve'!$B$9:$E$9</c:f>
                <c:numCache>
                  <c:formatCode>General</c:formatCode>
                  <c:ptCount val="4"/>
                  <c:pt idx="0">
                    <c:v>4.8788659884580941E-2</c:v>
                  </c:pt>
                  <c:pt idx="1">
                    <c:v>4.1101500378128444E-2</c:v>
                  </c:pt>
                  <c:pt idx="2">
                    <c:v>4.3935558871298533E-2</c:v>
                  </c:pt>
                  <c:pt idx="3">
                    <c:v>6.1101009266077838E-3</c:v>
                  </c:pt>
                </c:numCache>
              </c:numRef>
            </c:plus>
            <c:minus>
              <c:numRef>
                <c:f>'standard-curve'!$B$9:$E$9</c:f>
                <c:numCache>
                  <c:formatCode>General</c:formatCode>
                  <c:ptCount val="4"/>
                  <c:pt idx="0">
                    <c:v>4.8788659884580941E-2</c:v>
                  </c:pt>
                  <c:pt idx="1">
                    <c:v>4.1101500378128444E-2</c:v>
                  </c:pt>
                  <c:pt idx="2">
                    <c:v>4.3935558871298533E-2</c:v>
                  </c:pt>
                  <c:pt idx="3">
                    <c:v>6.1101009266077838E-3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'standard-curve'!$B$4:$E$4</c:f>
              <c:numCache>
                <c:formatCode>General</c:formatCode>
                <c:ptCount val="4"/>
                <c:pt idx="0">
                  <c:v>62.5</c:v>
                </c:pt>
                <c:pt idx="1">
                  <c:v>31.25</c:v>
                </c:pt>
                <c:pt idx="2">
                  <c:v>15.625</c:v>
                </c:pt>
                <c:pt idx="3">
                  <c:v>0</c:v>
                </c:pt>
              </c:numCache>
            </c:numRef>
          </c:xVal>
          <c:yVal>
            <c:numRef>
              <c:f>'standard-curve'!$B$8:$E$8</c:f>
              <c:numCache>
                <c:formatCode>General</c:formatCode>
                <c:ptCount val="4"/>
                <c:pt idx="0">
                  <c:v>0.62233333333333329</c:v>
                </c:pt>
                <c:pt idx="1">
                  <c:v>0.37133333333333335</c:v>
                </c:pt>
                <c:pt idx="2">
                  <c:v>0.24266666666666667</c:v>
                </c:pt>
                <c:pt idx="3">
                  <c:v>8.2333333333333328E-2</c:v>
                </c:pt>
              </c:numCache>
            </c:numRef>
          </c:yVal>
        </c:ser>
        <c:axId val="160969088"/>
        <c:axId val="160971008"/>
      </c:scatterChart>
      <c:valAx>
        <c:axId val="16096908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Iorganic phosphate (µM)</a:t>
                </a:r>
              </a:p>
            </c:rich>
          </c:tx>
          <c:layout/>
        </c:title>
        <c:numFmt formatCode="General" sourceLinked="1"/>
        <c:tickLblPos val="nextTo"/>
        <c:crossAx val="160971008"/>
        <c:crosses val="autoZero"/>
        <c:crossBetween val="midCat"/>
      </c:valAx>
      <c:valAx>
        <c:axId val="1609710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O.D. (600 nm)</a:t>
                </a:r>
              </a:p>
            </c:rich>
          </c:tx>
          <c:layout/>
        </c:title>
        <c:numFmt formatCode="General" sourceLinked="1"/>
        <c:tickLblPos val="nextTo"/>
        <c:crossAx val="160969088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171450</xdr:rowOff>
    </xdr:from>
    <xdr:to>
      <xdr:col>13</xdr:col>
      <xdr:colOff>381000</xdr:colOff>
      <xdr:row>16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9"/>
  <sheetViews>
    <sheetView tabSelected="1" workbookViewId="0">
      <selection activeCell="D15" sqref="D15"/>
    </sheetView>
  </sheetViews>
  <sheetFormatPr defaultRowHeight="15"/>
  <sheetData>
    <row r="4" spans="1:5">
      <c r="A4" s="2" t="s">
        <v>19</v>
      </c>
      <c r="B4" s="3">
        <v>62.5</v>
      </c>
      <c r="C4" s="3">
        <v>31.25</v>
      </c>
      <c r="D4" s="3">
        <v>15.625</v>
      </c>
      <c r="E4" s="3">
        <v>0</v>
      </c>
    </row>
    <row r="5" spans="1:5">
      <c r="A5" s="2" t="s">
        <v>0</v>
      </c>
      <c r="B5" s="4">
        <v>0.60199999999999998</v>
      </c>
      <c r="C5" s="4">
        <v>0.36799999999999999</v>
      </c>
      <c r="D5" s="4">
        <v>0.223</v>
      </c>
      <c r="E5" s="4">
        <v>7.6999999999999999E-2</v>
      </c>
    </row>
    <row r="6" spans="1:5">
      <c r="A6" s="2" t="s">
        <v>1</v>
      </c>
      <c r="B6" s="5">
        <v>0.67800000000000005</v>
      </c>
      <c r="C6" s="5">
        <v>0.41399999999999998</v>
      </c>
      <c r="D6" s="5">
        <v>0.29299999999999998</v>
      </c>
      <c r="E6" s="5">
        <v>8.8999999999999996E-2</v>
      </c>
    </row>
    <row r="7" spans="1:5">
      <c r="A7" s="2" t="s">
        <v>2</v>
      </c>
      <c r="B7" s="19">
        <v>0.58699999999999997</v>
      </c>
      <c r="C7" s="19">
        <v>0.33200000000000002</v>
      </c>
      <c r="D7" s="19">
        <v>0.21199999999999999</v>
      </c>
      <c r="E7" s="19">
        <v>8.1000000000000003E-2</v>
      </c>
    </row>
    <row r="8" spans="1:5">
      <c r="A8" s="6" t="s">
        <v>6</v>
      </c>
      <c r="B8">
        <f>AVERAGE(B5:B7)</f>
        <v>0.62233333333333329</v>
      </c>
      <c r="C8" s="2">
        <f t="shared" ref="C8:E8" si="0">AVERAGE(C5:C7)</f>
        <v>0.37133333333333335</v>
      </c>
      <c r="D8" s="2">
        <f t="shared" si="0"/>
        <v>0.24266666666666667</v>
      </c>
      <c r="E8" s="2">
        <f t="shared" si="0"/>
        <v>8.2333333333333328E-2</v>
      </c>
    </row>
    <row r="9" spans="1:5">
      <c r="A9" s="6" t="s">
        <v>7</v>
      </c>
      <c r="B9">
        <f>STDEV(B5:B7)</f>
        <v>4.8788659884580941E-2</v>
      </c>
      <c r="C9" s="2">
        <f t="shared" ref="C9:E9" si="1">STDEV(C5:C7)</f>
        <v>4.1101500378128444E-2</v>
      </c>
      <c r="D9" s="2">
        <f t="shared" si="1"/>
        <v>4.3935558871298533E-2</v>
      </c>
      <c r="E9" s="2">
        <f t="shared" si="1"/>
        <v>6.1101009266077838E-3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zoomScaleNormal="100" workbookViewId="0">
      <selection activeCell="B20" sqref="B20"/>
    </sheetView>
  </sheetViews>
  <sheetFormatPr defaultRowHeight="15"/>
  <cols>
    <col min="1" max="1" width="17" bestFit="1" customWidth="1"/>
    <col min="3" max="3" width="13.140625" customWidth="1"/>
    <col min="4" max="4" width="13.140625" bestFit="1" customWidth="1"/>
    <col min="5" max="5" width="12" bestFit="1" customWidth="1"/>
    <col min="6" max="6" width="18.28515625" bestFit="1" customWidth="1"/>
    <col min="7" max="7" width="17.7109375" bestFit="1" customWidth="1"/>
    <col min="8" max="8" width="17.28515625" bestFit="1" customWidth="1"/>
    <col min="9" max="9" width="17.28515625" style="12" customWidth="1"/>
  </cols>
  <sheetData>
    <row r="1" spans="1:11">
      <c r="C1" s="2" t="s">
        <v>4</v>
      </c>
      <c r="F1" s="2" t="s">
        <v>5</v>
      </c>
      <c r="J1" s="2"/>
      <c r="K1" s="2" t="s">
        <v>11</v>
      </c>
    </row>
    <row r="2" spans="1:11" ht="26.25">
      <c r="B2" s="1" t="s">
        <v>3</v>
      </c>
      <c r="C2" s="17" t="s">
        <v>13</v>
      </c>
      <c r="D2" s="17" t="s">
        <v>14</v>
      </c>
      <c r="E2" s="17" t="s">
        <v>15</v>
      </c>
      <c r="F2" s="17" t="s">
        <v>16</v>
      </c>
      <c r="G2" s="17" t="s">
        <v>17</v>
      </c>
      <c r="H2" s="17" t="s">
        <v>18</v>
      </c>
      <c r="I2" s="13"/>
      <c r="J2" s="2" t="s">
        <v>3</v>
      </c>
      <c r="K2" s="16" t="s">
        <v>12</v>
      </c>
    </row>
    <row r="3" spans="1:11">
      <c r="A3" s="2" t="s">
        <v>0</v>
      </c>
      <c r="B3" s="7">
        <v>0.41699999999999998</v>
      </c>
      <c r="C3" s="7">
        <v>0.26</v>
      </c>
      <c r="D3" s="7">
        <v>0.307</v>
      </c>
      <c r="E3" s="7">
        <v>0.316</v>
      </c>
      <c r="F3" s="7">
        <v>0.26900000000000002</v>
      </c>
      <c r="G3" s="7">
        <v>0.24</v>
      </c>
      <c r="H3" s="11">
        <v>0.20300000000000001</v>
      </c>
      <c r="I3" s="10"/>
      <c r="J3" s="14">
        <v>0.47699999999999998</v>
      </c>
      <c r="K3" s="8">
        <v>0.45500000000000002</v>
      </c>
    </row>
    <row r="4" spans="1:11">
      <c r="A4" s="2" t="s">
        <v>1</v>
      </c>
      <c r="B4" s="7">
        <v>0.22800000000000001</v>
      </c>
      <c r="C4" s="7">
        <v>0.16</v>
      </c>
      <c r="D4" s="7">
        <v>0.156</v>
      </c>
      <c r="E4" s="7">
        <v>0.154</v>
      </c>
      <c r="F4" s="7">
        <v>0.20799999999999999</v>
      </c>
      <c r="G4" s="7">
        <v>0.189</v>
      </c>
      <c r="H4" s="11">
        <v>0.19600000000000001</v>
      </c>
      <c r="I4" s="10"/>
      <c r="J4" s="15">
        <v>0.60399999999999998</v>
      </c>
      <c r="K4" s="9">
        <v>0.64300000000000002</v>
      </c>
    </row>
    <row r="5" spans="1:11">
      <c r="A5" s="2" t="s">
        <v>2</v>
      </c>
      <c r="B5" s="7">
        <v>0.32800000000000001</v>
      </c>
      <c r="C5" s="7">
        <v>0.247</v>
      </c>
      <c r="D5" s="7">
        <v>0.25600000000000001</v>
      </c>
      <c r="E5" s="7">
        <v>0.29699999999999999</v>
      </c>
      <c r="F5" s="7">
        <v>0.26300000000000001</v>
      </c>
      <c r="G5" s="7">
        <v>0.26700000000000002</v>
      </c>
      <c r="H5" s="11">
        <v>0.22600000000000001</v>
      </c>
      <c r="I5" s="10"/>
      <c r="J5" s="14">
        <v>0.33100000000000002</v>
      </c>
      <c r="K5" s="8">
        <v>0.43099999999999999</v>
      </c>
    </row>
    <row r="8" spans="1:11">
      <c r="A8" s="2" t="s">
        <v>8</v>
      </c>
      <c r="B8">
        <f>B3-0.0963</f>
        <v>0.32069999999999999</v>
      </c>
      <c r="C8" s="2">
        <f t="shared" ref="C8:K10" si="0">C3-0.0963</f>
        <v>0.16370000000000001</v>
      </c>
      <c r="D8" s="2">
        <f t="shared" si="0"/>
        <v>0.2107</v>
      </c>
      <c r="E8" s="2">
        <f t="shared" si="0"/>
        <v>0.21970000000000001</v>
      </c>
      <c r="F8" s="2">
        <f t="shared" si="0"/>
        <v>0.17270000000000002</v>
      </c>
      <c r="G8" s="2">
        <f t="shared" si="0"/>
        <v>0.14369999999999999</v>
      </c>
      <c r="H8" s="2">
        <f t="shared" si="0"/>
        <v>0.10670000000000002</v>
      </c>
      <c r="J8" s="2">
        <f t="shared" si="0"/>
        <v>0.38069999999999998</v>
      </c>
      <c r="K8" s="2">
        <f t="shared" si="0"/>
        <v>0.35870000000000002</v>
      </c>
    </row>
    <row r="9" spans="1:11">
      <c r="B9" s="2">
        <f t="shared" ref="B9:H10" si="1">B4-0.0963</f>
        <v>0.13170000000000001</v>
      </c>
      <c r="C9" s="2">
        <f t="shared" si="1"/>
        <v>6.3700000000000007E-2</v>
      </c>
      <c r="D9" s="2">
        <f t="shared" si="1"/>
        <v>5.9700000000000003E-2</v>
      </c>
      <c r="E9" s="2">
        <f t="shared" si="1"/>
        <v>5.7700000000000001E-2</v>
      </c>
      <c r="F9" s="2">
        <f t="shared" si="1"/>
        <v>0.11169999999999999</v>
      </c>
      <c r="G9" s="2">
        <f t="shared" si="1"/>
        <v>9.2700000000000005E-2</v>
      </c>
      <c r="H9" s="2">
        <f t="shared" si="1"/>
        <v>9.9700000000000011E-2</v>
      </c>
      <c r="J9" s="2">
        <f t="shared" si="0"/>
        <v>0.50770000000000004</v>
      </c>
      <c r="K9" s="2">
        <f t="shared" si="0"/>
        <v>0.54669999999999996</v>
      </c>
    </row>
    <row r="10" spans="1:11">
      <c r="B10" s="2">
        <f t="shared" si="1"/>
        <v>0.23170000000000002</v>
      </c>
      <c r="C10" s="2">
        <f t="shared" si="1"/>
        <v>0.1507</v>
      </c>
      <c r="D10" s="2">
        <f t="shared" si="1"/>
        <v>0.15970000000000001</v>
      </c>
      <c r="E10" s="2">
        <f t="shared" si="1"/>
        <v>0.20069999999999999</v>
      </c>
      <c r="F10" s="2">
        <f t="shared" si="1"/>
        <v>0.16670000000000001</v>
      </c>
      <c r="G10" s="2">
        <f t="shared" si="1"/>
        <v>0.17070000000000002</v>
      </c>
      <c r="H10" s="2">
        <f t="shared" si="1"/>
        <v>0.12970000000000001</v>
      </c>
      <c r="J10" s="2">
        <f t="shared" si="0"/>
        <v>0.23470000000000002</v>
      </c>
      <c r="K10" s="2">
        <f t="shared" si="0"/>
        <v>0.3347</v>
      </c>
    </row>
    <row r="12" spans="1:11">
      <c r="A12" s="6" t="s">
        <v>9</v>
      </c>
      <c r="B12">
        <f>B8/0.0085</f>
        <v>37.72941176470588</v>
      </c>
      <c r="C12" s="2">
        <f t="shared" ref="C12:K14" si="2">C8/0.0085</f>
        <v>19.258823529411764</v>
      </c>
      <c r="D12" s="2">
        <f t="shared" si="2"/>
        <v>24.788235294117644</v>
      </c>
      <c r="E12" s="2">
        <f t="shared" si="2"/>
        <v>25.847058823529412</v>
      </c>
      <c r="F12" s="2">
        <f t="shared" si="2"/>
        <v>20.317647058823532</v>
      </c>
      <c r="G12" s="2">
        <f t="shared" si="2"/>
        <v>16.905882352941173</v>
      </c>
      <c r="H12" s="2">
        <f t="shared" si="2"/>
        <v>12.55294117647059</v>
      </c>
      <c r="J12" s="2">
        <f t="shared" si="2"/>
        <v>44.788235294117641</v>
      </c>
      <c r="K12" s="2">
        <f t="shared" si="2"/>
        <v>42.199999999999996</v>
      </c>
    </row>
    <row r="13" spans="1:11">
      <c r="B13" s="2">
        <f t="shared" ref="B13:H14" si="3">B9/0.0085</f>
        <v>15.494117647058824</v>
      </c>
      <c r="C13" s="2">
        <f t="shared" si="3"/>
        <v>7.4941176470588236</v>
      </c>
      <c r="D13" s="2">
        <f t="shared" si="3"/>
        <v>7.0235294117647058</v>
      </c>
      <c r="E13" s="2">
        <f t="shared" si="3"/>
        <v>6.7882352941176469</v>
      </c>
      <c r="F13" s="2">
        <f t="shared" si="3"/>
        <v>13.141176470588233</v>
      </c>
      <c r="G13" s="2">
        <f t="shared" si="2"/>
        <v>10.905882352941177</v>
      </c>
      <c r="H13" s="2">
        <f t="shared" si="2"/>
        <v>11.729411764705883</v>
      </c>
      <c r="J13" s="2">
        <f t="shared" si="2"/>
        <v>59.72941176470588</v>
      </c>
      <c r="K13" s="2">
        <f t="shared" si="2"/>
        <v>64.317647058823525</v>
      </c>
    </row>
    <row r="14" spans="1:11">
      <c r="B14" s="2">
        <f t="shared" si="3"/>
        <v>27.258823529411764</v>
      </c>
      <c r="C14" s="2">
        <f t="shared" si="3"/>
        <v>17.72941176470588</v>
      </c>
      <c r="D14" s="2">
        <f t="shared" si="3"/>
        <v>18.788235294117648</v>
      </c>
      <c r="E14" s="2">
        <f t="shared" si="3"/>
        <v>23.611764705882351</v>
      </c>
      <c r="F14" s="2">
        <f t="shared" si="3"/>
        <v>19.611764705882354</v>
      </c>
      <c r="G14" s="2">
        <f t="shared" si="3"/>
        <v>20.08235294117647</v>
      </c>
      <c r="H14" s="2">
        <f t="shared" si="3"/>
        <v>15.258823529411766</v>
      </c>
      <c r="J14" s="2">
        <f t="shared" si="2"/>
        <v>27.611764705882354</v>
      </c>
      <c r="K14" s="2">
        <f t="shared" si="2"/>
        <v>39.376470588235293</v>
      </c>
    </row>
    <row r="16" spans="1:11">
      <c r="A16" s="2" t="s">
        <v>20</v>
      </c>
      <c r="B16" s="2"/>
      <c r="C16">
        <f>((B12-C12)/B12)*100</f>
        <v>48.955410040536322</v>
      </c>
      <c r="D16" s="2">
        <f>((B12-D12)/B12)*100</f>
        <v>34.299968818210168</v>
      </c>
      <c r="E16" s="2">
        <f>((B12-E12)/B12)*100</f>
        <v>31.493607733083874</v>
      </c>
      <c r="F16" s="2">
        <f>((B12-F12)/B12)*100</f>
        <v>46.149048955410031</v>
      </c>
      <c r="G16" s="2">
        <f>((B12-G12)/B12)*100</f>
        <v>55.191768007483631</v>
      </c>
      <c r="H16" s="2">
        <f>((B12-H12)/B12)*100</f>
        <v>66.729030246336123</v>
      </c>
      <c r="J16" s="2"/>
      <c r="K16" s="2">
        <f>((J12-K12)/J12)*100</f>
        <v>5.7788284738639311</v>
      </c>
    </row>
    <row r="17" spans="1:11">
      <c r="B17" s="2"/>
      <c r="C17" s="2">
        <f t="shared" ref="C17" si="4">((B13-C13)/B13)*100</f>
        <v>51.632498101746393</v>
      </c>
      <c r="D17" s="2">
        <f>((B13-D13)/B13)*100</f>
        <v>54.66970387243736</v>
      </c>
      <c r="E17" s="2">
        <f>((B13-E13)/B13)*100</f>
        <v>56.188306757782847</v>
      </c>
      <c r="F17" s="2">
        <f>((B13-F13)/B13)*100</f>
        <v>15.186028853454836</v>
      </c>
      <c r="G17" s="2">
        <f>((B13-G13)/B13)*100</f>
        <v>29.6127562642369</v>
      </c>
      <c r="H17" s="2">
        <f>((B13-H13)/B13)*100</f>
        <v>24.297646165527709</v>
      </c>
      <c r="K17" s="18">
        <f>((J13-K13)/J13)*100</f>
        <v>-7.6817017923970816</v>
      </c>
    </row>
    <row r="18" spans="1:11">
      <c r="B18" s="2"/>
      <c r="C18" s="2">
        <f>((B14-C14)/B14)*100</f>
        <v>34.958998705222278</v>
      </c>
      <c r="D18" s="2">
        <f>((B14-D14)/B14)*100</f>
        <v>31.074665515753125</v>
      </c>
      <c r="E18" s="2">
        <f>((B14-E14)/B14)*100</f>
        <v>13.379369874838156</v>
      </c>
      <c r="F18" s="2">
        <f>((B14-F14)/B14)*100</f>
        <v>28.053517479499344</v>
      </c>
      <c r="G18" s="2">
        <f>((B14-G14)/B14)*100</f>
        <v>26.327147173068621</v>
      </c>
      <c r="H18" s="2">
        <f>((B14-H14)/B14)*100</f>
        <v>44.022442813983595</v>
      </c>
      <c r="J18" s="2"/>
      <c r="K18" s="2">
        <f>((J14-K14)/J14)*100</f>
        <v>-42.607584149978685</v>
      </c>
    </row>
    <row r="19" spans="1:11">
      <c r="A19" s="2" t="s">
        <v>6</v>
      </c>
      <c r="C19">
        <f>AVERAGE(C16:C18)</f>
        <v>45.182302282501666</v>
      </c>
      <c r="D19" s="2">
        <f t="shared" ref="D19:K19" si="5">AVERAGE(D16:D18)</f>
        <v>40.014779402133549</v>
      </c>
      <c r="E19" s="2">
        <f t="shared" si="5"/>
        <v>33.687094788568295</v>
      </c>
      <c r="F19" s="2">
        <f t="shared" si="5"/>
        <v>29.796198429454737</v>
      </c>
      <c r="G19" s="2">
        <f t="shared" si="5"/>
        <v>37.043890481596385</v>
      </c>
      <c r="H19" s="2">
        <f t="shared" si="5"/>
        <v>45.016373075282473</v>
      </c>
      <c r="K19" s="2">
        <f t="shared" si="5"/>
        <v>-14.836819156170613</v>
      </c>
    </row>
    <row r="20" spans="1:11">
      <c r="A20" s="2" t="s">
        <v>7</v>
      </c>
      <c r="C20">
        <f>STDEV(C16:C18)</f>
        <v>8.9542532992303947</v>
      </c>
      <c r="D20" s="2">
        <f t="shared" ref="D20:K20" si="6">STDEV(D16:D18)</f>
        <v>12.793582522926965</v>
      </c>
      <c r="E20" s="2">
        <f t="shared" si="6"/>
        <v>21.488597170567438</v>
      </c>
      <c r="F20" s="2">
        <f t="shared" si="6"/>
        <v>15.554898139445442</v>
      </c>
      <c r="G20" s="2">
        <f t="shared" si="6"/>
        <v>15.802148613272315</v>
      </c>
      <c r="H20" s="2">
        <f t="shared" si="6"/>
        <v>21.233146534993711</v>
      </c>
      <c r="K20" s="2">
        <f t="shared" si="6"/>
        <v>24.974146832639128</v>
      </c>
    </row>
    <row r="21" spans="1:11">
      <c r="A21" s="2" t="s">
        <v>10</v>
      </c>
      <c r="C21">
        <f>STDEV(C16:C18)/SQRT(COUNT(C16:C18))</f>
        <v>5.1697405527027636</v>
      </c>
      <c r="D21" s="2">
        <f t="shared" ref="D21:K21" si="7">STDEV(D16:D18)/SQRT(COUNT(D16:D18))</f>
        <v>7.3863783135115746</v>
      </c>
      <c r="E21" s="2">
        <f t="shared" si="7"/>
        <v>12.406447360934541</v>
      </c>
      <c r="F21" s="2">
        <f t="shared" si="7"/>
        <v>8.9806246280260353</v>
      </c>
      <c r="G21" s="2">
        <f t="shared" si="7"/>
        <v>9.1233747556472427</v>
      </c>
      <c r="H21" s="2">
        <f t="shared" si="7"/>
        <v>12.25896286772139</v>
      </c>
      <c r="K21" s="2">
        <f t="shared" si="7"/>
        <v>14.418830396605442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standard-curve</vt:lpstr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2016-02-05T11:20:16Z</dcterms:created>
  <dcterms:modified xsi:type="dcterms:W3CDTF">2016-12-06T09:17:22Z</dcterms:modified>
</cp:coreProperties>
</file>