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dadi/workspace/2016-slimm/"/>
    </mc:Choice>
  </mc:AlternateContent>
  <bookViews>
    <workbookView xWindow="620" yWindow="460" windowWidth="50580" windowHeight="27240" tabRatio="500" activeTab="5"/>
  </bookViews>
  <sheets>
    <sheet name="Datasets" sheetId="11" r:id="rId1"/>
    <sheet name="DS" sheetId="10" state="hidden" r:id="rId2"/>
    <sheet name="Precision_Recall_F1" sheetId="13" r:id="rId3"/>
    <sheet name="run time and Memory" sheetId="4" r:id="rId4"/>
    <sheet name="|real-predicted abundance|" sheetId="5" r:id="rId5"/>
    <sheet name="Profiles of Datasets" sheetId="15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4" l="1"/>
  <c r="C42" i="4"/>
  <c r="B43" i="4"/>
  <c r="B42" i="4"/>
  <c r="N41" i="13"/>
  <c r="N42" i="13"/>
  <c r="N43" i="13"/>
  <c r="N40" i="13"/>
  <c r="M41" i="13"/>
  <c r="M42" i="13"/>
  <c r="M43" i="13"/>
  <c r="M40" i="13"/>
  <c r="J41" i="13"/>
  <c r="J42" i="13"/>
  <c r="J43" i="13"/>
  <c r="I41" i="13"/>
  <c r="I42" i="13"/>
  <c r="I43" i="13"/>
  <c r="J40" i="13"/>
  <c r="I40" i="13"/>
  <c r="F40" i="13"/>
  <c r="F41" i="13"/>
  <c r="F42" i="13"/>
  <c r="F43" i="13"/>
  <c r="E41" i="13"/>
  <c r="E42" i="13"/>
  <c r="E43" i="13"/>
  <c r="E40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26" i="13"/>
  <c r="N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B25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26" i="13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" i="11"/>
  <c r="H2" i="11"/>
  <c r="G2" i="11"/>
  <c r="F2" i="11"/>
  <c r="E2" i="11"/>
  <c r="D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22" i="11"/>
  <c r="B19" i="4"/>
  <c r="G19" i="4"/>
  <c r="F19" i="4"/>
  <c r="E19" i="4"/>
  <c r="D19" i="4"/>
  <c r="C19" i="4"/>
  <c r="B18" i="4"/>
  <c r="G18" i="4"/>
  <c r="F18" i="4"/>
  <c r="E18" i="4"/>
  <c r="D18" i="4"/>
  <c r="C18" i="4"/>
  <c r="L43" i="13"/>
  <c r="K43" i="13"/>
  <c r="H43" i="13"/>
  <c r="G43" i="13"/>
  <c r="D43" i="13"/>
  <c r="C43" i="13"/>
  <c r="L42" i="13"/>
  <c r="K42" i="13"/>
  <c r="H42" i="13"/>
  <c r="G42" i="13"/>
  <c r="D42" i="13"/>
  <c r="C42" i="13"/>
  <c r="L41" i="13"/>
  <c r="K41" i="13"/>
  <c r="H41" i="13"/>
  <c r="G41" i="13"/>
  <c r="D41" i="13"/>
  <c r="C41" i="13"/>
  <c r="L40" i="13"/>
  <c r="K40" i="13"/>
  <c r="H40" i="13"/>
  <c r="G40" i="13"/>
  <c r="D40" i="13"/>
  <c r="C40" i="13"/>
  <c r="M39" i="13"/>
  <c r="L39" i="13"/>
  <c r="K39" i="13"/>
  <c r="J39" i="13"/>
  <c r="I39" i="13"/>
  <c r="H39" i="13"/>
  <c r="G39" i="13"/>
  <c r="F39" i="13"/>
  <c r="E39" i="13"/>
  <c r="D39" i="13"/>
  <c r="C39" i="13"/>
  <c r="M38" i="13"/>
  <c r="L38" i="13"/>
  <c r="K38" i="13"/>
  <c r="J38" i="13"/>
  <c r="I38" i="13"/>
  <c r="H38" i="13"/>
  <c r="G38" i="13"/>
  <c r="F38" i="13"/>
  <c r="E38" i="13"/>
  <c r="D38" i="13"/>
  <c r="C38" i="13"/>
  <c r="M37" i="13"/>
  <c r="L37" i="13"/>
  <c r="K37" i="13"/>
  <c r="J37" i="13"/>
  <c r="I37" i="13"/>
  <c r="H37" i="13"/>
  <c r="G37" i="13"/>
  <c r="F37" i="13"/>
  <c r="E37" i="13"/>
  <c r="D37" i="13"/>
  <c r="C37" i="13"/>
  <c r="M36" i="13"/>
  <c r="L36" i="13"/>
  <c r="K36" i="13"/>
  <c r="J36" i="13"/>
  <c r="I36" i="13"/>
  <c r="H36" i="13"/>
  <c r="G36" i="13"/>
  <c r="F36" i="13"/>
  <c r="E36" i="13"/>
  <c r="D36" i="13"/>
  <c r="C36" i="13"/>
  <c r="M35" i="13"/>
  <c r="L35" i="13"/>
  <c r="K35" i="13"/>
  <c r="J35" i="13"/>
  <c r="I35" i="13"/>
  <c r="H35" i="13"/>
  <c r="G35" i="13"/>
  <c r="F35" i="13"/>
  <c r="E35" i="13"/>
  <c r="D35" i="13"/>
  <c r="C35" i="13"/>
  <c r="M34" i="13"/>
  <c r="L34" i="13"/>
  <c r="K34" i="13"/>
  <c r="J34" i="13"/>
  <c r="I34" i="13"/>
  <c r="H34" i="13"/>
  <c r="G34" i="13"/>
  <c r="F34" i="13"/>
  <c r="E34" i="13"/>
  <c r="D34" i="13"/>
  <c r="C34" i="13"/>
  <c r="M33" i="13"/>
  <c r="L33" i="13"/>
  <c r="K33" i="13"/>
  <c r="J33" i="13"/>
  <c r="I33" i="13"/>
  <c r="H33" i="13"/>
  <c r="G33" i="13"/>
  <c r="F33" i="13"/>
  <c r="E33" i="13"/>
  <c r="D33" i="13"/>
  <c r="C33" i="13"/>
  <c r="M32" i="13"/>
  <c r="L32" i="13"/>
  <c r="K32" i="13"/>
  <c r="J32" i="13"/>
  <c r="I32" i="13"/>
  <c r="H32" i="13"/>
  <c r="G32" i="13"/>
  <c r="F32" i="13"/>
  <c r="E32" i="13"/>
  <c r="D32" i="13"/>
  <c r="C32" i="13"/>
  <c r="M31" i="13"/>
  <c r="L31" i="13"/>
  <c r="K31" i="13"/>
  <c r="J31" i="13"/>
  <c r="I31" i="13"/>
  <c r="H31" i="13"/>
  <c r="G31" i="13"/>
  <c r="F31" i="13"/>
  <c r="E31" i="13"/>
  <c r="D31" i="13"/>
  <c r="C31" i="13"/>
  <c r="M30" i="13"/>
  <c r="L30" i="13"/>
  <c r="K30" i="13"/>
  <c r="J30" i="13"/>
  <c r="I30" i="13"/>
  <c r="H30" i="13"/>
  <c r="G30" i="13"/>
  <c r="F30" i="13"/>
  <c r="E30" i="13"/>
  <c r="D30" i="13"/>
  <c r="C30" i="13"/>
  <c r="M29" i="13"/>
  <c r="L29" i="13"/>
  <c r="K29" i="13"/>
  <c r="J29" i="13"/>
  <c r="I29" i="13"/>
  <c r="H29" i="13"/>
  <c r="G29" i="13"/>
  <c r="F29" i="13"/>
  <c r="E29" i="13"/>
  <c r="D29" i="13"/>
  <c r="C29" i="13"/>
  <c r="M28" i="13"/>
  <c r="L28" i="13"/>
  <c r="K28" i="13"/>
  <c r="J28" i="13"/>
  <c r="I28" i="13"/>
  <c r="H28" i="13"/>
  <c r="G28" i="13"/>
  <c r="F28" i="13"/>
  <c r="E28" i="13"/>
  <c r="D28" i="13"/>
  <c r="C28" i="13"/>
  <c r="M27" i="13"/>
  <c r="L27" i="13"/>
  <c r="K27" i="13"/>
  <c r="J27" i="13"/>
  <c r="I27" i="13"/>
  <c r="H27" i="13"/>
  <c r="G27" i="13"/>
  <c r="F27" i="13"/>
  <c r="E27" i="13"/>
  <c r="D27" i="13"/>
  <c r="C27" i="13"/>
  <c r="M26" i="13"/>
  <c r="L26" i="13"/>
  <c r="K26" i="13"/>
  <c r="J26" i="13"/>
  <c r="I26" i="13"/>
  <c r="H26" i="13"/>
  <c r="G26" i="13"/>
  <c r="F26" i="13"/>
  <c r="E26" i="13"/>
  <c r="D26" i="13"/>
  <c r="C26" i="13"/>
  <c r="M25" i="13"/>
  <c r="L25" i="13"/>
  <c r="K25" i="13"/>
  <c r="J25" i="13"/>
  <c r="I25" i="13"/>
  <c r="H25" i="13"/>
  <c r="G25" i="13"/>
  <c r="F25" i="13"/>
  <c r="E25" i="13"/>
  <c r="D25" i="13"/>
  <c r="C25" i="13"/>
  <c r="A25" i="13"/>
  <c r="B23" i="11"/>
  <c r="C2" i="11"/>
  <c r="H40" i="11"/>
  <c r="G40" i="11"/>
  <c r="F40" i="11"/>
  <c r="E40" i="11"/>
  <c r="D40" i="11"/>
  <c r="C40" i="11"/>
  <c r="B40" i="11"/>
  <c r="H39" i="11"/>
  <c r="G39" i="11"/>
  <c r="F39" i="11"/>
  <c r="E39" i="11"/>
  <c r="D39" i="11"/>
  <c r="C39" i="11"/>
  <c r="B39" i="11"/>
  <c r="H38" i="11"/>
  <c r="G38" i="11"/>
  <c r="F38" i="11"/>
  <c r="E38" i="11"/>
  <c r="D38" i="11"/>
  <c r="C38" i="11"/>
  <c r="B38" i="11"/>
  <c r="H37" i="11"/>
  <c r="G37" i="11"/>
  <c r="F37" i="11"/>
  <c r="E37" i="11"/>
  <c r="D37" i="11"/>
  <c r="C37" i="11"/>
  <c r="B37" i="11"/>
  <c r="H36" i="11"/>
  <c r="G36" i="11"/>
  <c r="F36" i="11"/>
  <c r="E36" i="11"/>
  <c r="D36" i="11"/>
  <c r="C36" i="11"/>
  <c r="B36" i="11"/>
  <c r="H35" i="11"/>
  <c r="G35" i="11"/>
  <c r="F35" i="11"/>
  <c r="E35" i="11"/>
  <c r="D35" i="11"/>
  <c r="C35" i="11"/>
  <c r="B35" i="11"/>
  <c r="H34" i="11"/>
  <c r="G34" i="11"/>
  <c r="F34" i="11"/>
  <c r="E34" i="11"/>
  <c r="D34" i="11"/>
  <c r="C34" i="11"/>
  <c r="B34" i="11"/>
  <c r="H33" i="11"/>
  <c r="G33" i="11"/>
  <c r="F33" i="11"/>
  <c r="E33" i="11"/>
  <c r="D33" i="11"/>
  <c r="C33" i="11"/>
  <c r="B33" i="11"/>
  <c r="H32" i="11"/>
  <c r="G32" i="11"/>
  <c r="F32" i="11"/>
  <c r="E32" i="11"/>
  <c r="D32" i="11"/>
  <c r="C32" i="11"/>
  <c r="B32" i="11"/>
  <c r="H31" i="11"/>
  <c r="G31" i="11"/>
  <c r="F31" i="11"/>
  <c r="E31" i="11"/>
  <c r="D31" i="11"/>
  <c r="C31" i="11"/>
  <c r="B31" i="11"/>
  <c r="H30" i="11"/>
  <c r="G30" i="11"/>
  <c r="F30" i="11"/>
  <c r="E30" i="11"/>
  <c r="D30" i="11"/>
  <c r="C30" i="11"/>
  <c r="B30" i="11"/>
  <c r="H29" i="11"/>
  <c r="G29" i="11"/>
  <c r="F29" i="11"/>
  <c r="E29" i="11"/>
  <c r="D29" i="11"/>
  <c r="C29" i="11"/>
  <c r="B29" i="11"/>
  <c r="H28" i="11"/>
  <c r="G28" i="11"/>
  <c r="F28" i="11"/>
  <c r="E28" i="11"/>
  <c r="D28" i="11"/>
  <c r="C28" i="11"/>
  <c r="B28" i="11"/>
  <c r="H27" i="11"/>
  <c r="G27" i="11"/>
  <c r="F27" i="11"/>
  <c r="E27" i="11"/>
  <c r="D27" i="11"/>
  <c r="C27" i="11"/>
  <c r="B27" i="11"/>
  <c r="H26" i="11"/>
  <c r="G26" i="11"/>
  <c r="F26" i="11"/>
  <c r="E26" i="11"/>
  <c r="D26" i="11"/>
  <c r="C26" i="11"/>
  <c r="B26" i="11"/>
  <c r="H25" i="11"/>
  <c r="G25" i="11"/>
  <c r="F25" i="11"/>
  <c r="E25" i="11"/>
  <c r="D25" i="11"/>
  <c r="C25" i="11"/>
  <c r="B25" i="11"/>
  <c r="H24" i="11"/>
  <c r="G24" i="11"/>
  <c r="F24" i="11"/>
  <c r="E24" i="11"/>
  <c r="D24" i="11"/>
  <c r="C24" i="11"/>
  <c r="B24" i="11"/>
  <c r="H23" i="11"/>
  <c r="G23" i="11"/>
  <c r="F23" i="11"/>
  <c r="E23" i="11"/>
  <c r="D23" i="11"/>
  <c r="C23" i="11"/>
  <c r="H22" i="11"/>
  <c r="G22" i="11"/>
  <c r="F22" i="11"/>
  <c r="E22" i="11"/>
  <c r="D22" i="11"/>
  <c r="C22" i="11"/>
  <c r="B22" i="11"/>
</calcChain>
</file>

<file path=xl/sharedStrings.xml><?xml version="1.0" encoding="utf-8"?>
<sst xmlns="http://schemas.openxmlformats.org/spreadsheetml/2006/main" count="3946" uniqueCount="1415">
  <si>
    <t>AB-64</t>
  </si>
  <si>
    <t>HMP-mock-ill-even</t>
  </si>
  <si>
    <t>mOTUs</t>
  </si>
  <si>
    <t>GOTTCHA</t>
  </si>
  <si>
    <t>HMP-mock-ill-stag</t>
  </si>
  <si>
    <t>LL-S1-results</t>
  </si>
  <si>
    <t>gut-microbiome</t>
  </si>
  <si>
    <t>random-0050-0001</t>
  </si>
  <si>
    <t>random-0050-0100</t>
  </si>
  <si>
    <t>random-0050-1000</t>
  </si>
  <si>
    <t>random-0200-0001</t>
  </si>
  <si>
    <t>random-0200-0100</t>
  </si>
  <si>
    <t>random-0200-1000</t>
  </si>
  <si>
    <t>random-0500-0001</t>
  </si>
  <si>
    <t>random-0500-0100</t>
  </si>
  <si>
    <t>random-0500-1000</t>
  </si>
  <si>
    <t>Dataset</t>
  </si>
  <si>
    <t>Recall</t>
  </si>
  <si>
    <t>Precision</t>
  </si>
  <si>
    <t>SLIMM</t>
  </si>
  <si>
    <t>Kraken</t>
  </si>
  <si>
    <t>Latex Table</t>
  </si>
  <si>
    <t xml:space="preserve">Dataset </t>
  </si>
  <si>
    <t>kraken</t>
  </si>
  <si>
    <t>Average</t>
  </si>
  <si>
    <t>Method</t>
  </si>
  <si>
    <t>STDDEV</t>
  </si>
  <si>
    <t>MEAN</t>
  </si>
  <si>
    <t>Variance</t>
  </si>
  <si>
    <t>Q1</t>
  </si>
  <si>
    <t>Q3</t>
  </si>
  <si>
    <t>Q2(median)</t>
  </si>
  <si>
    <t>SLIMM-NF</t>
  </si>
  <si>
    <t>M1-S001</t>
  </si>
  <si>
    <t>M1-S002</t>
  </si>
  <si>
    <t>M2-S001</t>
  </si>
  <si>
    <t>M2-S002</t>
  </si>
  <si>
    <t>Bowtie2</t>
  </si>
  <si>
    <t>SUM</t>
  </si>
  <si>
    <t>Read Length</t>
  </si>
  <si>
    <t>Abandunce Distribution</t>
  </si>
  <si>
    <t>Type</t>
  </si>
  <si>
    <t>Mock Community</t>
  </si>
  <si>
    <t>Simulated (mimicking)</t>
  </si>
  <si>
    <t>even</t>
  </si>
  <si>
    <t xml:space="preserve">staggered </t>
  </si>
  <si>
    <t>staggered</t>
  </si>
  <si>
    <t>Discription</t>
  </si>
  <si>
    <t>Column1</t>
  </si>
  <si>
    <t>Paired</t>
  </si>
  <si>
    <t>No</t>
  </si>
  <si>
    <t>SRR606249</t>
  </si>
  <si>
    <t>Yes</t>
  </si>
  <si>
    <t>SRR172902</t>
  </si>
  <si>
    <t>SRR172903</t>
  </si>
  <si>
    <t>Simulated (random)</t>
  </si>
  <si>
    <t>Simulated (CAMI Challenge)</t>
  </si>
  <si>
    <t>https://data.cami-challenge.org/participate</t>
  </si>
  <si>
    <t>Number of Reads (Single)</t>
  </si>
  <si>
    <t>Number of Reads (total)</t>
  </si>
  <si>
    <t>Number of Species</t>
  </si>
  <si>
    <t>mock community dataset  from the Human Microbiome Project (HMP) containing genomes of 22 microorganisms (DOI: 10.1038/nature06244)</t>
  </si>
  <si>
    <t>mock community dataset  from the Human Microbiome Project (HMP) containing genomes of 22 microorganisms (DOI:10.1186/1471-2105-15-S9-S14)</t>
  </si>
  <si>
    <t>simulated datasets resembling  a metagenome obtained from human gut sample during the HMP</t>
  </si>
  <si>
    <t>simulated datasets resembling  a a freshwater metagenome dataset from Lake Lanier (DOI: 10.1128/AEM.00107-11)</t>
  </si>
  <si>
    <t>Medium complexity CAMI (The Critical Assessment of Metagenome Interpretation) challenge toy datasets which are publicly available at https://data.cami-challenge.org/participate.</t>
  </si>
  <si>
    <t>randomly created microbiomes (50 organisms, abundance range 1 to 100)</t>
  </si>
  <si>
    <t>randomly created microbiomes (50 organisms, abundance range 1 to 1000)</t>
  </si>
  <si>
    <t>randomly created microbiomes (50 organisms, no difference in abundance )</t>
  </si>
  <si>
    <t>randomly created microbiomes (200 organisms, no difference in abundance )</t>
  </si>
  <si>
    <t>randomly created microbiomes (200 organisms, abundance range 1 to 100)</t>
  </si>
  <si>
    <t>randomly created microbiomes (500 organisms, no difference in abundance )</t>
  </si>
  <si>
    <t>randomly created microbiomes (500 organisms, abundance range 1 to 100)</t>
  </si>
  <si>
    <t>randomly created microbiomes (500 organisms, abundance range 1 to 1000)</t>
  </si>
  <si>
    <t>randomly created microbiomes (200 organisms, abundance range 1 to 1000)</t>
  </si>
  <si>
    <t>F1</t>
  </si>
  <si>
    <t>Yara-S2</t>
  </si>
  <si>
    <t>MG01</t>
  </si>
  <si>
    <t>MG02</t>
  </si>
  <si>
    <t>MG03</t>
  </si>
  <si>
    <t>MG04</t>
  </si>
  <si>
    <t>MG05</t>
  </si>
  <si>
    <t>MG06</t>
  </si>
  <si>
    <t>MG07</t>
  </si>
  <si>
    <t>MG08</t>
  </si>
  <si>
    <t>MG09</t>
  </si>
  <si>
    <t>MG10</t>
  </si>
  <si>
    <t>MG11</t>
  </si>
  <si>
    <t>MG12</t>
  </si>
  <si>
    <t>MG13</t>
  </si>
  <si>
    <t>MG14</t>
  </si>
  <si>
    <t>MG15</t>
  </si>
  <si>
    <t>MG16</t>
  </si>
  <si>
    <t>MG17</t>
  </si>
  <si>
    <t>MG18</t>
  </si>
  <si>
    <t>Number of Reads</t>
  </si>
  <si>
    <t>\multirow{3}{*}{Mock}</t>
  </si>
  <si>
    <t>\multirow{9}{*}{Rand.Sim}</t>
  </si>
  <si>
    <t>\multirow{4}{*}{CAMI}</t>
  </si>
  <si>
    <t>\multirow{2}{*}{Mimic.Sim}</t>
  </si>
  <si>
    <t>Run Time (Seconds)</t>
  </si>
  <si>
    <t>Memory GB</t>
  </si>
  <si>
    <t>Species Level Taxonomic Profiles of the Different datasets used in the paper</t>
  </si>
  <si>
    <t>CAMI S001</t>
  </si>
  <si>
    <t>CAMI S002</t>
  </si>
  <si>
    <t>HMP-even</t>
  </si>
  <si>
    <t>HMP-stag</t>
  </si>
  <si>
    <t>rand-0050-0001</t>
  </si>
  <si>
    <t>rand-0050-0100</t>
  </si>
  <si>
    <t>rand-0050-1000</t>
  </si>
  <si>
    <t>rand-0200-0001</t>
  </si>
  <si>
    <t>rand-0200-0100</t>
  </si>
  <si>
    <t>rand-0200-1000</t>
  </si>
  <si>
    <t>rand-0500-0001</t>
  </si>
  <si>
    <t>rand-0500-0100</t>
  </si>
  <si>
    <t>rand-0500-1000</t>
  </si>
  <si>
    <t>Relative Ab</t>
  </si>
  <si>
    <t>Taxonomic ID</t>
  </si>
  <si>
    <t xml:space="preserve">Scientific Name </t>
  </si>
  <si>
    <t>taxid 380749</t>
  </si>
  <si>
    <t>name Hydrogenobaculum sp. Y04AAS1</t>
  </si>
  <si>
    <t>taxaid 1007115</t>
  </si>
  <si>
    <t xml:space="preserve">name "gamma proteobacterium SCGC AAA076-D13" </t>
  </si>
  <si>
    <t>taxid 272559</t>
  </si>
  <si>
    <t>name "Bacteroides fragilis NCTC 9343"</t>
  </si>
  <si>
    <t>taxid 697303</t>
  </si>
  <si>
    <t>name "Thermoanaerobacter wiegelii Rt8.B1"</t>
  </si>
  <si>
    <t>taxid 272943</t>
  </si>
  <si>
    <t>name "Rhodobacter sphaeroides 2.4.1"</t>
  </si>
  <si>
    <t>taxid 817</t>
  </si>
  <si>
    <t>taxid 287</t>
  </si>
  <si>
    <t>taxid 139</t>
  </si>
  <si>
    <t>taxid 123214</t>
  </si>
  <si>
    <t>name Persephonella marina EX-H1</t>
  </si>
  <si>
    <t>taxaid 1009708</t>
  </si>
  <si>
    <t xml:space="preserve">name "alpha proteobacterium SCGC AAA536-G10" </t>
  </si>
  <si>
    <t>taxid 862962</t>
  </si>
  <si>
    <t>name "Bacteroides fragilis 638R"</t>
  </si>
  <si>
    <t>taxid 46234</t>
  </si>
  <si>
    <t>name "Anabaena sp. 90"</t>
  </si>
  <si>
    <t>taxid 869816</t>
  </si>
  <si>
    <t>name "Staphylococcus aureus subsp. aureus JKD6159"</t>
  </si>
  <si>
    <t>taxid 176279</t>
  </si>
  <si>
    <t>taxid 670</t>
  </si>
  <si>
    <t>taxid 436114</t>
  </si>
  <si>
    <t>name Sulfurihydrogenibium sp. YO3AOP1</t>
  </si>
  <si>
    <t>taxaid 102134</t>
  </si>
  <si>
    <t xml:space="preserve">name "Desulfotomaculum gibsoniae" </t>
  </si>
  <si>
    <t>taxid 295405</t>
  </si>
  <si>
    <t>name "Bacteroides fragilis YCH46"</t>
  </si>
  <si>
    <t>taxid 449447</t>
  </si>
  <si>
    <t>name "Microcystis aeruginosa NIES-843"</t>
  </si>
  <si>
    <t>taxid 210007</t>
  </si>
  <si>
    <t>name "Streptococcus mutans UA159"</t>
  </si>
  <si>
    <t>taxid 194439</t>
  </si>
  <si>
    <t>taxid 432331</t>
  </si>
  <si>
    <t>name Sulfurihydrogenibium yellowstonense SS-5</t>
  </si>
  <si>
    <t>taxaid 1042156</t>
  </si>
  <si>
    <t xml:space="preserve">name "Clostridium sp. SY8519" </t>
  </si>
  <si>
    <t>taxid 657309</t>
  </si>
  <si>
    <t>name "Bacteroides xylanisolvens XB1A"</t>
  </si>
  <si>
    <t>taxid 338969</t>
  </si>
  <si>
    <t>name "Albidiferax ferrireducens T118"</t>
  </si>
  <si>
    <t>taxid 420247</t>
  </si>
  <si>
    <t>name "Methanobrevibacter smithii ATCC 35061"</t>
  </si>
  <si>
    <t>taxid 234621</t>
  </si>
  <si>
    <t>taxid 1270</t>
  </si>
  <si>
    <t>taxid 303</t>
  </si>
  <si>
    <t>taxid 309803</t>
  </si>
  <si>
    <t>name Thermotoga neapolitana DSM 4359</t>
  </si>
  <si>
    <t>taxaid 1042376</t>
  </si>
  <si>
    <t xml:space="preserve">name "Flavobacteriaceae bacterium S85" </t>
  </si>
  <si>
    <t>taxid 226186</t>
  </si>
  <si>
    <t>name "Bacteroides thetaiotaomicron VPI-5482"</t>
  </si>
  <si>
    <t>taxid 358220</t>
  </si>
  <si>
    <t>name "Acidovorax sp. KKS102"</t>
  </si>
  <si>
    <t>taxid 910348</t>
  </si>
  <si>
    <t>name "Escherichia coli P12b"</t>
  </si>
  <si>
    <t>taxid 272620</t>
  </si>
  <si>
    <t>taxid 28025</t>
  </si>
  <si>
    <t>taxid 339</t>
  </si>
  <si>
    <t>taxid 390874</t>
  </si>
  <si>
    <t>name Thermotoga petrophila RKU-1</t>
  </si>
  <si>
    <t>taxaid 1050222</t>
  </si>
  <si>
    <t xml:space="preserve">name "Paenibacillus sp. Aloe-11" </t>
  </si>
  <si>
    <t>taxid 667015</t>
  </si>
  <si>
    <t>name "Bacteroides salanitronis DSM 18170"</t>
  </si>
  <si>
    <t>taxid 296591</t>
  </si>
  <si>
    <t>name "Polaromonas sp. JS666"</t>
  </si>
  <si>
    <t>taxid 208964</t>
  </si>
  <si>
    <t>name "Pseudomonas aeruginosa PAO1"</t>
  </si>
  <si>
    <t>taxid 283166</t>
  </si>
  <si>
    <t>taxid 28072</t>
  </si>
  <si>
    <t>taxid 375</t>
  </si>
  <si>
    <t>taxid 126740</t>
  </si>
  <si>
    <t>name Thermotoga sp. RQ2</t>
  </si>
  <si>
    <t>taxaid 1054213</t>
  </si>
  <si>
    <t xml:space="preserve">name "Acetobacteraceae bacterium AT-5844" </t>
  </si>
  <si>
    <t>taxid 657319</t>
  </si>
  <si>
    <t>name "[Eubacterium] siraeum 70/3"</t>
  </si>
  <si>
    <t>taxid 365044</t>
  </si>
  <si>
    <t>name "Polaromonas naphthalenivorans CJ2"</t>
  </si>
  <si>
    <t>taxid 290402</t>
  </si>
  <si>
    <t>name "Clostridium beijerinckii NCIMB 8052"</t>
  </si>
  <si>
    <t>taxid 288681</t>
  </si>
  <si>
    <t>taxid 29339</t>
  </si>
  <si>
    <t>taxid 644</t>
  </si>
  <si>
    <t>taxid 243230</t>
  </si>
  <si>
    <t>name Deinococcus radiodurans R1</t>
  </si>
  <si>
    <t>taxaid 1076</t>
  </si>
  <si>
    <t xml:space="preserve">name "Rhodopseudomonas palustris" </t>
  </si>
  <si>
    <t>taxid 717961</t>
  </si>
  <si>
    <t>name "[Eubacterium] siraeum V10Sc8a"</t>
  </si>
  <si>
    <t>taxid 983917</t>
  </si>
  <si>
    <t>name "Rubrivivax gelatinosus IL144"</t>
  </si>
  <si>
    <t>taxid 208435</t>
  </si>
  <si>
    <t>name "Streptococcus agalactiae 2603V/R"</t>
  </si>
  <si>
    <t>taxid 319017</t>
  </si>
  <si>
    <t>taxid 300852</t>
  </si>
  <si>
    <t>name Thermus thermophilus HB8</t>
  </si>
  <si>
    <t>taxaid 1095726</t>
  </si>
  <si>
    <t xml:space="preserve">name "Streptococcus sp. SK140" </t>
  </si>
  <si>
    <t>taxid 657321</t>
  </si>
  <si>
    <t>name "Ruminococcus bromii L2-63"</t>
  </si>
  <si>
    <t>taxid 391735</t>
  </si>
  <si>
    <t>name "Verminephrobacter eiseniae EF01-2"</t>
  </si>
  <si>
    <t>taxid 400667</t>
  </si>
  <si>
    <t>name "Acinetobacter baumannii ATCC 17978"</t>
  </si>
  <si>
    <t>taxid 35746</t>
  </si>
  <si>
    <t>taxid 672</t>
  </si>
  <si>
    <t>taxid 513050</t>
  </si>
  <si>
    <t>name Dictyoglomus turgidum</t>
  </si>
  <si>
    <t>taxaid 1097667</t>
  </si>
  <si>
    <t xml:space="preserve">name "Patulibacter medicamentivorans" </t>
  </si>
  <si>
    <t>taxid 717959</t>
  </si>
  <si>
    <t>name "Alistipes shahii WAL 8301"</t>
  </si>
  <si>
    <t>taxid 395495</t>
  </si>
  <si>
    <t>name "Leptothrix cholodnii SP-6"</t>
  </si>
  <si>
    <t>name "Deinococcus radiodurans R1"</t>
  </si>
  <si>
    <t>taxid 429009</t>
  </si>
  <si>
    <t>taxid 160491</t>
  </si>
  <si>
    <t>taxid 168697</t>
  </si>
  <si>
    <t>name Salinispora arenicola</t>
  </si>
  <si>
    <t>taxaid 1111069</t>
  </si>
  <si>
    <t xml:space="preserve">name "Thermus sp. CCB_US3_UF1" </t>
  </si>
  <si>
    <t>taxid 679935</t>
  </si>
  <si>
    <t>name "Alistipes finegoldii DSM 17242"</t>
  </si>
  <si>
    <t>taxid 420662</t>
  </si>
  <si>
    <t>name "Methylibium petroleiphilum PM1"</t>
  </si>
  <si>
    <t>taxid 222523</t>
  </si>
  <si>
    <t>name "Bacillus cereus ATCC 10987"</t>
  </si>
  <si>
    <t>taxid 445985</t>
  </si>
  <si>
    <t>taxid 168695</t>
  </si>
  <si>
    <t>name Salinispora tropica</t>
  </si>
  <si>
    <t>taxaid 1111120</t>
  </si>
  <si>
    <t xml:space="preserve">name "Acidaminococcus sp. BV3L6" </t>
  </si>
  <si>
    <t>taxid 481448</t>
  </si>
  <si>
    <t>name "Methylacidiphilum infernorum V4"</t>
  </si>
  <si>
    <t>taxid 267747</t>
  </si>
  <si>
    <t>name "Propionibacterium acnes KPA171202"</t>
  </si>
  <si>
    <t>taxid 450851</t>
  </si>
  <si>
    <t>taxid 191218</t>
  </si>
  <si>
    <t>taxid 1282</t>
  </si>
  <si>
    <t>taxid 324602</t>
  </si>
  <si>
    <t>name Chloroflexus aurantiacus J-10-fl</t>
  </si>
  <si>
    <t>taxaid 1131272</t>
  </si>
  <si>
    <t xml:space="preserve">name "Chloroflexi bacterium SCGC AB-629-P13" </t>
  </si>
  <si>
    <t>taxid 657322</t>
  </si>
  <si>
    <t>name "Faecalibacterium prausnitzii SL3/3"</t>
  </si>
  <si>
    <t>taxid 452637</t>
  </si>
  <si>
    <t>name "Opitutus terrae PB90-1"</t>
  </si>
  <si>
    <t>taxid 122586</t>
  </si>
  <si>
    <t>name "Neisseria meningitidis MC58"</t>
  </si>
  <si>
    <t>taxid 459424</t>
  </si>
  <si>
    <t>taxid 191610</t>
  </si>
  <si>
    <t>taxid 1888</t>
  </si>
  <si>
    <t>taxid 65</t>
  </si>
  <si>
    <t>name Herpetosiphon aurantiacus</t>
  </si>
  <si>
    <t>taxaid 1131273</t>
  </si>
  <si>
    <t xml:space="preserve">name "Marinimicrobia bacterium SCGC AB-629-J13" </t>
  </si>
  <si>
    <t>taxid 709991</t>
  </si>
  <si>
    <t>name "Odoribacter splanchnicus DSM 20712"</t>
  </si>
  <si>
    <t>taxid 700598</t>
  </si>
  <si>
    <t>name "Niastella koreensis GR20-10"</t>
  </si>
  <si>
    <t>taxid 85962</t>
  </si>
  <si>
    <t>name "Helicobacter pylori 26695"</t>
  </si>
  <si>
    <t>taxid 479834</t>
  </si>
  <si>
    <t>taxid 192222</t>
  </si>
  <si>
    <t>taxid 103690</t>
  </si>
  <si>
    <t>name Nostoc sp. PCC 7120</t>
  </si>
  <si>
    <t>taxaid 1132442</t>
  </si>
  <si>
    <t xml:space="preserve">name "Bacillus sp. 37MA" </t>
  </si>
  <si>
    <t>taxid 435591</t>
  </si>
  <si>
    <t>name "Parabacteroides distasonis ATCC 8503"</t>
  </si>
  <si>
    <t>taxid 1005048</t>
  </si>
  <si>
    <t>name "Collimonas fungivorans Ter331"</t>
  </si>
  <si>
    <t>taxid 169963</t>
  </si>
  <si>
    <t>name "Listeria monocytogenes EGD-e"</t>
  </si>
  <si>
    <t>taxid 535026</t>
  </si>
  <si>
    <t>taxid 818</t>
  </si>
  <si>
    <t>name Bacteroides thetaiotaomicron</t>
  </si>
  <si>
    <t>taxaid 1134055</t>
  </si>
  <si>
    <t xml:space="preserve">name "Verrucomicrobium sp. 3C" </t>
  </si>
  <si>
    <t>taxid 657317</t>
  </si>
  <si>
    <t>name "Eubacterium rectale M104/1"</t>
  </si>
  <si>
    <t>taxid 640081</t>
  </si>
  <si>
    <t>name "Dechlorosoma suillum PS"</t>
  </si>
  <si>
    <t>taxid 435590</t>
  </si>
  <si>
    <t>name "Bacteroides vulgatus ATCC 8482"</t>
  </si>
  <si>
    <t>taxid 535289</t>
  </si>
  <si>
    <t>taxid 202752</t>
  </si>
  <si>
    <t>taxid 29338</t>
  </si>
  <si>
    <t>taxid 821</t>
  </si>
  <si>
    <t>name Bacteroides vulgatus</t>
  </si>
  <si>
    <t>taxaid 1137281</t>
  </si>
  <si>
    <t xml:space="preserve">name "Formosa sp. AK20" </t>
  </si>
  <si>
    <t>taxid 515619</t>
  </si>
  <si>
    <t>name "Eubacterium rectale ATCC 33656"</t>
  </si>
  <si>
    <t>taxid 509170</t>
  </si>
  <si>
    <t>name "Acinetobacter baumannii SDF"</t>
  </si>
  <si>
    <t>taxid 324831</t>
  </si>
  <si>
    <t>name "Lactobacillus gasseri ATCC 33323"</t>
  </si>
  <si>
    <t>taxid 572477</t>
  </si>
  <si>
    <t>taxid 216142</t>
  </si>
  <si>
    <t>taxid 837</t>
  </si>
  <si>
    <t>name Porphyromonas gingivalis</t>
  </si>
  <si>
    <t>taxaid 1144673</t>
  </si>
  <si>
    <t xml:space="preserve">name "Acinetobacter sp. CIP 64.7" </t>
  </si>
  <si>
    <t>taxid 718252</t>
  </si>
  <si>
    <t>name "Faecalibacterium prausnitzii L2-6"</t>
  </si>
  <si>
    <t>taxid 757424</t>
  </si>
  <si>
    <t>name "Herbaspirillum seropedicae SmR1"</t>
  </si>
  <si>
    <t>taxid 474186</t>
  </si>
  <si>
    <t>name "Enterococcus faecalis OG1RF"</t>
  </si>
  <si>
    <t>taxid 573825</t>
  </si>
  <si>
    <t>taxid 224915</t>
  </si>
  <si>
    <t>taxid 1092</t>
  </si>
  <si>
    <t>name Chlorobium limicola</t>
  </si>
  <si>
    <t>taxaid 1150676</t>
  </si>
  <si>
    <t xml:space="preserve">name "Rhodococcus sp. 29MFTsu3.1" </t>
  </si>
  <si>
    <t>taxid 585394</t>
  </si>
  <si>
    <t>name "Roseburia hominis A2-183"</t>
  </si>
  <si>
    <t>taxid 1313172</t>
  </si>
  <si>
    <t>name "Ilumatobacter coccineus YM16-304"</t>
  </si>
  <si>
    <t>taxid 170187</t>
  </si>
  <si>
    <t>name "Streptococcus pneumoniae ATCC BAA-334"</t>
  </si>
  <si>
    <t>taxid 595500</t>
  </si>
  <si>
    <t>taxid 1096</t>
  </si>
  <si>
    <t>name Chlorobium phaeobacteroides</t>
  </si>
  <si>
    <t>taxaid 1156433</t>
  </si>
  <si>
    <t xml:space="preserve">name "Streptococcus sp. I-P16" </t>
  </si>
  <si>
    <t>taxid 657315</t>
  </si>
  <si>
    <t>name "Roseburia intestinalis M50/1"</t>
  </si>
  <si>
    <t>taxid 292415</t>
  </si>
  <si>
    <t>name "Thiobacillus denitrificans ATCC 25259"</t>
  </si>
  <si>
    <t>taxid 1660</t>
  </si>
  <si>
    <t>name "Actinomyces odontolyticus ATCC 17982"</t>
  </si>
  <si>
    <t>taxid 634454</t>
  </si>
  <si>
    <t>taxid 1094</t>
  </si>
  <si>
    <t>name Chlorobium phaeovibrioides</t>
  </si>
  <si>
    <t>taxaid 1158154</t>
  </si>
  <si>
    <t xml:space="preserve">name "Thioalkalivibrio sp. AKL6" </t>
  </si>
  <si>
    <t>taxid 718255</t>
  </si>
  <si>
    <t>name "Roseburia intestinalis XB6B4"</t>
  </si>
  <si>
    <t>taxid 1142394</t>
  </si>
  <si>
    <t>name "Phycisphaera mikurensis NBRC 102666"</t>
  </si>
  <si>
    <t>taxid 176280</t>
  </si>
  <si>
    <t>name "Staphylococcus epidermidis ATCC 12228"</t>
  </si>
  <si>
    <t>taxid 637971</t>
  </si>
  <si>
    <t>taxid 242231</t>
  </si>
  <si>
    <t>taxid 36855</t>
  </si>
  <si>
    <t>taxid 1097</t>
  </si>
  <si>
    <t>name Chlorobium tepidum</t>
  </si>
  <si>
    <t>taxaid 1158758</t>
  </si>
  <si>
    <t xml:space="preserve">name "Thioalkalivibrio sp. ALJ9" </t>
  </si>
  <si>
    <t>taxid 515620</t>
  </si>
  <si>
    <t>name "[Eubacterium] eligens ATCC 27750"</t>
  </si>
  <si>
    <t>taxid 349741</t>
  </si>
  <si>
    <t>name "Akkermansia muciniphila ATCC BAA-835"</t>
  </si>
  <si>
    <t>taxid 643867</t>
  </si>
  <si>
    <t>taxid 260799</t>
  </si>
  <si>
    <t>taxid 40754</t>
  </si>
  <si>
    <t>taxid 34090</t>
  </si>
  <si>
    <t>name Pelodictyon phaeoclathratiforme</t>
  </si>
  <si>
    <t>taxaid 1158759</t>
  </si>
  <si>
    <t xml:space="preserve">name "Thioalkalivibrio sp. ALJ10" </t>
  </si>
  <si>
    <t>taxid 649756</t>
  </si>
  <si>
    <t>name "butyrate-producing bacterium SSC/2"</t>
  </si>
  <si>
    <t>taxid 243365</t>
  </si>
  <si>
    <t>name "Chromobacterium violaceum ATCC 12472"</t>
  </si>
  <si>
    <t>taxid 645464</t>
  </si>
  <si>
    <t>taxid 263820</t>
  </si>
  <si>
    <t>taxid 44454</t>
  </si>
  <si>
    <t>taxid 31899</t>
  </si>
  <si>
    <t>name Caldicellulosiruptor bescii</t>
  </si>
  <si>
    <t>taxaid 1158761</t>
  </si>
  <si>
    <t xml:space="preserve">name "Thioalkalivibrio sp. ALJ12" </t>
  </si>
  <si>
    <t>taxid 657313</t>
  </si>
  <si>
    <t>name "Ruminococcus torques L2-14"</t>
  </si>
  <si>
    <t>taxid 748247</t>
  </si>
  <si>
    <t>name "Azoarcus sp. KH32C"</t>
  </si>
  <si>
    <t>taxid 693971</t>
  </si>
  <si>
    <t>taxid 264202</t>
  </si>
  <si>
    <t>taxid 62977</t>
  </si>
  <si>
    <t>taxid 44001</t>
  </si>
  <si>
    <t>name Caldicellulosiruptor saccharolyticus</t>
  </si>
  <si>
    <t>taxaid 1166130</t>
  </si>
  <si>
    <t xml:space="preserve">name "Enterobacter sp. R4-368" </t>
  </si>
  <si>
    <t>taxid 426355</t>
  </si>
  <si>
    <t>name "Methylobacterium radiotolerans JCM 2831"</t>
  </si>
  <si>
    <t>taxid 755178</t>
  </si>
  <si>
    <t>taxid 65393</t>
  </si>
  <si>
    <t>taxid 1515</t>
  </si>
  <si>
    <t>name Clostridium thermocellum</t>
  </si>
  <si>
    <t>taxaid 1167637</t>
  </si>
  <si>
    <t xml:space="preserve">name "Gillisia marina" </t>
  </si>
  <si>
    <t>taxid 522306</t>
  </si>
  <si>
    <t>name "Candidatus Accumulibacter phosphatis clade IIA str. UW-1"</t>
  </si>
  <si>
    <t>taxid 759350</t>
  </si>
  <si>
    <t>taxid 272622</t>
  </si>
  <si>
    <t>taxid 1351</t>
  </si>
  <si>
    <t>name Enterococcus faecalis</t>
  </si>
  <si>
    <t>taxaid 1169146</t>
  </si>
  <si>
    <t xml:space="preserve">name "Microbacterium sp. 11MF" </t>
  </si>
  <si>
    <t>taxid 693979</t>
  </si>
  <si>
    <t>name "Bacteroides helcogenes P 36-108"</t>
  </si>
  <si>
    <t>taxid 998088</t>
  </si>
  <si>
    <t>name "Aeromonas veronii B565"</t>
  </si>
  <si>
    <t>taxid 768486</t>
  </si>
  <si>
    <t>taxid 273035</t>
  </si>
  <si>
    <t>taxid 66692</t>
  </si>
  <si>
    <t>taxid 496866</t>
  </si>
  <si>
    <t>name Thermoanaerobacter pseudethanolicus</t>
  </si>
  <si>
    <t>taxaid 1169153</t>
  </si>
  <si>
    <t xml:space="preserve">name "Nocardiopsis sp. CNS639" </t>
  </si>
  <si>
    <t>taxid 717962</t>
  </si>
  <si>
    <t>name "Coprococcus catus GD/7"</t>
  </si>
  <si>
    <t>taxid 755732</t>
  </si>
  <si>
    <t>name "Fluviicola taffensis DSM 16823"</t>
  </si>
  <si>
    <t>taxid 936153</t>
  </si>
  <si>
    <t>taxid 107806</t>
  </si>
  <si>
    <t>taxid 851</t>
  </si>
  <si>
    <t>name Fusobacterium nucleatum</t>
  </si>
  <si>
    <t>taxaid 1169157</t>
  </si>
  <si>
    <t xml:space="preserve">name "Streptomyces sp. CNQ766" </t>
  </si>
  <si>
    <t>taxid 717960</t>
  </si>
  <si>
    <t>name "[Eubacterium] cylindroides T2-87"</t>
  </si>
  <si>
    <t>taxid 748280</t>
  </si>
  <si>
    <t>name "Pseudogulbenkiania sp. NH8B"</t>
  </si>
  <si>
    <t>taxid 1006006</t>
  </si>
  <si>
    <t>taxid 129394</t>
  </si>
  <si>
    <t>taxid 239935</t>
  </si>
  <si>
    <t>name Akkermansia muciniphila</t>
  </si>
  <si>
    <t>taxaid 1169322</t>
  </si>
  <si>
    <t xml:space="preserve">name "Citrobacter sp. KTE151" </t>
  </si>
  <si>
    <t>taxid 657314</t>
  </si>
  <si>
    <t>name "Ruminococcus obeum A2-162"</t>
  </si>
  <si>
    <t>taxid 83406</t>
  </si>
  <si>
    <t>name "gamma proteobacterium HdN1"</t>
  </si>
  <si>
    <t>taxid 1071761</t>
  </si>
  <si>
    <t>taxid 290318</t>
  </si>
  <si>
    <t>taxid 135735</t>
  </si>
  <si>
    <t>taxid 173480</t>
  </si>
  <si>
    <t>name Gemmatimonas aurantiaca</t>
  </si>
  <si>
    <t>taxaid 1169668</t>
  </si>
  <si>
    <t xml:space="preserve">name "Enterococcus sp. GMD4E" </t>
  </si>
  <si>
    <t>taxid 717608</t>
  </si>
  <si>
    <t>name "[Clostridium] cf. saccharolyticum K10"</t>
  </si>
  <si>
    <t>taxid 557598</t>
  </si>
  <si>
    <t>name "Laribacter hongkongensis HLHK9"</t>
  </si>
  <si>
    <t>taxid 1071764</t>
  </si>
  <si>
    <t>taxid 290434</t>
  </si>
  <si>
    <t>taxid 138119</t>
  </si>
  <si>
    <t>taxid 265606</t>
  </si>
  <si>
    <t>name Rhodopirellula baltica</t>
  </si>
  <si>
    <t>taxaid 1169855</t>
  </si>
  <si>
    <t xml:space="preserve">name "Rhodobacteraceae bacterium PD-2" </t>
  </si>
  <si>
    <t>taxid 751585</t>
  </si>
  <si>
    <t>name "Coprococcus sp. ART55/1"</t>
  </si>
  <si>
    <t>taxid 984262</t>
  </si>
  <si>
    <t>name "Saprospira grandis str. Lewin"</t>
  </si>
  <si>
    <t>taxid 1091494</t>
  </si>
  <si>
    <t>taxid 311402</t>
  </si>
  <si>
    <t>taxid 158</t>
  </si>
  <si>
    <t>name Treponema denticola</t>
  </si>
  <si>
    <t>taxaid 1174684</t>
  </si>
  <si>
    <t xml:space="preserve">name "Sphingopyxis sp. MC1" </t>
  </si>
  <si>
    <t>taxid 1042156</t>
  </si>
  <si>
    <t>name "Clostridium sp. SY8519"</t>
  </si>
  <si>
    <t>taxid 360910</t>
  </si>
  <si>
    <t>name "Bordetella avium 197N"</t>
  </si>
  <si>
    <t>taxid 1094714</t>
  </si>
  <si>
    <t>taxid 313596</t>
  </si>
  <si>
    <t>taxid 33075</t>
  </si>
  <si>
    <t>name Acidobacterium capsulatum</t>
  </si>
  <si>
    <t>taxaid 1203562</t>
  </si>
  <si>
    <t xml:space="preserve">name "Corynebacterium sp. KPL1855" </t>
  </si>
  <si>
    <t>taxid 657323</t>
  </si>
  <si>
    <t>name "Ruminococcus sp. SR1/5"</t>
  </si>
  <si>
    <t>taxid 159087</t>
  </si>
  <si>
    <t>name "Dechloromonas aromatica RCB"</t>
  </si>
  <si>
    <t>taxid 1096997</t>
  </si>
  <si>
    <t>taxid 314724</t>
  </si>
  <si>
    <t>taxid 89184</t>
  </si>
  <si>
    <t>name Ruegeria pomeroyi</t>
  </si>
  <si>
    <t>taxaid 1203566</t>
  </si>
  <si>
    <t xml:space="preserve">name "Corynebacterium sp. KPL1859" </t>
  </si>
  <si>
    <t>taxid 657308</t>
  </si>
  <si>
    <t>name "Gordonibacter pamelaeae 7-10-1-b"</t>
  </si>
  <si>
    <t>taxid 1163617</t>
  </si>
  <si>
    <t>name "Sulfuricella denitrificans skB26"</t>
  </si>
  <si>
    <t>taxid 1150469</t>
  </si>
  <si>
    <t>taxid 316058</t>
  </si>
  <si>
    <t>taxid 52598</t>
  </si>
  <si>
    <t>name Sulfitobacter sp. EE-36</t>
  </si>
  <si>
    <t>taxaid 1203627</t>
  </si>
  <si>
    <t xml:space="preserve">name "Corynebacterium sp. KPL1998" </t>
  </si>
  <si>
    <t>taxid 1384484</t>
  </si>
  <si>
    <t>name "Adlercreutzia equolifaciens DSM 19450"</t>
  </si>
  <si>
    <t>name "Allochromatium vinosum DSM 180"</t>
  </si>
  <si>
    <t>taxid 1155096</t>
  </si>
  <si>
    <t>taxid 314267</t>
  </si>
  <si>
    <t>name Sulfitobacter sp. NAS-14.1</t>
  </si>
  <si>
    <t>taxaid 1209364</t>
  </si>
  <si>
    <t xml:space="preserve">name "Bacillus sp. WBUNB004" </t>
  </si>
  <si>
    <t>taxid 245014</t>
  </si>
  <si>
    <t>name "butyrate-producing bacterium SS3/4"</t>
  </si>
  <si>
    <t>taxid 264731</t>
  </si>
  <si>
    <t>name "Prevotella ruminicola 23"</t>
  </si>
  <si>
    <t>taxid 1223569</t>
  </si>
  <si>
    <t>taxid 321314</t>
  </si>
  <si>
    <t>taxid 542</t>
  </si>
  <si>
    <t>name Zymomonas mobilis</t>
  </si>
  <si>
    <t>taxaid 1209372</t>
  </si>
  <si>
    <t xml:space="preserve">name "Bacillus sp. WBUNB009" </t>
  </si>
  <si>
    <t>taxid 479437</t>
  </si>
  <si>
    <t>name "Eggerthella lenta DSM 2243"</t>
  </si>
  <si>
    <t>taxid 414684</t>
  </si>
  <si>
    <t>name "Rhodospirillum centenum SW"</t>
  </si>
  <si>
    <t>taxid 1224144</t>
  </si>
  <si>
    <t>taxid 322098</t>
  </si>
  <si>
    <t>taxid 518</t>
  </si>
  <si>
    <t>name Bordetella bronchiseptica</t>
  </si>
  <si>
    <t>taxaid 1224136</t>
  </si>
  <si>
    <t xml:space="preserve">name "Enterobacteriaceae bacterium LSJC7" </t>
  </si>
  <si>
    <t>taxid 903814</t>
  </si>
  <si>
    <t>name "Eubacterium limosum KIST612"</t>
  </si>
  <si>
    <t>taxid 1064539</t>
  </si>
  <si>
    <t>name "Azospirillum brasilense Sp245"</t>
  </si>
  <si>
    <t>taxid 1224146</t>
  </si>
  <si>
    <t>taxid 357347</t>
  </si>
  <si>
    <t>taxid 266265</t>
  </si>
  <si>
    <t>name Burkholderia xenovorans LB400</t>
  </si>
  <si>
    <t>taxaid 1229484</t>
  </si>
  <si>
    <t xml:space="preserve">name "alpha proteobacterium LLX12A" </t>
  </si>
  <si>
    <t>taxid 693746</t>
  </si>
  <si>
    <t>name "Oscillibacter valericigenes Sjm18-20"</t>
  </si>
  <si>
    <t>taxid 380358</t>
  </si>
  <si>
    <t>name "Xanthomonas albilineans GPE PC73"</t>
  </si>
  <si>
    <t>taxid 1306418</t>
  </si>
  <si>
    <t>taxid 212717</t>
  </si>
  <si>
    <t>taxid 34029</t>
  </si>
  <si>
    <t>name Leptothrix cholodnii</t>
  </si>
  <si>
    <t>taxaid 1230476</t>
  </si>
  <si>
    <t xml:space="preserve">name "Bradyrhizobium sp. DFCI-1" </t>
  </si>
  <si>
    <t>taxid 1367477</t>
  </si>
  <si>
    <t>name "Bacillus infantis NRRL B-14911"</t>
  </si>
  <si>
    <t>taxid 1328324</t>
  </si>
  <si>
    <t>taxid 363253</t>
  </si>
  <si>
    <t>taxid 915</t>
  </si>
  <si>
    <t>name Nitrosomonas europaea</t>
  </si>
  <si>
    <t>taxaid 1231180</t>
  </si>
  <si>
    <t xml:space="preserve">name "Nitratireductor pacificus" </t>
  </si>
  <si>
    <t>taxid 1007105</t>
  </si>
  <si>
    <t>name "Pusillimonas sp. T7-7"</t>
  </si>
  <si>
    <t>taxid 1338411</t>
  </si>
  <si>
    <t>taxid 366394</t>
  </si>
  <si>
    <t>taxid 216895</t>
  </si>
  <si>
    <t>taxid 402882</t>
  </si>
  <si>
    <t>name Shewanella baltica OS185</t>
  </si>
  <si>
    <t>taxaid 1235799</t>
  </si>
  <si>
    <t xml:space="preserve">name "Lachnospiraceae bacterium 3-2" </t>
  </si>
  <si>
    <t>taxid 243233</t>
  </si>
  <si>
    <t>name "Methylococcus capsulatus str. Bath"</t>
  </si>
  <si>
    <t>taxid 1354240</t>
  </si>
  <si>
    <t>taxid 218497</t>
  </si>
  <si>
    <t>taxid 407976</t>
  </si>
  <si>
    <t>name Shewanella baltica OS223</t>
  </si>
  <si>
    <t>taxaid 1235803</t>
  </si>
  <si>
    <t xml:space="preserve">name "Parabacteroides sp. ASF519" </t>
  </si>
  <si>
    <t>taxid 396588</t>
  </si>
  <si>
    <t>name "Thioalkalivibrio sulfidophilus HL-EbGr7"</t>
  </si>
  <si>
    <t>taxid 1354302</t>
  </si>
  <si>
    <t>taxid 377629</t>
  </si>
  <si>
    <t>taxid 220341</t>
  </si>
  <si>
    <t>taxid 901</t>
  </si>
  <si>
    <t>name Desulfovibrio piger</t>
  </si>
  <si>
    <t>taxaid 1237929</t>
  </si>
  <si>
    <t xml:space="preserve">name "Thioalkalivibrio sp. ALJ5" </t>
  </si>
  <si>
    <t>taxid 441620</t>
  </si>
  <si>
    <t>name "Methylobacterium populi BJ001"</t>
  </si>
  <si>
    <t>taxid 1382923</t>
  </si>
  <si>
    <t>taxid 224326</t>
  </si>
  <si>
    <t>taxid 391774</t>
  </si>
  <si>
    <t>name Desulfovibrio vulgaris DP4</t>
  </si>
  <si>
    <t>taxaid 1240726</t>
  </si>
  <si>
    <t xml:space="preserve">name "Xanthomonas sp. SHU166" </t>
  </si>
  <si>
    <t>taxid 342108</t>
  </si>
  <si>
    <t>name "Magnetospirillum magneticum AMB-1"</t>
  </si>
  <si>
    <t>taxid 1394180</t>
  </si>
  <si>
    <t>taxid 398580</t>
  </si>
  <si>
    <t>taxid 243231</t>
  </si>
  <si>
    <t>name Geobacter sulfurreducens PCA</t>
  </si>
  <si>
    <t>taxaid 1240783</t>
  </si>
  <si>
    <t xml:space="preserve">name "Xanthomonas sp. SHU199" </t>
  </si>
  <si>
    <t>name "Phenylobacterium zucineum HLK1"</t>
  </si>
  <si>
    <t>taxid 1420885</t>
  </si>
  <si>
    <t>taxid 401473</t>
  </si>
  <si>
    <t>taxid 844</t>
  </si>
  <si>
    <t>name Wolinella succinogenes</t>
  </si>
  <si>
    <t>taxaid 1243180</t>
  </si>
  <si>
    <t xml:space="preserve">name "Haloferax sp. BAB2207" </t>
  </si>
  <si>
    <t>taxid 469383</t>
  </si>
  <si>
    <t>name "Conexibacter woesei DSM 14684"</t>
  </si>
  <si>
    <t>taxid 1423891</t>
  </si>
  <si>
    <t>taxid 416348</t>
  </si>
  <si>
    <t>taxid 160233</t>
  </si>
  <si>
    <t>name Ignicoccus hospitalis</t>
  </si>
  <si>
    <t>taxaid 1262697</t>
  </si>
  <si>
    <t xml:space="preserve">name "Alistipes sp. CAG:53" </t>
  </si>
  <si>
    <t>taxid 187303</t>
  </si>
  <si>
    <t>name "Methylocystis sp. SC2"</t>
  </si>
  <si>
    <t>taxid 1435981</t>
  </si>
  <si>
    <t>taxid 426117</t>
  </si>
  <si>
    <t>taxid 178306</t>
  </si>
  <si>
    <t>name Pyrobaculum aerophilum IM2</t>
  </si>
  <si>
    <t>taxaid 1262734</t>
  </si>
  <si>
    <t xml:space="preserve">name "Bacteroides sp. CAG:1060" </t>
  </si>
  <si>
    <t>taxid 1137651</t>
  </si>
  <si>
    <t>name "Xanthomonas citri subsp. citri Aw12879"</t>
  </si>
  <si>
    <t>taxid 1484157</t>
  </si>
  <si>
    <t>taxid 234831</t>
  </si>
  <si>
    <t>taxid 121277</t>
  </si>
  <si>
    <t>name Pyrobaculum arsenaticum</t>
  </si>
  <si>
    <t>taxaid 1262739</t>
  </si>
  <si>
    <t xml:space="preserve">name "Bacteroides sp. CAG:443" </t>
  </si>
  <si>
    <t>taxid 743721</t>
  </si>
  <si>
    <t>name "Pseudoxanthomonas suwonensis 11-1"</t>
  </si>
  <si>
    <t>taxid 438753</t>
  </si>
  <si>
    <t>taxid 181486</t>
  </si>
  <si>
    <t>name Pyrobaculum calidifontis</t>
  </si>
  <si>
    <t>taxaid 1262749</t>
  </si>
  <si>
    <t xml:space="preserve">name "Bacteroides sp. CAG:714" </t>
  </si>
  <si>
    <t>taxid 512565</t>
  </si>
  <si>
    <t>name "Actinoplanes missouriensis 431"</t>
  </si>
  <si>
    <t>taxid 439855</t>
  </si>
  <si>
    <t>taxid 243265</t>
  </si>
  <si>
    <t>taxid 111955</t>
  </si>
  <si>
    <t>name Sulfolobus tokodaii</t>
  </si>
  <si>
    <t>taxaid 1262788</t>
  </si>
  <si>
    <t xml:space="preserve">name "Clostridium sp. CAG:269" </t>
  </si>
  <si>
    <t>taxid 1036672</t>
  </si>
  <si>
    <t>name "Advenella kashmirensis WT001"</t>
  </si>
  <si>
    <t>taxid 441772</t>
  </si>
  <si>
    <t>taxid 2261</t>
  </si>
  <si>
    <t>name Pyrococcus furiosus</t>
  </si>
  <si>
    <t>taxaid 1262810</t>
  </si>
  <si>
    <t xml:space="preserve">name "Clostridium sp. CAG:452" </t>
  </si>
  <si>
    <t>taxid 754252</t>
  </si>
  <si>
    <t>name "Propionibacterium freudenreichii subsp. shermanii CIRM-BIA1"</t>
  </si>
  <si>
    <t>taxid 444612</t>
  </si>
  <si>
    <t>taxid 261591</t>
  </si>
  <si>
    <t>taxid 53953</t>
  </si>
  <si>
    <t>name Pyrococcus horikoshii</t>
  </si>
  <si>
    <t>taxaid 1262820</t>
  </si>
  <si>
    <t xml:space="preserve">name "Clostridium sp. CAG:567" </t>
  </si>
  <si>
    <t>taxid 502025</t>
  </si>
  <si>
    <t>name "Haliangium ochraceum DSM 14365"</t>
  </si>
  <si>
    <t>taxid 379547</t>
  </si>
  <si>
    <t>name Aciduliprofundum boonei</t>
  </si>
  <si>
    <t>taxaid 1262862</t>
  </si>
  <si>
    <t xml:space="preserve">name "Coprococcus sp. CAG:131" </t>
  </si>
  <si>
    <t>taxid 702113</t>
  </si>
  <si>
    <t>name "Novosphingobium sp. PP1Y"</t>
  </si>
  <si>
    <t>taxid 2234</t>
  </si>
  <si>
    <t>name Archaeoglobus fulgidus</t>
  </si>
  <si>
    <t>taxaid 1262921</t>
  </si>
  <si>
    <t xml:space="preserve">name "Prevotella sp. CAG:1185" </t>
  </si>
  <si>
    <t>taxid 187272</t>
  </si>
  <si>
    <t>name "Alkalilimnicola ehrlichii MLHE-1"</t>
  </si>
  <si>
    <t>taxid 451709</t>
  </si>
  <si>
    <t>taxid 269084</t>
  </si>
  <si>
    <t>taxid 2246</t>
  </si>
  <si>
    <t>name Haloferax volcanii</t>
  </si>
  <si>
    <t>taxaid 1262931</t>
  </si>
  <si>
    <t xml:space="preserve">name "Prevotella sp. CAG:592" </t>
  </si>
  <si>
    <t>taxid 990288</t>
  </si>
  <si>
    <t>name "Acidithiobacillus caldus SM-1"</t>
  </si>
  <si>
    <t>taxid 457570</t>
  </si>
  <si>
    <t>taxid 2320</t>
  </si>
  <si>
    <t>name Methanopyrus kandleri</t>
  </si>
  <si>
    <t>taxaid 1262933</t>
  </si>
  <si>
    <t xml:space="preserve">name "Prevotella sp. CAG:617" </t>
  </si>
  <si>
    <t>taxid 1196835</t>
  </si>
  <si>
    <t>name "Pseudomonas stutzeri CCUG 29243"</t>
  </si>
  <si>
    <t>taxid 188937</t>
  </si>
  <si>
    <t>name Methanosarcina acetivorans C2A</t>
  </si>
  <si>
    <t>taxaid 1262936</t>
  </si>
  <si>
    <t xml:space="preserve">name "Prevotella sp. CAG:873" </t>
  </si>
  <si>
    <t>taxid 573065</t>
  </si>
  <si>
    <t>name "Asticcacaulis excentricus CB 48"</t>
  </si>
  <si>
    <t>taxid 471472</t>
  </si>
  <si>
    <t>taxid 272630</t>
  </si>
  <si>
    <t>taxid 2190</t>
  </si>
  <si>
    <t>name Methanocaldococcus jannaschii</t>
  </si>
  <si>
    <t>taxaid 1262957</t>
  </si>
  <si>
    <t xml:space="preserve">name "Ruminococcus sp. CAG:382" </t>
  </si>
  <si>
    <t>taxid 269798</t>
  </si>
  <si>
    <t>name "Cytophaga hutchinsonii ATCC 33406"</t>
  </si>
  <si>
    <t>taxid 478433</t>
  </si>
  <si>
    <t>taxid 272634</t>
  </si>
  <si>
    <t>taxid 402880</t>
  </si>
  <si>
    <t>name Methanococcus maripaludis C5</t>
  </si>
  <si>
    <t>taxaid 1262963</t>
  </si>
  <si>
    <t xml:space="preserve">name "Ruminococcus sp. CAG:579" </t>
  </si>
  <si>
    <t>taxid 765912</t>
  </si>
  <si>
    <t>name "Thioflavicoccus mobilis 8321"</t>
  </si>
  <si>
    <t>taxid 479435</t>
  </si>
  <si>
    <t>taxid 267377</t>
  </si>
  <si>
    <t>name Methanococcus maripaludis S2</t>
  </si>
  <si>
    <t>taxaid 1263001</t>
  </si>
  <si>
    <t xml:space="preserve">name "Firmicutes bacterium CAG:114" </t>
  </si>
  <si>
    <t>taxid 479433</t>
  </si>
  <si>
    <t>name "Catenulispora acidiphila DSM 44928"</t>
  </si>
  <si>
    <t>taxid 160232</t>
  </si>
  <si>
    <t>name Nanoarchaeum equitans</t>
  </si>
  <si>
    <t>taxaid 1263006</t>
  </si>
  <si>
    <t xml:space="preserve">name "Firmicutes bacterium CAG:170" </t>
  </si>
  <si>
    <t>taxid 649349</t>
  </si>
  <si>
    <t>name "Leadbetterella byssophila DSM 17132"</t>
  </si>
  <si>
    <t>taxid 497965</t>
  </si>
  <si>
    <t>taxid 273063</t>
  </si>
  <si>
    <t>taxaid 1263044</t>
  </si>
  <si>
    <t xml:space="preserve">name "Bacteroides faecis CAG:32" </t>
  </si>
  <si>
    <t>taxid 1045855</t>
  </si>
  <si>
    <t>name "Pseudoxanthomonas spadix BD-a59"</t>
  </si>
  <si>
    <t>taxid 499174</t>
  </si>
  <si>
    <t>taxaid 1263059</t>
  </si>
  <si>
    <t xml:space="preserve">name "Bifidobacterium longum CAG:69" </t>
  </si>
  <si>
    <t>taxid 395965</t>
  </si>
  <si>
    <t>name "Methylocella silvestris BL2"</t>
  </si>
  <si>
    <t>taxid 499175</t>
  </si>
  <si>
    <t>taxaid 1263062</t>
  </si>
  <si>
    <t xml:space="preserve">name "Butyrivibrio crossotus CAG:259" </t>
  </si>
  <si>
    <t>name "Azorhizobium caulinodans ORS 571"</t>
  </si>
  <si>
    <t>taxid 511995</t>
  </si>
  <si>
    <t>taxaid 1263070</t>
  </si>
  <si>
    <t xml:space="preserve">name "Coprococcus comes CAG:19" </t>
  </si>
  <si>
    <t>taxid 666685</t>
  </si>
  <si>
    <t>name "Rhodanobacter denitrificans"</t>
  </si>
  <si>
    <t>taxid 521096</t>
  </si>
  <si>
    <t>taxid 289380</t>
  </si>
  <si>
    <t>taxaid 1263099</t>
  </si>
  <si>
    <t xml:space="preserve">name "Parasutterella excrementihominis CAG:233" </t>
  </si>
  <si>
    <t>taxid 331678</t>
  </si>
  <si>
    <t>name "Chlorobium phaeobacteroides BS1"</t>
  </si>
  <si>
    <t>taxid 523796</t>
  </si>
  <si>
    <t>taxaid 1263106</t>
  </si>
  <si>
    <t xml:space="preserve">name "Ruminococcus gnavus CAG:126" </t>
  </si>
  <si>
    <t>taxid 639283</t>
  </si>
  <si>
    <t>name "Starkeya novella DSM 506"</t>
  </si>
  <si>
    <t>taxaid 1266845</t>
  </si>
  <si>
    <t xml:space="preserve">name "Carnobacterium inhibens subsp. gilichinskyi" </t>
  </si>
  <si>
    <t>taxid 479432</t>
  </si>
  <si>
    <t>name "Streptosporangium roseum DSM 43021"</t>
  </si>
  <si>
    <t>taxid 309800</t>
  </si>
  <si>
    <t>taxaid 1282886</t>
  </si>
  <si>
    <t xml:space="preserve">name "Aeromonas sp. MDS8" </t>
  </si>
  <si>
    <t>taxid 395963</t>
  </si>
  <si>
    <t>name "Beijerinckia indica subsp. indica ATCC 9039"</t>
  </si>
  <si>
    <t>taxaid 1287055</t>
  </si>
  <si>
    <t xml:space="preserve">name "Brachyspira hampsonii" </t>
  </si>
  <si>
    <t>taxid 743720</t>
  </si>
  <si>
    <t>name "Pseudomonas fulva 12-X"</t>
  </si>
  <si>
    <t>taxid 541229</t>
  </si>
  <si>
    <t>taxaid 1287182</t>
  </si>
  <si>
    <t xml:space="preserve">name "Mesorhizobium sp. L48C026A00" </t>
  </si>
  <si>
    <t>taxid 1245471</t>
  </si>
  <si>
    <t>name "Pseudomonas resinovorans NBRC 106553"</t>
  </si>
  <si>
    <t>taxid 543736</t>
  </si>
  <si>
    <t>taxaid 1287240</t>
  </si>
  <si>
    <t xml:space="preserve">name "Mesorhizobium sp. LNHC229A00" </t>
  </si>
  <si>
    <t>taxid 1110502</t>
  </si>
  <si>
    <t>name "Tistrella mobilis KA081020-065"</t>
  </si>
  <si>
    <t>taxid 543891</t>
  </si>
  <si>
    <t>taxid 314723</t>
  </si>
  <si>
    <t>taxaid 1287287</t>
  </si>
  <si>
    <t xml:space="preserve">name "Mesorhizobium sp. LSHC414A00" </t>
  </si>
  <si>
    <t>taxid 402881</t>
  </si>
  <si>
    <t>name "Parvibaculum lavamentivorans DS-1"</t>
  </si>
  <si>
    <t>taxid 547559</t>
  </si>
  <si>
    <t>taxaid 1287289</t>
  </si>
  <si>
    <t xml:space="preserve">name "Mesorhizobium sp. LSHC416B00" </t>
  </si>
  <si>
    <t>taxid 279238</t>
  </si>
  <si>
    <t>name "Novosphingobium aromaticivorans DSM 12444"</t>
  </si>
  <si>
    <t>taxid 570416</t>
  </si>
  <si>
    <t>taxaid 1287321</t>
  </si>
  <si>
    <t xml:space="preserve">name "Mesorhizobium sp. LSJC264A00" </t>
  </si>
  <si>
    <t>taxid 1255043</t>
  </si>
  <si>
    <t>name "Thioalkalivibrio nitratireducens DSM 14787"</t>
  </si>
  <si>
    <t>taxid 316273</t>
  </si>
  <si>
    <t>taxaid 1304</t>
  </si>
  <si>
    <t xml:space="preserve">name "Streptococcus salivarius" </t>
  </si>
  <si>
    <t>taxid 78245</t>
  </si>
  <si>
    <t>name "Xanthobacter autotrophicus Py2"</t>
  </si>
  <si>
    <t>taxid 316279</t>
  </si>
  <si>
    <t>taxaid 1306787</t>
  </si>
  <si>
    <t xml:space="preserve">name "Alcanivorax pacificus" </t>
  </si>
  <si>
    <t>taxid 205922</t>
  </si>
  <si>
    <t>name "Pseudomonas fluorescens Pf0-1"</t>
  </si>
  <si>
    <t>taxid 577650</t>
  </si>
  <si>
    <t>taxaid 1310</t>
  </si>
  <si>
    <t xml:space="preserve">name "Streptococcus sobrinus" </t>
  </si>
  <si>
    <t>taxid 528354</t>
  </si>
  <si>
    <t>name "Neisseria gonorrhoeae MS11"</t>
  </si>
  <si>
    <t>taxid 585531</t>
  </si>
  <si>
    <t>taxid 320371</t>
  </si>
  <si>
    <t>taxaid 131081</t>
  </si>
  <si>
    <t xml:space="preserve">name "Corynebacterium capitovis" </t>
  </si>
  <si>
    <t>taxid 391165</t>
  </si>
  <si>
    <t>name "Granulibacter bethesdensis CGDNIH1"</t>
  </si>
  <si>
    <t>taxaid 1314</t>
  </si>
  <si>
    <t xml:space="preserve">name "Streptococcus pyogenes" </t>
  </si>
  <si>
    <t>taxid 1294143</t>
  </si>
  <si>
    <t>name "Pseudomonas denitrificans ATCC 13867"</t>
  </si>
  <si>
    <t>taxid 627343</t>
  </si>
  <si>
    <t>taxaid 1332069</t>
  </si>
  <si>
    <t xml:space="preserve">name "Pantoea sp. AS-PWVM4" </t>
  </si>
  <si>
    <t>taxid 1005058</t>
  </si>
  <si>
    <t>name "Gallibacterium anatis UMN179"</t>
  </si>
  <si>
    <t>taxid 633699</t>
  </si>
  <si>
    <t>taxaid 1338</t>
  </si>
  <si>
    <t xml:space="preserve">name "Streptococcus intermedius" </t>
  </si>
  <si>
    <t>taxid 196162</t>
  </si>
  <si>
    <t>name "Nocardioides sp. JS614"</t>
  </si>
  <si>
    <t>taxaid 1345697</t>
  </si>
  <si>
    <t xml:space="preserve">name "Geobacillus sp. JF8" </t>
  </si>
  <si>
    <t>taxid 991905</t>
  </si>
  <si>
    <t>name "Polymorphum gilvum SL003B-26A1"</t>
  </si>
  <si>
    <t>taxid 637380</t>
  </si>
  <si>
    <t>taxaid 134676</t>
  </si>
  <si>
    <t xml:space="preserve">name "Actinoplanes sp. SE50/110" </t>
  </si>
  <si>
    <t>taxid 334380</t>
  </si>
  <si>
    <t>name "Orientia tsutsugamushi str. Ikeda"</t>
  </si>
  <si>
    <t>taxid 325240</t>
  </si>
  <si>
    <t>taxaid 1353530</t>
  </si>
  <si>
    <t xml:space="preserve">name "Bacteriovorax sp. DB6_IX" </t>
  </si>
  <si>
    <t>taxid 316056</t>
  </si>
  <si>
    <t>name "Rhodopseudomonas palustris BisB18"</t>
  </si>
  <si>
    <t>taxid 326427</t>
  </si>
  <si>
    <t>taxaid 137730</t>
  </si>
  <si>
    <t xml:space="preserve">name "Facklamia ignava" </t>
  </si>
  <si>
    <t>taxid 1123519</t>
  </si>
  <si>
    <t>name "Pseudomonas stutzeri DSM 10701"</t>
  </si>
  <si>
    <t>taxid 329726</t>
  </si>
  <si>
    <t>taxaid 1378168</t>
  </si>
  <si>
    <t xml:space="preserve">name "Firmicutes bacterium ASF500" </t>
  </si>
  <si>
    <t>taxid 866536</t>
  </si>
  <si>
    <t>name "Belliella baltica DSM 15883"</t>
  </si>
  <si>
    <t>taxid 688245</t>
  </si>
  <si>
    <t>taxid 333849</t>
  </si>
  <si>
    <t>taxaid 1384060</t>
  </si>
  <si>
    <t xml:space="preserve">name "Rhodococcus sp. P27" </t>
  </si>
  <si>
    <t>taxid 379066</t>
  </si>
  <si>
    <t>name "Gemmatimonas aurantiaca T-27"</t>
  </si>
  <si>
    <t>taxid 334406</t>
  </si>
  <si>
    <t>taxaid 1386078</t>
  </si>
  <si>
    <t xml:space="preserve">name "Pseudomonas sp. EGD-AK9" </t>
  </si>
  <si>
    <t>taxid 351607</t>
  </si>
  <si>
    <t>name "Acidothermus cellulolyticus 11B"</t>
  </si>
  <si>
    <t>taxid 695562</t>
  </si>
  <si>
    <t>taxid 344609</t>
  </si>
  <si>
    <t>taxaid 1386080</t>
  </si>
  <si>
    <t xml:space="preserve">name "Bacillus sp. EGD-AK10" </t>
  </si>
  <si>
    <t>taxid 765911</t>
  </si>
  <si>
    <t>name "Thiocystis violascens DSM 198"</t>
  </si>
  <si>
    <t>taxid 698936</t>
  </si>
  <si>
    <t>taxid 348824</t>
  </si>
  <si>
    <t>taxaid 139</t>
  </si>
  <si>
    <t xml:space="preserve">name "Borreliella burgdorferi" </t>
  </si>
  <si>
    <t>taxid 392499</t>
  </si>
  <si>
    <t>name "Sphingomonas wittichii RW1"</t>
  </si>
  <si>
    <t>taxid 699034</t>
  </si>
  <si>
    <t>taxid 350054</t>
  </si>
  <si>
    <t>taxaid 1394711</t>
  </si>
  <si>
    <t xml:space="preserve">name "Candidatus Saccharibacteria bacterium RAAC3_TM7_1" </t>
  </si>
  <si>
    <t>taxid 930169</t>
  </si>
  <si>
    <t>name "Alcanivorax dieselolei B5"</t>
  </si>
  <si>
    <t>taxid 702456</t>
  </si>
  <si>
    <t>taxid 357244</t>
  </si>
  <si>
    <t>taxaid 1396</t>
  </si>
  <si>
    <t xml:space="preserve">name "Bacillus cereus" </t>
  </si>
  <si>
    <t>taxid 349102</t>
  </si>
  <si>
    <t>name "Rhodobacter sphaeroides ATCC 17025"</t>
  </si>
  <si>
    <t>taxid 707186</t>
  </si>
  <si>
    <t>taxaid 1397532</t>
  </si>
  <si>
    <t xml:space="preserve">name "Marinobacter sp. EVN1" </t>
  </si>
  <si>
    <t>taxid 396595</t>
  </si>
  <si>
    <t>name "Thioalkalivibrio sp. K90mix"</t>
  </si>
  <si>
    <t>taxid 718271</t>
  </si>
  <si>
    <t>taxaid 1412874</t>
  </si>
  <si>
    <t xml:space="preserve">name "uncultured archaeon A07HR60" </t>
  </si>
  <si>
    <t>taxid 216595</t>
  </si>
  <si>
    <t>name "Pseudomonas fluorescens SBW25"</t>
  </si>
  <si>
    <t>taxid 743277</t>
  </si>
  <si>
    <t>taxaid 1428</t>
  </si>
  <si>
    <t xml:space="preserve">name "Bacillus thuringiensis" </t>
  </si>
  <si>
    <t>taxid 469371</t>
  </si>
  <si>
    <t>name "Thermobispora bispora DSM 43833"</t>
  </si>
  <si>
    <t>taxid 743973</t>
  </si>
  <si>
    <t>taxaid 1464</t>
  </si>
  <si>
    <t xml:space="preserve">name "Paenibacillus larvae" </t>
  </si>
  <si>
    <t>taxid 633149</t>
  </si>
  <si>
    <t>name "Brevundimonas subvibrioides ATCC 15264"</t>
  </si>
  <si>
    <t>taxid 748003</t>
  </si>
  <si>
    <t>taxaid 1465</t>
  </si>
  <si>
    <t xml:space="preserve">name "Brevibacillus laterosporus" </t>
  </si>
  <si>
    <t>taxid 439375</t>
  </si>
  <si>
    <t>name "Ochrobactrum anthropi ATCC 49188"</t>
  </si>
  <si>
    <t>taxaid 146826</t>
  </si>
  <si>
    <t xml:space="preserve">name "Halorhabdus utahensis" </t>
  </si>
  <si>
    <t>taxid 272568</t>
  </si>
  <si>
    <t>name "Gluconacetobacter diazotrophicus PAl 5"</t>
  </si>
  <si>
    <t>taxid 360118</t>
  </si>
  <si>
    <t>taxaid 1496</t>
  </si>
  <si>
    <t xml:space="preserve">name "Peptoclostridium difficile" </t>
  </si>
  <si>
    <t>taxid 745310</t>
  </si>
  <si>
    <t>name "Sphingomonas sp. MM-1"</t>
  </si>
  <si>
    <t>taxid 762376</t>
  </si>
  <si>
    <t>taxaid 1590</t>
  </si>
  <si>
    <t xml:space="preserve">name "Lactobacillus plantarum" </t>
  </si>
  <si>
    <t>taxid 595499</t>
  </si>
  <si>
    <t>name "Candidatus Sulcia muelleri SMDSEM"</t>
  </si>
  <si>
    <t>taxid 762903</t>
  </si>
  <si>
    <t>taxaid 160</t>
  </si>
  <si>
    <t xml:space="preserve">name "Treponema pallidum" </t>
  </si>
  <si>
    <t>taxid 323098</t>
  </si>
  <si>
    <t>name "Nitrobacter winogradskyi Nb-255"</t>
  </si>
  <si>
    <t>taxaid 1624</t>
  </si>
  <si>
    <t xml:space="preserve">name "Lactobacillus salivarius" </t>
  </si>
  <si>
    <t>taxid 768066</t>
  </si>
  <si>
    <t>name "Halomonas elongata DSM 2581"</t>
  </si>
  <si>
    <t>taxid 768672</t>
  </si>
  <si>
    <t>taxaid 1646</t>
  </si>
  <si>
    <t xml:space="preserve">name "Renibacterium salmoninarum" </t>
  </si>
  <si>
    <t>name "Rhodospirillum photometricum DSM 122"</t>
  </si>
  <si>
    <t>taxid 838561</t>
  </si>
  <si>
    <t>taxaid 174</t>
  </si>
  <si>
    <t xml:space="preserve">name "Leptospira borgpetersenii" </t>
  </si>
  <si>
    <t>taxid 644966</t>
  </si>
  <si>
    <t>name "Thermaerobacter marianensis DSM 12885"</t>
  </si>
  <si>
    <t>taxid 878220</t>
  </si>
  <si>
    <t>taxaid 1800</t>
  </si>
  <si>
    <t xml:space="preserve">name "Mycobacterium chubuense" </t>
  </si>
  <si>
    <t>taxid 1002804</t>
  </si>
  <si>
    <t>name "Helicobacter bizzozeronii CIII-1"</t>
  </si>
  <si>
    <t>taxid 882095</t>
  </si>
  <si>
    <t>taxid 380394</t>
  </si>
  <si>
    <t>taxaid 186192</t>
  </si>
  <si>
    <t xml:space="preserve">name "Marinithermus hydrothermalis" </t>
  </si>
  <si>
    <t>taxid 573370</t>
  </si>
  <si>
    <t>name "Desulfovibrio magneticus RS-1"</t>
  </si>
  <si>
    <t>taxid 907239</t>
  </si>
  <si>
    <t>taxid 388467</t>
  </si>
  <si>
    <t>taxaid 195</t>
  </si>
  <si>
    <t xml:space="preserve">name "Campylobacter coli" </t>
  </si>
  <si>
    <t>taxid 1082931</t>
  </si>
  <si>
    <t>name "Pelagibacterium halotolerans B2"</t>
  </si>
  <si>
    <t>taxid 391008</t>
  </si>
  <si>
    <t>taxaid 195250</t>
  </si>
  <si>
    <t xml:space="preserve">name "Synechococcus sp. PCC 7336" </t>
  </si>
  <si>
    <t>taxid 644282</t>
  </si>
  <si>
    <t>name "Desulfarculus baarsii DSM 2075"</t>
  </si>
  <si>
    <t>taxid 988812</t>
  </si>
  <si>
    <t>taxid 391619</t>
  </si>
  <si>
    <t>taxaid 197575</t>
  </si>
  <si>
    <t xml:space="preserve">name "Haemophilus aegyptius" </t>
  </si>
  <si>
    <t>name "Desulfobulbus propionicus DSM 2032"</t>
  </si>
  <si>
    <t>taxid 1004954</t>
  </si>
  <si>
    <t>taxaid 2051</t>
  </si>
  <si>
    <t xml:space="preserve">name "Mobiluncus curtisii" </t>
  </si>
  <si>
    <t>taxid 384676</t>
  </si>
  <si>
    <t>name "Pseudomonas entomophila L48"</t>
  </si>
  <si>
    <t>taxaid 2096</t>
  </si>
  <si>
    <t xml:space="preserve">name "Mycoplasma gallisepticum" </t>
  </si>
  <si>
    <t>taxid 627192</t>
  </si>
  <si>
    <t>name "Sphingobium sp. SYK-6"</t>
  </si>
  <si>
    <t>taxid 1037915</t>
  </si>
  <si>
    <t>taxid 393305</t>
  </si>
  <si>
    <t>taxaid 217159</t>
  </si>
  <si>
    <t xml:space="preserve">name "Clostridium carboxidivorans" </t>
  </si>
  <si>
    <t>taxid 682795</t>
  </si>
  <si>
    <t>name "Granulicella mallensis MP5ACTX8"</t>
  </si>
  <si>
    <t>taxid 1064535</t>
  </si>
  <si>
    <t>taxid 395491</t>
  </si>
  <si>
    <t>taxaid 2203</t>
  </si>
  <si>
    <t xml:space="preserve">name "Methanospirillum hungatei" </t>
  </si>
  <si>
    <t>taxid 349124</t>
  </si>
  <si>
    <t>name "Halorhodospira halophila SL1"</t>
  </si>
  <si>
    <t>taxid 1068978</t>
  </si>
  <si>
    <t>taxaid 228006</t>
  </si>
  <si>
    <t xml:space="preserve">name "Nocardia tenerifensis" </t>
  </si>
  <si>
    <t>taxid 648757</t>
  </si>
  <si>
    <t>name "Rhodomicrobium vannielii ATCC 17100"</t>
  </si>
  <si>
    <t>taxaid 2371</t>
  </si>
  <si>
    <t xml:space="preserve">name "Xylella fastidiosa" </t>
  </si>
  <si>
    <t>taxid 228405</t>
  </si>
  <si>
    <t>name "Hyphomonas neptunium ATCC 15444"</t>
  </si>
  <si>
    <t>taxaid 245012</t>
  </si>
  <si>
    <t xml:space="preserve">name "butyrate-producing bacterium SM4/1" </t>
  </si>
  <si>
    <t>taxid 272942</t>
  </si>
  <si>
    <t>name "Rhodobacter capsulatus SB 1003"</t>
  </si>
  <si>
    <t>taxid 1087451</t>
  </si>
  <si>
    <t>taxid 399550</t>
  </si>
  <si>
    <t>taxaid 247639</t>
  </si>
  <si>
    <t xml:space="preserve">name "marine gamma proteobacterium HTCC2080" </t>
  </si>
  <si>
    <t>taxid 767434</t>
  </si>
  <si>
    <t>name "Frateuria aurantia DSM 6220"</t>
  </si>
  <si>
    <t>taxid 1088719</t>
  </si>
  <si>
    <t>taxaid 263</t>
  </si>
  <si>
    <t xml:space="preserve">name "Francisella tularensis" </t>
  </si>
  <si>
    <t>taxid 511062</t>
  </si>
  <si>
    <t>name "Oceanimonas sp. GK1"</t>
  </si>
  <si>
    <t>taxid 402626</t>
  </si>
  <si>
    <t>taxaid 265606</t>
  </si>
  <si>
    <t xml:space="preserve">name "Rhodopirellula baltica" </t>
  </si>
  <si>
    <t>taxid 330214</t>
  </si>
  <si>
    <t>name "Candidatus Nitrospira defluvii"</t>
  </si>
  <si>
    <t>taxid 406984</t>
  </si>
  <si>
    <t>taxaid 28173</t>
  </si>
  <si>
    <t xml:space="preserve">name "Vibrio nigripulchritudo" </t>
  </si>
  <si>
    <t>taxid 994484</t>
  </si>
  <si>
    <t>name "Pseudomonas brassicacearum subsp. brassicacearum NFM421"</t>
  </si>
  <si>
    <t>taxid 411555</t>
  </si>
  <si>
    <t>taxaid 28901</t>
  </si>
  <si>
    <t xml:space="preserve">name "Salmonella enterica" </t>
  </si>
  <si>
    <t>taxid 323097</t>
  </si>
  <si>
    <t>name "Nitrobacter hamburgensis X14"</t>
  </si>
  <si>
    <t>taxid 412419</t>
  </si>
  <si>
    <t>taxaid 290399</t>
  </si>
  <si>
    <t xml:space="preserve">name "Arthrobacter sp. FB24" </t>
  </si>
  <si>
    <t>taxid 550540</t>
  </si>
  <si>
    <t>name "Ferrimonas balearica DSM 9799"</t>
  </si>
  <si>
    <t>taxid 1094715</t>
  </si>
  <si>
    <t>taxaid 291645</t>
  </si>
  <si>
    <t xml:space="preserve">name "Bacteroides nordii" </t>
  </si>
  <si>
    <t>name "Methylomicrobium alcaliphilum 20Z"</t>
  </si>
  <si>
    <t>taxid 419942</t>
  </si>
  <si>
    <t>taxaid 29484</t>
  </si>
  <si>
    <t xml:space="preserve">name "Yersinia frederiksenii" </t>
  </si>
  <si>
    <t>taxid 743299</t>
  </si>
  <si>
    <t>name "Acidithiobacillus ferrivorans SS3"</t>
  </si>
  <si>
    <t>taxid 1097668</t>
  </si>
  <si>
    <t>taxaid 29507</t>
  </si>
  <si>
    <t xml:space="preserve">name "Leptospira kirschneri" </t>
  </si>
  <si>
    <t>taxid 234267</t>
  </si>
  <si>
    <t>name "Candidatus Solibacter usitatus Ellin6076"</t>
  </si>
  <si>
    <t>taxaid 310037</t>
  </si>
  <si>
    <t xml:space="preserve">name "Acaryochloris sp. CCMEE 5410" </t>
  </si>
  <si>
    <t>taxid 394221</t>
  </si>
  <si>
    <t>name "Maricaulis maris MCS10"</t>
  </si>
  <si>
    <t>taxid 1124961</t>
  </si>
  <si>
    <t>taxid 431946</t>
  </si>
  <si>
    <t>taxaid 310514</t>
  </si>
  <si>
    <t xml:space="preserve">name "Prevotella multisaccharivorax" </t>
  </si>
  <si>
    <t>taxid 641892</t>
  </si>
  <si>
    <t>name "Candidatus Sulcia muelleri DMIN"</t>
  </si>
  <si>
    <t>taxid 1128398</t>
  </si>
  <si>
    <t>taxid 434922</t>
  </si>
  <si>
    <t>taxaid 313439</t>
  </si>
  <si>
    <t xml:space="preserve">name "Streptococcus massiliensis" </t>
  </si>
  <si>
    <t>taxid 717785</t>
  </si>
  <si>
    <t>name "Hyphomicrobium sp. MC1"</t>
  </si>
  <si>
    <t>taxid 1138382</t>
  </si>
  <si>
    <t>taxaid 313589</t>
  </si>
  <si>
    <t xml:space="preserve">name "Janibacter sp. HTCC2649" </t>
  </si>
  <si>
    <t>taxid 317655</t>
  </si>
  <si>
    <t>name "Sphingopyxis alaskensis RB2256"</t>
  </si>
  <si>
    <t>taxaid 314254</t>
  </si>
  <si>
    <t xml:space="preserve">name "Oceanicaulis sp. HTCC2633" </t>
  </si>
  <si>
    <t>taxid 266779</t>
  </si>
  <si>
    <t>name "Chelativorans sp. BNC1"</t>
  </si>
  <si>
    <t>taxaid 327160</t>
  </si>
  <si>
    <t xml:space="preserve">name "Candidatus Accumulibacter phosphatis" </t>
  </si>
  <si>
    <t>taxaid 335659</t>
  </si>
  <si>
    <t xml:space="preserve">name "Bradyrhizobium sp. S23321" </t>
  </si>
  <si>
    <t>taxid 1167006</t>
  </si>
  <si>
    <t>taxaid 34073</t>
  </si>
  <si>
    <t xml:space="preserve">name "Variovorax paradoxus" </t>
  </si>
  <si>
    <t>taxid 1170562</t>
  </si>
  <si>
    <t>taxid 445932</t>
  </si>
  <si>
    <t>taxaid 342948</t>
  </si>
  <si>
    <t xml:space="preserve">name "Thermococcus onnurineus" </t>
  </si>
  <si>
    <t>taxid 1182571</t>
  </si>
  <si>
    <t>taxaid 349106</t>
  </si>
  <si>
    <t xml:space="preserve">name "Psychrobacter sp. PRwf-1" </t>
  </si>
  <si>
    <t>taxid 1194526</t>
  </si>
  <si>
    <t>taxaid 351187</t>
  </si>
  <si>
    <t xml:space="preserve">name "Salinispora pacifica" </t>
  </si>
  <si>
    <t>taxid 451515</t>
  </si>
  <si>
    <t>taxaid 354</t>
  </si>
  <si>
    <t xml:space="preserve">name "Azotobacter vinelandii" </t>
  </si>
  <si>
    <t>taxid 1198114</t>
  </si>
  <si>
    <t>taxaid 35793</t>
  </si>
  <si>
    <t xml:space="preserve">name "Rickettsia sibirica" </t>
  </si>
  <si>
    <t>taxid 1208658</t>
  </si>
  <si>
    <t>taxid 454166</t>
  </si>
  <si>
    <t>taxaid 358220</t>
  </si>
  <si>
    <t xml:space="preserve">name "Acidovorax sp. KKS102" </t>
  </si>
  <si>
    <t>taxid 1217737</t>
  </si>
  <si>
    <t>taxid 457429</t>
  </si>
  <si>
    <t>taxaid 363277</t>
  </si>
  <si>
    <t xml:space="preserve">name "Ktedonobacter racemifer" </t>
  </si>
  <si>
    <t>taxid 1218355</t>
  </si>
  <si>
    <t>taxaid 371731</t>
  </si>
  <si>
    <t xml:space="preserve">name "Rhodobacter sp. SW2" </t>
  </si>
  <si>
    <t>taxid 458233</t>
  </si>
  <si>
    <t>taxaid 372787</t>
  </si>
  <si>
    <t xml:space="preserve">name "Fischerella thermalis" </t>
  </si>
  <si>
    <t>taxaid 37734</t>
  </si>
  <si>
    <t xml:space="preserve">name "Enterococcus casseliflavus" </t>
  </si>
  <si>
    <t>taxid 1223570</t>
  </si>
  <si>
    <t>taxaid 38300</t>
  </si>
  <si>
    <t xml:space="preserve">name "Streptomyces pristinaespiralis" </t>
  </si>
  <si>
    <t>taxid 1223574</t>
  </si>
  <si>
    <t>taxid 465515</t>
  </si>
  <si>
    <t>taxaid 391600</t>
  </si>
  <si>
    <t xml:space="preserve">name "Brevundimonas sp. BAL3" </t>
  </si>
  <si>
    <t>taxaid 396323</t>
  </si>
  <si>
    <t xml:space="preserve">name "Acinetobacter brisouii" </t>
  </si>
  <si>
    <t>taxid 471856</t>
  </si>
  <si>
    <t>taxaid 405212</t>
  </si>
  <si>
    <t xml:space="preserve">name "Alicyclobacillus acidocaldarius" </t>
  </si>
  <si>
    <t>taxaid 40989</t>
  </si>
  <si>
    <t xml:space="preserve">name "Saccharomonospora cyanea" </t>
  </si>
  <si>
    <t>taxid 1225785</t>
  </si>
  <si>
    <t>taxaid 424182</t>
  </si>
  <si>
    <t xml:space="preserve">name "Rhizobium sp. IRBG74" </t>
  </si>
  <si>
    <t>taxaid 434085</t>
  </si>
  <si>
    <t xml:space="preserve">name "gamma proteobacterium IMCC2047" </t>
  </si>
  <si>
    <t>taxaid 446</t>
  </si>
  <si>
    <t xml:space="preserve">name "Legionella pneumophila" </t>
  </si>
  <si>
    <t>taxid 1226343</t>
  </si>
  <si>
    <t>taxid 479831</t>
  </si>
  <si>
    <t>taxaid 457393</t>
  </si>
  <si>
    <t xml:space="preserve">name "Bacteroides sp. 4_1_36" </t>
  </si>
  <si>
    <t>taxid 1235829</t>
  </si>
  <si>
    <t>taxid 479833</t>
  </si>
  <si>
    <t>taxaid 467661</t>
  </si>
  <si>
    <t xml:space="preserve">name "Rhodobacteraceae bacterium KLH11" </t>
  </si>
  <si>
    <t>taxid 1244531</t>
  </si>
  <si>
    <t>taxaid 469598</t>
  </si>
  <si>
    <t xml:space="preserve">name "Escherichia sp. 3_2_53FAA" </t>
  </si>
  <si>
    <t>taxid 1250520</t>
  </si>
  <si>
    <t>taxid 485917</t>
  </si>
  <si>
    <t>taxaid 487</t>
  </si>
  <si>
    <t xml:space="preserve">name "Neisseria meningitidis" </t>
  </si>
  <si>
    <t>taxid 488142</t>
  </si>
  <si>
    <t>taxaid 490</t>
  </si>
  <si>
    <t xml:space="preserve">name "Neisseria sicca" </t>
  </si>
  <si>
    <t>taxaid 494419</t>
  </si>
  <si>
    <t xml:space="preserve">name "Arthrobacter sp. TB 23" </t>
  </si>
  <si>
    <t>taxid 1254439</t>
  </si>
  <si>
    <t>taxid 498216</t>
  </si>
  <si>
    <t>taxaid 513050</t>
  </si>
  <si>
    <t xml:space="preserve">name "Dictyoglomus turgidum" </t>
  </si>
  <si>
    <t>taxid 1262449</t>
  </si>
  <si>
    <t>taxaid 525244</t>
  </si>
  <si>
    <t xml:space="preserve">name "Acinetobacter sp. ATCC 27244" </t>
  </si>
  <si>
    <t>taxid 1263832</t>
  </si>
  <si>
    <t>taxaid 545275</t>
  </si>
  <si>
    <t xml:space="preserve">name "Thioalkalivibrio sp. ALE20" </t>
  </si>
  <si>
    <t>taxid 1281781</t>
  </si>
  <si>
    <t>taxaid 552396</t>
  </si>
  <si>
    <t xml:space="preserve">name "Erysipelotrichaceae bacterium 5_2_54FAA" </t>
  </si>
  <si>
    <t>taxid 1293575</t>
  </si>
  <si>
    <t>taxaid 563031</t>
  </si>
  <si>
    <t xml:space="preserve">name "Prevotella sp. C561" </t>
  </si>
  <si>
    <t>taxid 1293576</t>
  </si>
  <si>
    <t>taxid 509190</t>
  </si>
  <si>
    <t>taxaid 590061</t>
  </si>
  <si>
    <t xml:space="preserve">name "Halomonas sp. KM-1" </t>
  </si>
  <si>
    <t>taxid 511437</t>
  </si>
  <si>
    <t>taxaid 621</t>
  </si>
  <si>
    <t xml:space="preserve">name "Shigella boydii" </t>
  </si>
  <si>
    <t>taxid 1313292</t>
  </si>
  <si>
    <t>taxaid 630</t>
  </si>
  <si>
    <t xml:space="preserve">name "Yersinia enterocolitica" </t>
  </si>
  <si>
    <t>taxid 1313294</t>
  </si>
  <si>
    <t>taxid 521007</t>
  </si>
  <si>
    <t>taxaid 640510</t>
  </si>
  <si>
    <t xml:space="preserve">name "Burkholderia sp. CCGE1001" </t>
  </si>
  <si>
    <t>taxid 521010</t>
  </si>
  <si>
    <t>taxaid 649724</t>
  </si>
  <si>
    <t xml:space="preserve">name "Clostridium sp. ATCC BAA-442" </t>
  </si>
  <si>
    <t>taxaid 654421</t>
  </si>
  <si>
    <t xml:space="preserve">name "Anoxybacillus sp. SK3-4" </t>
  </si>
  <si>
    <t>taxid 1327988</t>
  </si>
  <si>
    <t>taxid 521460</t>
  </si>
  <si>
    <t>taxaid 658085</t>
  </si>
  <si>
    <t xml:space="preserve">name "Lachnospiraceae bacterium 5_1_57FAA" </t>
  </si>
  <si>
    <t>taxid 1328311</t>
  </si>
  <si>
    <t>taxid 521674</t>
  </si>
  <si>
    <t>taxaid 667138</t>
  </si>
  <si>
    <t xml:space="preserve">name "Thermoplasmatales archaeon I-plasma" </t>
  </si>
  <si>
    <t>taxid 1328314</t>
  </si>
  <si>
    <t>taxaid 66865</t>
  </si>
  <si>
    <t xml:space="preserve">name "Streptomyces afghaniensis" </t>
  </si>
  <si>
    <t>taxid 525897</t>
  </si>
  <si>
    <t>taxaid 673860</t>
  </si>
  <si>
    <t xml:space="preserve">name "Aciduliprofundum sp. MAR08-339" </t>
  </si>
  <si>
    <t>taxid 526225</t>
  </si>
  <si>
    <t>taxaid 68213</t>
  </si>
  <si>
    <t xml:space="preserve">name "Streptomyces griseoaurantiacus" </t>
  </si>
  <si>
    <t>taxid 1345710</t>
  </si>
  <si>
    <t>taxid 526975</t>
  </si>
  <si>
    <t>taxaid 68280</t>
  </si>
  <si>
    <t xml:space="preserve">name "Streptomyces violaceusniger" </t>
  </si>
  <si>
    <t>taxid 1348623</t>
  </si>
  <si>
    <t>taxid 527032</t>
  </si>
  <si>
    <t>taxaid 68895</t>
  </si>
  <si>
    <t xml:space="preserve">name "Cupriavidus basilensis" </t>
  </si>
  <si>
    <t>taxaid 69223</t>
  </si>
  <si>
    <t xml:space="preserve">name "Dickeya paradisiaca" </t>
  </si>
  <si>
    <t>taxaid 700750</t>
  </si>
  <si>
    <t xml:space="preserve">name "Candidatus Poribacteria sp. WGA-A3" </t>
  </si>
  <si>
    <t>taxid 1358410</t>
  </si>
  <si>
    <t>taxaid 712216</t>
  </si>
  <si>
    <t xml:space="preserve">name "Capnocytophaga sp. oral taxon 336" </t>
  </si>
  <si>
    <t>taxaid 742723</t>
  </si>
  <si>
    <t xml:space="preserve">name "Lachnospiraceae bacterium 2_1_46FAA" </t>
  </si>
  <si>
    <t>taxaid 748280</t>
  </si>
  <si>
    <t xml:space="preserve">name "Pseudogulbenkiania sp. NH8B" </t>
  </si>
  <si>
    <t>taxaid 770</t>
  </si>
  <si>
    <t xml:space="preserve">name "Anaplasma marginale" </t>
  </si>
  <si>
    <t>taxaid 79329</t>
  </si>
  <si>
    <t xml:space="preserve">name "Chitinophaga pinensis" </t>
  </si>
  <si>
    <t>taxid 1412549</t>
  </si>
  <si>
    <t>taxaid 80849</t>
  </si>
  <si>
    <t xml:space="preserve">name "Wolbachia endosymbiont of Brugia malayi" </t>
  </si>
  <si>
    <t>taxid 1412557</t>
  </si>
  <si>
    <t>taxaid 83554</t>
  </si>
  <si>
    <t xml:space="preserve">name "Chlamydia psittaci" </t>
  </si>
  <si>
    <t>taxid 1412843</t>
  </si>
  <si>
    <t>taxaid 911241</t>
  </si>
  <si>
    <t xml:space="preserve">name "Pseudomonas sp. CF161" </t>
  </si>
  <si>
    <t>taxid 1412844</t>
  </si>
  <si>
    <t>taxaid 927677</t>
  </si>
  <si>
    <t xml:space="preserve">name "Synechocystis sp. PCC 7509" </t>
  </si>
  <si>
    <t>taxid 1415784</t>
  </si>
  <si>
    <t>taxid 552526</t>
  </si>
  <si>
    <t>taxaid 935543</t>
  </si>
  <si>
    <t xml:space="preserve">name "Burkholderia sp. WSM4176" </t>
  </si>
  <si>
    <t>taxid 1418105</t>
  </si>
  <si>
    <t>taxid 565040</t>
  </si>
  <si>
    <t>taxaid 939301</t>
  </si>
  <si>
    <t xml:space="preserve">name "alpha proteobacterium SCGC AAA015-O19" </t>
  </si>
  <si>
    <t>taxid 568707</t>
  </si>
  <si>
    <t>taxaid 939857</t>
  </si>
  <si>
    <t xml:space="preserve">name "Marinimicrobia bacterium SCGC AAA298-D23" </t>
  </si>
  <si>
    <t>taxaid 940615</t>
  </si>
  <si>
    <t xml:space="preserve">name "Granulicella tundricola" </t>
  </si>
  <si>
    <t>taxid 1433288</t>
  </si>
  <si>
    <t>taxaid 95609</t>
  </si>
  <si>
    <t xml:space="preserve">name "Herbaspirillum sp. B39" </t>
  </si>
  <si>
    <t>taxaid 95618</t>
  </si>
  <si>
    <t xml:space="preserve">name "Flavobacterium sp. B17" </t>
  </si>
  <si>
    <t>taxid 1437449</t>
  </si>
  <si>
    <t>taxaid 97137</t>
  </si>
  <si>
    <t xml:space="preserve">name "Lactobacillus sp. ASF360" </t>
  </si>
  <si>
    <t>taxaid 983545</t>
  </si>
  <si>
    <t xml:space="preserve">name "Glaciecola sp. 4H-3-7+YE-5" </t>
  </si>
  <si>
    <t>taxid 1505597</t>
  </si>
  <si>
    <t>taxid 584708</t>
  </si>
  <si>
    <t>taxaid 985010</t>
  </si>
  <si>
    <t xml:space="preserve">name "Pseudomonas sp. TJI-51" </t>
  </si>
  <si>
    <t>taxid 1564114</t>
  </si>
  <si>
    <t>taxid 1658672</t>
  </si>
  <si>
    <t>taxid 591020</t>
  </si>
  <si>
    <t>taxid 591167</t>
  </si>
  <si>
    <t>taxid 592029</t>
  </si>
  <si>
    <t>taxid 611301</t>
  </si>
  <si>
    <t>taxid 627344</t>
  </si>
  <si>
    <t>taxid 630588</t>
  </si>
  <si>
    <t>taxid 632772</t>
  </si>
  <si>
    <t>taxid 634455</t>
  </si>
  <si>
    <t>taxid 634458</t>
  </si>
  <si>
    <t>taxid 634459</t>
  </si>
  <si>
    <t>taxid 637913</t>
  </si>
  <si>
    <t>taxid 644295</t>
  </si>
  <si>
    <t>taxid 646529</t>
  </si>
  <si>
    <t>taxid 652616</t>
  </si>
  <si>
    <t>taxid 665029</t>
  </si>
  <si>
    <t>taxid 679937</t>
  </si>
  <si>
    <t>taxid 693977</t>
  </si>
  <si>
    <t>taxid 696406</t>
  </si>
  <si>
    <t>taxid 698758</t>
  </si>
  <si>
    <t>taxid 701521</t>
  </si>
  <si>
    <t>taxid 709032</t>
  </si>
  <si>
    <t>taxid 712538</t>
  </si>
  <si>
    <t>taxid 755731</t>
  </si>
  <si>
    <t>taxid 757421</t>
  </si>
  <si>
    <t>taxid 758796</t>
  </si>
  <si>
    <t>taxid 759913</t>
  </si>
  <si>
    <t>taxid 763057</t>
  </si>
  <si>
    <t>taxid 767465</t>
  </si>
  <si>
    <t>taxid 788929</t>
  </si>
  <si>
    <t>taxid 861360</t>
  </si>
  <si>
    <t>taxid 869216</t>
  </si>
  <si>
    <t>taxid 869303</t>
  </si>
  <si>
    <t>taxid 871271</t>
  </si>
  <si>
    <t>taxid 875453</t>
  </si>
  <si>
    <t>taxid 903510</t>
  </si>
  <si>
    <t>taxid 926570</t>
  </si>
  <si>
    <t>taxid 929506</t>
  </si>
  <si>
    <t>taxid 930170</t>
  </si>
  <si>
    <t>taxid 943347</t>
  </si>
  <si>
    <t>taxid 983545</t>
  </si>
  <si>
    <t>taxid 999431</t>
  </si>
  <si>
    <t>taxid 1002809</t>
  </si>
  <si>
    <t>taxid 1027396</t>
  </si>
  <si>
    <t>taxid 1042877</t>
  </si>
  <si>
    <t>taxid 1046629</t>
  </si>
  <si>
    <t>taxid 1048254</t>
  </si>
  <si>
    <t>taxid 1048260</t>
  </si>
  <si>
    <t>taxid 1055527</t>
  </si>
  <si>
    <t>taxid 1071767</t>
  </si>
  <si>
    <t>taxid 1071770</t>
  </si>
  <si>
    <t>taxid 1071774</t>
  </si>
  <si>
    <t>taxid 1088721</t>
  </si>
  <si>
    <t>taxid 1093099</t>
  </si>
  <si>
    <t>taxid 1096996</t>
  </si>
  <si>
    <t>taxid 1105110</t>
  </si>
  <si>
    <t>taxid 1105112</t>
  </si>
  <si>
    <t>taxid 1124936</t>
  </si>
  <si>
    <t>taxid 1125630</t>
  </si>
  <si>
    <t>taxid 1151116</t>
  </si>
  <si>
    <t>taxid 1166018</t>
  </si>
  <si>
    <t>taxid 1173027</t>
  </si>
  <si>
    <t>taxid 1173427</t>
  </si>
  <si>
    <t>taxid 1183378</t>
  </si>
  <si>
    <t>taxid 1185652</t>
  </si>
  <si>
    <t>taxid 1186051</t>
  </si>
  <si>
    <t>taxid 1193576</t>
  </si>
  <si>
    <t>taxid 1198676</t>
  </si>
  <si>
    <t>taxid 1203460</t>
  </si>
  <si>
    <t>taxid 1218175</t>
  </si>
  <si>
    <t>taxid 1221522</t>
  </si>
  <si>
    <t>taxid 1224145</t>
  </si>
  <si>
    <t>taxid 1224154</t>
  </si>
  <si>
    <t>taxid 1225780</t>
  </si>
  <si>
    <t>taxid 1229908</t>
  </si>
  <si>
    <t>taxid 1236903</t>
  </si>
  <si>
    <t>taxid 1244528</t>
  </si>
  <si>
    <t>taxid 1249475</t>
  </si>
  <si>
    <t>taxid 1249659</t>
  </si>
  <si>
    <t>taxid 1249661</t>
  </si>
  <si>
    <t>taxid 1249665</t>
  </si>
  <si>
    <t>taxid 1249667</t>
  </si>
  <si>
    <t>taxid 1249668</t>
  </si>
  <si>
    <t>taxid 1263831</t>
  </si>
  <si>
    <t>taxid 1268072</t>
  </si>
  <si>
    <t>taxid 1273266</t>
  </si>
  <si>
    <t>taxid 1281282</t>
  </si>
  <si>
    <t>taxid 1284802</t>
  </si>
  <si>
    <t>taxid 1288313</t>
  </si>
  <si>
    <t>taxid 1292358</t>
  </si>
  <si>
    <t>taxid 1292392</t>
  </si>
  <si>
    <t>taxid 1296990</t>
  </si>
  <si>
    <t>taxid 1297582</t>
  </si>
  <si>
    <t>taxid 1303692</t>
  </si>
  <si>
    <t>taxid 1305849</t>
  </si>
  <si>
    <t>taxid 1311757</t>
  </si>
  <si>
    <t>taxid 1312920</t>
  </si>
  <si>
    <t>taxid 1313291</t>
  </si>
  <si>
    <t>taxid 1313293</t>
  </si>
  <si>
    <t>taxid 1313295</t>
  </si>
  <si>
    <t>taxid 1316444</t>
  </si>
  <si>
    <t>taxid 1321370</t>
  </si>
  <si>
    <t>taxid 1333849</t>
  </si>
  <si>
    <t>taxid 1334632</t>
  </si>
  <si>
    <t>taxid 1335307</t>
  </si>
  <si>
    <t>taxid 1346770</t>
  </si>
  <si>
    <t>taxid 1346774</t>
  </si>
  <si>
    <t>taxid 1348584</t>
  </si>
  <si>
    <t>taxid 1350461</t>
  </si>
  <si>
    <t>taxid 1390363</t>
  </si>
  <si>
    <t>taxid 1407063</t>
  </si>
  <si>
    <t>taxid 1407064</t>
  </si>
  <si>
    <t>taxid 1412504</t>
  </si>
  <si>
    <t>taxid 1412518</t>
  </si>
  <si>
    <t>taxid 1412528</t>
  </si>
  <si>
    <t>taxid 1412536</t>
  </si>
  <si>
    <t>taxid 1412563</t>
  </si>
  <si>
    <t>taxid 1412594</t>
  </si>
  <si>
    <t>taxid 1412607</t>
  </si>
  <si>
    <t>taxid 1412834</t>
  </si>
  <si>
    <t>taxid 1413216</t>
  </si>
  <si>
    <t>taxid 1415629</t>
  </si>
  <si>
    <t>taxid 1432050</t>
  </si>
  <si>
    <t>taxid 1435974</t>
  </si>
  <si>
    <t>taxid 1447715</t>
  </si>
  <si>
    <t>taxid 1457195</t>
  </si>
  <si>
    <t>taxid 1476577</t>
  </si>
  <si>
    <t>taxid 1484158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</si>
</sst>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0.0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rgb="FF222222"/>
      <name val="Verdana"/>
      <family val="2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9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3" fontId="4" fillId="0" borderId="0" xfId="0" applyNumberFormat="1" applyFont="1"/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/>
    <xf numFmtId="43" fontId="0" fillId="0" borderId="0" xfId="423" applyFont="1" applyBorder="1"/>
    <xf numFmtId="0" fontId="5" fillId="0" borderId="1" xfId="0" applyFont="1" applyBorder="1" applyAlignment="1">
      <alignment wrapText="1"/>
    </xf>
    <xf numFmtId="167" fontId="0" fillId="0" borderId="0" xfId="0" applyNumberFormat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7" fontId="0" fillId="0" borderId="2" xfId="0" applyNumberFormat="1" applyBorder="1" applyAlignment="1">
      <alignment vertical="center" wrapText="1"/>
    </xf>
    <xf numFmtId="167" fontId="0" fillId="0" borderId="0" xfId="0" applyNumberFormat="1" applyBorder="1" applyAlignment="1">
      <alignment vertical="center" wrapText="1"/>
    </xf>
    <xf numFmtId="167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7" fillId="0" borderId="0" xfId="0" applyFont="1" applyAlignment="1"/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698">
    <cellStyle name="Comma" xfId="42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Normal" xfId="0" builtinId="0"/>
  </cellStyles>
  <dxfs count="26">
    <dxf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1" justifyLastLine="0" shrinkToFit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sz val="13"/>
        <color rgb="FF222222"/>
        <name val="Verdana"/>
        <scheme val="none"/>
      </font>
      <numFmt numFmtId="3" formatCode="#,##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general" vertical="bottom" textRotation="0" wrapText="1" justifyLastLine="0" shrinkToFit="0"/>
    </dxf>
    <dxf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1" readingOrder="0"/>
      <border diagonalUp="0" diagonalDown="0" outline="0">
        <left/>
        <right/>
        <top/>
        <bottom/>
      </border>
    </dxf>
    <dxf>
      <alignment horizontal="general" vertical="bottom" textRotation="0" wrapText="1" indent="0" justifyLastLine="0" shrinkToFit="1" readingOrder="0"/>
    </dxf>
    <dxf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sz val="13"/>
        <color rgb="FF222222"/>
        <name val="Verdana"/>
        <scheme val="none"/>
      </font>
      <numFmt numFmtId="3" formatCode="#,##0"/>
    </dxf>
    <dxf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Table13" displayName="Table13" ref="B1:J22" totalsRowCount="1" headerRowDxfId="25">
  <tableColumns count="9">
    <tableColumn id="1" name="Dataset " totalsRowFunction="custom" dataDxfId="24" totalsRowDxfId="23">
      <totalsRowFormula>CONCATENATE(B1, " &amp; ")</totalsRowFormula>
    </tableColumn>
    <tableColumn id="11" name="Number of Reads" totalsRowFunction="custom" dataDxfId="22" totalsRowDxfId="21">
      <totalsRowFormula>CONCATENATE(C1, " &amp; ")</totalsRowFormula>
    </tableColumn>
    <tableColumn id="3" name="Read Length" totalsRowFunction="custom" totalsRowDxfId="20">
      <totalsRowFormula>CONCATENATE(D1, " &amp; ")</totalsRowFormula>
    </tableColumn>
    <tableColumn id="9" name="Paired" totalsRowFunction="custom" totalsRowDxfId="19">
      <totalsRowFormula>CONCATENATE(E1, " &amp; ")</totalsRowFormula>
    </tableColumn>
    <tableColumn id="12" name="Number of Species" totalsRowFunction="custom" totalsRowDxfId="18">
      <totalsRowFormula>CONCATENATE(F1, " &amp; ")</totalsRowFormula>
    </tableColumn>
    <tableColumn id="4" name="Abandunce Distribution" totalsRowFunction="custom" totalsRowDxfId="17">
      <totalsRowFormula>CONCATENATE(G1, " &amp; ")</totalsRowFormula>
    </tableColumn>
    <tableColumn id="5" name="Type" totalsRowFunction="custom" totalsRowDxfId="16">
      <totalsRowFormula>CONCATENATE(H1, "  \\ \hline ")</totalsRowFormula>
    </tableColumn>
    <tableColumn id="6" name="Discription" dataDxfId="15" totalsRowDxfId="14"/>
    <tableColumn id="7" name="Column1" totalsRowDxfId="13"/>
  </tableColumns>
  <tableStyleInfo name="TableStyleLight1" showFirstColumn="1" showLastColumn="0" showRowStripes="1" showColumnStripes="0"/>
</table>
</file>

<file path=xl/tables/table2.xml><?xml version="1.0" encoding="utf-8"?>
<table xmlns="http://schemas.openxmlformats.org/spreadsheetml/2006/main" id="1" name="Table1" displayName="Table1" ref="B1:K19" totalsRowShown="0" headerRowDxfId="12">
  <tableColumns count="10">
    <tableColumn id="1" name="Dataset " totalsRowDxfId="11"/>
    <tableColumn id="2" name="Number of Reads (Single)" totalsRowDxfId="10"/>
    <tableColumn id="11" name="Number of Reads (total)" dataDxfId="9" totalsRowDxfId="8"/>
    <tableColumn id="3" name="Read Length" totalsRowDxfId="7"/>
    <tableColumn id="9" name="Paired" totalsRowDxfId="6"/>
    <tableColumn id="12" name="Number of Species" totalsRowDxfId="5"/>
    <tableColumn id="4" name="Abandunce Distribution" totalsRowDxfId="4"/>
    <tableColumn id="5" name="Type" totalsRowDxfId="3"/>
    <tableColumn id="6" name="Discription" dataDxfId="2" totalsRowDxfId="1"/>
    <tableColumn id="7" name="Column1" totalsRowDxfId="0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Ruler="0" zoomScale="125" zoomScaleNormal="125" zoomScalePageLayoutView="125" workbookViewId="0">
      <selection activeCell="J5" sqref="J5"/>
    </sheetView>
  </sheetViews>
  <sheetFormatPr baseColWidth="10" defaultRowHeight="16" x14ac:dyDescent="0.2"/>
  <cols>
    <col min="2" max="2" width="18.1640625" customWidth="1"/>
    <col min="3" max="3" width="12.33203125" customWidth="1"/>
    <col min="4" max="4" width="8.33203125" customWidth="1"/>
    <col min="5" max="5" width="6.1640625" customWidth="1"/>
    <col min="6" max="6" width="9.33203125" customWidth="1"/>
    <col min="7" max="7" width="10.83203125" customWidth="1"/>
    <col min="8" max="8" width="24" customWidth="1"/>
    <col min="9" max="9" width="68.5" style="21" customWidth="1"/>
    <col min="10" max="10" width="51.6640625" customWidth="1"/>
  </cols>
  <sheetData>
    <row r="1" spans="1:10" s="8" customFormat="1" ht="32" x14ac:dyDescent="0.2">
      <c r="A1" s="13" t="s">
        <v>22</v>
      </c>
      <c r="B1" s="8" t="s">
        <v>22</v>
      </c>
      <c r="C1" s="8" t="s">
        <v>95</v>
      </c>
      <c r="D1" s="8" t="s">
        <v>39</v>
      </c>
      <c r="E1" s="8" t="s">
        <v>49</v>
      </c>
      <c r="F1" s="8" t="s">
        <v>60</v>
      </c>
      <c r="G1" s="8" t="s">
        <v>40</v>
      </c>
      <c r="H1" s="8" t="s">
        <v>41</v>
      </c>
      <c r="I1" s="21" t="s">
        <v>47</v>
      </c>
      <c r="J1" s="8" t="s">
        <v>48</v>
      </c>
    </row>
    <row r="2" spans="1:10" ht="32" x14ac:dyDescent="0.2">
      <c r="A2" t="s">
        <v>77</v>
      </c>
      <c r="B2" t="s">
        <v>0</v>
      </c>
      <c r="C2" s="6" t="str">
        <f>CONCATENATE(ROUND((Table1[[#This Row],[Number of Reads (total)]]/1000000), 2), " M")</f>
        <v>109.63 M</v>
      </c>
      <c r="D2">
        <f>Table1[[#This Row],[Read Length]]</f>
        <v>75</v>
      </c>
      <c r="E2" t="str">
        <f>Table1[[#This Row],[Paired]]</f>
        <v>Yes</v>
      </c>
      <c r="F2">
        <f>Table1[[#This Row],[Number of Species]]</f>
        <v>64</v>
      </c>
      <c r="G2" t="str">
        <f>Table1[[#This Row],[Abandunce Distribution]]</f>
        <v>even</v>
      </c>
      <c r="H2" t="str">
        <f>Table1[[#This Row],[Type]]</f>
        <v>Mock Community</v>
      </c>
      <c r="I2" s="21" t="str">
        <f>Table1[[#This Row],[Discription]]</f>
        <v>mock community dataset  from the Human Microbiome Project (HMP) containing genomes of 22 microorganisms (DOI:10.1186/1471-2105-15-S9-S14)</v>
      </c>
      <c r="J2" s="6" t="s">
        <v>51</v>
      </c>
    </row>
    <row r="3" spans="1:10" ht="32" x14ac:dyDescent="0.2">
      <c r="A3" t="s">
        <v>78</v>
      </c>
      <c r="B3" t="s">
        <v>1</v>
      </c>
      <c r="C3" s="6" t="str">
        <f>CONCATENATE(ROUND((Table1[[#This Row],[Number of Reads (total)]]/1000000), 2), " M")</f>
        <v>6.56 M</v>
      </c>
      <c r="D3">
        <f>Table1[[#This Row],[Read Length]]</f>
        <v>75</v>
      </c>
      <c r="E3" t="str">
        <f>Table1[[#This Row],[Paired]]</f>
        <v>No</v>
      </c>
      <c r="F3">
        <f>Table1[[#This Row],[Number of Species]]</f>
        <v>21</v>
      </c>
      <c r="G3" t="str">
        <f>Table1[[#This Row],[Abandunce Distribution]]</f>
        <v>even</v>
      </c>
      <c r="H3" t="str">
        <f>Table1[[#This Row],[Type]]</f>
        <v>Mock Community</v>
      </c>
      <c r="I3" s="21" t="str">
        <f>Table1[[#This Row],[Discription]]</f>
        <v>mock community dataset  from the Human Microbiome Project (HMP) containing genomes of 22 microorganisms (DOI: 10.1038/nature06244)</v>
      </c>
      <c r="J3" s="6" t="s">
        <v>54</v>
      </c>
    </row>
    <row r="4" spans="1:10" ht="32" x14ac:dyDescent="0.2">
      <c r="A4" t="s">
        <v>79</v>
      </c>
      <c r="B4" t="s">
        <v>4</v>
      </c>
      <c r="C4" s="6" t="str">
        <f>CONCATENATE(ROUND((Table1[[#This Row],[Number of Reads (total)]]/1000000), 2), " M")</f>
        <v>7.93 M</v>
      </c>
      <c r="D4">
        <f>Table1[[#This Row],[Read Length]]</f>
        <v>75</v>
      </c>
      <c r="E4" t="str">
        <f>Table1[[#This Row],[Paired]]</f>
        <v>No</v>
      </c>
      <c r="F4">
        <f>Table1[[#This Row],[Number of Species]]</f>
        <v>21</v>
      </c>
      <c r="G4" t="str">
        <f>Table1[[#This Row],[Abandunce Distribution]]</f>
        <v>staggered</v>
      </c>
      <c r="H4" t="str">
        <f>Table1[[#This Row],[Type]]</f>
        <v>Mock Community</v>
      </c>
      <c r="I4" s="21" t="str">
        <f>Table1[[#This Row],[Discription]]</f>
        <v>mock community dataset  from the Human Microbiome Project (HMP) containing genomes of 22 microorganisms (DOI: 10.1038/nature06244)</v>
      </c>
      <c r="J4" s="6" t="s">
        <v>53</v>
      </c>
    </row>
    <row r="5" spans="1:10" ht="32" x14ac:dyDescent="0.2">
      <c r="A5" t="s">
        <v>80</v>
      </c>
      <c r="B5" t="s">
        <v>6</v>
      </c>
      <c r="C5" s="6" t="str">
        <f>CONCATENATE(ROUND((Table1[[#This Row],[Number of Reads (total)]]/1000000), 2), " M")</f>
        <v>18.38 M</v>
      </c>
      <c r="D5">
        <f>Table1[[#This Row],[Read Length]]</f>
        <v>100</v>
      </c>
      <c r="E5" t="str">
        <f>Table1[[#This Row],[Paired]]</f>
        <v>Yes</v>
      </c>
      <c r="F5">
        <f>Table1[[#This Row],[Number of Species]]</f>
        <v>40</v>
      </c>
      <c r="G5" t="str">
        <f>Table1[[#This Row],[Abandunce Distribution]]</f>
        <v xml:space="preserve">staggered </v>
      </c>
      <c r="H5" t="str">
        <f>Table1[[#This Row],[Type]]</f>
        <v>Simulated (mimicking)</v>
      </c>
      <c r="I5" s="21" t="str">
        <f>Table1[[#This Row],[Discription]]</f>
        <v>simulated datasets resembling  a metagenome obtained from human gut sample during the HMP</v>
      </c>
    </row>
    <row r="6" spans="1:10" ht="32" x14ac:dyDescent="0.2">
      <c r="A6" t="s">
        <v>81</v>
      </c>
      <c r="B6" t="s">
        <v>5</v>
      </c>
      <c r="C6" s="6" t="str">
        <f>CONCATENATE(ROUND((Table1[[#This Row],[Number of Reads (total)]]/1000000), 2), " M")</f>
        <v>18.38 M</v>
      </c>
      <c r="D6">
        <f>Table1[[#This Row],[Read Length]]</f>
        <v>100</v>
      </c>
      <c r="E6" t="str">
        <f>Table1[[#This Row],[Paired]]</f>
        <v>Yes</v>
      </c>
      <c r="F6">
        <f>Table1[[#This Row],[Number of Species]]</f>
        <v>134</v>
      </c>
      <c r="G6" t="str">
        <f>Table1[[#This Row],[Abandunce Distribution]]</f>
        <v>staggered</v>
      </c>
      <c r="H6" t="str">
        <f>Table1[[#This Row],[Type]]</f>
        <v>Simulated (mimicking)</v>
      </c>
      <c r="I6" s="21" t="str">
        <f>Table1[[#This Row],[Discription]]</f>
        <v>simulated datasets resembling  a a freshwater metagenome dataset from Lake Lanier (DOI: 10.1128/AEM.00107-11)</v>
      </c>
      <c r="J6" s="6"/>
    </row>
    <row r="7" spans="1:10" ht="17" x14ac:dyDescent="0.2">
      <c r="A7" t="s">
        <v>82</v>
      </c>
      <c r="B7" t="s">
        <v>7</v>
      </c>
      <c r="C7" s="6" t="str">
        <f>CONCATENATE(ROUND((Table1[[#This Row],[Number of Reads (total)]]/1000000), 2), " M")</f>
        <v>18.38 M</v>
      </c>
      <c r="D7">
        <f>Table1[[#This Row],[Read Length]]</f>
        <v>100</v>
      </c>
      <c r="E7" t="str">
        <f>Table1[[#This Row],[Paired]]</f>
        <v>Yes</v>
      </c>
      <c r="F7">
        <f>Table1[[#This Row],[Number of Species]]</f>
        <v>50</v>
      </c>
      <c r="G7" t="str">
        <f>Table1[[#This Row],[Abandunce Distribution]]</f>
        <v>staggered</v>
      </c>
      <c r="H7" t="str">
        <f>Table1[[#This Row],[Type]]</f>
        <v>Simulated (random)</v>
      </c>
      <c r="I7" s="21" t="str">
        <f>Table1[[#This Row],[Discription]]</f>
        <v>randomly created microbiomes (50 organisms, no difference in abundance )</v>
      </c>
      <c r="J7" s="6"/>
    </row>
    <row r="8" spans="1:10" ht="17" x14ac:dyDescent="0.2">
      <c r="A8" t="s">
        <v>83</v>
      </c>
      <c r="B8" t="s">
        <v>8</v>
      </c>
      <c r="C8" s="6" t="str">
        <f>CONCATENATE(ROUND((Table1[[#This Row],[Number of Reads (total)]]/1000000), 2), " M")</f>
        <v>18.38 M</v>
      </c>
      <c r="D8">
        <f>Table1[[#This Row],[Read Length]]</f>
        <v>100</v>
      </c>
      <c r="E8" t="str">
        <f>Table1[[#This Row],[Paired]]</f>
        <v>Yes</v>
      </c>
      <c r="F8">
        <f>Table1[[#This Row],[Number of Species]]</f>
        <v>50</v>
      </c>
      <c r="G8" t="str">
        <f>Table1[[#This Row],[Abandunce Distribution]]</f>
        <v>staggered</v>
      </c>
      <c r="H8" t="str">
        <f>Table1[[#This Row],[Type]]</f>
        <v>Simulated (random)</v>
      </c>
      <c r="I8" s="21" t="str">
        <f>Table1[[#This Row],[Discription]]</f>
        <v>randomly created microbiomes (50 organisms, abundance range 1 to 100)</v>
      </c>
      <c r="J8" s="6"/>
    </row>
    <row r="9" spans="1:10" ht="17" x14ac:dyDescent="0.2">
      <c r="A9" t="s">
        <v>84</v>
      </c>
      <c r="B9" t="s">
        <v>9</v>
      </c>
      <c r="C9" s="6" t="str">
        <f>CONCATENATE(ROUND((Table1[[#This Row],[Number of Reads (total)]]/1000000), 2), " M")</f>
        <v>18.38 M</v>
      </c>
      <c r="D9">
        <f>Table1[[#This Row],[Read Length]]</f>
        <v>100</v>
      </c>
      <c r="E9" t="str">
        <f>Table1[[#This Row],[Paired]]</f>
        <v>Yes</v>
      </c>
      <c r="F9">
        <f>Table1[[#This Row],[Number of Species]]</f>
        <v>50</v>
      </c>
      <c r="G9" t="str">
        <f>Table1[[#This Row],[Abandunce Distribution]]</f>
        <v>staggered</v>
      </c>
      <c r="H9" t="str">
        <f>Table1[[#This Row],[Type]]</f>
        <v>Simulated (random)</v>
      </c>
      <c r="I9" s="21" t="str">
        <f>Table1[[#This Row],[Discription]]</f>
        <v>randomly created microbiomes (50 organisms, abundance range 1 to 1000)</v>
      </c>
      <c r="J9" s="6"/>
    </row>
    <row r="10" spans="1:10" ht="17" x14ac:dyDescent="0.2">
      <c r="A10" t="s">
        <v>85</v>
      </c>
      <c r="B10" t="s">
        <v>10</v>
      </c>
      <c r="C10" s="6" t="str">
        <f>CONCATENATE(ROUND((Table1[[#This Row],[Number of Reads (total)]]/1000000), 2), " M")</f>
        <v>18.38 M</v>
      </c>
      <c r="D10">
        <f>Table1[[#This Row],[Read Length]]</f>
        <v>100</v>
      </c>
      <c r="E10" t="str">
        <f>Table1[[#This Row],[Paired]]</f>
        <v>Yes</v>
      </c>
      <c r="F10">
        <f>Table1[[#This Row],[Number of Species]]</f>
        <v>200</v>
      </c>
      <c r="G10" t="str">
        <f>Table1[[#This Row],[Abandunce Distribution]]</f>
        <v>even</v>
      </c>
      <c r="H10" t="str">
        <f>Table1[[#This Row],[Type]]</f>
        <v>Simulated (random)</v>
      </c>
      <c r="I10" s="21" t="str">
        <f>Table1[[#This Row],[Discription]]</f>
        <v>randomly created microbiomes (200 organisms, no difference in abundance )</v>
      </c>
      <c r="J10" s="6"/>
    </row>
    <row r="11" spans="1:10" ht="17" x14ac:dyDescent="0.2">
      <c r="A11" t="s">
        <v>86</v>
      </c>
      <c r="B11" t="s">
        <v>11</v>
      </c>
      <c r="C11" s="6" t="str">
        <f>CONCATENATE(ROUND((Table1[[#This Row],[Number of Reads (total)]]/1000000), 2), " M")</f>
        <v>18.38 M</v>
      </c>
      <c r="D11">
        <f>Table1[[#This Row],[Read Length]]</f>
        <v>100</v>
      </c>
      <c r="E11" t="str">
        <f>Table1[[#This Row],[Paired]]</f>
        <v>Yes</v>
      </c>
      <c r="F11">
        <f>Table1[[#This Row],[Number of Species]]</f>
        <v>200</v>
      </c>
      <c r="G11" t="str">
        <f>Table1[[#This Row],[Abandunce Distribution]]</f>
        <v>staggered</v>
      </c>
      <c r="H11" t="str">
        <f>Table1[[#This Row],[Type]]</f>
        <v>Simulated (random)</v>
      </c>
      <c r="I11" s="21" t="str">
        <f>Table1[[#This Row],[Discription]]</f>
        <v>randomly created microbiomes (200 organisms, abundance range 1 to 100)</v>
      </c>
      <c r="J11" s="6"/>
    </row>
    <row r="12" spans="1:10" ht="17" x14ac:dyDescent="0.2">
      <c r="A12" t="s">
        <v>87</v>
      </c>
      <c r="B12" t="s">
        <v>12</v>
      </c>
      <c r="C12" s="6" t="str">
        <f>CONCATENATE(ROUND((Table1[[#This Row],[Number of Reads (total)]]/1000000), 2), " M")</f>
        <v>18.38 M</v>
      </c>
      <c r="D12">
        <f>Table1[[#This Row],[Read Length]]</f>
        <v>100</v>
      </c>
      <c r="E12" t="str">
        <f>Table1[[#This Row],[Paired]]</f>
        <v>Yes</v>
      </c>
      <c r="F12">
        <f>Table1[[#This Row],[Number of Species]]</f>
        <v>200</v>
      </c>
      <c r="G12" t="str">
        <f>Table1[[#This Row],[Abandunce Distribution]]</f>
        <v>staggered</v>
      </c>
      <c r="H12" t="str">
        <f>Table1[[#This Row],[Type]]</f>
        <v>Simulated (random)</v>
      </c>
      <c r="I12" s="21" t="str">
        <f>Table1[[#This Row],[Discription]]</f>
        <v>randomly created microbiomes (200 organisms, abundance range 1 to 1000)</v>
      </c>
      <c r="J12" s="6"/>
    </row>
    <row r="13" spans="1:10" ht="17" x14ac:dyDescent="0.2">
      <c r="A13" t="s">
        <v>88</v>
      </c>
      <c r="B13" t="s">
        <v>13</v>
      </c>
      <c r="C13" s="6" t="str">
        <f>CONCATENATE(ROUND((Table1[[#This Row],[Number of Reads (total)]]/1000000), 2), " M")</f>
        <v>18.38 M</v>
      </c>
      <c r="D13">
        <f>Table1[[#This Row],[Read Length]]</f>
        <v>100</v>
      </c>
      <c r="E13" t="str">
        <f>Table1[[#This Row],[Paired]]</f>
        <v>Yes</v>
      </c>
      <c r="F13">
        <f>Table1[[#This Row],[Number of Species]]</f>
        <v>500</v>
      </c>
      <c r="G13" t="str">
        <f>Table1[[#This Row],[Abandunce Distribution]]</f>
        <v>even</v>
      </c>
      <c r="H13" t="str">
        <f>Table1[[#This Row],[Type]]</f>
        <v>Simulated (random)</v>
      </c>
      <c r="I13" s="21" t="str">
        <f>Table1[[#This Row],[Discription]]</f>
        <v>randomly created microbiomes (500 organisms, no difference in abundance )</v>
      </c>
      <c r="J13" s="6"/>
    </row>
    <row r="14" spans="1:10" ht="17" x14ac:dyDescent="0.2">
      <c r="A14" t="s">
        <v>89</v>
      </c>
      <c r="B14" t="s">
        <v>14</v>
      </c>
      <c r="C14" s="6" t="str">
        <f>CONCATENATE(ROUND((Table1[[#This Row],[Number of Reads (total)]]/1000000), 2), " M")</f>
        <v>18.38 M</v>
      </c>
      <c r="D14">
        <f>Table1[[#This Row],[Read Length]]</f>
        <v>100</v>
      </c>
      <c r="E14" t="str">
        <f>Table1[[#This Row],[Paired]]</f>
        <v>Yes</v>
      </c>
      <c r="F14">
        <f>Table1[[#This Row],[Number of Species]]</f>
        <v>500</v>
      </c>
      <c r="G14" t="str">
        <f>Table1[[#This Row],[Abandunce Distribution]]</f>
        <v>staggered</v>
      </c>
      <c r="H14" t="str">
        <f>Table1[[#This Row],[Type]]</f>
        <v>Simulated (random)</v>
      </c>
      <c r="I14" s="21" t="str">
        <f>Table1[[#This Row],[Discription]]</f>
        <v>randomly created microbiomes (500 organisms, abundance range 1 to 100)</v>
      </c>
      <c r="J14" s="6"/>
    </row>
    <row r="15" spans="1:10" ht="17" x14ac:dyDescent="0.2">
      <c r="A15" t="s">
        <v>90</v>
      </c>
      <c r="B15" t="s">
        <v>15</v>
      </c>
      <c r="C15" s="6" t="str">
        <f>CONCATENATE(ROUND((Table1[[#This Row],[Number of Reads (total)]]/1000000), 2), " M")</f>
        <v>18.38 M</v>
      </c>
      <c r="D15">
        <f>Table1[[#This Row],[Read Length]]</f>
        <v>100</v>
      </c>
      <c r="E15" t="str">
        <f>Table1[[#This Row],[Paired]]</f>
        <v>Yes</v>
      </c>
      <c r="F15">
        <f>Table1[[#This Row],[Number of Species]]</f>
        <v>500</v>
      </c>
      <c r="G15" t="str">
        <f>Table1[[#This Row],[Abandunce Distribution]]</f>
        <v>staggered</v>
      </c>
      <c r="H15" t="str">
        <f>Table1[[#This Row],[Type]]</f>
        <v>Simulated (random)</v>
      </c>
      <c r="I15" s="21" t="str">
        <f>Table1[[#This Row],[Discription]]</f>
        <v>randomly created microbiomes (500 organisms, abundance range 1 to 1000)</v>
      </c>
      <c r="J15" s="6" t="s">
        <v>57</v>
      </c>
    </row>
    <row r="16" spans="1:10" ht="48" x14ac:dyDescent="0.2">
      <c r="A16" t="s">
        <v>91</v>
      </c>
      <c r="B16" s="1" t="s">
        <v>33</v>
      </c>
      <c r="C16" s="6" t="str">
        <f>CONCATENATE(ROUND((Table1[[#This Row],[Number of Reads (total)]]/1000000), 2), " M")</f>
        <v>7.44 M</v>
      </c>
      <c r="D16">
        <f>Table1[[#This Row],[Read Length]]</f>
        <v>100</v>
      </c>
      <c r="E16" t="str">
        <f>Table1[[#This Row],[Paired]]</f>
        <v>Yes</v>
      </c>
      <c r="F16">
        <f>Table1[[#This Row],[Number of Species]]</f>
        <v>199</v>
      </c>
      <c r="G16" t="str">
        <f>Table1[[#This Row],[Abandunce Distribution]]</f>
        <v>staggered</v>
      </c>
      <c r="H16" t="str">
        <f>Table1[[#This Row],[Type]]</f>
        <v>Simulated (CAMI Challenge)</v>
      </c>
      <c r="I16" s="21" t="str">
        <f>Table1[[#This Row],[Discription]]</f>
        <v>Medium complexity CAMI (The Critical Assessment of Metagenome Interpretation) challenge toy datasets which are publicly available at https://data.cami-challenge.org/participate.</v>
      </c>
      <c r="J16" s="6" t="s">
        <v>57</v>
      </c>
    </row>
    <row r="17" spans="1:10" ht="48" x14ac:dyDescent="0.2">
      <c r="A17" t="s">
        <v>92</v>
      </c>
      <c r="B17" s="1" t="s">
        <v>34</v>
      </c>
      <c r="C17" s="6" t="str">
        <f>CONCATENATE(ROUND((Table1[[#This Row],[Number of Reads (total)]]/1000000), 2), " M")</f>
        <v>7.43 M</v>
      </c>
      <c r="D17">
        <f>Table1[[#This Row],[Read Length]]</f>
        <v>100</v>
      </c>
      <c r="E17" t="str">
        <f>Table1[[#This Row],[Paired]]</f>
        <v>Yes</v>
      </c>
      <c r="F17">
        <f>Table1[[#This Row],[Number of Species]]</f>
        <v>199</v>
      </c>
      <c r="G17" t="str">
        <f>Table1[[#This Row],[Abandunce Distribution]]</f>
        <v>staggered</v>
      </c>
      <c r="H17" t="str">
        <f>Table1[[#This Row],[Type]]</f>
        <v>Simulated (CAMI Challenge)</v>
      </c>
      <c r="I17" s="21" t="str">
        <f>Table1[[#This Row],[Discription]]</f>
        <v>Medium complexity CAMI (The Critical Assessment of Metagenome Interpretation) challenge toy datasets which are publicly available at https://data.cami-challenge.org/participate.</v>
      </c>
      <c r="J17" s="6" t="s">
        <v>57</v>
      </c>
    </row>
    <row r="18" spans="1:10" ht="48" x14ac:dyDescent="0.2">
      <c r="A18" t="s">
        <v>93</v>
      </c>
      <c r="B18" s="1" t="s">
        <v>35</v>
      </c>
      <c r="C18" s="6" t="str">
        <f>CONCATENATE(ROUND((Table1[[#This Row],[Number of Reads (total)]]/1000000), 2), " M")</f>
        <v>149.14 M</v>
      </c>
      <c r="D18">
        <f>Table1[[#This Row],[Read Length]]</f>
        <v>100</v>
      </c>
      <c r="E18" t="str">
        <f>Table1[[#This Row],[Paired]]</f>
        <v>Yes</v>
      </c>
      <c r="F18">
        <f>Table1[[#This Row],[Number of Species]]</f>
        <v>199</v>
      </c>
      <c r="G18" t="str">
        <f>Table1[[#This Row],[Abandunce Distribution]]</f>
        <v>staggered</v>
      </c>
      <c r="H18" t="str">
        <f>Table1[[#This Row],[Type]]</f>
        <v>Simulated (CAMI Challenge)</v>
      </c>
      <c r="I18" s="21" t="str">
        <f>Table1[[#This Row],[Discription]]</f>
        <v>Medium complexity CAMI (The Critical Assessment of Metagenome Interpretation) challenge toy datasets which are publicly available at https://data.cami-challenge.org/participate.</v>
      </c>
      <c r="J18" s="6" t="s">
        <v>57</v>
      </c>
    </row>
    <row r="19" spans="1:10" ht="48" x14ac:dyDescent="0.2">
      <c r="A19" t="s">
        <v>94</v>
      </c>
      <c r="B19" s="7" t="s">
        <v>36</v>
      </c>
      <c r="C19" s="6" t="str">
        <f>CONCATENATE(ROUND((Table1[[#This Row],[Number of Reads (total)]]/1000000), 2), " M")</f>
        <v>149.03 M</v>
      </c>
      <c r="D19">
        <f>Table1[[#This Row],[Read Length]]</f>
        <v>100</v>
      </c>
      <c r="E19" t="str">
        <f>Table1[[#This Row],[Paired]]</f>
        <v>Yes</v>
      </c>
      <c r="F19">
        <f>Table1[[#This Row],[Number of Species]]</f>
        <v>199</v>
      </c>
      <c r="G19" t="str">
        <f>Table1[[#This Row],[Abandunce Distribution]]</f>
        <v>staggered</v>
      </c>
      <c r="H19" t="str">
        <f>Table1[[#This Row],[Type]]</f>
        <v>Simulated (CAMI Challenge)</v>
      </c>
      <c r="I19" s="21" t="str">
        <f>Table1[[#This Row],[Discription]]</f>
        <v>Medium complexity CAMI (The Critical Assessment of Metagenome Interpretation) challenge toy datasets which are publicly available at https://data.cami-challenge.org/participate.</v>
      </c>
      <c r="J19" s="6" t="s">
        <v>57</v>
      </c>
    </row>
    <row r="20" spans="1:10" ht="17" x14ac:dyDescent="0.2">
      <c r="B20" s="7"/>
      <c r="C20" s="6"/>
      <c r="I20" s="20"/>
      <c r="J20" s="6"/>
    </row>
    <row r="21" spans="1:10" ht="17" x14ac:dyDescent="0.2">
      <c r="B21" s="7"/>
      <c r="C21" s="6"/>
      <c r="I21" s="20"/>
      <c r="J21" s="6"/>
    </row>
    <row r="22" spans="1:10" x14ac:dyDescent="0.2">
      <c r="A22" s="11" t="str">
        <f>CONCATENATE(A1, " &amp; ")</f>
        <v xml:space="preserve">Dataset  &amp; </v>
      </c>
      <c r="B22" s="11" t="str">
        <f>CONCATENATE(B1, " &amp; ")</f>
        <v xml:space="preserve">Dataset  &amp; </v>
      </c>
      <c r="C22" s="11" t="str">
        <f t="shared" ref="C22:G22" si="0">CONCATENATE(C1, " &amp; ")</f>
        <v xml:space="preserve">Number of Reads &amp; </v>
      </c>
      <c r="D22" s="11" t="str">
        <f t="shared" si="0"/>
        <v xml:space="preserve">Read Length &amp; </v>
      </c>
      <c r="E22" s="11" t="str">
        <f t="shared" si="0"/>
        <v xml:space="preserve">Paired &amp; </v>
      </c>
      <c r="F22" s="11" t="str">
        <f t="shared" si="0"/>
        <v xml:space="preserve">Number of Species &amp; </v>
      </c>
      <c r="G22" s="11" t="str">
        <f t="shared" si="0"/>
        <v xml:space="preserve">Abandunce Distribution &amp; </v>
      </c>
      <c r="H22" s="10" t="str">
        <f>CONCATENATE(H1, "  \\ \hline ")</f>
        <v xml:space="preserve">Type  \\ \hline </v>
      </c>
      <c r="I22" s="20"/>
      <c r="J22" s="11"/>
    </row>
    <row r="23" spans="1:10" x14ac:dyDescent="0.2">
      <c r="A23" s="11" t="str">
        <f t="shared" ref="A23:A40" si="1">CONCATENATE(A2, " &amp; ")</f>
        <v xml:space="preserve">MG01 &amp; </v>
      </c>
      <c r="B23" s="11" t="str">
        <f>CONCATENATE(B2, " &amp; ")</f>
        <v xml:space="preserve">AB-64 &amp; </v>
      </c>
      <c r="C23" s="11" t="str">
        <f t="shared" ref="B23:G38" si="2">CONCATENATE(C2, " &amp; ")</f>
        <v xml:space="preserve">109.63 M &amp; </v>
      </c>
      <c r="D23" s="11" t="str">
        <f t="shared" si="2"/>
        <v xml:space="preserve">75 &amp; </v>
      </c>
      <c r="E23" s="11" t="str">
        <f t="shared" si="2"/>
        <v xml:space="preserve">Yes &amp; </v>
      </c>
      <c r="F23" s="11" t="str">
        <f t="shared" si="2"/>
        <v xml:space="preserve">64 &amp; </v>
      </c>
      <c r="G23" s="11" t="str">
        <f t="shared" si="2"/>
        <v xml:space="preserve">even &amp; </v>
      </c>
      <c r="H23" s="11" t="str">
        <f t="shared" ref="H23:H40" si="3">CONCATENATE(H2, "  \\ \hline ")</f>
        <v xml:space="preserve">Mock Community  \\ \hline </v>
      </c>
    </row>
    <row r="24" spans="1:10" x14ac:dyDescent="0.2">
      <c r="A24" s="11" t="str">
        <f t="shared" si="1"/>
        <v xml:space="preserve">MG02 &amp; </v>
      </c>
      <c r="B24" s="11" t="str">
        <f t="shared" si="2"/>
        <v xml:space="preserve">HMP-mock-ill-even &amp; </v>
      </c>
      <c r="C24" s="11" t="str">
        <f t="shared" si="2"/>
        <v xml:space="preserve">6.56 M &amp; </v>
      </c>
      <c r="D24" s="11" t="str">
        <f t="shared" si="2"/>
        <v xml:space="preserve">75 &amp; </v>
      </c>
      <c r="E24" s="11" t="str">
        <f t="shared" si="2"/>
        <v xml:space="preserve">No &amp; </v>
      </c>
      <c r="F24" s="11" t="str">
        <f t="shared" si="2"/>
        <v xml:space="preserve">21 &amp; </v>
      </c>
      <c r="G24" s="11" t="str">
        <f t="shared" si="2"/>
        <v xml:space="preserve">even &amp; </v>
      </c>
      <c r="H24" s="11" t="str">
        <f t="shared" si="3"/>
        <v xml:space="preserve">Mock Community  \\ \hline </v>
      </c>
    </row>
    <row r="25" spans="1:10" x14ac:dyDescent="0.2">
      <c r="A25" s="11" t="str">
        <f t="shared" si="1"/>
        <v xml:space="preserve">MG03 &amp; </v>
      </c>
      <c r="B25" s="11" t="str">
        <f t="shared" si="2"/>
        <v xml:space="preserve">HMP-mock-ill-stag &amp; </v>
      </c>
      <c r="C25" s="11" t="str">
        <f t="shared" si="2"/>
        <v xml:space="preserve">7.93 M &amp; </v>
      </c>
      <c r="D25" s="11" t="str">
        <f t="shared" si="2"/>
        <v xml:space="preserve">75 &amp; </v>
      </c>
      <c r="E25" s="11" t="str">
        <f t="shared" si="2"/>
        <v xml:space="preserve">No &amp; </v>
      </c>
      <c r="F25" s="11" t="str">
        <f t="shared" si="2"/>
        <v xml:space="preserve">21 &amp; </v>
      </c>
      <c r="G25" s="11" t="str">
        <f t="shared" si="2"/>
        <v xml:space="preserve">staggered &amp; </v>
      </c>
      <c r="H25" s="11" t="str">
        <f t="shared" si="3"/>
        <v xml:space="preserve">Mock Community  \\ \hline </v>
      </c>
    </row>
    <row r="26" spans="1:10" x14ac:dyDescent="0.2">
      <c r="A26" s="11" t="str">
        <f t="shared" si="1"/>
        <v xml:space="preserve">MG04 &amp; </v>
      </c>
      <c r="B26" s="11" t="str">
        <f t="shared" si="2"/>
        <v xml:space="preserve">gut-microbiome &amp; </v>
      </c>
      <c r="C26" s="11" t="str">
        <f t="shared" si="2"/>
        <v xml:space="preserve">18.38 M &amp; </v>
      </c>
      <c r="D26" s="11" t="str">
        <f t="shared" si="2"/>
        <v xml:space="preserve">100 &amp; </v>
      </c>
      <c r="E26" s="11" t="str">
        <f t="shared" si="2"/>
        <v xml:space="preserve">Yes &amp; </v>
      </c>
      <c r="F26" s="11" t="str">
        <f t="shared" si="2"/>
        <v xml:space="preserve">40 &amp; </v>
      </c>
      <c r="G26" s="11" t="str">
        <f t="shared" si="2"/>
        <v xml:space="preserve">staggered  &amp; </v>
      </c>
      <c r="H26" s="11" t="str">
        <f t="shared" si="3"/>
        <v xml:space="preserve">Simulated (mimicking)  \\ \hline </v>
      </c>
    </row>
    <row r="27" spans="1:10" x14ac:dyDescent="0.2">
      <c r="A27" s="11" t="str">
        <f t="shared" si="1"/>
        <v xml:space="preserve">MG05 &amp; </v>
      </c>
      <c r="B27" s="11" t="str">
        <f t="shared" si="2"/>
        <v xml:space="preserve">LL-S1-results &amp; </v>
      </c>
      <c r="C27" s="11" t="str">
        <f t="shared" si="2"/>
        <v xml:space="preserve">18.38 M &amp; </v>
      </c>
      <c r="D27" s="11" t="str">
        <f t="shared" si="2"/>
        <v xml:space="preserve">100 &amp; </v>
      </c>
      <c r="E27" s="11" t="str">
        <f t="shared" si="2"/>
        <v xml:space="preserve">Yes &amp; </v>
      </c>
      <c r="F27" s="11" t="str">
        <f t="shared" si="2"/>
        <v xml:space="preserve">134 &amp; </v>
      </c>
      <c r="G27" s="11" t="str">
        <f t="shared" si="2"/>
        <v xml:space="preserve">staggered &amp; </v>
      </c>
      <c r="H27" s="11" t="str">
        <f t="shared" si="3"/>
        <v xml:space="preserve">Simulated (mimicking)  \\ \hline </v>
      </c>
    </row>
    <row r="28" spans="1:10" x14ac:dyDescent="0.2">
      <c r="A28" s="11" t="str">
        <f t="shared" si="1"/>
        <v xml:space="preserve">MG06 &amp; </v>
      </c>
      <c r="B28" s="11" t="str">
        <f t="shared" si="2"/>
        <v xml:space="preserve">random-0050-0001 &amp; </v>
      </c>
      <c r="C28" s="11" t="str">
        <f t="shared" si="2"/>
        <v xml:space="preserve">18.38 M &amp; </v>
      </c>
      <c r="D28" s="11" t="str">
        <f t="shared" si="2"/>
        <v xml:space="preserve">100 &amp; </v>
      </c>
      <c r="E28" s="11" t="str">
        <f t="shared" si="2"/>
        <v xml:space="preserve">Yes &amp; </v>
      </c>
      <c r="F28" s="11" t="str">
        <f t="shared" si="2"/>
        <v xml:space="preserve">50 &amp; </v>
      </c>
      <c r="G28" s="11" t="str">
        <f t="shared" si="2"/>
        <v xml:space="preserve">staggered &amp; </v>
      </c>
      <c r="H28" s="11" t="str">
        <f t="shared" si="3"/>
        <v xml:space="preserve">Simulated (random)  \\ \hline </v>
      </c>
    </row>
    <row r="29" spans="1:10" x14ac:dyDescent="0.2">
      <c r="A29" s="11" t="str">
        <f t="shared" si="1"/>
        <v xml:space="preserve">MG07 &amp; </v>
      </c>
      <c r="B29" s="11" t="str">
        <f t="shared" si="2"/>
        <v xml:space="preserve">random-0050-0100 &amp; </v>
      </c>
      <c r="C29" s="11" t="str">
        <f t="shared" si="2"/>
        <v xml:space="preserve">18.38 M &amp; </v>
      </c>
      <c r="D29" s="11" t="str">
        <f t="shared" si="2"/>
        <v xml:space="preserve">100 &amp; </v>
      </c>
      <c r="E29" s="11" t="str">
        <f t="shared" si="2"/>
        <v xml:space="preserve">Yes &amp; </v>
      </c>
      <c r="F29" s="11" t="str">
        <f t="shared" si="2"/>
        <v xml:space="preserve">50 &amp; </v>
      </c>
      <c r="G29" s="11" t="str">
        <f t="shared" si="2"/>
        <v xml:space="preserve">staggered &amp; </v>
      </c>
      <c r="H29" s="11" t="str">
        <f t="shared" si="3"/>
        <v xml:space="preserve">Simulated (random)  \\ \hline </v>
      </c>
    </row>
    <row r="30" spans="1:10" x14ac:dyDescent="0.2">
      <c r="A30" s="11" t="str">
        <f t="shared" si="1"/>
        <v xml:space="preserve">MG08 &amp; </v>
      </c>
      <c r="B30" s="11" t="str">
        <f t="shared" si="2"/>
        <v xml:space="preserve">random-0050-1000 &amp; </v>
      </c>
      <c r="C30" s="11" t="str">
        <f t="shared" si="2"/>
        <v xml:space="preserve">18.38 M &amp; </v>
      </c>
      <c r="D30" s="11" t="str">
        <f t="shared" si="2"/>
        <v xml:space="preserve">100 &amp; </v>
      </c>
      <c r="E30" s="11" t="str">
        <f t="shared" si="2"/>
        <v xml:space="preserve">Yes &amp; </v>
      </c>
      <c r="F30" s="11" t="str">
        <f t="shared" si="2"/>
        <v xml:space="preserve">50 &amp; </v>
      </c>
      <c r="G30" s="11" t="str">
        <f t="shared" si="2"/>
        <v xml:space="preserve">staggered &amp; </v>
      </c>
      <c r="H30" s="11" t="str">
        <f t="shared" si="3"/>
        <v xml:space="preserve">Simulated (random)  \\ \hline </v>
      </c>
    </row>
    <row r="31" spans="1:10" x14ac:dyDescent="0.2">
      <c r="A31" s="11" t="str">
        <f t="shared" si="1"/>
        <v xml:space="preserve">MG09 &amp; </v>
      </c>
      <c r="B31" s="11" t="str">
        <f t="shared" si="2"/>
        <v xml:space="preserve">random-0200-0001 &amp; </v>
      </c>
      <c r="C31" s="11" t="str">
        <f t="shared" si="2"/>
        <v xml:space="preserve">18.38 M &amp; </v>
      </c>
      <c r="D31" s="11" t="str">
        <f t="shared" si="2"/>
        <v xml:space="preserve">100 &amp; </v>
      </c>
      <c r="E31" s="11" t="str">
        <f t="shared" si="2"/>
        <v xml:space="preserve">Yes &amp; </v>
      </c>
      <c r="F31" s="11" t="str">
        <f t="shared" si="2"/>
        <v xml:space="preserve">200 &amp; </v>
      </c>
      <c r="G31" s="11" t="str">
        <f t="shared" si="2"/>
        <v xml:space="preserve">even &amp; </v>
      </c>
      <c r="H31" s="11" t="str">
        <f t="shared" si="3"/>
        <v xml:space="preserve">Simulated (random)  \\ \hline </v>
      </c>
    </row>
    <row r="32" spans="1:10" x14ac:dyDescent="0.2">
      <c r="A32" s="11" t="str">
        <f t="shared" si="1"/>
        <v xml:space="preserve">MG10 &amp; </v>
      </c>
      <c r="B32" s="11" t="str">
        <f t="shared" si="2"/>
        <v xml:space="preserve">random-0200-0100 &amp; </v>
      </c>
      <c r="C32" s="11" t="str">
        <f t="shared" si="2"/>
        <v xml:space="preserve">18.38 M &amp; </v>
      </c>
      <c r="D32" s="11" t="str">
        <f t="shared" si="2"/>
        <v xml:space="preserve">100 &amp; </v>
      </c>
      <c r="E32" s="11" t="str">
        <f t="shared" si="2"/>
        <v xml:space="preserve">Yes &amp; </v>
      </c>
      <c r="F32" s="11" t="str">
        <f t="shared" si="2"/>
        <v xml:space="preserve">200 &amp; </v>
      </c>
      <c r="G32" s="11" t="str">
        <f t="shared" si="2"/>
        <v xml:space="preserve">staggered &amp; </v>
      </c>
      <c r="H32" s="11" t="str">
        <f t="shared" si="3"/>
        <v xml:space="preserve">Simulated (random)  \\ \hline </v>
      </c>
    </row>
    <row r="33" spans="1:8" x14ac:dyDescent="0.2">
      <c r="A33" s="11" t="str">
        <f t="shared" si="1"/>
        <v xml:space="preserve">MG11 &amp; </v>
      </c>
      <c r="B33" s="11" t="str">
        <f t="shared" si="2"/>
        <v xml:space="preserve">random-0200-1000 &amp; </v>
      </c>
      <c r="C33" s="11" t="str">
        <f t="shared" si="2"/>
        <v xml:space="preserve">18.38 M &amp; </v>
      </c>
      <c r="D33" s="11" t="str">
        <f t="shared" si="2"/>
        <v xml:space="preserve">100 &amp; </v>
      </c>
      <c r="E33" s="11" t="str">
        <f t="shared" si="2"/>
        <v xml:space="preserve">Yes &amp; </v>
      </c>
      <c r="F33" s="11" t="str">
        <f t="shared" si="2"/>
        <v xml:space="preserve">200 &amp; </v>
      </c>
      <c r="G33" s="11" t="str">
        <f t="shared" si="2"/>
        <v xml:space="preserve">staggered &amp; </v>
      </c>
      <c r="H33" s="11" t="str">
        <f t="shared" si="3"/>
        <v xml:space="preserve">Simulated (random)  \\ \hline </v>
      </c>
    </row>
    <row r="34" spans="1:8" x14ac:dyDescent="0.2">
      <c r="A34" s="11" t="str">
        <f t="shared" si="1"/>
        <v xml:space="preserve">MG12 &amp; </v>
      </c>
      <c r="B34" s="11" t="str">
        <f t="shared" si="2"/>
        <v xml:space="preserve">random-0500-0001 &amp; </v>
      </c>
      <c r="C34" s="11" t="str">
        <f t="shared" si="2"/>
        <v xml:space="preserve">18.38 M &amp; </v>
      </c>
      <c r="D34" s="11" t="str">
        <f t="shared" si="2"/>
        <v xml:space="preserve">100 &amp; </v>
      </c>
      <c r="E34" s="11" t="str">
        <f t="shared" si="2"/>
        <v xml:space="preserve">Yes &amp; </v>
      </c>
      <c r="F34" s="11" t="str">
        <f t="shared" si="2"/>
        <v xml:space="preserve">500 &amp; </v>
      </c>
      <c r="G34" s="11" t="str">
        <f t="shared" si="2"/>
        <v xml:space="preserve">even &amp; </v>
      </c>
      <c r="H34" s="11" t="str">
        <f t="shared" si="3"/>
        <v xml:space="preserve">Simulated (random)  \\ \hline </v>
      </c>
    </row>
    <row r="35" spans="1:8" x14ac:dyDescent="0.2">
      <c r="A35" s="11" t="str">
        <f t="shared" si="1"/>
        <v xml:space="preserve">MG13 &amp; </v>
      </c>
      <c r="B35" s="11" t="str">
        <f t="shared" si="2"/>
        <v xml:space="preserve">random-0500-0100 &amp; </v>
      </c>
      <c r="C35" s="11" t="str">
        <f t="shared" si="2"/>
        <v xml:space="preserve">18.38 M &amp; </v>
      </c>
      <c r="D35" s="11" t="str">
        <f t="shared" si="2"/>
        <v xml:space="preserve">100 &amp; </v>
      </c>
      <c r="E35" s="11" t="str">
        <f t="shared" si="2"/>
        <v xml:space="preserve">Yes &amp; </v>
      </c>
      <c r="F35" s="11" t="str">
        <f t="shared" si="2"/>
        <v xml:space="preserve">500 &amp; </v>
      </c>
      <c r="G35" s="11" t="str">
        <f t="shared" si="2"/>
        <v xml:space="preserve">staggered &amp; </v>
      </c>
      <c r="H35" s="11" t="str">
        <f t="shared" si="3"/>
        <v xml:space="preserve">Simulated (random)  \\ \hline </v>
      </c>
    </row>
    <row r="36" spans="1:8" x14ac:dyDescent="0.2">
      <c r="A36" s="11" t="str">
        <f t="shared" si="1"/>
        <v xml:space="preserve">MG14 &amp; </v>
      </c>
      <c r="B36" s="11" t="str">
        <f t="shared" si="2"/>
        <v xml:space="preserve">random-0500-1000 &amp; </v>
      </c>
      <c r="C36" s="11" t="str">
        <f t="shared" si="2"/>
        <v xml:space="preserve">18.38 M &amp; </v>
      </c>
      <c r="D36" s="11" t="str">
        <f t="shared" si="2"/>
        <v xml:space="preserve">100 &amp; </v>
      </c>
      <c r="E36" s="11" t="str">
        <f t="shared" si="2"/>
        <v xml:space="preserve">Yes &amp; </v>
      </c>
      <c r="F36" s="11" t="str">
        <f t="shared" si="2"/>
        <v xml:space="preserve">500 &amp; </v>
      </c>
      <c r="G36" s="11" t="str">
        <f t="shared" si="2"/>
        <v xml:space="preserve">staggered &amp; </v>
      </c>
      <c r="H36" s="11" t="str">
        <f t="shared" si="3"/>
        <v xml:space="preserve">Simulated (random)  \\ \hline </v>
      </c>
    </row>
    <row r="37" spans="1:8" x14ac:dyDescent="0.2">
      <c r="A37" s="11" t="str">
        <f t="shared" si="1"/>
        <v xml:space="preserve">MG15 &amp; </v>
      </c>
      <c r="B37" s="11" t="str">
        <f t="shared" si="2"/>
        <v xml:space="preserve">M1-S001 &amp; </v>
      </c>
      <c r="C37" s="11" t="str">
        <f t="shared" si="2"/>
        <v xml:space="preserve">7.44 M &amp; </v>
      </c>
      <c r="D37" s="11" t="str">
        <f t="shared" si="2"/>
        <v xml:space="preserve">100 &amp; </v>
      </c>
      <c r="E37" s="11" t="str">
        <f t="shared" si="2"/>
        <v xml:space="preserve">Yes &amp; </v>
      </c>
      <c r="F37" s="11" t="str">
        <f t="shared" si="2"/>
        <v xml:space="preserve">199 &amp; </v>
      </c>
      <c r="G37" s="11" t="str">
        <f t="shared" si="2"/>
        <v xml:space="preserve">staggered &amp; </v>
      </c>
      <c r="H37" s="11" t="str">
        <f t="shared" si="3"/>
        <v xml:space="preserve">Simulated (CAMI Challenge)  \\ \hline </v>
      </c>
    </row>
    <row r="38" spans="1:8" x14ac:dyDescent="0.2">
      <c r="A38" s="11" t="str">
        <f t="shared" si="1"/>
        <v xml:space="preserve">MG16 &amp; </v>
      </c>
      <c r="B38" s="11" t="str">
        <f t="shared" si="2"/>
        <v xml:space="preserve">M1-S002 &amp; </v>
      </c>
      <c r="C38" s="11" t="str">
        <f t="shared" si="2"/>
        <v xml:space="preserve">7.43 M &amp; </v>
      </c>
      <c r="D38" s="11" t="str">
        <f t="shared" si="2"/>
        <v xml:space="preserve">100 &amp; </v>
      </c>
      <c r="E38" s="11" t="str">
        <f t="shared" si="2"/>
        <v xml:space="preserve">Yes &amp; </v>
      </c>
      <c r="F38" s="11" t="str">
        <f t="shared" si="2"/>
        <v xml:space="preserve">199 &amp; </v>
      </c>
      <c r="G38" s="11" t="str">
        <f t="shared" si="2"/>
        <v xml:space="preserve">staggered &amp; </v>
      </c>
      <c r="H38" s="11" t="str">
        <f t="shared" si="3"/>
        <v xml:space="preserve">Simulated (CAMI Challenge)  \\ \hline </v>
      </c>
    </row>
    <row r="39" spans="1:8" x14ac:dyDescent="0.2">
      <c r="A39" s="11" t="str">
        <f t="shared" si="1"/>
        <v xml:space="preserve">MG17 &amp; </v>
      </c>
      <c r="B39" s="11" t="str">
        <f>CONCATENATE(B18, " &amp; ")</f>
        <v xml:space="preserve">M2-S001 &amp; </v>
      </c>
      <c r="C39" s="11" t="str">
        <f t="shared" ref="C39:G39" si="4">CONCATENATE(C18, " &amp; ")</f>
        <v xml:space="preserve">149.14 M &amp; </v>
      </c>
      <c r="D39" s="11" t="str">
        <f t="shared" si="4"/>
        <v xml:space="preserve">100 &amp; </v>
      </c>
      <c r="E39" s="11" t="str">
        <f t="shared" si="4"/>
        <v xml:space="preserve">Yes &amp; </v>
      </c>
      <c r="F39" s="11" t="str">
        <f t="shared" si="4"/>
        <v xml:space="preserve">199 &amp; </v>
      </c>
      <c r="G39" s="11" t="str">
        <f t="shared" si="4"/>
        <v xml:space="preserve">staggered &amp; </v>
      </c>
      <c r="H39" s="11" t="str">
        <f t="shared" si="3"/>
        <v xml:space="preserve">Simulated (CAMI Challenge)  \\ \hline </v>
      </c>
    </row>
    <row r="40" spans="1:8" x14ac:dyDescent="0.2">
      <c r="A40" s="11" t="str">
        <f t="shared" si="1"/>
        <v xml:space="preserve">MG18 &amp; </v>
      </c>
      <c r="B40" s="11" t="str">
        <f t="shared" ref="B40:G40" si="5">CONCATENATE(B19, " &amp; ")</f>
        <v xml:space="preserve">M2-S002 &amp; </v>
      </c>
      <c r="C40" s="11" t="str">
        <f t="shared" si="5"/>
        <v xml:space="preserve">149.03 M &amp; </v>
      </c>
      <c r="D40" s="11" t="str">
        <f t="shared" si="5"/>
        <v xml:space="preserve">100 &amp; </v>
      </c>
      <c r="E40" s="11" t="str">
        <f t="shared" si="5"/>
        <v xml:space="preserve">Yes &amp; </v>
      </c>
      <c r="F40" s="11" t="str">
        <f t="shared" si="5"/>
        <v xml:space="preserve">199 &amp; </v>
      </c>
      <c r="G40" s="11" t="str">
        <f t="shared" si="5"/>
        <v xml:space="preserve">staggered &amp; </v>
      </c>
      <c r="H40" s="11" t="str">
        <f t="shared" si="3"/>
        <v xml:space="preserve">Simulated (CAMI Challenge)  \\ \hline </v>
      </c>
    </row>
    <row r="41" spans="1:8" x14ac:dyDescent="0.2">
      <c r="H41" s="11"/>
    </row>
    <row r="42" spans="1:8" x14ac:dyDescent="0.2">
      <c r="H42" s="11"/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Ruler="0" zoomScale="125" zoomScaleNormal="125" zoomScalePageLayoutView="125" workbookViewId="0">
      <selection activeCell="C23" sqref="C23"/>
    </sheetView>
  </sheetViews>
  <sheetFormatPr baseColWidth="10" defaultRowHeight="16" x14ac:dyDescent="0.2"/>
  <cols>
    <col min="2" max="2" width="28.5" customWidth="1"/>
    <col min="3" max="3" width="25.6640625" customWidth="1"/>
    <col min="4" max="4" width="26.6640625" customWidth="1"/>
    <col min="5" max="5" width="11.83203125" customWidth="1"/>
    <col min="6" max="6" width="7.83203125" customWidth="1"/>
    <col min="7" max="7" width="11" customWidth="1"/>
    <col min="8" max="8" width="17.1640625" customWidth="1"/>
    <col min="9" max="9" width="25.33203125" customWidth="1"/>
    <col min="10" max="10" width="68.5" style="9" customWidth="1"/>
    <col min="11" max="11" width="51.6640625" customWidth="1"/>
  </cols>
  <sheetData>
    <row r="1" spans="1:11" s="8" customFormat="1" ht="32" x14ac:dyDescent="0.2">
      <c r="A1" s="13" t="s">
        <v>22</v>
      </c>
      <c r="B1" s="8" t="s">
        <v>22</v>
      </c>
      <c r="C1" s="8" t="s">
        <v>58</v>
      </c>
      <c r="D1" s="8" t="s">
        <v>59</v>
      </c>
      <c r="E1" s="8" t="s">
        <v>39</v>
      </c>
      <c r="F1" s="8" t="s">
        <v>49</v>
      </c>
      <c r="G1" s="8" t="s">
        <v>60</v>
      </c>
      <c r="H1" s="8" t="s">
        <v>40</v>
      </c>
      <c r="I1" s="8" t="s">
        <v>41</v>
      </c>
      <c r="J1" s="9" t="s">
        <v>47</v>
      </c>
      <c r="K1" s="8" t="s">
        <v>48</v>
      </c>
    </row>
    <row r="2" spans="1:11" ht="32" x14ac:dyDescent="0.2">
      <c r="A2" t="s">
        <v>77</v>
      </c>
      <c r="B2" t="s">
        <v>0</v>
      </c>
      <c r="C2" s="6">
        <v>54814748</v>
      </c>
      <c r="D2" s="6">
        <v>109629496</v>
      </c>
      <c r="E2">
        <v>75</v>
      </c>
      <c r="F2" t="s">
        <v>52</v>
      </c>
      <c r="G2">
        <v>64</v>
      </c>
      <c r="H2" t="s">
        <v>44</v>
      </c>
      <c r="I2" t="s">
        <v>42</v>
      </c>
      <c r="J2" s="8" t="s">
        <v>62</v>
      </c>
      <c r="K2" s="6" t="s">
        <v>51</v>
      </c>
    </row>
    <row r="3" spans="1:11" ht="32" x14ac:dyDescent="0.2">
      <c r="A3" t="s">
        <v>78</v>
      </c>
      <c r="B3" t="s">
        <v>1</v>
      </c>
      <c r="C3" s="6">
        <v>6562065</v>
      </c>
      <c r="D3" s="6">
        <v>6562065</v>
      </c>
      <c r="E3">
        <v>75</v>
      </c>
      <c r="F3" t="s">
        <v>50</v>
      </c>
      <c r="G3">
        <v>21</v>
      </c>
      <c r="H3" t="s">
        <v>44</v>
      </c>
      <c r="I3" t="s">
        <v>42</v>
      </c>
      <c r="J3" s="8" t="s">
        <v>61</v>
      </c>
      <c r="K3" s="6" t="s">
        <v>53</v>
      </c>
    </row>
    <row r="4" spans="1:11" ht="32" x14ac:dyDescent="0.2">
      <c r="A4" t="s">
        <v>79</v>
      </c>
      <c r="B4" t="s">
        <v>4</v>
      </c>
      <c r="C4" s="6">
        <v>7932819</v>
      </c>
      <c r="D4" s="6">
        <v>7932819</v>
      </c>
      <c r="E4">
        <v>75</v>
      </c>
      <c r="F4" t="s">
        <v>50</v>
      </c>
      <c r="G4">
        <v>21</v>
      </c>
      <c r="H4" t="s">
        <v>46</v>
      </c>
      <c r="I4" t="s">
        <v>42</v>
      </c>
      <c r="J4" s="8" t="s">
        <v>61</v>
      </c>
      <c r="K4" s="6" t="s">
        <v>54</v>
      </c>
    </row>
    <row r="5" spans="1:11" ht="32" x14ac:dyDescent="0.2">
      <c r="A5" t="s">
        <v>80</v>
      </c>
      <c r="B5" t="s">
        <v>6</v>
      </c>
      <c r="C5" s="6">
        <v>9187586</v>
      </c>
      <c r="D5" s="6">
        <v>18375172</v>
      </c>
      <c r="E5">
        <v>100</v>
      </c>
      <c r="F5" t="s">
        <v>52</v>
      </c>
      <c r="G5">
        <v>40</v>
      </c>
      <c r="H5" t="s">
        <v>45</v>
      </c>
      <c r="I5" t="s">
        <v>43</v>
      </c>
      <c r="J5" s="8" t="s">
        <v>63</v>
      </c>
    </row>
    <row r="6" spans="1:11" ht="32" x14ac:dyDescent="0.2">
      <c r="A6" t="s">
        <v>81</v>
      </c>
      <c r="B6" t="s">
        <v>5</v>
      </c>
      <c r="C6" s="6">
        <v>9187586</v>
      </c>
      <c r="D6" s="6">
        <v>18375172</v>
      </c>
      <c r="E6">
        <v>100</v>
      </c>
      <c r="F6" t="s">
        <v>52</v>
      </c>
      <c r="G6">
        <v>134</v>
      </c>
      <c r="H6" t="s">
        <v>46</v>
      </c>
      <c r="I6" t="s">
        <v>43</v>
      </c>
      <c r="J6" s="8" t="s">
        <v>64</v>
      </c>
      <c r="K6" s="6"/>
    </row>
    <row r="7" spans="1:11" ht="17" x14ac:dyDescent="0.2">
      <c r="A7" t="s">
        <v>82</v>
      </c>
      <c r="B7" t="s">
        <v>7</v>
      </c>
      <c r="C7" s="6">
        <v>9187586</v>
      </c>
      <c r="D7" s="6">
        <v>18375172</v>
      </c>
      <c r="E7">
        <v>100</v>
      </c>
      <c r="F7" t="s">
        <v>52</v>
      </c>
      <c r="G7">
        <v>50</v>
      </c>
      <c r="H7" t="s">
        <v>46</v>
      </c>
      <c r="I7" t="s">
        <v>55</v>
      </c>
      <c r="J7" s="8" t="s">
        <v>68</v>
      </c>
      <c r="K7" s="6"/>
    </row>
    <row r="8" spans="1:11" ht="17" x14ac:dyDescent="0.2">
      <c r="A8" t="s">
        <v>83</v>
      </c>
      <c r="B8" t="s">
        <v>8</v>
      </c>
      <c r="C8" s="6">
        <v>9187586</v>
      </c>
      <c r="D8" s="6">
        <v>18375172</v>
      </c>
      <c r="E8">
        <v>100</v>
      </c>
      <c r="F8" t="s">
        <v>52</v>
      </c>
      <c r="G8">
        <v>50</v>
      </c>
      <c r="H8" t="s">
        <v>46</v>
      </c>
      <c r="I8" t="s">
        <v>55</v>
      </c>
      <c r="J8" s="8" t="s">
        <v>66</v>
      </c>
      <c r="K8" s="6"/>
    </row>
    <row r="9" spans="1:11" ht="17" x14ac:dyDescent="0.2">
      <c r="A9" t="s">
        <v>84</v>
      </c>
      <c r="B9" t="s">
        <v>9</v>
      </c>
      <c r="C9" s="6">
        <v>9187586</v>
      </c>
      <c r="D9" s="6">
        <v>18375172</v>
      </c>
      <c r="E9">
        <v>100</v>
      </c>
      <c r="F9" t="s">
        <v>52</v>
      </c>
      <c r="G9">
        <v>50</v>
      </c>
      <c r="H9" t="s">
        <v>46</v>
      </c>
      <c r="I9" t="s">
        <v>55</v>
      </c>
      <c r="J9" s="8" t="s">
        <v>67</v>
      </c>
      <c r="K9" s="6"/>
    </row>
    <row r="10" spans="1:11" ht="17" x14ac:dyDescent="0.2">
      <c r="A10" t="s">
        <v>85</v>
      </c>
      <c r="B10" t="s">
        <v>10</v>
      </c>
      <c r="C10" s="6">
        <v>9187586</v>
      </c>
      <c r="D10" s="6">
        <v>18375172</v>
      </c>
      <c r="E10">
        <v>100</v>
      </c>
      <c r="F10" t="s">
        <v>52</v>
      </c>
      <c r="G10">
        <v>200</v>
      </c>
      <c r="H10" t="s">
        <v>44</v>
      </c>
      <c r="I10" t="s">
        <v>55</v>
      </c>
      <c r="J10" s="8" t="s">
        <v>69</v>
      </c>
      <c r="K10" s="6"/>
    </row>
    <row r="11" spans="1:11" ht="17" x14ac:dyDescent="0.2">
      <c r="A11" t="s">
        <v>86</v>
      </c>
      <c r="B11" t="s">
        <v>11</v>
      </c>
      <c r="C11" s="6">
        <v>9187586</v>
      </c>
      <c r="D11" s="6">
        <v>18375172</v>
      </c>
      <c r="E11">
        <v>100</v>
      </c>
      <c r="F11" t="s">
        <v>52</v>
      </c>
      <c r="G11">
        <v>200</v>
      </c>
      <c r="H11" t="s">
        <v>46</v>
      </c>
      <c r="I11" t="s">
        <v>55</v>
      </c>
      <c r="J11" s="8" t="s">
        <v>70</v>
      </c>
      <c r="K11" s="6"/>
    </row>
    <row r="12" spans="1:11" ht="17" x14ac:dyDescent="0.2">
      <c r="A12" t="s">
        <v>87</v>
      </c>
      <c r="B12" t="s">
        <v>12</v>
      </c>
      <c r="C12" s="6">
        <v>9187586</v>
      </c>
      <c r="D12" s="6">
        <v>18375172</v>
      </c>
      <c r="E12">
        <v>100</v>
      </c>
      <c r="F12" t="s">
        <v>52</v>
      </c>
      <c r="G12">
        <v>200</v>
      </c>
      <c r="H12" t="s">
        <v>46</v>
      </c>
      <c r="I12" t="s">
        <v>55</v>
      </c>
      <c r="J12" s="8" t="s">
        <v>74</v>
      </c>
      <c r="K12" s="6"/>
    </row>
    <row r="13" spans="1:11" ht="17" x14ac:dyDescent="0.2">
      <c r="A13" t="s">
        <v>88</v>
      </c>
      <c r="B13" t="s">
        <v>13</v>
      </c>
      <c r="C13" s="6">
        <v>9187586</v>
      </c>
      <c r="D13" s="6">
        <v>18375172</v>
      </c>
      <c r="E13">
        <v>100</v>
      </c>
      <c r="F13" t="s">
        <v>52</v>
      </c>
      <c r="G13">
        <v>500</v>
      </c>
      <c r="H13" t="s">
        <v>44</v>
      </c>
      <c r="I13" t="s">
        <v>55</v>
      </c>
      <c r="J13" s="8" t="s">
        <v>71</v>
      </c>
      <c r="K13" s="6"/>
    </row>
    <row r="14" spans="1:11" ht="17" x14ac:dyDescent="0.2">
      <c r="A14" t="s">
        <v>89</v>
      </c>
      <c r="B14" t="s">
        <v>14</v>
      </c>
      <c r="C14" s="6">
        <v>9187586</v>
      </c>
      <c r="D14" s="6">
        <v>18375172</v>
      </c>
      <c r="E14">
        <v>100</v>
      </c>
      <c r="F14" t="s">
        <v>52</v>
      </c>
      <c r="G14">
        <v>500</v>
      </c>
      <c r="H14" t="s">
        <v>46</v>
      </c>
      <c r="I14" t="s">
        <v>55</v>
      </c>
      <c r="J14" s="8" t="s">
        <v>72</v>
      </c>
      <c r="K14" s="6"/>
    </row>
    <row r="15" spans="1:11" ht="17" x14ac:dyDescent="0.2">
      <c r="A15" t="s">
        <v>90</v>
      </c>
      <c r="B15" t="s">
        <v>15</v>
      </c>
      <c r="C15" s="6">
        <v>9187586</v>
      </c>
      <c r="D15" s="6">
        <v>18375172</v>
      </c>
      <c r="E15">
        <v>100</v>
      </c>
      <c r="F15" t="s">
        <v>52</v>
      </c>
      <c r="G15">
        <v>500</v>
      </c>
      <c r="H15" t="s">
        <v>46</v>
      </c>
      <c r="I15" t="s">
        <v>55</v>
      </c>
      <c r="J15" s="8" t="s">
        <v>73</v>
      </c>
      <c r="K15" s="6" t="s">
        <v>57</v>
      </c>
    </row>
    <row r="16" spans="1:11" ht="48" x14ac:dyDescent="0.2">
      <c r="A16" t="s">
        <v>91</v>
      </c>
      <c r="B16" s="1" t="s">
        <v>33</v>
      </c>
      <c r="C16" s="6">
        <v>3719013</v>
      </c>
      <c r="D16" s="6">
        <v>7438026</v>
      </c>
      <c r="E16">
        <v>100</v>
      </c>
      <c r="F16" t="s">
        <v>52</v>
      </c>
      <c r="G16">
        <v>199</v>
      </c>
      <c r="H16" t="s">
        <v>46</v>
      </c>
      <c r="I16" t="s">
        <v>56</v>
      </c>
      <c r="J16" s="8" t="s">
        <v>65</v>
      </c>
      <c r="K16" s="6" t="s">
        <v>57</v>
      </c>
    </row>
    <row r="17" spans="1:11" ht="48" x14ac:dyDescent="0.2">
      <c r="A17" t="s">
        <v>92</v>
      </c>
      <c r="B17" s="1" t="s">
        <v>34</v>
      </c>
      <c r="C17" s="6">
        <v>3717085</v>
      </c>
      <c r="D17" s="6">
        <v>7434170</v>
      </c>
      <c r="E17">
        <v>100</v>
      </c>
      <c r="F17" t="s">
        <v>52</v>
      </c>
      <c r="G17">
        <v>199</v>
      </c>
      <c r="H17" t="s">
        <v>46</v>
      </c>
      <c r="I17" t="s">
        <v>56</v>
      </c>
      <c r="J17" s="8" t="s">
        <v>65</v>
      </c>
      <c r="K17" s="6" t="s">
        <v>57</v>
      </c>
    </row>
    <row r="18" spans="1:11" ht="48" x14ac:dyDescent="0.2">
      <c r="A18" t="s">
        <v>93</v>
      </c>
      <c r="B18" s="1" t="s">
        <v>35</v>
      </c>
      <c r="C18" s="6">
        <v>74568473</v>
      </c>
      <c r="D18" s="6">
        <v>149136946</v>
      </c>
      <c r="E18">
        <v>100</v>
      </c>
      <c r="F18" t="s">
        <v>52</v>
      </c>
      <c r="G18">
        <v>199</v>
      </c>
      <c r="H18" t="s">
        <v>46</v>
      </c>
      <c r="I18" t="s">
        <v>56</v>
      </c>
      <c r="J18" s="8" t="s">
        <v>65</v>
      </c>
      <c r="K18" s="6" t="s">
        <v>57</v>
      </c>
    </row>
    <row r="19" spans="1:11" ht="35" customHeight="1" x14ac:dyDescent="0.2">
      <c r="A19" t="s">
        <v>94</v>
      </c>
      <c r="B19" s="7" t="s">
        <v>36</v>
      </c>
      <c r="C19" s="6">
        <v>74515362</v>
      </c>
      <c r="D19" s="6">
        <v>149030724</v>
      </c>
      <c r="E19">
        <v>100</v>
      </c>
      <c r="F19" t="s">
        <v>52</v>
      </c>
      <c r="G19">
        <v>199</v>
      </c>
      <c r="H19" t="s">
        <v>46</v>
      </c>
      <c r="I19" t="s">
        <v>56</v>
      </c>
      <c r="J19" s="10" t="s">
        <v>65</v>
      </c>
      <c r="K19" s="6" t="s">
        <v>57</v>
      </c>
    </row>
    <row r="20" spans="1:11" x14ac:dyDescent="0.2">
      <c r="A20" s="11"/>
      <c r="B20" s="11"/>
      <c r="C20" s="12"/>
      <c r="D20" s="11"/>
      <c r="E20" s="11"/>
      <c r="F20" s="11"/>
      <c r="G20" s="11"/>
      <c r="H20" s="11"/>
      <c r="I20" s="11"/>
    </row>
    <row r="21" spans="1:11" x14ac:dyDescent="0.2">
      <c r="A21" s="11"/>
      <c r="B21" s="11"/>
      <c r="C21" s="12"/>
      <c r="D21" s="11"/>
      <c r="E21" s="11"/>
      <c r="F21" s="11"/>
      <c r="G21" s="11"/>
      <c r="H21" s="11"/>
      <c r="I21" s="11"/>
    </row>
    <row r="22" spans="1:11" x14ac:dyDescent="0.2">
      <c r="A22" s="11"/>
      <c r="B22" s="11"/>
      <c r="C22" s="12"/>
      <c r="D22" s="11"/>
      <c r="E22" s="11"/>
      <c r="F22" s="11"/>
      <c r="G22" s="11"/>
      <c r="H22" s="11"/>
      <c r="I22" s="11"/>
    </row>
    <row r="23" spans="1:11" x14ac:dyDescent="0.2">
      <c r="A23" s="11"/>
      <c r="B23" s="11"/>
      <c r="C23" s="12"/>
      <c r="D23" s="11"/>
      <c r="E23" s="11"/>
      <c r="F23" s="11"/>
      <c r="G23" s="11"/>
      <c r="H23" s="11"/>
      <c r="I23" s="11"/>
    </row>
    <row r="24" spans="1:11" x14ac:dyDescent="0.2">
      <c r="A24" s="11"/>
      <c r="B24" s="11"/>
      <c r="C24" s="12"/>
      <c r="D24" s="11"/>
      <c r="E24" s="11"/>
      <c r="F24" s="11"/>
      <c r="G24" s="11"/>
      <c r="H24" s="11"/>
      <c r="I24" s="11"/>
    </row>
    <row r="25" spans="1:11" x14ac:dyDescent="0.2">
      <c r="A25" s="11"/>
      <c r="B25" s="11"/>
      <c r="C25" s="12"/>
      <c r="D25" s="11"/>
      <c r="E25" s="11"/>
      <c r="F25" s="11"/>
      <c r="G25" s="11"/>
      <c r="H25" s="11"/>
      <c r="I25" s="11"/>
    </row>
    <row r="26" spans="1:11" x14ac:dyDescent="0.2">
      <c r="A26" s="11"/>
      <c r="B26" s="11"/>
      <c r="C26" s="12"/>
      <c r="D26" s="11"/>
      <c r="E26" s="11"/>
      <c r="F26" s="11"/>
      <c r="G26" s="11"/>
      <c r="H26" s="11"/>
      <c r="I26" s="11"/>
    </row>
    <row r="27" spans="1:11" x14ac:dyDescent="0.2">
      <c r="A27" s="11"/>
      <c r="B27" s="11"/>
      <c r="C27" s="12"/>
      <c r="D27" s="11"/>
      <c r="E27" s="11"/>
      <c r="F27" s="11"/>
      <c r="G27" s="11"/>
      <c r="H27" s="11"/>
      <c r="I27" s="11"/>
    </row>
    <row r="28" spans="1:11" x14ac:dyDescent="0.2">
      <c r="A28" s="11"/>
      <c r="B28" s="11"/>
      <c r="C28" s="12"/>
      <c r="D28" s="11"/>
      <c r="E28" s="11"/>
      <c r="F28" s="11"/>
      <c r="G28" s="11"/>
      <c r="H28" s="11"/>
      <c r="I28" s="11"/>
    </row>
    <row r="29" spans="1:11" x14ac:dyDescent="0.2">
      <c r="A29" s="11"/>
      <c r="B29" s="11"/>
      <c r="C29" s="12"/>
      <c r="D29" s="11"/>
      <c r="E29" s="11"/>
      <c r="F29" s="11"/>
      <c r="G29" s="11"/>
      <c r="H29" s="11"/>
      <c r="I29" s="11"/>
    </row>
    <row r="30" spans="1:11" x14ac:dyDescent="0.2">
      <c r="A30" s="11"/>
      <c r="B30" s="11"/>
      <c r="C30" s="12"/>
      <c r="D30" s="11"/>
      <c r="E30" s="11"/>
      <c r="F30" s="11"/>
      <c r="G30" s="11"/>
      <c r="H30" s="11"/>
      <c r="I30" s="11"/>
    </row>
    <row r="31" spans="1:11" x14ac:dyDescent="0.2">
      <c r="A31" s="11"/>
      <c r="B31" s="11"/>
      <c r="C31" s="12"/>
      <c r="D31" s="11"/>
      <c r="E31" s="11"/>
      <c r="F31" s="11"/>
      <c r="G31" s="11"/>
      <c r="H31" s="11"/>
      <c r="I31" s="11"/>
    </row>
    <row r="32" spans="1:11" x14ac:dyDescent="0.2">
      <c r="A32" s="11"/>
      <c r="B32" s="11"/>
      <c r="C32" s="12"/>
      <c r="D32" s="11"/>
      <c r="E32" s="11"/>
      <c r="F32" s="11"/>
      <c r="G32" s="11"/>
      <c r="H32" s="11"/>
      <c r="I32" s="11"/>
    </row>
    <row r="33" spans="1:9" x14ac:dyDescent="0.2">
      <c r="A33" s="11"/>
      <c r="B33" s="11"/>
      <c r="C33" s="12"/>
      <c r="D33" s="11"/>
      <c r="E33" s="11"/>
      <c r="F33" s="11"/>
      <c r="G33" s="11"/>
      <c r="H33" s="11"/>
      <c r="I33" s="11"/>
    </row>
    <row r="34" spans="1:9" x14ac:dyDescent="0.2">
      <c r="A34" s="11"/>
      <c r="B34" s="11"/>
      <c r="C34" s="12"/>
      <c r="D34" s="11"/>
      <c r="E34" s="11"/>
      <c r="F34" s="11"/>
      <c r="G34" s="11"/>
      <c r="H34" s="11"/>
      <c r="I34" s="11"/>
    </row>
    <row r="35" spans="1:9" x14ac:dyDescent="0.2">
      <c r="A35" s="11"/>
      <c r="B35" s="11"/>
      <c r="C35" s="12"/>
      <c r="D35" s="11"/>
      <c r="E35" s="11"/>
      <c r="F35" s="11"/>
      <c r="G35" s="11"/>
      <c r="H35" s="11"/>
      <c r="I35" s="11"/>
    </row>
    <row r="36" spans="1:9" x14ac:dyDescent="0.2">
      <c r="A36" s="11"/>
      <c r="B36" s="11"/>
      <c r="C36" s="12"/>
      <c r="D36" s="11"/>
      <c r="E36" s="11"/>
      <c r="F36" s="11"/>
      <c r="G36" s="11"/>
      <c r="H36" s="11"/>
      <c r="I36" s="11"/>
    </row>
    <row r="37" spans="1:9" x14ac:dyDescent="0.2">
      <c r="A37" s="11"/>
      <c r="B37" s="11"/>
      <c r="C37" s="12"/>
      <c r="D37" s="11"/>
      <c r="E37" s="11"/>
      <c r="F37" s="11"/>
      <c r="G37" s="11"/>
      <c r="H37" s="11"/>
      <c r="I37" s="11"/>
    </row>
    <row r="38" spans="1:9" x14ac:dyDescent="0.2">
      <c r="I38" s="11"/>
    </row>
    <row r="39" spans="1:9" x14ac:dyDescent="0.2">
      <c r="I39" s="11"/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showRuler="0" workbookViewId="0">
      <selection activeCell="A25" sqref="A25:N43"/>
    </sheetView>
  </sheetViews>
  <sheetFormatPr baseColWidth="10" defaultRowHeight="16" x14ac:dyDescent="0.2"/>
  <cols>
    <col min="1" max="1" width="24.83203125" customWidth="1"/>
    <col min="2" max="2" width="10.1640625" customWidth="1"/>
    <col min="3" max="3" width="12" customWidth="1"/>
    <col min="4" max="4" width="7.83203125" customWidth="1"/>
    <col min="5" max="5" width="9.33203125" customWidth="1"/>
    <col min="6" max="6" width="7.33203125" customWidth="1"/>
    <col min="7" max="7" width="8.83203125" customWidth="1"/>
    <col min="8" max="8" width="7.83203125" customWidth="1"/>
    <col min="9" max="9" width="9.33203125" customWidth="1"/>
    <col min="10" max="10" width="7.33203125" customWidth="1"/>
    <col min="11" max="12" width="6.83203125" customWidth="1"/>
    <col min="13" max="13" width="8.83203125" customWidth="1"/>
    <col min="14" max="14" width="8" customWidth="1"/>
    <col min="17" max="17" width="11.33203125" customWidth="1"/>
    <col min="21" max="21" width="11.83203125" customWidth="1"/>
  </cols>
  <sheetData>
    <row r="1" spans="1:33" x14ac:dyDescent="0.2">
      <c r="A1" t="s">
        <v>16</v>
      </c>
      <c r="C1" t="s">
        <v>18</v>
      </c>
      <c r="G1" t="s">
        <v>17</v>
      </c>
      <c r="K1" t="s">
        <v>75</v>
      </c>
    </row>
    <row r="2" spans="1:33" x14ac:dyDescent="0.2">
      <c r="A2" t="s">
        <v>41</v>
      </c>
      <c r="B2" t="s">
        <v>16</v>
      </c>
      <c r="C2" t="s">
        <v>19</v>
      </c>
      <c r="D2" t="s">
        <v>20</v>
      </c>
      <c r="E2" t="s">
        <v>3</v>
      </c>
      <c r="F2" t="s">
        <v>2</v>
      </c>
      <c r="G2" t="s">
        <v>19</v>
      </c>
      <c r="H2" t="s">
        <v>20</v>
      </c>
      <c r="I2" t="s">
        <v>3</v>
      </c>
      <c r="J2" t="s">
        <v>2</v>
      </c>
      <c r="K2" t="s">
        <v>19</v>
      </c>
      <c r="L2" t="s">
        <v>20</v>
      </c>
      <c r="M2" t="s">
        <v>3</v>
      </c>
      <c r="N2" t="s">
        <v>2</v>
      </c>
    </row>
    <row r="3" spans="1:33" x14ac:dyDescent="0.2">
      <c r="A3" s="1" t="s">
        <v>96</v>
      </c>
      <c r="B3" s="1" t="s">
        <v>77</v>
      </c>
      <c r="C3" s="1">
        <v>0.89230769230769202</v>
      </c>
      <c r="D3" s="1">
        <v>0.62637362637362604</v>
      </c>
      <c r="E3" s="1">
        <v>0.98076923076922995</v>
      </c>
      <c r="F3" s="1">
        <v>1</v>
      </c>
      <c r="G3" s="1">
        <v>0.93548387096774099</v>
      </c>
      <c r="H3" s="1">
        <v>0.91935483870967705</v>
      </c>
      <c r="I3" s="1">
        <v>0.82258064516129004</v>
      </c>
      <c r="J3" s="1">
        <v>0.80645161290322498</v>
      </c>
      <c r="K3" s="1">
        <v>0.91338582677165303</v>
      </c>
      <c r="L3" s="1">
        <v>0.74509803921568596</v>
      </c>
      <c r="M3" s="1">
        <v>0.89473684210526305</v>
      </c>
      <c r="N3" s="1">
        <v>0.89285714285714202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">
      <c r="A4" s="1"/>
      <c r="B4" s="1" t="s">
        <v>78</v>
      </c>
      <c r="C4" s="1">
        <v>0.95454545454545403</v>
      </c>
      <c r="D4" s="1">
        <v>0.84</v>
      </c>
      <c r="E4" s="1">
        <v>1</v>
      </c>
      <c r="F4" s="1">
        <v>1</v>
      </c>
      <c r="G4" s="1">
        <v>1</v>
      </c>
      <c r="H4" s="1">
        <v>1</v>
      </c>
      <c r="I4" s="1">
        <v>0.952380952380952</v>
      </c>
      <c r="J4" s="1">
        <v>0.85714285714285698</v>
      </c>
      <c r="K4" s="1">
        <v>0.97674418604651103</v>
      </c>
      <c r="L4" s="1">
        <v>0.91304347826086896</v>
      </c>
      <c r="M4" s="1">
        <v>0.97560975609756095</v>
      </c>
      <c r="N4" s="1">
        <v>0.92307692307692302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">
      <c r="A5" s="1"/>
      <c r="B5" s="1" t="s">
        <v>79</v>
      </c>
      <c r="C5" s="1">
        <v>0.952380952380952</v>
      </c>
      <c r="D5" s="1">
        <v>0.68965517241379304</v>
      </c>
      <c r="E5" s="1">
        <v>1</v>
      </c>
      <c r="F5" s="1">
        <v>1</v>
      </c>
      <c r="G5" s="1">
        <v>0.952380952380952</v>
      </c>
      <c r="H5" s="1">
        <v>0.952380952380952</v>
      </c>
      <c r="I5" s="1">
        <v>0.85714285714285698</v>
      </c>
      <c r="J5" s="1">
        <v>0.42857142857142799</v>
      </c>
      <c r="K5" s="1">
        <v>0.952380952380952</v>
      </c>
      <c r="L5" s="1">
        <v>0.79999999999999905</v>
      </c>
      <c r="M5" s="1">
        <v>0.92307692307692302</v>
      </c>
      <c r="N5" s="1">
        <v>0.6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1" t="s">
        <v>99</v>
      </c>
      <c r="B6" s="1" t="s">
        <v>80</v>
      </c>
      <c r="C6" s="1">
        <v>1</v>
      </c>
      <c r="D6" s="1">
        <v>0.42499999999999999</v>
      </c>
      <c r="E6" s="1">
        <v>0.6</v>
      </c>
      <c r="F6" s="1">
        <v>0.94736842105263097</v>
      </c>
      <c r="G6" s="1">
        <v>1</v>
      </c>
      <c r="H6" s="1">
        <v>1</v>
      </c>
      <c r="I6" s="1">
        <v>0.61764705882352899</v>
      </c>
      <c r="J6" s="1">
        <v>0.52941176470588203</v>
      </c>
      <c r="K6" s="1">
        <v>1</v>
      </c>
      <c r="L6" s="1">
        <v>0.59649122807017496</v>
      </c>
      <c r="M6" s="1">
        <v>0.60869565217391297</v>
      </c>
      <c r="N6" s="1">
        <v>0.679245283018868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">
      <c r="A7" s="1"/>
      <c r="B7" s="1" t="s">
        <v>81</v>
      </c>
      <c r="C7" s="1">
        <v>1</v>
      </c>
      <c r="D7" s="1">
        <v>0.66497461928933999</v>
      </c>
      <c r="E7" s="1">
        <v>0.871428571428571</v>
      </c>
      <c r="F7" s="1">
        <v>0.96296296296296202</v>
      </c>
      <c r="G7" s="1">
        <v>1</v>
      </c>
      <c r="H7" s="1">
        <v>1</v>
      </c>
      <c r="I7" s="1">
        <v>0.465648854961832</v>
      </c>
      <c r="J7" s="1">
        <v>0.19847328244274801</v>
      </c>
      <c r="K7" s="1">
        <v>1</v>
      </c>
      <c r="L7" s="1">
        <v>0.79878048780487798</v>
      </c>
      <c r="M7" s="1">
        <v>0.60696517412935302</v>
      </c>
      <c r="N7" s="1">
        <v>0.329113924050632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">
      <c r="A8" s="1" t="s">
        <v>97</v>
      </c>
      <c r="B8" s="1" t="s">
        <v>82</v>
      </c>
      <c r="C8" s="1">
        <v>0.97826086956521696</v>
      </c>
      <c r="D8" s="1">
        <v>0.43518518518518501</v>
      </c>
      <c r="E8" s="1">
        <v>0.68965517241379304</v>
      </c>
      <c r="F8" s="1">
        <v>0.87179487179487103</v>
      </c>
      <c r="G8" s="1">
        <v>0.9375</v>
      </c>
      <c r="H8" s="1">
        <v>0.97916666666666596</v>
      </c>
      <c r="I8" s="1">
        <v>0.83333333333333304</v>
      </c>
      <c r="J8" s="1">
        <v>0.70833333333333304</v>
      </c>
      <c r="K8" s="1">
        <v>0.95744680851063801</v>
      </c>
      <c r="L8" s="1">
        <v>0.60256410256410198</v>
      </c>
      <c r="M8" s="1">
        <v>0.75471698113207497</v>
      </c>
      <c r="N8" s="1">
        <v>0.78160919540229801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">
      <c r="A9" s="1"/>
      <c r="B9" s="1" t="s">
        <v>83</v>
      </c>
      <c r="C9" s="1">
        <v>0.97826086956521696</v>
      </c>
      <c r="D9" s="1">
        <v>0.43518518518518501</v>
      </c>
      <c r="E9" s="1">
        <v>0.69642857142857095</v>
      </c>
      <c r="F9" s="1">
        <v>0.90909090909090895</v>
      </c>
      <c r="G9" s="1">
        <v>0.9375</v>
      </c>
      <c r="H9" s="1">
        <v>0.97916666666666596</v>
      </c>
      <c r="I9" s="1">
        <v>0.8125</v>
      </c>
      <c r="J9" s="1">
        <v>0.625</v>
      </c>
      <c r="K9" s="1">
        <v>0.95744680851063801</v>
      </c>
      <c r="L9" s="1">
        <v>0.60256410256410198</v>
      </c>
      <c r="M9" s="1">
        <v>0.75</v>
      </c>
      <c r="N9" s="1">
        <v>0.74074074074074003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">
      <c r="A10" s="1"/>
      <c r="B10" s="1" t="s">
        <v>84</v>
      </c>
      <c r="C10" s="1">
        <v>0.97826086956521696</v>
      </c>
      <c r="D10" s="1">
        <v>0.42990654205607398</v>
      </c>
      <c r="E10" s="1">
        <v>0.71428571428571397</v>
      </c>
      <c r="F10" s="1">
        <v>0.88235294117647001</v>
      </c>
      <c r="G10" s="1">
        <v>0.9375</v>
      </c>
      <c r="H10" s="1">
        <v>0.95833333333333304</v>
      </c>
      <c r="I10" s="1">
        <v>0.83333333333333304</v>
      </c>
      <c r="J10" s="1">
        <v>0.625</v>
      </c>
      <c r="K10" s="1">
        <v>0.95744680851063801</v>
      </c>
      <c r="L10" s="1">
        <v>0.59354838709677404</v>
      </c>
      <c r="M10" s="1">
        <v>0.76923076923076905</v>
      </c>
      <c r="N10" s="1">
        <v>0.73170731707317005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">
      <c r="A11" s="1"/>
      <c r="B11" s="1" t="s">
        <v>85</v>
      </c>
      <c r="C11" s="1">
        <v>0.99290780141843904</v>
      </c>
      <c r="D11" s="1">
        <v>0.72195121951219499</v>
      </c>
      <c r="E11" s="1">
        <v>0.839622641509434</v>
      </c>
      <c r="F11" s="1">
        <v>0.92857142857142805</v>
      </c>
      <c r="G11" s="1">
        <v>0.92105263157894701</v>
      </c>
      <c r="H11" s="1">
        <v>0.97368421052631504</v>
      </c>
      <c r="I11" s="1">
        <v>0.58552631578947301</v>
      </c>
      <c r="J11" s="1">
        <v>0.34210526315789402</v>
      </c>
      <c r="K11" s="1">
        <v>0.95563139931740604</v>
      </c>
      <c r="L11" s="1">
        <v>0.82913165266106403</v>
      </c>
      <c r="M11" s="1">
        <v>0.68992248062015504</v>
      </c>
      <c r="N11" s="1">
        <v>0.5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">
      <c r="A12" s="1"/>
      <c r="B12" s="1" t="s">
        <v>86</v>
      </c>
      <c r="C12" s="1">
        <v>0.99295774647887303</v>
      </c>
      <c r="D12" s="1">
        <v>0.71782178217821702</v>
      </c>
      <c r="E12" s="1">
        <v>0.79487179487179405</v>
      </c>
      <c r="F12" s="1">
        <v>0.95744680851063801</v>
      </c>
      <c r="G12" s="1">
        <v>0.92763157894736803</v>
      </c>
      <c r="H12" s="1">
        <v>0.95394736842105199</v>
      </c>
      <c r="I12" s="1">
        <v>0.40789473684210498</v>
      </c>
      <c r="J12" s="1">
        <v>0.29605263157894701</v>
      </c>
      <c r="K12" s="1">
        <v>0.95918367346938704</v>
      </c>
      <c r="L12" s="1">
        <v>0.81920903954802204</v>
      </c>
      <c r="M12" s="1">
        <v>0.53913043478260803</v>
      </c>
      <c r="N12" s="1">
        <v>0.452261306532663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">
      <c r="A13" s="1"/>
      <c r="B13" s="1" t="s">
        <v>87</v>
      </c>
      <c r="C13" s="1">
        <v>0.99280575539568305</v>
      </c>
      <c r="D13" s="1">
        <v>0.71641791044776104</v>
      </c>
      <c r="E13" s="1">
        <v>0.80582524271844602</v>
      </c>
      <c r="F13" s="1">
        <v>0.94642857142857095</v>
      </c>
      <c r="G13" s="1">
        <v>0.90789473684210498</v>
      </c>
      <c r="H13" s="1">
        <v>0.94736842105263097</v>
      </c>
      <c r="I13" s="1">
        <v>0.54605263157894701</v>
      </c>
      <c r="J13" s="1">
        <v>0.34868421052631499</v>
      </c>
      <c r="K13" s="1">
        <v>0.94845360824742198</v>
      </c>
      <c r="L13" s="1">
        <v>0.81586402266288904</v>
      </c>
      <c r="M13" s="1">
        <v>0.65098039215686199</v>
      </c>
      <c r="N13" s="1">
        <v>0.50961538461538403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">
      <c r="A14" s="1"/>
      <c r="B14" s="1" t="s">
        <v>88</v>
      </c>
      <c r="C14" s="1">
        <v>0.98550724637681097</v>
      </c>
      <c r="D14" s="1">
        <v>0.828402366863905</v>
      </c>
      <c r="E14" s="1">
        <v>0.73333333333333295</v>
      </c>
      <c r="F14" s="1">
        <v>0.97727272727272696</v>
      </c>
      <c r="G14" s="1">
        <v>0.931506849315068</v>
      </c>
      <c r="H14" s="1">
        <v>0.95890410958904104</v>
      </c>
      <c r="I14" s="1">
        <v>3.7671232876712299E-2</v>
      </c>
      <c r="J14" s="1">
        <v>0.147260273972602</v>
      </c>
      <c r="K14" s="1">
        <v>0.95774647887323905</v>
      </c>
      <c r="L14" s="1">
        <v>0.88888888888888795</v>
      </c>
      <c r="M14" s="1">
        <v>7.1661237785016194E-2</v>
      </c>
      <c r="N14" s="1">
        <v>0.25595238095238099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">
      <c r="A15" s="1"/>
      <c r="B15" s="1" t="s">
        <v>89</v>
      </c>
      <c r="C15" s="1">
        <v>0.98550724637681097</v>
      </c>
      <c r="D15" s="1">
        <v>0.82370820668693001</v>
      </c>
      <c r="E15" s="1">
        <v>0.80952380952380898</v>
      </c>
      <c r="F15" s="1">
        <v>0.98113207547169801</v>
      </c>
      <c r="G15" s="1">
        <v>0.931506849315068</v>
      </c>
      <c r="H15" s="1">
        <v>0.92808219178082196</v>
      </c>
      <c r="I15" s="1">
        <v>5.8219178082191701E-2</v>
      </c>
      <c r="J15" s="1">
        <v>0.17808219178082099</v>
      </c>
      <c r="K15" s="1">
        <v>0.95774647887323905</v>
      </c>
      <c r="L15" s="1">
        <v>0.87278582930756798</v>
      </c>
      <c r="M15" s="1">
        <v>0.108626198083067</v>
      </c>
      <c r="N15" s="1">
        <v>0.30144927536231803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">
      <c r="A16" s="1"/>
      <c r="B16" s="1" t="s">
        <v>90</v>
      </c>
      <c r="C16" s="1">
        <v>0.98507462686567104</v>
      </c>
      <c r="D16" s="1">
        <v>0.98571428571428499</v>
      </c>
      <c r="E16" s="1">
        <v>0.8</v>
      </c>
      <c r="F16" s="1">
        <v>0.98113207547169801</v>
      </c>
      <c r="G16" s="1">
        <v>0.90410958904109495</v>
      </c>
      <c r="H16" s="1">
        <v>0.94520547945205402</v>
      </c>
      <c r="I16" s="1">
        <v>5.4794520547945202E-2</v>
      </c>
      <c r="J16" s="1">
        <v>0.17808219178082099</v>
      </c>
      <c r="K16" s="1">
        <v>0.94285714285714195</v>
      </c>
      <c r="L16" s="1">
        <v>0.965034965034965</v>
      </c>
      <c r="M16" s="1">
        <v>0.10256410256410201</v>
      </c>
      <c r="N16" s="1">
        <v>0.30144927536231803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">
      <c r="A17" s="1" t="s">
        <v>98</v>
      </c>
      <c r="B17" s="1" t="s">
        <v>91</v>
      </c>
      <c r="C17" s="1">
        <v>0.92613636363636298</v>
      </c>
      <c r="D17" s="1">
        <v>0.76442307692307598</v>
      </c>
      <c r="E17" s="1">
        <v>0.73972602739726001</v>
      </c>
      <c r="F17" s="1">
        <v>0.8</v>
      </c>
      <c r="G17" s="1">
        <v>0.819095477386934</v>
      </c>
      <c r="H17" s="1">
        <v>0.79899497487437099</v>
      </c>
      <c r="I17" s="1">
        <v>0.271356783919598</v>
      </c>
      <c r="J17" s="1">
        <v>0.120603015075376</v>
      </c>
      <c r="K17" s="1">
        <v>0.86933333333333296</v>
      </c>
      <c r="L17" s="1">
        <v>0.78132678132678102</v>
      </c>
      <c r="M17" s="1">
        <v>0.39705882352941102</v>
      </c>
      <c r="N17" s="1">
        <v>0.209606986899563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">
      <c r="A18" s="1"/>
      <c r="B18" s="1" t="s">
        <v>92</v>
      </c>
      <c r="C18" s="1">
        <v>0.83769633507853403</v>
      </c>
      <c r="D18" s="1">
        <v>0.70270270270270196</v>
      </c>
      <c r="E18" s="1">
        <v>0.68831168831168799</v>
      </c>
      <c r="F18" s="1">
        <v>0.84615384615384603</v>
      </c>
      <c r="G18" s="1">
        <v>0.80402010050251205</v>
      </c>
      <c r="H18" s="1">
        <v>0.78391959798994904</v>
      </c>
      <c r="I18" s="1">
        <v>0.266331658291457</v>
      </c>
      <c r="J18" s="1">
        <v>0.110552763819095</v>
      </c>
      <c r="K18" s="1">
        <v>0.82051282051282004</v>
      </c>
      <c r="L18" s="1">
        <v>0.74109263657957203</v>
      </c>
      <c r="M18" s="1">
        <v>0.38405797101449202</v>
      </c>
      <c r="N18" s="1">
        <v>0.19555555555555501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">
      <c r="A19" s="1"/>
      <c r="B19" s="1" t="s">
        <v>93</v>
      </c>
      <c r="C19" s="1">
        <v>0.93023255813953398</v>
      </c>
      <c r="D19" s="1">
        <v>0.76076555023923398</v>
      </c>
      <c r="E19" s="1">
        <v>0.453125</v>
      </c>
      <c r="F19" s="1">
        <v>0.73684210526315697</v>
      </c>
      <c r="G19" s="1">
        <v>0.80402010050251205</v>
      </c>
      <c r="H19" s="1">
        <v>0.79899497487437099</v>
      </c>
      <c r="I19" s="1">
        <v>0.14572864321608001</v>
      </c>
      <c r="J19" s="1">
        <v>0.140703517587939</v>
      </c>
      <c r="K19" s="1">
        <v>0.86253369272237201</v>
      </c>
      <c r="L19" s="1">
        <v>0.77941176470588203</v>
      </c>
      <c r="M19" s="1">
        <v>0.22053231939163401</v>
      </c>
      <c r="N19" s="1">
        <v>0.23628691983122299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">
      <c r="A20" s="1"/>
      <c r="B20" s="1" t="s">
        <v>94</v>
      </c>
      <c r="C20" s="1">
        <v>0.82233502538071002</v>
      </c>
      <c r="D20" s="1">
        <v>0.69955156950672603</v>
      </c>
      <c r="E20" s="1">
        <v>0.483870967741935</v>
      </c>
      <c r="F20" s="1">
        <v>0.77777777777777701</v>
      </c>
      <c r="G20" s="1">
        <v>0.81407035175879305</v>
      </c>
      <c r="H20" s="1">
        <v>0.78391959798994904</v>
      </c>
      <c r="I20" s="1">
        <v>0.15075376884422101</v>
      </c>
      <c r="J20" s="1">
        <v>0.140703517587939</v>
      </c>
      <c r="K20" s="1">
        <v>0.81818181818181801</v>
      </c>
      <c r="L20" s="1">
        <v>0.73933649289099501</v>
      </c>
      <c r="M20" s="1">
        <v>0.229885057471264</v>
      </c>
      <c r="N20" s="1">
        <v>0.23829787234042499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2" spans="1:33" x14ac:dyDescent="0.2">
      <c r="A22" s="1" t="s">
        <v>21</v>
      </c>
      <c r="B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33" x14ac:dyDescent="0.2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5" spans="1:33" x14ac:dyDescent="0.2">
      <c r="A25" t="str">
        <f t="shared" ref="A25:M26" si="0">CONCATENATE(A2, " &amp; ")</f>
        <v xml:space="preserve">Type &amp; </v>
      </c>
      <c r="B25" t="str">
        <f t="shared" si="0"/>
        <v xml:space="preserve">Dataset &amp; </v>
      </c>
      <c r="C25" t="str">
        <f t="shared" si="0"/>
        <v xml:space="preserve">SLIMM &amp; </v>
      </c>
      <c r="D25" t="str">
        <f t="shared" si="0"/>
        <v xml:space="preserve">Kraken &amp; </v>
      </c>
      <c r="E25" t="str">
        <f t="shared" si="0"/>
        <v xml:space="preserve">GOTTCHA &amp; </v>
      </c>
      <c r="F25" t="str">
        <f t="shared" si="0"/>
        <v xml:space="preserve">mOTUs &amp; </v>
      </c>
      <c r="G25" t="str">
        <f t="shared" si="0"/>
        <v xml:space="preserve">SLIMM &amp; </v>
      </c>
      <c r="H25" t="str">
        <f t="shared" si="0"/>
        <v xml:space="preserve">Kraken &amp; </v>
      </c>
      <c r="I25" t="str">
        <f t="shared" si="0"/>
        <v xml:space="preserve">GOTTCHA &amp; </v>
      </c>
      <c r="J25" t="str">
        <f t="shared" si="0"/>
        <v xml:space="preserve">mOTUs &amp; </v>
      </c>
      <c r="K25" t="str">
        <f t="shared" si="0"/>
        <v xml:space="preserve">SLIMM &amp; </v>
      </c>
      <c r="L25" t="str">
        <f t="shared" si="0"/>
        <v xml:space="preserve">Kraken &amp; </v>
      </c>
      <c r="M25" t="str">
        <f t="shared" si="0"/>
        <v xml:space="preserve">GOTTCHA &amp; </v>
      </c>
      <c r="N25" t="str">
        <f>CONCATENATE(N2,  IF(A3&lt;&gt;"", " \\ \hline", " \\ \cline{2-14}"))</f>
        <v>mOTUs \\ \hline</v>
      </c>
    </row>
    <row r="26" spans="1:33" x14ac:dyDescent="0.2">
      <c r="A26" t="str">
        <f t="shared" ref="A26" si="1">CONCATENATE(A3, " &amp; ")</f>
        <v xml:space="preserve">\multirow{3}{*}{Mock} &amp; </v>
      </c>
      <c r="B26" t="str">
        <f t="shared" si="0"/>
        <v xml:space="preserve">MG01 &amp; </v>
      </c>
      <c r="C26" t="str">
        <f t="shared" ref="C26:F41" si="2">CONCATENATE(IF(C3=MAX($C3:$F3), CONCATENATE("\textbf{", TEXT(ROUND(C3, 4), "0.0000"), "}"), TEXT(ROUND(C3, 4), "0.0000")), " &amp; ")</f>
        <v xml:space="preserve">0.8923 &amp; </v>
      </c>
      <c r="D26" t="str">
        <f t="shared" si="2"/>
        <v xml:space="preserve">0.6264 &amp; </v>
      </c>
      <c r="E26" t="str">
        <f t="shared" si="2"/>
        <v xml:space="preserve">0.9808 &amp; </v>
      </c>
      <c r="F26" t="str">
        <f t="shared" si="2"/>
        <v xml:space="preserve">\textbf{1.0000} &amp; </v>
      </c>
      <c r="G26" t="str">
        <f t="shared" ref="G26:J41" si="3">CONCATENATE(IF(G3=MAX($G3:$J3), CONCATENATE("\textbf{", TEXT(ROUND(G3, 4), "0.0000"), "}"), TEXT(ROUND(G3, 4), "0.0000")), " &amp; ")</f>
        <v xml:space="preserve">\textbf{0.9355} &amp; </v>
      </c>
      <c r="H26" t="str">
        <f t="shared" si="3"/>
        <v xml:space="preserve">0.9194 &amp; </v>
      </c>
      <c r="I26" t="str">
        <f t="shared" si="3"/>
        <v xml:space="preserve">0.8226 &amp; </v>
      </c>
      <c r="J26" t="str">
        <f t="shared" si="3"/>
        <v xml:space="preserve">0.8065 &amp; </v>
      </c>
      <c r="K26" t="str">
        <f t="shared" ref="K26:M41" si="4">CONCATENATE(IF(K3=MAX($K3:$N3), CONCATENATE("\textbf{", TEXT(ROUND(K3, 4), "0.0000"), "}"), TEXT(ROUND(K3, 4), "0.0000")), " &amp; ")</f>
        <v xml:space="preserve">\textbf{0.9134} &amp; </v>
      </c>
      <c r="L26" t="str">
        <f t="shared" si="4"/>
        <v xml:space="preserve">0.7451 &amp; </v>
      </c>
      <c r="M26" t="str">
        <f t="shared" si="4"/>
        <v xml:space="preserve">0.8947 &amp; </v>
      </c>
      <c r="N26" t="str">
        <f>CONCATENATE(IF(N3=MAX($K3:$N3), CONCATENATE("\textbf{", TEXT(ROUND(N3, 4), "0.0000"), "}"), TEXT(ROUND(N3, 4), "0.0000")),  ,  IF(A4&lt;&gt;"", " \\ \hline", " \\ \cline{2-14}"))</f>
        <v>0.8929 \\ \cline{2-14}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">
      <c r="A27" t="str">
        <f t="shared" ref="A27" si="5">CONCATENATE(A4, " &amp; ")</f>
        <v xml:space="preserve"> &amp; </v>
      </c>
      <c r="B27" t="str">
        <f t="shared" ref="B27" si="6">CONCATENATE(B4, " &amp; ")</f>
        <v xml:space="preserve">MG02 &amp; </v>
      </c>
      <c r="C27" t="str">
        <f t="shared" si="2"/>
        <v xml:space="preserve">0.9545 &amp; </v>
      </c>
      <c r="D27" t="str">
        <f t="shared" si="2"/>
        <v xml:space="preserve">0.8400 &amp; </v>
      </c>
      <c r="E27" t="str">
        <f t="shared" si="2"/>
        <v xml:space="preserve">\textbf{1.0000} &amp; </v>
      </c>
      <c r="F27" t="str">
        <f t="shared" si="2"/>
        <v xml:space="preserve">\textbf{1.0000} &amp; </v>
      </c>
      <c r="G27" t="str">
        <f t="shared" si="3"/>
        <v xml:space="preserve">\textbf{1.0000} &amp; </v>
      </c>
      <c r="H27" t="str">
        <f t="shared" si="3"/>
        <v xml:space="preserve">\textbf{1.0000} &amp; </v>
      </c>
      <c r="I27" t="str">
        <f t="shared" si="3"/>
        <v xml:space="preserve">0.9524 &amp; </v>
      </c>
      <c r="J27" t="str">
        <f t="shared" si="3"/>
        <v xml:space="preserve">0.8571 &amp; </v>
      </c>
      <c r="K27" t="str">
        <f t="shared" si="4"/>
        <v xml:space="preserve">\textbf{0.9767} &amp; </v>
      </c>
      <c r="L27" t="str">
        <f t="shared" si="4"/>
        <v xml:space="preserve">0.9130 &amp; </v>
      </c>
      <c r="M27" t="str">
        <f t="shared" si="4"/>
        <v xml:space="preserve">0.9756 &amp; </v>
      </c>
      <c r="N27" t="str">
        <f t="shared" ref="N27:N39" si="7">CONCATENATE(IF(N4=MAX($K4:$N4), CONCATENATE("\textbf{", TEXT(ROUND(N4, 4), "0.0000"), "}"), TEXT(ROUND(N4, 4), "0.0000")),  ,  IF(A5&lt;&gt;"", " \\ \hline", " \\ \cline{2-14}"))</f>
        <v>0.9231 \\ \cline{2-14}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">
      <c r="A28" t="str">
        <f t="shared" ref="A28" si="8">CONCATENATE(A5, " &amp; ")</f>
        <v xml:space="preserve"> &amp; </v>
      </c>
      <c r="B28" t="str">
        <f t="shared" ref="B28" si="9">CONCATENATE(B5, " &amp; ")</f>
        <v xml:space="preserve">MG03 &amp; </v>
      </c>
      <c r="C28" t="str">
        <f t="shared" si="2"/>
        <v xml:space="preserve">0.9524 &amp; </v>
      </c>
      <c r="D28" t="str">
        <f t="shared" si="2"/>
        <v xml:space="preserve">0.6897 &amp; </v>
      </c>
      <c r="E28" t="str">
        <f t="shared" si="2"/>
        <v xml:space="preserve">\textbf{1.0000} &amp; </v>
      </c>
      <c r="F28" t="str">
        <f t="shared" si="2"/>
        <v xml:space="preserve">\textbf{1.0000} &amp; </v>
      </c>
      <c r="G28" t="str">
        <f t="shared" si="3"/>
        <v xml:space="preserve">\textbf{0.9524} &amp; </v>
      </c>
      <c r="H28" t="str">
        <f t="shared" si="3"/>
        <v xml:space="preserve">\textbf{0.9524} &amp; </v>
      </c>
      <c r="I28" t="str">
        <f t="shared" si="3"/>
        <v xml:space="preserve">0.8571 &amp; </v>
      </c>
      <c r="J28" t="str">
        <f t="shared" si="3"/>
        <v xml:space="preserve">0.4286 &amp; </v>
      </c>
      <c r="K28" t="str">
        <f t="shared" si="4"/>
        <v xml:space="preserve">\textbf{0.9524} &amp; </v>
      </c>
      <c r="L28" t="str">
        <f t="shared" si="4"/>
        <v xml:space="preserve">0.8000 &amp; </v>
      </c>
      <c r="M28" t="str">
        <f t="shared" si="4"/>
        <v xml:space="preserve">0.9231 &amp; </v>
      </c>
      <c r="N28" t="str">
        <f t="shared" si="7"/>
        <v>0.6000 \\ \hline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">
      <c r="A29" t="str">
        <f t="shared" ref="A29" si="10">CONCATENATE(A6, " &amp; ")</f>
        <v xml:space="preserve">\multirow{2}{*}{Mimic.Sim} &amp; </v>
      </c>
      <c r="B29" t="str">
        <f t="shared" ref="B29" si="11">CONCATENATE(B6, " &amp; ")</f>
        <v xml:space="preserve">MG04 &amp; </v>
      </c>
      <c r="C29" t="str">
        <f t="shared" si="2"/>
        <v xml:space="preserve">\textbf{1.0000} &amp; </v>
      </c>
      <c r="D29" t="str">
        <f t="shared" si="2"/>
        <v xml:space="preserve">0.4250 &amp; </v>
      </c>
      <c r="E29" t="str">
        <f t="shared" si="2"/>
        <v xml:space="preserve">0.6000 &amp; </v>
      </c>
      <c r="F29" t="str">
        <f t="shared" si="2"/>
        <v xml:space="preserve">0.9474 &amp; </v>
      </c>
      <c r="G29" t="str">
        <f t="shared" si="3"/>
        <v xml:space="preserve">\textbf{1.0000} &amp; </v>
      </c>
      <c r="H29" t="str">
        <f t="shared" si="3"/>
        <v xml:space="preserve">\textbf{1.0000} &amp; </v>
      </c>
      <c r="I29" t="str">
        <f t="shared" si="3"/>
        <v xml:space="preserve">0.6176 &amp; </v>
      </c>
      <c r="J29" t="str">
        <f t="shared" si="3"/>
        <v xml:space="preserve">0.5294 &amp; </v>
      </c>
      <c r="K29" t="str">
        <f t="shared" si="4"/>
        <v xml:space="preserve">\textbf{1.0000} &amp; </v>
      </c>
      <c r="L29" t="str">
        <f t="shared" si="4"/>
        <v xml:space="preserve">0.5965 &amp; </v>
      </c>
      <c r="M29" t="str">
        <f t="shared" si="4"/>
        <v xml:space="preserve">0.6087 &amp; </v>
      </c>
      <c r="N29" t="str">
        <f t="shared" si="7"/>
        <v>0.6792 \\ \cline{2-14}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">
      <c r="A30" t="str">
        <f t="shared" ref="A30" si="12">CONCATENATE(A7, " &amp; ")</f>
        <v xml:space="preserve"> &amp; </v>
      </c>
      <c r="B30" t="str">
        <f t="shared" ref="B30" si="13">CONCATENATE(B7, " &amp; ")</f>
        <v xml:space="preserve">MG05 &amp; </v>
      </c>
      <c r="C30" t="str">
        <f t="shared" si="2"/>
        <v xml:space="preserve">\textbf{1.0000} &amp; </v>
      </c>
      <c r="D30" t="str">
        <f t="shared" si="2"/>
        <v xml:space="preserve">0.6650 &amp; </v>
      </c>
      <c r="E30" t="str">
        <f t="shared" si="2"/>
        <v xml:space="preserve">0.8714 &amp; </v>
      </c>
      <c r="F30" t="str">
        <f t="shared" si="2"/>
        <v xml:space="preserve">0.9630 &amp; </v>
      </c>
      <c r="G30" t="str">
        <f t="shared" si="3"/>
        <v xml:space="preserve">\textbf{1.0000} &amp; </v>
      </c>
      <c r="H30" t="str">
        <f t="shared" si="3"/>
        <v xml:space="preserve">\textbf{1.0000} &amp; </v>
      </c>
      <c r="I30" t="str">
        <f t="shared" si="3"/>
        <v xml:space="preserve">0.4656 &amp; </v>
      </c>
      <c r="J30" t="str">
        <f t="shared" si="3"/>
        <v xml:space="preserve">0.1985 &amp; </v>
      </c>
      <c r="K30" t="str">
        <f t="shared" si="4"/>
        <v xml:space="preserve">\textbf{1.0000} &amp; </v>
      </c>
      <c r="L30" t="str">
        <f t="shared" si="4"/>
        <v xml:space="preserve">0.7988 &amp; </v>
      </c>
      <c r="M30" t="str">
        <f t="shared" si="4"/>
        <v xml:space="preserve">0.6070 &amp; </v>
      </c>
      <c r="N30" t="str">
        <f t="shared" si="7"/>
        <v>0.3291 \\ \hline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">
      <c r="A31" t="str">
        <f t="shared" ref="A31" si="14">CONCATENATE(A8, " &amp; ")</f>
        <v xml:space="preserve">\multirow{9}{*}{Rand.Sim} &amp; </v>
      </c>
      <c r="B31" t="str">
        <f t="shared" ref="B31" si="15">CONCATENATE(B8, " &amp; ")</f>
        <v xml:space="preserve">MG06 &amp; </v>
      </c>
      <c r="C31" t="str">
        <f t="shared" si="2"/>
        <v xml:space="preserve">\textbf{0.9783} &amp; </v>
      </c>
      <c r="D31" t="str">
        <f t="shared" si="2"/>
        <v xml:space="preserve">0.4352 &amp; </v>
      </c>
      <c r="E31" t="str">
        <f t="shared" si="2"/>
        <v xml:space="preserve">0.6897 &amp; </v>
      </c>
      <c r="F31" t="str">
        <f t="shared" si="2"/>
        <v xml:space="preserve">0.8718 &amp; </v>
      </c>
      <c r="G31" t="str">
        <f t="shared" si="3"/>
        <v xml:space="preserve">0.9375 &amp; </v>
      </c>
      <c r="H31" t="str">
        <f t="shared" si="3"/>
        <v xml:space="preserve">\textbf{0.9792} &amp; </v>
      </c>
      <c r="I31" t="str">
        <f t="shared" si="3"/>
        <v xml:space="preserve">0.8333 &amp; </v>
      </c>
      <c r="J31" t="str">
        <f t="shared" si="3"/>
        <v xml:space="preserve">0.7083 &amp; </v>
      </c>
      <c r="K31" t="str">
        <f t="shared" si="4"/>
        <v xml:space="preserve">\textbf{0.9574} &amp; </v>
      </c>
      <c r="L31" t="str">
        <f t="shared" si="4"/>
        <v xml:space="preserve">0.6026 &amp; </v>
      </c>
      <c r="M31" t="str">
        <f t="shared" si="4"/>
        <v xml:space="preserve">0.7547 &amp; </v>
      </c>
      <c r="N31" t="str">
        <f t="shared" si="7"/>
        <v>0.7816 \\ \cline{2-14}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">
      <c r="A32" t="str">
        <f t="shared" ref="A32" si="16">CONCATENATE(A9, " &amp; ")</f>
        <v xml:space="preserve"> &amp; </v>
      </c>
      <c r="B32" t="str">
        <f t="shared" ref="B32" si="17">CONCATENATE(B9, " &amp; ")</f>
        <v xml:space="preserve">MG07 &amp; </v>
      </c>
      <c r="C32" t="str">
        <f t="shared" si="2"/>
        <v xml:space="preserve">\textbf{0.9783} &amp; </v>
      </c>
      <c r="D32" t="str">
        <f t="shared" si="2"/>
        <v xml:space="preserve">0.4352 &amp; </v>
      </c>
      <c r="E32" t="str">
        <f t="shared" si="2"/>
        <v xml:space="preserve">0.6964 &amp; </v>
      </c>
      <c r="F32" t="str">
        <f t="shared" si="2"/>
        <v xml:space="preserve">0.9091 &amp; </v>
      </c>
      <c r="G32" t="str">
        <f t="shared" si="3"/>
        <v xml:space="preserve">0.9375 &amp; </v>
      </c>
      <c r="H32" t="str">
        <f t="shared" si="3"/>
        <v xml:space="preserve">\textbf{0.9792} &amp; </v>
      </c>
      <c r="I32" t="str">
        <f t="shared" si="3"/>
        <v xml:space="preserve">0.8125 &amp; </v>
      </c>
      <c r="J32" t="str">
        <f t="shared" si="3"/>
        <v xml:space="preserve">0.6250 &amp; </v>
      </c>
      <c r="K32" t="str">
        <f t="shared" si="4"/>
        <v xml:space="preserve">\textbf{0.9574} &amp; </v>
      </c>
      <c r="L32" t="str">
        <f t="shared" si="4"/>
        <v xml:space="preserve">0.6026 &amp; </v>
      </c>
      <c r="M32" t="str">
        <f t="shared" si="4"/>
        <v xml:space="preserve">0.7500 &amp; </v>
      </c>
      <c r="N32" t="str">
        <f t="shared" si="7"/>
        <v>0.7407 \\ \cline{2-14}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4" x14ac:dyDescent="0.2">
      <c r="A33" t="str">
        <f t="shared" ref="A33" si="18">CONCATENATE(A10, " &amp; ")</f>
        <v xml:space="preserve"> &amp; </v>
      </c>
      <c r="B33" t="str">
        <f t="shared" ref="B33" si="19">CONCATENATE(B10, " &amp; ")</f>
        <v xml:space="preserve">MG08 &amp; </v>
      </c>
      <c r="C33" t="str">
        <f t="shared" si="2"/>
        <v xml:space="preserve">\textbf{0.9783} &amp; </v>
      </c>
      <c r="D33" t="str">
        <f t="shared" si="2"/>
        <v xml:space="preserve">0.4299 &amp; </v>
      </c>
      <c r="E33" t="str">
        <f t="shared" si="2"/>
        <v xml:space="preserve">0.7143 &amp; </v>
      </c>
      <c r="F33" t="str">
        <f t="shared" si="2"/>
        <v xml:space="preserve">0.8824 &amp; </v>
      </c>
      <c r="G33" t="str">
        <f t="shared" si="3"/>
        <v xml:space="preserve">0.9375 &amp; </v>
      </c>
      <c r="H33" t="str">
        <f t="shared" si="3"/>
        <v xml:space="preserve">\textbf{0.9583} &amp; </v>
      </c>
      <c r="I33" t="str">
        <f t="shared" si="3"/>
        <v xml:space="preserve">0.8333 &amp; </v>
      </c>
      <c r="J33" t="str">
        <f t="shared" si="3"/>
        <v xml:space="preserve">0.6250 &amp; </v>
      </c>
      <c r="K33" t="str">
        <f t="shared" si="4"/>
        <v xml:space="preserve">\textbf{0.9574} &amp; </v>
      </c>
      <c r="L33" t="str">
        <f t="shared" si="4"/>
        <v xml:space="preserve">0.5935 &amp; </v>
      </c>
      <c r="M33" t="str">
        <f t="shared" si="4"/>
        <v xml:space="preserve">0.7692 &amp; </v>
      </c>
      <c r="N33" t="str">
        <f t="shared" si="7"/>
        <v>0.7317 \\ \cline{2-14}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4" x14ac:dyDescent="0.2">
      <c r="A34" t="str">
        <f t="shared" ref="A34" si="20">CONCATENATE(A11, " &amp; ")</f>
        <v xml:space="preserve"> &amp; </v>
      </c>
      <c r="B34" t="str">
        <f t="shared" ref="B34" si="21">CONCATENATE(B11, " &amp; ")</f>
        <v xml:space="preserve">MG09 &amp; </v>
      </c>
      <c r="C34" t="str">
        <f t="shared" si="2"/>
        <v xml:space="preserve">\textbf{0.9929} &amp; </v>
      </c>
      <c r="D34" t="str">
        <f t="shared" si="2"/>
        <v xml:space="preserve">0.7220 &amp; </v>
      </c>
      <c r="E34" t="str">
        <f t="shared" si="2"/>
        <v xml:space="preserve">0.8396 &amp; </v>
      </c>
      <c r="F34" t="str">
        <f t="shared" si="2"/>
        <v xml:space="preserve">0.9286 &amp; </v>
      </c>
      <c r="G34" t="str">
        <f t="shared" si="3"/>
        <v xml:space="preserve">0.9211 &amp; </v>
      </c>
      <c r="H34" t="str">
        <f t="shared" si="3"/>
        <v xml:space="preserve">\textbf{0.9737} &amp; </v>
      </c>
      <c r="I34" t="str">
        <f t="shared" si="3"/>
        <v xml:space="preserve">0.5855 &amp; </v>
      </c>
      <c r="J34" t="str">
        <f t="shared" si="3"/>
        <v xml:space="preserve">0.3421 &amp; </v>
      </c>
      <c r="K34" t="str">
        <f t="shared" si="4"/>
        <v xml:space="preserve">\textbf{0.9556} &amp; </v>
      </c>
      <c r="L34" t="str">
        <f t="shared" si="4"/>
        <v xml:space="preserve">0.8291 &amp; </v>
      </c>
      <c r="M34" t="str">
        <f t="shared" si="4"/>
        <v xml:space="preserve">0.6899 &amp; </v>
      </c>
      <c r="N34" t="str">
        <f t="shared" si="7"/>
        <v>0.5000 \\ \cline{2-14}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4" x14ac:dyDescent="0.2">
      <c r="A35" t="str">
        <f t="shared" ref="A35" si="22">CONCATENATE(A12, " &amp; ")</f>
        <v xml:space="preserve"> &amp; </v>
      </c>
      <c r="B35" t="str">
        <f t="shared" ref="B35" si="23">CONCATENATE(B12, " &amp; ")</f>
        <v xml:space="preserve">MG10 &amp; </v>
      </c>
      <c r="C35" t="str">
        <f t="shared" si="2"/>
        <v xml:space="preserve">\textbf{0.9930} &amp; </v>
      </c>
      <c r="D35" t="str">
        <f t="shared" si="2"/>
        <v xml:space="preserve">0.7178 &amp; </v>
      </c>
      <c r="E35" t="str">
        <f t="shared" si="2"/>
        <v xml:space="preserve">0.7949 &amp; </v>
      </c>
      <c r="F35" t="str">
        <f t="shared" si="2"/>
        <v xml:space="preserve">0.9574 &amp; </v>
      </c>
      <c r="G35" t="str">
        <f t="shared" si="3"/>
        <v xml:space="preserve">0.9276 &amp; </v>
      </c>
      <c r="H35" t="str">
        <f t="shared" si="3"/>
        <v xml:space="preserve">\textbf{0.9539} &amp; </v>
      </c>
      <c r="I35" t="str">
        <f t="shared" si="3"/>
        <v xml:space="preserve">0.4079 &amp; </v>
      </c>
      <c r="J35" t="str">
        <f t="shared" si="3"/>
        <v xml:space="preserve">0.2961 &amp; </v>
      </c>
      <c r="K35" t="str">
        <f t="shared" si="4"/>
        <v xml:space="preserve">\textbf{0.9592} &amp; </v>
      </c>
      <c r="L35" t="str">
        <f t="shared" si="4"/>
        <v xml:space="preserve">0.8192 &amp; </v>
      </c>
      <c r="M35" t="str">
        <f t="shared" si="4"/>
        <v xml:space="preserve">0.5391 &amp; </v>
      </c>
      <c r="N35" t="str">
        <f t="shared" si="7"/>
        <v>0.4523 \\ \cline{2-14}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4" x14ac:dyDescent="0.2">
      <c r="A36" t="str">
        <f t="shared" ref="A36" si="24">CONCATENATE(A13, " &amp; ")</f>
        <v xml:space="preserve"> &amp; </v>
      </c>
      <c r="B36" t="str">
        <f t="shared" ref="B36" si="25">CONCATENATE(B13, " &amp; ")</f>
        <v xml:space="preserve">MG11 &amp; </v>
      </c>
      <c r="C36" t="str">
        <f t="shared" si="2"/>
        <v xml:space="preserve">\textbf{0.9928} &amp; </v>
      </c>
      <c r="D36" t="str">
        <f t="shared" si="2"/>
        <v xml:space="preserve">0.7164 &amp; </v>
      </c>
      <c r="E36" t="str">
        <f t="shared" si="2"/>
        <v xml:space="preserve">0.8058 &amp; </v>
      </c>
      <c r="F36" t="str">
        <f t="shared" si="2"/>
        <v xml:space="preserve">0.9464 &amp; </v>
      </c>
      <c r="G36" t="str">
        <f t="shared" si="3"/>
        <v xml:space="preserve">0.9079 &amp; </v>
      </c>
      <c r="H36" t="str">
        <f t="shared" si="3"/>
        <v xml:space="preserve">\textbf{0.9474} &amp; </v>
      </c>
      <c r="I36" t="str">
        <f t="shared" si="3"/>
        <v xml:space="preserve">0.5461 &amp; </v>
      </c>
      <c r="J36" t="str">
        <f t="shared" si="3"/>
        <v xml:space="preserve">0.3487 &amp; </v>
      </c>
      <c r="K36" t="str">
        <f t="shared" si="4"/>
        <v xml:space="preserve">\textbf{0.9485} &amp; </v>
      </c>
      <c r="L36" t="str">
        <f t="shared" si="4"/>
        <v xml:space="preserve">0.8159 &amp; </v>
      </c>
      <c r="M36" t="str">
        <f t="shared" si="4"/>
        <v xml:space="preserve">0.6510 &amp; </v>
      </c>
      <c r="N36" t="str">
        <f t="shared" si="7"/>
        <v>0.5096 \\ \cline{2-14}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4" x14ac:dyDescent="0.2">
      <c r="A37" t="str">
        <f t="shared" ref="A37" si="26">CONCATENATE(A14, " &amp; ")</f>
        <v xml:space="preserve"> &amp; </v>
      </c>
      <c r="B37" t="str">
        <f t="shared" ref="B37" si="27">CONCATENATE(B14, " &amp; ")</f>
        <v xml:space="preserve">MG12 &amp; </v>
      </c>
      <c r="C37" t="str">
        <f t="shared" si="2"/>
        <v xml:space="preserve">\textbf{0.9855} &amp; </v>
      </c>
      <c r="D37" t="str">
        <f t="shared" si="2"/>
        <v xml:space="preserve">0.8284 &amp; </v>
      </c>
      <c r="E37" t="str">
        <f t="shared" si="2"/>
        <v xml:space="preserve">0.7333 &amp; </v>
      </c>
      <c r="F37" t="str">
        <f t="shared" si="2"/>
        <v xml:space="preserve">0.9773 &amp; </v>
      </c>
      <c r="G37" t="str">
        <f t="shared" si="3"/>
        <v xml:space="preserve">0.9315 &amp; </v>
      </c>
      <c r="H37" t="str">
        <f t="shared" si="3"/>
        <v xml:space="preserve">\textbf{0.9589} &amp; </v>
      </c>
      <c r="I37" t="str">
        <f t="shared" si="3"/>
        <v xml:space="preserve">0.0377 &amp; </v>
      </c>
      <c r="J37" t="str">
        <f t="shared" si="3"/>
        <v xml:space="preserve">0.1473 &amp; </v>
      </c>
      <c r="K37" t="str">
        <f t="shared" si="4"/>
        <v xml:space="preserve">\textbf{0.9577} &amp; </v>
      </c>
      <c r="L37" t="str">
        <f t="shared" si="4"/>
        <v xml:space="preserve">0.8889 &amp; </v>
      </c>
      <c r="M37" t="str">
        <f t="shared" si="4"/>
        <v xml:space="preserve">0.0717 &amp; </v>
      </c>
      <c r="N37" t="str">
        <f t="shared" si="7"/>
        <v>0.2560 \\ \cline{2-14}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4" x14ac:dyDescent="0.2">
      <c r="A38" t="str">
        <f t="shared" ref="A38" si="28">CONCATENATE(A15, " &amp; ")</f>
        <v xml:space="preserve"> &amp; </v>
      </c>
      <c r="B38" t="str">
        <f t="shared" ref="B38" si="29">CONCATENATE(B15, " &amp; ")</f>
        <v xml:space="preserve">MG13 &amp; </v>
      </c>
      <c r="C38" t="str">
        <f t="shared" si="2"/>
        <v xml:space="preserve">\textbf{0.9855} &amp; </v>
      </c>
      <c r="D38" t="str">
        <f t="shared" si="2"/>
        <v xml:space="preserve">0.8237 &amp; </v>
      </c>
      <c r="E38" t="str">
        <f t="shared" si="2"/>
        <v xml:space="preserve">0.8095 &amp; </v>
      </c>
      <c r="F38" t="str">
        <f t="shared" si="2"/>
        <v xml:space="preserve">0.9811 &amp; </v>
      </c>
      <c r="G38" t="str">
        <f t="shared" si="3"/>
        <v xml:space="preserve">\textbf{0.9315} &amp; </v>
      </c>
      <c r="H38" t="str">
        <f t="shared" si="3"/>
        <v xml:space="preserve">0.9281 &amp; </v>
      </c>
      <c r="I38" t="str">
        <f t="shared" si="3"/>
        <v xml:space="preserve">0.0582 &amp; </v>
      </c>
      <c r="J38" t="str">
        <f t="shared" si="3"/>
        <v xml:space="preserve">0.1781 &amp; </v>
      </c>
      <c r="K38" t="str">
        <f t="shared" si="4"/>
        <v xml:space="preserve">\textbf{0.9577} &amp; </v>
      </c>
      <c r="L38" t="str">
        <f t="shared" si="4"/>
        <v xml:space="preserve">0.8728 &amp; </v>
      </c>
      <c r="M38" t="str">
        <f t="shared" si="4"/>
        <v xml:space="preserve">0.1086 &amp; </v>
      </c>
      <c r="N38" t="str">
        <f t="shared" si="7"/>
        <v>0.3014 \\ \cline{2-14}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4" x14ac:dyDescent="0.2">
      <c r="A39" t="str">
        <f t="shared" ref="A39" si="30">CONCATENATE(A16, " &amp; ")</f>
        <v xml:space="preserve"> &amp; </v>
      </c>
      <c r="B39" t="str">
        <f t="shared" ref="B39" si="31">CONCATENATE(B16, " &amp; ")</f>
        <v xml:space="preserve">MG14 &amp; </v>
      </c>
      <c r="C39" t="str">
        <f t="shared" si="2"/>
        <v xml:space="preserve">0.9851 &amp; </v>
      </c>
      <c r="D39" t="str">
        <f t="shared" si="2"/>
        <v xml:space="preserve">\textbf{0.9857} &amp; </v>
      </c>
      <c r="E39" t="str">
        <f t="shared" si="2"/>
        <v xml:space="preserve">0.8000 &amp; </v>
      </c>
      <c r="F39" t="str">
        <f t="shared" si="2"/>
        <v xml:space="preserve">0.9811 &amp; </v>
      </c>
      <c r="G39" t="str">
        <f t="shared" si="3"/>
        <v xml:space="preserve">0.9041 &amp; </v>
      </c>
      <c r="H39" t="str">
        <f t="shared" si="3"/>
        <v xml:space="preserve">\textbf{0.9452} &amp; </v>
      </c>
      <c r="I39" t="str">
        <f t="shared" si="3"/>
        <v xml:space="preserve">0.0548 &amp; </v>
      </c>
      <c r="J39" t="str">
        <f t="shared" si="3"/>
        <v xml:space="preserve">0.1781 &amp; </v>
      </c>
      <c r="K39" t="str">
        <f t="shared" si="4"/>
        <v xml:space="preserve">0.9429 &amp; </v>
      </c>
      <c r="L39" t="str">
        <f t="shared" si="4"/>
        <v xml:space="preserve">\textbf{0.9650} &amp; </v>
      </c>
      <c r="M39" t="str">
        <f t="shared" si="4"/>
        <v xml:space="preserve">0.1026 &amp; </v>
      </c>
      <c r="N39" t="str">
        <f t="shared" si="7"/>
        <v>0.3014 \\ \hline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4" x14ac:dyDescent="0.2">
      <c r="A40" t="str">
        <f t="shared" ref="A40" si="32">CONCATENATE(A17, " &amp; ")</f>
        <v xml:space="preserve">\multirow{4}{*}{CAMI} &amp; </v>
      </c>
      <c r="B40" t="str">
        <f t="shared" ref="B40" si="33">CONCATENATE(B17, " &amp; ")</f>
        <v xml:space="preserve">MG15 &amp; </v>
      </c>
      <c r="C40" t="str">
        <f t="shared" si="2"/>
        <v xml:space="preserve">\textbf{0.9261} &amp; </v>
      </c>
      <c r="D40" t="str">
        <f t="shared" si="2"/>
        <v xml:space="preserve">0.7644 &amp; </v>
      </c>
      <c r="E40" t="str">
        <f>CONCATENATE(IF(E17=MAX($C17:$F17), CONCATENATE("\textbf{", TEXT(ROUND(E17, 4), "0.0000"), "}"), TEXT(ROUND(E17, 4), "0.0000")), "\* &amp; ")</f>
        <v xml:space="preserve">0.7397\* &amp; </v>
      </c>
      <c r="F40" t="str">
        <f>CONCATENATE(IF(F17=MAX($C17:$F17), CONCATENATE("\textbf{", TEXT(ROUND(F17, 4), "0.0000"), "}"), TEXT(ROUND(F17, 4), "0.0000")), "\* &amp; ")</f>
        <v xml:space="preserve">0.8000\* &amp; </v>
      </c>
      <c r="G40" t="str">
        <f t="shared" si="3"/>
        <v xml:space="preserve">\textbf{0.8191} &amp; </v>
      </c>
      <c r="H40" t="str">
        <f t="shared" si="3"/>
        <v xml:space="preserve">0.7990 &amp; </v>
      </c>
      <c r="I40" t="str">
        <f>CONCATENATE(IF(I17=MAX($G17:$J17), CONCATENATE("\textbf{", TEXT(ROUND(I17, 4), "0.0000"), "}"), TEXT(ROUND(I17, 4), "0.0000")), "* &amp; ")</f>
        <v xml:space="preserve">0.2714* &amp; </v>
      </c>
      <c r="J40" t="str">
        <f>CONCATENATE(IF(J17=MAX($G17:$J17), CONCATENATE("\textbf{", TEXT(ROUND(J17, 4), "0.0000"), "}"), TEXT(ROUND(J17, 4), "0.0000")), "* &amp; ")</f>
        <v xml:space="preserve">0.1206* &amp; </v>
      </c>
      <c r="K40" t="str">
        <f t="shared" si="4"/>
        <v xml:space="preserve">\textbf{0.8693} &amp; </v>
      </c>
      <c r="L40" t="str">
        <f t="shared" si="4"/>
        <v xml:space="preserve">0.7813 &amp; </v>
      </c>
      <c r="M40" t="str">
        <f>CONCATENATE(IF(M17=MAX($K17:$N17), CONCATENATE("\textbf{", TEXT(ROUND(M17, 4), "0.0000"), "}"), TEXT(ROUND(M17, 4), "0.0000")), "* &amp; ")</f>
        <v xml:space="preserve">0.3971* &amp; </v>
      </c>
      <c r="N40" t="str">
        <f>CONCATENATE(IF(N17=MAX($K17:$N17), CONCATENATE("\textbf{", TEXT(ROUND(N17, 4), "0.0000"), "}"), TEXT(ROUND(N17, 4), "0.0000")),  ,  IF(A18&lt;&gt;"", "* \\ \hline", "* \\ \cline{2-14}"))</f>
        <v>0.2096* \\ \cline{2-14}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5"/>
      <c r="AF40" s="5"/>
      <c r="AG40" s="5"/>
    </row>
    <row r="41" spans="1:34" x14ac:dyDescent="0.2">
      <c r="A41" t="str">
        <f t="shared" ref="A41" si="34">CONCATENATE(A18, " &amp; ")</f>
        <v xml:space="preserve"> &amp; </v>
      </c>
      <c r="B41" t="str">
        <f t="shared" ref="B41:B43" si="35">CONCATENATE(B18, " &amp; ")</f>
        <v xml:space="preserve">MG16 &amp; </v>
      </c>
      <c r="C41" t="str">
        <f t="shared" si="2"/>
        <v xml:space="preserve">0.8377 &amp; </v>
      </c>
      <c r="D41" t="str">
        <f t="shared" si="2"/>
        <v xml:space="preserve">0.7027 &amp; </v>
      </c>
      <c r="E41" t="str">
        <f t="shared" ref="E41:F43" si="36">CONCATENATE(IF(E18=MAX($C18:$F18), CONCATENATE("\textbf{", TEXT(ROUND(E18, 4), "0.0000"), "}"), TEXT(ROUND(E18, 4), "0.0000")), "\* &amp; ")</f>
        <v xml:space="preserve">0.6883\* &amp; </v>
      </c>
      <c r="F41" t="str">
        <f t="shared" si="36"/>
        <v xml:space="preserve">\textbf{0.8462}\* &amp; </v>
      </c>
      <c r="G41" t="str">
        <f t="shared" si="3"/>
        <v xml:space="preserve">\textbf{0.8040} &amp; </v>
      </c>
      <c r="H41" t="str">
        <f t="shared" si="3"/>
        <v xml:space="preserve">0.7839 &amp; </v>
      </c>
      <c r="I41" t="str">
        <f t="shared" ref="I41:J43" si="37">CONCATENATE(IF(I18=MAX($G18:$J18), CONCATENATE("\textbf{", TEXT(ROUND(I18, 4), "0.0000"), "}"), TEXT(ROUND(I18, 4), "0.0000")), "* &amp; ")</f>
        <v xml:space="preserve">0.2663* &amp; </v>
      </c>
      <c r="J41" t="str">
        <f t="shared" si="37"/>
        <v xml:space="preserve">0.1106* &amp; </v>
      </c>
      <c r="K41" t="str">
        <f t="shared" si="4"/>
        <v xml:space="preserve">\textbf{0.8205} &amp; </v>
      </c>
      <c r="L41" t="str">
        <f t="shared" si="4"/>
        <v xml:space="preserve">0.7411 &amp; </v>
      </c>
      <c r="M41" t="str">
        <f t="shared" ref="M41:M43" si="38">CONCATENATE(IF(M18=MAX($K18:$N18), CONCATENATE("\textbf{", TEXT(ROUND(M18, 4), "0.0000"), "}"), TEXT(ROUND(M18, 4), "0.0000")), "* &amp; ")</f>
        <v xml:space="preserve">0.3841* &amp; </v>
      </c>
      <c r="N41" t="str">
        <f t="shared" ref="N41:N43" si="39">CONCATENATE(IF(N18=MAX($K18:$N18), CONCATENATE("\textbf{", TEXT(ROUND(N18, 4), "0.0000"), "}"), TEXT(ROUND(N18, 4), "0.0000")),  ,  IF(A19&lt;&gt;"", "* \\ \hline", "* \\ \cline{2-14}"))</f>
        <v>0.1956* \\ \cline{2-14}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5"/>
      <c r="AF41" s="5"/>
      <c r="AG41" s="5"/>
    </row>
    <row r="42" spans="1:34" x14ac:dyDescent="0.2">
      <c r="A42" t="str">
        <f t="shared" ref="A42" si="40">CONCATENATE(A19, " &amp; ")</f>
        <v xml:space="preserve"> &amp; </v>
      </c>
      <c r="B42" t="str">
        <f t="shared" si="35"/>
        <v xml:space="preserve">MG17 &amp; </v>
      </c>
      <c r="C42" t="str">
        <f t="shared" ref="C42:D43" si="41">CONCATENATE(IF(C19=MAX($C19:$F19), CONCATENATE("\textbf{", TEXT(ROUND(C19, 4), "0.0000"), "}"), TEXT(ROUND(C19, 4), "0.0000")), " &amp; ")</f>
        <v xml:space="preserve">\textbf{0.9302} &amp; </v>
      </c>
      <c r="D42" t="str">
        <f t="shared" si="41"/>
        <v xml:space="preserve">0.7608 &amp; </v>
      </c>
      <c r="E42" t="str">
        <f t="shared" si="36"/>
        <v xml:space="preserve">0.4531\* &amp; </v>
      </c>
      <c r="F42" t="str">
        <f t="shared" si="36"/>
        <v xml:space="preserve">0.7368\* &amp; </v>
      </c>
      <c r="G42" t="str">
        <f t="shared" ref="G42:H43" si="42">CONCATENATE(IF(G19=MAX($G19:$J19), CONCATENATE("\textbf{", TEXT(ROUND(G19, 4), "0.0000"), "}"), TEXT(ROUND(G19, 4), "0.0000")), " &amp; ")</f>
        <v xml:space="preserve">\textbf{0.8040} &amp; </v>
      </c>
      <c r="H42" t="str">
        <f t="shared" si="42"/>
        <v xml:space="preserve">0.7990 &amp; </v>
      </c>
      <c r="I42" t="str">
        <f t="shared" si="37"/>
        <v xml:space="preserve">0.1457* &amp; </v>
      </c>
      <c r="J42" t="str">
        <f t="shared" si="37"/>
        <v xml:space="preserve">0.1407* &amp; </v>
      </c>
      <c r="K42" t="str">
        <f t="shared" ref="K42:L43" si="43">CONCATENATE(IF(K19=MAX($K19:$N19), CONCATENATE("\textbf{", TEXT(ROUND(K19, 4), "0.0000"), "}"), TEXT(ROUND(K19, 4), "0.0000")), " &amp; ")</f>
        <v xml:space="preserve">\textbf{0.8625} &amp; </v>
      </c>
      <c r="L42" t="str">
        <f t="shared" si="43"/>
        <v xml:space="preserve">0.7794 &amp; </v>
      </c>
      <c r="M42" t="str">
        <f t="shared" si="38"/>
        <v xml:space="preserve">0.2205* &amp; </v>
      </c>
      <c r="N42" t="str">
        <f t="shared" si="39"/>
        <v>0.2363* \\ \cline{2-14}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5"/>
      <c r="AF42" s="5"/>
      <c r="AG42" s="5"/>
    </row>
    <row r="43" spans="1:34" x14ac:dyDescent="0.2">
      <c r="A43" t="str">
        <f t="shared" ref="A43" si="44">CONCATENATE(A20, " &amp; ")</f>
        <v xml:space="preserve"> &amp; </v>
      </c>
      <c r="B43" t="str">
        <f t="shared" si="35"/>
        <v xml:space="preserve">MG18 &amp; </v>
      </c>
      <c r="C43" t="str">
        <f t="shared" si="41"/>
        <v xml:space="preserve">\textbf{0.8223} &amp; </v>
      </c>
      <c r="D43" t="str">
        <f t="shared" si="41"/>
        <v xml:space="preserve">0.6996 &amp; </v>
      </c>
      <c r="E43" t="str">
        <f t="shared" si="36"/>
        <v xml:space="preserve">0.4839\* &amp; </v>
      </c>
      <c r="F43" t="str">
        <f t="shared" si="36"/>
        <v xml:space="preserve">0.7778\* &amp; </v>
      </c>
      <c r="G43" t="str">
        <f t="shared" si="42"/>
        <v xml:space="preserve">\textbf{0.8141} &amp; </v>
      </c>
      <c r="H43" t="str">
        <f t="shared" si="42"/>
        <v xml:space="preserve">0.7839 &amp; </v>
      </c>
      <c r="I43" t="str">
        <f t="shared" si="37"/>
        <v xml:space="preserve">0.1508* &amp; </v>
      </c>
      <c r="J43" t="str">
        <f t="shared" si="37"/>
        <v xml:space="preserve">0.1407* &amp; </v>
      </c>
      <c r="K43" t="str">
        <f t="shared" si="43"/>
        <v xml:space="preserve">\textbf{0.8182} &amp; </v>
      </c>
      <c r="L43" t="str">
        <f t="shared" si="43"/>
        <v xml:space="preserve">0.7393 &amp; </v>
      </c>
      <c r="M43" t="str">
        <f t="shared" si="38"/>
        <v xml:space="preserve">0.2299* &amp; </v>
      </c>
      <c r="N43" t="str">
        <f t="shared" si="39"/>
        <v>0.2383* \\ \cline{2-14}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5"/>
      <c r="AF43" s="5"/>
      <c r="AG43" s="5"/>
    </row>
    <row r="44" spans="1:34" x14ac:dyDescent="0.2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4" x14ac:dyDescent="0.2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4" x14ac:dyDescent="0.2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E47" s="1"/>
      <c r="AF47" s="1"/>
      <c r="AG47" s="1"/>
      <c r="AH47" s="1"/>
    </row>
    <row r="48" spans="1:34" x14ac:dyDescent="0.2"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23:34" x14ac:dyDescent="0.2"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Ruler="0" workbookViewId="0">
      <selection activeCell="F32" sqref="F32"/>
    </sheetView>
  </sheetViews>
  <sheetFormatPr baseColWidth="10" defaultRowHeight="16" x14ac:dyDescent="0.2"/>
  <cols>
    <col min="1" max="1" width="26.33203125" customWidth="1"/>
    <col min="2" max="2" width="12.5" customWidth="1"/>
    <col min="3" max="3" width="11.5" customWidth="1"/>
    <col min="4" max="4" width="11.33203125" customWidth="1"/>
    <col min="5" max="5" width="10.83203125" customWidth="1"/>
    <col min="6" max="6" width="11.5" customWidth="1"/>
    <col min="7" max="7" width="9.33203125" customWidth="1"/>
    <col min="8" max="9" width="12" customWidth="1"/>
  </cols>
  <sheetData>
    <row r="1" spans="1:7" ht="32" customHeight="1" x14ac:dyDescent="0.3">
      <c r="A1" s="25" t="s">
        <v>100</v>
      </c>
      <c r="B1" s="25"/>
      <c r="C1" s="25"/>
      <c r="D1" s="25"/>
      <c r="E1" s="25"/>
      <c r="F1" s="25"/>
      <c r="G1" s="25"/>
    </row>
    <row r="2" spans="1:7" x14ac:dyDescent="0.2">
      <c r="A2" t="s">
        <v>22</v>
      </c>
      <c r="B2" t="s">
        <v>76</v>
      </c>
      <c r="C2" t="s">
        <v>37</v>
      </c>
      <c r="D2" t="s">
        <v>19</v>
      </c>
      <c r="E2" t="s">
        <v>23</v>
      </c>
      <c r="F2" t="s">
        <v>3</v>
      </c>
      <c r="G2" t="s">
        <v>2</v>
      </c>
    </row>
    <row r="3" spans="1:7" x14ac:dyDescent="0.2">
      <c r="A3" t="s">
        <v>0</v>
      </c>
      <c r="B3">
        <v>1403</v>
      </c>
      <c r="C3">
        <v>1869</v>
      </c>
      <c r="D3">
        <v>4</v>
      </c>
      <c r="E3">
        <v>359</v>
      </c>
      <c r="F3">
        <v>8428</v>
      </c>
      <c r="G3">
        <v>6551</v>
      </c>
    </row>
    <row r="4" spans="1:7" x14ac:dyDescent="0.2">
      <c r="A4" t="s">
        <v>6</v>
      </c>
      <c r="B4">
        <v>306</v>
      </c>
      <c r="C4">
        <v>344</v>
      </c>
      <c r="D4">
        <v>14</v>
      </c>
      <c r="E4">
        <v>314</v>
      </c>
      <c r="F4">
        <v>1813</v>
      </c>
      <c r="G4">
        <v>1289</v>
      </c>
    </row>
    <row r="5" spans="1:7" x14ac:dyDescent="0.2">
      <c r="A5" t="s">
        <v>1</v>
      </c>
      <c r="B5">
        <v>93</v>
      </c>
      <c r="C5">
        <v>474</v>
      </c>
      <c r="D5">
        <v>100</v>
      </c>
      <c r="E5">
        <v>68</v>
      </c>
      <c r="F5">
        <v>334</v>
      </c>
      <c r="G5">
        <v>211</v>
      </c>
    </row>
    <row r="6" spans="1:7" x14ac:dyDescent="0.2">
      <c r="A6" t="s">
        <v>4</v>
      </c>
      <c r="B6">
        <v>160</v>
      </c>
      <c r="C6">
        <v>893</v>
      </c>
      <c r="D6">
        <v>249</v>
      </c>
      <c r="E6">
        <v>74</v>
      </c>
      <c r="F6">
        <v>334</v>
      </c>
      <c r="G6">
        <v>288</v>
      </c>
    </row>
    <row r="7" spans="1:7" x14ac:dyDescent="0.2">
      <c r="A7" t="s">
        <v>5</v>
      </c>
      <c r="B7">
        <v>308</v>
      </c>
      <c r="C7">
        <v>406</v>
      </c>
      <c r="D7">
        <v>19</v>
      </c>
      <c r="E7">
        <v>198</v>
      </c>
      <c r="F7">
        <v>1979</v>
      </c>
      <c r="G7">
        <v>1261</v>
      </c>
    </row>
    <row r="8" spans="1:7" x14ac:dyDescent="0.2">
      <c r="A8" t="s">
        <v>7</v>
      </c>
      <c r="B8">
        <v>373</v>
      </c>
      <c r="C8">
        <v>710</v>
      </c>
      <c r="D8">
        <v>50</v>
      </c>
      <c r="E8">
        <v>200</v>
      </c>
      <c r="F8">
        <v>1971</v>
      </c>
      <c r="G8">
        <v>1286</v>
      </c>
    </row>
    <row r="9" spans="1:7" x14ac:dyDescent="0.2">
      <c r="A9" t="s">
        <v>8</v>
      </c>
      <c r="B9">
        <v>360</v>
      </c>
      <c r="C9">
        <v>674</v>
      </c>
      <c r="D9">
        <v>45</v>
      </c>
      <c r="E9">
        <v>201</v>
      </c>
      <c r="F9">
        <v>1889</v>
      </c>
      <c r="G9">
        <v>1319</v>
      </c>
    </row>
    <row r="10" spans="1:7" x14ac:dyDescent="0.2">
      <c r="A10" t="s">
        <v>9</v>
      </c>
      <c r="B10">
        <v>368</v>
      </c>
      <c r="C10">
        <v>737</v>
      </c>
      <c r="D10">
        <v>53</v>
      </c>
      <c r="E10">
        <v>200</v>
      </c>
      <c r="F10">
        <v>1925</v>
      </c>
      <c r="G10">
        <v>1285</v>
      </c>
    </row>
    <row r="11" spans="1:7" x14ac:dyDescent="0.2">
      <c r="A11" t="s">
        <v>10</v>
      </c>
      <c r="B11">
        <v>394</v>
      </c>
      <c r="C11">
        <v>723</v>
      </c>
      <c r="D11">
        <v>53</v>
      </c>
      <c r="E11">
        <v>193</v>
      </c>
      <c r="F11">
        <v>2052</v>
      </c>
      <c r="G11">
        <v>1291</v>
      </c>
    </row>
    <row r="12" spans="1:7" x14ac:dyDescent="0.2">
      <c r="A12" t="s">
        <v>11</v>
      </c>
      <c r="B12">
        <v>424</v>
      </c>
      <c r="C12">
        <v>720</v>
      </c>
      <c r="D12">
        <v>54</v>
      </c>
      <c r="E12">
        <v>200</v>
      </c>
      <c r="F12">
        <v>2035</v>
      </c>
      <c r="G12">
        <v>1336</v>
      </c>
    </row>
    <row r="13" spans="1:7" x14ac:dyDescent="0.2">
      <c r="A13" t="s">
        <v>12</v>
      </c>
      <c r="B13">
        <v>450</v>
      </c>
      <c r="C13">
        <v>726</v>
      </c>
      <c r="D13">
        <v>54</v>
      </c>
      <c r="E13">
        <v>196</v>
      </c>
      <c r="F13">
        <v>1937</v>
      </c>
      <c r="G13">
        <v>1308</v>
      </c>
    </row>
    <row r="14" spans="1:7" x14ac:dyDescent="0.2">
      <c r="A14" t="s">
        <v>13</v>
      </c>
      <c r="B14">
        <v>414</v>
      </c>
      <c r="C14">
        <v>746</v>
      </c>
      <c r="D14">
        <v>61</v>
      </c>
      <c r="E14">
        <v>198</v>
      </c>
      <c r="F14">
        <v>2052</v>
      </c>
      <c r="G14">
        <v>1300</v>
      </c>
    </row>
    <row r="15" spans="1:7" x14ac:dyDescent="0.2">
      <c r="A15" t="s">
        <v>14</v>
      </c>
      <c r="B15">
        <v>438</v>
      </c>
      <c r="C15">
        <v>792</v>
      </c>
      <c r="D15">
        <v>63</v>
      </c>
      <c r="E15">
        <v>204</v>
      </c>
      <c r="F15">
        <v>1917</v>
      </c>
      <c r="G15">
        <v>1332</v>
      </c>
    </row>
    <row r="16" spans="1:7" x14ac:dyDescent="0.2">
      <c r="A16" t="s">
        <v>15</v>
      </c>
      <c r="B16">
        <v>418</v>
      </c>
      <c r="C16">
        <v>736</v>
      </c>
      <c r="D16">
        <v>61</v>
      </c>
      <c r="E16">
        <v>197</v>
      </c>
      <c r="F16">
        <v>2007</v>
      </c>
      <c r="G16">
        <v>1315</v>
      </c>
    </row>
    <row r="18" spans="1:7" x14ac:dyDescent="0.2">
      <c r="A18" t="s">
        <v>38</v>
      </c>
      <c r="B18">
        <f t="shared" ref="B18" si="0">SUM(B3:B16)</f>
        <v>5909</v>
      </c>
      <c r="C18">
        <f>SUM(C3:C16)</f>
        <v>10550</v>
      </c>
      <c r="D18">
        <f>SUM(D3:D16)</f>
        <v>880</v>
      </c>
      <c r="E18">
        <f>SUM(E3:E16)</f>
        <v>2802</v>
      </c>
      <c r="F18">
        <f>SUM(F3:F16)</f>
        <v>30673</v>
      </c>
      <c r="G18">
        <f>SUM(G3:G16)</f>
        <v>21372</v>
      </c>
    </row>
    <row r="19" spans="1:7" x14ac:dyDescent="0.2">
      <c r="A19" t="s">
        <v>24</v>
      </c>
      <c r="B19" s="3">
        <f t="shared" ref="B19" si="1">AVERAGE(B3:B16)</f>
        <v>422.07142857142856</v>
      </c>
      <c r="C19" s="3">
        <f>AVERAGE(C3:C16)</f>
        <v>753.57142857142856</v>
      </c>
      <c r="D19" s="3">
        <f>AVERAGE(D3:D16)</f>
        <v>62.857142857142854</v>
      </c>
      <c r="E19" s="3">
        <f>AVERAGE(E3:E16)</f>
        <v>200.14285714285714</v>
      </c>
      <c r="F19" s="3">
        <f>AVERAGE(F3:F16)</f>
        <v>2190.9285714285716</v>
      </c>
      <c r="G19" s="3">
        <f>AVERAGE(G3:G16)</f>
        <v>1526.5714285714287</v>
      </c>
    </row>
    <row r="25" spans="1:7" ht="26" x14ac:dyDescent="0.3">
      <c r="A25" s="25" t="s">
        <v>101</v>
      </c>
      <c r="B25" s="25"/>
      <c r="C25" s="25"/>
    </row>
    <row r="26" spans="1:7" x14ac:dyDescent="0.2">
      <c r="A26" t="s">
        <v>22</v>
      </c>
      <c r="B26" t="s">
        <v>76</v>
      </c>
      <c r="C26" t="s">
        <v>19</v>
      </c>
    </row>
    <row r="27" spans="1:7" x14ac:dyDescent="0.2">
      <c r="A27" t="s">
        <v>0</v>
      </c>
      <c r="B27">
        <v>32.869660000000003</v>
      </c>
      <c r="C27">
        <v>11.69412</v>
      </c>
      <c r="D27" s="3"/>
    </row>
    <row r="28" spans="1:7" x14ac:dyDescent="0.2">
      <c r="A28" t="s">
        <v>6</v>
      </c>
      <c r="B28">
        <v>33.023311999999997</v>
      </c>
      <c r="C28">
        <v>1.6366240000000001</v>
      </c>
    </row>
    <row r="29" spans="1:7" x14ac:dyDescent="0.2">
      <c r="A29" t="s">
        <v>1</v>
      </c>
      <c r="B29">
        <v>32.731859999999998</v>
      </c>
      <c r="C29">
        <v>6.1819240000000004</v>
      </c>
    </row>
    <row r="30" spans="1:7" x14ac:dyDescent="0.2">
      <c r="A30" t="s">
        <v>4</v>
      </c>
      <c r="B30">
        <v>32.727688000000001</v>
      </c>
      <c r="C30">
        <v>6.330044</v>
      </c>
    </row>
    <row r="31" spans="1:7" x14ac:dyDescent="0.2">
      <c r="A31" t="s">
        <v>5</v>
      </c>
      <c r="B31">
        <v>33.022772000000003</v>
      </c>
      <c r="C31">
        <v>1.8356239999999999</v>
      </c>
    </row>
    <row r="32" spans="1:7" x14ac:dyDescent="0.2">
      <c r="A32" t="s">
        <v>7</v>
      </c>
      <c r="B32">
        <v>33.551900000000003</v>
      </c>
      <c r="C32">
        <v>3.7794400000000001</v>
      </c>
    </row>
    <row r="33" spans="1:7" x14ac:dyDescent="0.2">
      <c r="A33" t="s">
        <v>8</v>
      </c>
      <c r="B33">
        <v>33.476627999999998</v>
      </c>
      <c r="C33">
        <v>3.035812</v>
      </c>
    </row>
    <row r="34" spans="1:7" x14ac:dyDescent="0.2">
      <c r="A34" t="s">
        <v>9</v>
      </c>
      <c r="B34">
        <v>33.659016000000001</v>
      </c>
      <c r="C34">
        <v>3.8038759999999998</v>
      </c>
    </row>
    <row r="35" spans="1:7" x14ac:dyDescent="0.2">
      <c r="A35" t="s">
        <v>10</v>
      </c>
      <c r="B35">
        <v>33.945971999999998</v>
      </c>
      <c r="C35">
        <v>4.7667960000000003</v>
      </c>
    </row>
    <row r="36" spans="1:7" x14ac:dyDescent="0.2">
      <c r="A36" t="s">
        <v>11</v>
      </c>
      <c r="B36">
        <v>34.373959999999997</v>
      </c>
      <c r="C36">
        <v>4.9630159999999997</v>
      </c>
    </row>
    <row r="37" spans="1:7" x14ac:dyDescent="0.2">
      <c r="A37" t="s">
        <v>12</v>
      </c>
      <c r="B37">
        <v>33.626407999999998</v>
      </c>
      <c r="C37">
        <v>5.8987879999999997</v>
      </c>
    </row>
    <row r="38" spans="1:7" x14ac:dyDescent="0.2">
      <c r="A38" t="s">
        <v>13</v>
      </c>
      <c r="B38">
        <v>34.514636000000003</v>
      </c>
      <c r="C38">
        <v>6.8484319999999999</v>
      </c>
    </row>
    <row r="39" spans="1:7" x14ac:dyDescent="0.2">
      <c r="A39" t="s">
        <v>14</v>
      </c>
      <c r="B39">
        <v>35.243104000000002</v>
      </c>
      <c r="C39">
        <v>6.5282119999999999</v>
      </c>
    </row>
    <row r="40" spans="1:7" x14ac:dyDescent="0.2">
      <c r="A40" t="s">
        <v>15</v>
      </c>
      <c r="B40">
        <v>34.560284000000003</v>
      </c>
      <c r="C40">
        <v>6.0219120000000004</v>
      </c>
    </row>
    <row r="42" spans="1:7" x14ac:dyDescent="0.2">
      <c r="A42" t="s">
        <v>38</v>
      </c>
      <c r="B42">
        <f>SUM(B27:B40)</f>
        <v>471.32720000000006</v>
      </c>
      <c r="C42">
        <f>SUM(C27:C40)</f>
        <v>73.324619999999996</v>
      </c>
    </row>
    <row r="43" spans="1:7" x14ac:dyDescent="0.2">
      <c r="A43" t="s">
        <v>24</v>
      </c>
      <c r="B43">
        <f>AVERAGE(B27:B40)</f>
        <v>33.666228571428576</v>
      </c>
      <c r="C43">
        <f>AVERAGE(C27:C40)</f>
        <v>5.2374728571428566</v>
      </c>
      <c r="D43" s="3"/>
      <c r="E43" s="3"/>
      <c r="F43" s="3"/>
    </row>
    <row r="46" spans="1:7" x14ac:dyDescent="0.2">
      <c r="G46" s="3"/>
    </row>
    <row r="47" spans="1:7" x14ac:dyDescent="0.2">
      <c r="B47" s="3"/>
      <c r="C47" s="3"/>
      <c r="D47" s="3"/>
      <c r="E47" s="3"/>
      <c r="F47" s="3"/>
    </row>
    <row r="50" spans="7:7" x14ac:dyDescent="0.2">
      <c r="G50" s="3"/>
    </row>
  </sheetData>
  <sortState ref="J19:K32">
    <sortCondition ref="J19"/>
  </sortState>
  <mergeCells count="2">
    <mergeCell ref="A1:G1"/>
    <mergeCell ref="A25:C25"/>
  </mergeCells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Ruler="0" workbookViewId="0">
      <selection activeCell="F14" sqref="F14"/>
    </sheetView>
  </sheetViews>
  <sheetFormatPr baseColWidth="10" defaultRowHeight="16" x14ac:dyDescent="0.2"/>
  <cols>
    <col min="2" max="2" width="15.83203125" customWidth="1"/>
    <col min="3" max="8" width="13.83203125" bestFit="1" customWidth="1"/>
  </cols>
  <sheetData>
    <row r="1" spans="1:9" x14ac:dyDescent="0.2">
      <c r="A1" t="s">
        <v>16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31</v>
      </c>
      <c r="H1" s="2" t="s">
        <v>30</v>
      </c>
    </row>
    <row r="2" spans="1:9" x14ac:dyDescent="0.2">
      <c r="A2" s="26" t="s">
        <v>15</v>
      </c>
      <c r="B2" s="15" t="s">
        <v>19</v>
      </c>
      <c r="C2" s="17">
        <v>2.0151066539072101E-3</v>
      </c>
      <c r="D2" s="17">
        <v>7.3010278173970796E-4</v>
      </c>
      <c r="E2" s="17">
        <v>4.0606548266211201E-6</v>
      </c>
      <c r="F2" s="17">
        <v>1.6147257479226901E-5</v>
      </c>
      <c r="G2" s="17">
        <v>3.8450911824501503E-5</v>
      </c>
      <c r="H2" s="17">
        <v>1.64339390697044E-4</v>
      </c>
    </row>
    <row r="3" spans="1:9" x14ac:dyDescent="0.2">
      <c r="A3" s="27"/>
      <c r="B3" s="7" t="s">
        <v>32</v>
      </c>
      <c r="C3" s="18">
        <v>2.05171210630458E-3</v>
      </c>
      <c r="D3" s="18">
        <v>9.16982630811985E-4</v>
      </c>
      <c r="E3" s="18">
        <v>4.2095225671567997E-6</v>
      </c>
      <c r="F3" s="18">
        <v>2.16494370232254E-5</v>
      </c>
      <c r="G3" s="18">
        <v>6.3427695899713805E-5</v>
      </c>
      <c r="H3" s="18">
        <v>8.1654114694344401E-4</v>
      </c>
    </row>
    <row r="4" spans="1:9" x14ac:dyDescent="0.2">
      <c r="A4" s="27"/>
      <c r="B4" s="7" t="s">
        <v>23</v>
      </c>
      <c r="C4" s="18">
        <v>2.4138087821463602E-3</v>
      </c>
      <c r="D4" s="18">
        <v>1.16159723749557E-3</v>
      </c>
      <c r="E4" s="18">
        <v>5.8264728367669199E-6</v>
      </c>
      <c r="F4" s="18">
        <v>1.84754351272267E-4</v>
      </c>
      <c r="G4" s="18">
        <v>4.2459278776552399E-4</v>
      </c>
      <c r="H4" s="18">
        <v>6.5398425066160598E-4</v>
      </c>
    </row>
    <row r="5" spans="1:9" x14ac:dyDescent="0.2">
      <c r="A5" s="27"/>
      <c r="B5" s="7" t="s">
        <v>3</v>
      </c>
      <c r="C5" s="18">
        <v>2.4997181444799399E-3</v>
      </c>
      <c r="D5" s="18">
        <v>2.05566837281785E-3</v>
      </c>
      <c r="E5" s="18">
        <v>6.2485908018422504E-6</v>
      </c>
      <c r="F5" s="18">
        <v>7.4447906282701197E-4</v>
      </c>
      <c r="G5" s="18">
        <v>1.75044278175267E-3</v>
      </c>
      <c r="H5" s="18">
        <v>2.5080082224680101E-3</v>
      </c>
    </row>
    <row r="6" spans="1:9" x14ac:dyDescent="0.2">
      <c r="A6" s="28"/>
      <c r="B6" s="16" t="s">
        <v>2</v>
      </c>
      <c r="C6" s="19">
        <v>5.2884817128910104E-3</v>
      </c>
      <c r="D6" s="19">
        <v>2.7347260230578302E-3</v>
      </c>
      <c r="E6" s="19">
        <v>2.7968038827582599E-5</v>
      </c>
      <c r="F6" s="19">
        <v>4.3138295380518599E-4</v>
      </c>
      <c r="G6" s="19">
        <v>1.06840852494571E-3</v>
      </c>
      <c r="H6" s="19">
        <v>2.3918899487258899E-3</v>
      </c>
    </row>
    <row r="7" spans="1:9" x14ac:dyDescent="0.2">
      <c r="A7" s="26" t="s">
        <v>33</v>
      </c>
      <c r="B7" s="15" t="s">
        <v>19</v>
      </c>
      <c r="C7" s="17">
        <v>4.3190520411259103E-3</v>
      </c>
      <c r="D7" s="17">
        <v>9.5794331193571104E-4</v>
      </c>
      <c r="E7" s="17">
        <v>1.8654210533953899E-5</v>
      </c>
      <c r="F7" s="17">
        <v>6.9476093171592202E-6</v>
      </c>
      <c r="G7" s="17">
        <v>4.1331906374346102E-5</v>
      </c>
      <c r="H7" s="17">
        <v>2.8491754812680001E-4</v>
      </c>
    </row>
    <row r="8" spans="1:9" x14ac:dyDescent="0.2">
      <c r="A8" s="27"/>
      <c r="B8" s="7" t="s">
        <v>32</v>
      </c>
      <c r="C8" s="18">
        <v>5.5295407572136697E-3</v>
      </c>
      <c r="D8" s="18">
        <v>1.9398472061023699E-3</v>
      </c>
      <c r="E8" s="18">
        <v>3.0575820985687098E-5</v>
      </c>
      <c r="F8" s="18">
        <v>3.67324044311244E-5</v>
      </c>
      <c r="G8" s="18">
        <v>2.2340239698980899E-4</v>
      </c>
      <c r="H8" s="18">
        <v>1.5264188856511901E-3</v>
      </c>
    </row>
    <row r="9" spans="1:9" x14ac:dyDescent="0.2">
      <c r="A9" s="28"/>
      <c r="B9" s="16" t="s">
        <v>23</v>
      </c>
      <c r="C9" s="19">
        <v>4.7736180096815397E-3</v>
      </c>
      <c r="D9" s="19">
        <v>2.1834142327363001E-3</v>
      </c>
      <c r="E9" s="19">
        <v>2.2787428902356001E-5</v>
      </c>
      <c r="F9" s="19">
        <v>1.2368064118007099E-4</v>
      </c>
      <c r="G9" s="19">
        <v>4.4277118361438602E-4</v>
      </c>
      <c r="H9" s="19">
        <v>1.82976563563657E-3</v>
      </c>
      <c r="I9" s="1"/>
    </row>
    <row r="10" spans="1:9" x14ac:dyDescent="0.2">
      <c r="B10" s="1"/>
      <c r="C10" s="4"/>
      <c r="D10" s="4"/>
      <c r="E10" s="4"/>
      <c r="F10" s="4"/>
      <c r="G10" s="4"/>
      <c r="H10" s="4"/>
      <c r="I10" s="1"/>
    </row>
    <row r="11" spans="1:9" x14ac:dyDescent="0.2">
      <c r="B11" s="1"/>
      <c r="C11" s="4"/>
      <c r="D11" s="4"/>
      <c r="E11" s="4"/>
      <c r="F11" s="4"/>
      <c r="G11" s="4"/>
      <c r="H11" s="4"/>
      <c r="I11" s="1"/>
    </row>
    <row r="12" spans="1:9" x14ac:dyDescent="0.2">
      <c r="B12" s="1"/>
      <c r="C12" s="4"/>
      <c r="D12" s="4"/>
      <c r="E12" s="4"/>
      <c r="F12" s="4"/>
      <c r="G12" s="4"/>
      <c r="H12" s="4"/>
      <c r="I12" s="1"/>
    </row>
    <row r="13" spans="1:9" x14ac:dyDescent="0.2">
      <c r="B13" s="1"/>
      <c r="C13" s="4"/>
      <c r="D13" s="4"/>
      <c r="E13" s="4"/>
      <c r="F13" s="4"/>
      <c r="G13" s="4"/>
      <c r="H13" s="4"/>
    </row>
    <row r="16" spans="1:9" x14ac:dyDescent="0.2">
      <c r="C16" s="2"/>
      <c r="D16" s="2"/>
      <c r="E16" s="2"/>
      <c r="F16" s="2"/>
      <c r="G16" s="2"/>
      <c r="H16" s="2"/>
    </row>
    <row r="18" spans="2:21" x14ac:dyDescent="0.2">
      <c r="B18" s="1"/>
      <c r="C18" s="14"/>
      <c r="D18" s="14"/>
      <c r="E18" s="14"/>
      <c r="F18" s="14"/>
      <c r="G18" s="14"/>
      <c r="H18" s="14"/>
    </row>
    <row r="19" spans="2:21" x14ac:dyDescent="0.2">
      <c r="B19" s="1"/>
      <c r="C19" s="14"/>
      <c r="D19" s="14"/>
      <c r="E19" s="14"/>
      <c r="F19" s="14"/>
      <c r="G19" s="14"/>
      <c r="H19" s="14"/>
    </row>
    <row r="20" spans="2:21" x14ac:dyDescent="0.2">
      <c r="B20" s="1"/>
      <c r="C20" s="14"/>
      <c r="D20" s="14"/>
      <c r="E20" s="14"/>
      <c r="F20" s="14"/>
      <c r="G20" s="14"/>
      <c r="H20" s="14"/>
    </row>
    <row r="28" spans="2:21" x14ac:dyDescent="0.2">
      <c r="B28" s="1"/>
      <c r="C28" s="4"/>
      <c r="D28" s="4"/>
      <c r="E28" s="4"/>
      <c r="F28" s="4"/>
      <c r="G28" s="4"/>
      <c r="H28" s="4"/>
    </row>
    <row r="29" spans="2:21" x14ac:dyDescent="0.2">
      <c r="B29" s="1"/>
      <c r="C29" s="4"/>
      <c r="D29" s="4"/>
      <c r="E29" s="4"/>
      <c r="F29" s="4"/>
      <c r="G29" s="4"/>
      <c r="H29" s="4"/>
    </row>
    <row r="30" spans="2:21" x14ac:dyDescent="0.2">
      <c r="B30" s="1"/>
      <c r="C30" s="4"/>
      <c r="D30" s="4"/>
      <c r="E30" s="4"/>
      <c r="F30" s="4"/>
      <c r="G30" s="4"/>
      <c r="H30" s="4"/>
    </row>
    <row r="31" spans="2:21" x14ac:dyDescent="0.2">
      <c r="B31" s="1"/>
      <c r="C31" s="4"/>
      <c r="D31" s="4"/>
      <c r="E31" s="4"/>
      <c r="F31" s="4"/>
      <c r="G31" s="4"/>
      <c r="H31" s="4"/>
      <c r="O31" s="1"/>
      <c r="P31" s="4"/>
      <c r="Q31" s="4"/>
      <c r="R31" s="4"/>
      <c r="S31" s="4"/>
      <c r="T31" s="4"/>
      <c r="U31" s="4"/>
    </row>
    <row r="32" spans="2:21" x14ac:dyDescent="0.2">
      <c r="B32" s="1"/>
      <c r="C32" s="4"/>
      <c r="D32" s="4"/>
      <c r="E32" s="4"/>
      <c r="F32" s="4"/>
      <c r="G32" s="4"/>
      <c r="H32" s="4"/>
      <c r="O32" s="1"/>
      <c r="P32" s="4"/>
      <c r="Q32" s="4"/>
      <c r="R32" s="4"/>
      <c r="S32" s="4"/>
      <c r="T32" s="4"/>
      <c r="U32" s="4"/>
    </row>
    <row r="33" spans="2:21" x14ac:dyDescent="0.2">
      <c r="O33" s="1"/>
      <c r="P33" s="4"/>
      <c r="Q33" s="4"/>
      <c r="R33" s="4"/>
      <c r="S33" s="4"/>
      <c r="T33" s="4"/>
      <c r="U33" s="4"/>
    </row>
    <row r="34" spans="2:21" x14ac:dyDescent="0.2">
      <c r="O34" s="1"/>
      <c r="P34" s="4"/>
      <c r="Q34" s="4"/>
      <c r="R34" s="4"/>
      <c r="S34" s="4"/>
      <c r="T34" s="4"/>
      <c r="U34" s="4"/>
    </row>
    <row r="35" spans="2:21" x14ac:dyDescent="0.2">
      <c r="B35" s="2"/>
      <c r="C35" s="2"/>
      <c r="D35" s="2"/>
      <c r="E35" s="2"/>
      <c r="F35" s="2"/>
      <c r="G35" s="2"/>
      <c r="H35" s="2"/>
      <c r="O35" s="1"/>
      <c r="P35" s="4"/>
      <c r="Q35" s="4"/>
      <c r="R35" s="4"/>
      <c r="S35" s="4"/>
      <c r="T35" s="4"/>
      <c r="U35" s="4"/>
    </row>
    <row r="36" spans="2:21" x14ac:dyDescent="0.2">
      <c r="B36" s="1"/>
      <c r="C36" s="14"/>
      <c r="D36" s="14"/>
      <c r="E36" s="14"/>
      <c r="F36" s="14"/>
      <c r="G36" s="14"/>
      <c r="H36" s="14"/>
    </row>
    <row r="37" spans="2:21" x14ac:dyDescent="0.2">
      <c r="B37" s="1"/>
      <c r="C37" s="14"/>
      <c r="D37" s="14"/>
      <c r="E37" s="14"/>
      <c r="F37" s="14"/>
      <c r="G37" s="14"/>
      <c r="H37" s="14"/>
    </row>
    <row r="38" spans="2:21" x14ac:dyDescent="0.2">
      <c r="B38" s="1"/>
      <c r="C38" s="14"/>
      <c r="D38" s="14"/>
      <c r="E38" s="14"/>
      <c r="F38" s="14"/>
      <c r="G38" s="14"/>
      <c r="H38" s="14"/>
    </row>
    <row r="39" spans="2:21" x14ac:dyDescent="0.2">
      <c r="B39" s="1"/>
      <c r="C39" s="14"/>
      <c r="D39" s="14"/>
      <c r="E39" s="14"/>
      <c r="F39" s="14"/>
      <c r="G39" s="14"/>
      <c r="H39" s="14"/>
    </row>
    <row r="40" spans="2:21" x14ac:dyDescent="0.2">
      <c r="B40" s="1"/>
      <c r="C40" s="14"/>
      <c r="D40" s="14"/>
      <c r="E40" s="14"/>
      <c r="F40" s="14"/>
      <c r="G40" s="14"/>
      <c r="H40" s="14"/>
    </row>
  </sheetData>
  <sortState ref="B9:H13">
    <sortCondition ref="D9"/>
  </sortState>
  <mergeCells count="2">
    <mergeCell ref="A2:A6"/>
    <mergeCell ref="A7:A9"/>
  </mergeCells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3"/>
  <sheetViews>
    <sheetView tabSelected="1" showRuler="0" topLeftCell="A12" workbookViewId="0">
      <selection activeCell="D15" sqref="D15"/>
    </sheetView>
  </sheetViews>
  <sheetFormatPr baseColWidth="10" defaultRowHeight="16" x14ac:dyDescent="0.2"/>
  <cols>
    <col min="1" max="1" width="14" customWidth="1"/>
    <col min="2" max="2" width="17.83203125" customWidth="1"/>
    <col min="3" max="3" width="44.6640625" customWidth="1"/>
    <col min="5" max="5" width="12.6640625" customWidth="1"/>
    <col min="6" max="6" width="18.1640625" customWidth="1"/>
    <col min="7" max="7" width="44" customWidth="1"/>
    <col min="9" max="9" width="12.6640625" customWidth="1"/>
    <col min="10" max="10" width="16" customWidth="1"/>
    <col min="11" max="11" width="46.83203125" customWidth="1"/>
    <col min="12" max="12" width="14.6640625" customWidth="1"/>
    <col min="13" max="13" width="14.5" customWidth="1"/>
    <col min="14" max="14" width="17.6640625" customWidth="1"/>
    <col min="15" max="15" width="42" customWidth="1"/>
    <col min="16" max="16" width="13.5" customWidth="1"/>
    <col min="17" max="17" width="12.83203125" customWidth="1"/>
    <col min="18" max="18" width="15.6640625" customWidth="1"/>
    <col min="19" max="19" width="43.33203125" customWidth="1"/>
    <col min="21" max="21" width="12.6640625" customWidth="1"/>
    <col min="22" max="22" width="16.6640625" customWidth="1"/>
    <col min="23" max="23" width="44.33203125" customWidth="1"/>
    <col min="24" max="24" width="13" customWidth="1"/>
    <col min="25" max="25" width="13.6640625" customWidth="1"/>
    <col min="26" max="26" width="15.83203125" customWidth="1"/>
    <col min="27" max="27" width="46.1640625" customWidth="1"/>
    <col min="30" max="31" width="13.33203125" customWidth="1"/>
    <col min="33" max="33" width="13.83203125" customWidth="1"/>
    <col min="34" max="34" width="15" customWidth="1"/>
    <col min="36" max="36" width="14.5" customWidth="1"/>
    <col min="37" max="37" width="15" customWidth="1"/>
    <col min="39" max="39" width="14.33203125" customWidth="1"/>
    <col min="42" max="42" width="15.5" customWidth="1"/>
    <col min="43" max="43" width="15.1640625" customWidth="1"/>
    <col min="45" max="45" width="16.6640625" customWidth="1"/>
    <col min="46" max="46" width="15.6640625" customWidth="1"/>
    <col min="48" max="48" width="13.83203125" customWidth="1"/>
    <col min="49" max="49" width="14" customWidth="1"/>
    <col min="51" max="52" width="14.5" customWidth="1"/>
    <col min="54" max="54" width="14.1640625" customWidth="1"/>
    <col min="55" max="55" width="15.5" customWidth="1"/>
  </cols>
  <sheetData>
    <row r="1" spans="1:55" s="23" customFormat="1" ht="33" customHeight="1" x14ac:dyDescent="0.25">
      <c r="A1" s="23" t="s">
        <v>102</v>
      </c>
    </row>
    <row r="2" spans="1:55" x14ac:dyDescent="0.2">
      <c r="A2" s="29" t="s">
        <v>0</v>
      </c>
      <c r="B2" s="29"/>
      <c r="C2" s="29"/>
      <c r="E2" s="29" t="s">
        <v>103</v>
      </c>
      <c r="F2" s="29"/>
      <c r="G2" s="29"/>
      <c r="I2" s="29" t="s">
        <v>104</v>
      </c>
      <c r="J2" s="29"/>
      <c r="K2" s="29"/>
      <c r="M2" s="29" t="s">
        <v>6</v>
      </c>
      <c r="N2" s="29"/>
      <c r="O2" s="29"/>
      <c r="P2" s="22"/>
      <c r="Q2" s="29" t="s">
        <v>5</v>
      </c>
      <c r="R2" s="29"/>
      <c r="S2" s="29"/>
      <c r="U2" s="29" t="s">
        <v>105</v>
      </c>
      <c r="V2" s="29"/>
      <c r="W2" s="29"/>
      <c r="Y2" s="29" t="s">
        <v>106</v>
      </c>
      <c r="Z2" s="29"/>
      <c r="AA2" s="29"/>
      <c r="AD2" s="29" t="s">
        <v>107</v>
      </c>
      <c r="AE2" s="29"/>
      <c r="AG2" s="29" t="s">
        <v>108</v>
      </c>
      <c r="AH2" s="29"/>
      <c r="AJ2" s="29" t="s">
        <v>109</v>
      </c>
      <c r="AK2" s="29"/>
      <c r="AL2" s="22"/>
      <c r="AM2" s="29" t="s">
        <v>110</v>
      </c>
      <c r="AN2" s="29"/>
      <c r="AP2" s="29" t="s">
        <v>111</v>
      </c>
      <c r="AQ2" s="29"/>
      <c r="AS2" s="29" t="s">
        <v>112</v>
      </c>
      <c r="AT2" s="29"/>
      <c r="AV2" s="29" t="s">
        <v>113</v>
      </c>
      <c r="AW2" s="29"/>
      <c r="AY2" s="29" t="s">
        <v>114</v>
      </c>
      <c r="AZ2" s="29"/>
      <c r="BB2" s="29" t="s">
        <v>115</v>
      </c>
      <c r="BC2" s="29"/>
    </row>
    <row r="3" spans="1:55" ht="19" x14ac:dyDescent="0.25">
      <c r="A3" s="24" t="s">
        <v>116</v>
      </c>
      <c r="B3" s="24" t="s">
        <v>117</v>
      </c>
      <c r="C3" s="24" t="s">
        <v>118</v>
      </c>
      <c r="E3" s="24" t="s">
        <v>116</v>
      </c>
      <c r="F3" s="24" t="s">
        <v>117</v>
      </c>
      <c r="G3" s="24" t="s">
        <v>118</v>
      </c>
      <c r="I3" s="24" t="s">
        <v>116</v>
      </c>
      <c r="J3" s="24" t="s">
        <v>117</v>
      </c>
      <c r="K3" s="24" t="s">
        <v>118</v>
      </c>
      <c r="M3" s="24" t="s">
        <v>116</v>
      </c>
      <c r="N3" s="24" t="s">
        <v>117</v>
      </c>
      <c r="O3" s="24" t="s">
        <v>118</v>
      </c>
      <c r="P3" s="24"/>
      <c r="Q3" s="24" t="s">
        <v>116</v>
      </c>
      <c r="R3" s="24" t="s">
        <v>117</v>
      </c>
      <c r="S3" s="24" t="s">
        <v>118</v>
      </c>
      <c r="U3" s="24" t="s">
        <v>116</v>
      </c>
      <c r="V3" s="24" t="s">
        <v>117</v>
      </c>
      <c r="W3" s="24" t="s">
        <v>118</v>
      </c>
      <c r="Y3" s="24" t="s">
        <v>116</v>
      </c>
      <c r="Z3" s="24" t="s">
        <v>117</v>
      </c>
      <c r="AA3" s="24" t="s">
        <v>118</v>
      </c>
      <c r="AD3" s="24" t="s">
        <v>116</v>
      </c>
      <c r="AE3" s="24" t="s">
        <v>117</v>
      </c>
      <c r="AG3" s="24" t="s">
        <v>116</v>
      </c>
      <c r="AH3" s="24" t="s">
        <v>117</v>
      </c>
      <c r="AJ3" s="24" t="s">
        <v>116</v>
      </c>
      <c r="AK3" s="24" t="s">
        <v>117</v>
      </c>
      <c r="AM3" s="24" t="s">
        <v>116</v>
      </c>
      <c r="AN3" s="24" t="s">
        <v>117</v>
      </c>
      <c r="AP3" s="24" t="s">
        <v>116</v>
      </c>
      <c r="AQ3" s="24" t="s">
        <v>117</v>
      </c>
      <c r="AS3" s="24" t="s">
        <v>116</v>
      </c>
      <c r="AT3" s="24" t="s">
        <v>117</v>
      </c>
      <c r="AV3" s="24" t="s">
        <v>116</v>
      </c>
      <c r="AW3" s="24" t="s">
        <v>117</v>
      </c>
      <c r="AY3" s="24" t="s">
        <v>116</v>
      </c>
      <c r="AZ3" s="24" t="s">
        <v>117</v>
      </c>
      <c r="BB3" s="24" t="s">
        <v>116</v>
      </c>
      <c r="BC3" s="24" t="s">
        <v>117</v>
      </c>
    </row>
    <row r="4" spans="1:55" x14ac:dyDescent="0.2">
      <c r="A4">
        <v>1</v>
      </c>
      <c r="B4" t="s">
        <v>119</v>
      </c>
      <c r="C4" t="s">
        <v>120</v>
      </c>
      <c r="E4">
        <v>2.8400000000000002E-2</v>
      </c>
      <c r="F4" t="s">
        <v>121</v>
      </c>
      <c r="G4" t="s">
        <v>122</v>
      </c>
      <c r="I4">
        <v>0.1027</v>
      </c>
      <c r="J4" t="s">
        <v>121</v>
      </c>
      <c r="K4" t="s">
        <v>122</v>
      </c>
      <c r="M4">
        <v>253</v>
      </c>
      <c r="N4" t="s">
        <v>123</v>
      </c>
      <c r="O4" t="s">
        <v>124</v>
      </c>
      <c r="Q4">
        <v>7304</v>
      </c>
      <c r="R4" t="s">
        <v>125</v>
      </c>
      <c r="S4" t="s">
        <v>126</v>
      </c>
      <c r="U4">
        <v>100000</v>
      </c>
      <c r="V4" t="s">
        <v>127</v>
      </c>
      <c r="W4" t="s">
        <v>128</v>
      </c>
      <c r="Y4">
        <v>1000000</v>
      </c>
      <c r="Z4" t="s">
        <v>127</v>
      </c>
      <c r="AA4" t="s">
        <v>128</v>
      </c>
      <c r="AD4">
        <v>1</v>
      </c>
      <c r="AE4" t="s">
        <v>129</v>
      </c>
      <c r="AG4">
        <v>52</v>
      </c>
      <c r="AH4" t="s">
        <v>129</v>
      </c>
      <c r="AJ4">
        <v>225</v>
      </c>
      <c r="AK4" t="s">
        <v>129</v>
      </c>
      <c r="AM4">
        <v>1</v>
      </c>
      <c r="AN4" t="s">
        <v>130</v>
      </c>
      <c r="AP4">
        <v>29</v>
      </c>
      <c r="AQ4" t="s">
        <v>130</v>
      </c>
      <c r="AS4">
        <v>922</v>
      </c>
      <c r="AT4" t="s">
        <v>130</v>
      </c>
      <c r="AV4">
        <v>1</v>
      </c>
      <c r="AW4" t="s">
        <v>131</v>
      </c>
      <c r="AY4">
        <v>92</v>
      </c>
      <c r="AZ4" t="s">
        <v>131</v>
      </c>
      <c r="BB4">
        <v>394</v>
      </c>
      <c r="BC4" t="s">
        <v>131</v>
      </c>
    </row>
    <row r="5" spans="1:55" x14ac:dyDescent="0.2">
      <c r="A5">
        <v>1</v>
      </c>
      <c r="B5" t="s">
        <v>132</v>
      </c>
      <c r="C5" t="s">
        <v>133</v>
      </c>
      <c r="E5">
        <v>1.6000000000000001E-3</v>
      </c>
      <c r="F5" t="s">
        <v>134</v>
      </c>
      <c r="G5" t="s">
        <v>135</v>
      </c>
      <c r="I5">
        <v>4.5699999999999998E-2</v>
      </c>
      <c r="J5" t="s">
        <v>134</v>
      </c>
      <c r="K5" t="s">
        <v>135</v>
      </c>
      <c r="M5">
        <v>292</v>
      </c>
      <c r="N5" t="s">
        <v>136</v>
      </c>
      <c r="O5" t="s">
        <v>137</v>
      </c>
      <c r="Q5">
        <v>3737</v>
      </c>
      <c r="R5" t="s">
        <v>138</v>
      </c>
      <c r="S5" t="s">
        <v>139</v>
      </c>
      <c r="U5">
        <v>100000</v>
      </c>
      <c r="V5" t="s">
        <v>140</v>
      </c>
      <c r="W5" t="s">
        <v>141</v>
      </c>
      <c r="Y5">
        <v>100000</v>
      </c>
      <c r="Z5" t="s">
        <v>140</v>
      </c>
      <c r="AA5" t="s">
        <v>141</v>
      </c>
      <c r="AD5">
        <v>1</v>
      </c>
      <c r="AE5" t="s">
        <v>142</v>
      </c>
      <c r="AG5">
        <v>52</v>
      </c>
      <c r="AH5" t="s">
        <v>142</v>
      </c>
      <c r="AJ5">
        <v>884</v>
      </c>
      <c r="AK5" t="s">
        <v>142</v>
      </c>
      <c r="AM5">
        <v>1</v>
      </c>
      <c r="AN5" t="s">
        <v>143</v>
      </c>
      <c r="AP5">
        <v>35</v>
      </c>
      <c r="AQ5" t="s">
        <v>143</v>
      </c>
      <c r="AS5">
        <v>675</v>
      </c>
      <c r="AT5" t="s">
        <v>143</v>
      </c>
      <c r="AV5">
        <v>1</v>
      </c>
      <c r="AW5" t="s">
        <v>131</v>
      </c>
      <c r="AY5">
        <v>47</v>
      </c>
      <c r="AZ5" t="s">
        <v>131</v>
      </c>
      <c r="BB5">
        <v>727</v>
      </c>
      <c r="BC5" t="s">
        <v>131</v>
      </c>
    </row>
    <row r="6" spans="1:55" x14ac:dyDescent="0.2">
      <c r="A6">
        <v>1</v>
      </c>
      <c r="B6" t="s">
        <v>144</v>
      </c>
      <c r="C6" t="s">
        <v>145</v>
      </c>
      <c r="E6">
        <v>4.3400000000000001E-2</v>
      </c>
      <c r="F6" t="s">
        <v>146</v>
      </c>
      <c r="G6" t="s">
        <v>147</v>
      </c>
      <c r="I6">
        <v>1.3652</v>
      </c>
      <c r="J6" t="s">
        <v>146</v>
      </c>
      <c r="K6" t="s">
        <v>147</v>
      </c>
      <c r="M6">
        <v>716</v>
      </c>
      <c r="N6" t="s">
        <v>148</v>
      </c>
      <c r="O6" t="s">
        <v>149</v>
      </c>
      <c r="Q6">
        <v>1962</v>
      </c>
      <c r="R6" t="s">
        <v>150</v>
      </c>
      <c r="S6" t="s">
        <v>151</v>
      </c>
      <c r="U6">
        <v>100000</v>
      </c>
      <c r="V6" t="s">
        <v>152</v>
      </c>
      <c r="W6" t="s">
        <v>153</v>
      </c>
      <c r="Y6">
        <v>1000000</v>
      </c>
      <c r="Z6" t="s">
        <v>152</v>
      </c>
      <c r="AA6" t="s">
        <v>153</v>
      </c>
      <c r="AD6">
        <v>1</v>
      </c>
      <c r="AE6" t="s">
        <v>154</v>
      </c>
      <c r="AG6">
        <v>77</v>
      </c>
      <c r="AH6" t="s">
        <v>154</v>
      </c>
      <c r="AJ6">
        <v>489</v>
      </c>
      <c r="AK6" t="s">
        <v>154</v>
      </c>
      <c r="AM6">
        <v>1</v>
      </c>
      <c r="AN6" t="s">
        <v>129</v>
      </c>
      <c r="AP6">
        <v>44</v>
      </c>
      <c r="AQ6" t="s">
        <v>129</v>
      </c>
      <c r="AS6">
        <v>252</v>
      </c>
      <c r="AT6" t="s">
        <v>129</v>
      </c>
      <c r="AV6">
        <v>1</v>
      </c>
      <c r="AW6" t="s">
        <v>130</v>
      </c>
      <c r="AY6">
        <v>73</v>
      </c>
      <c r="AZ6" t="s">
        <v>130</v>
      </c>
      <c r="BB6">
        <v>894</v>
      </c>
      <c r="BC6" t="s">
        <v>130</v>
      </c>
    </row>
    <row r="7" spans="1:55" x14ac:dyDescent="0.2">
      <c r="A7">
        <v>1</v>
      </c>
      <c r="B7" t="s">
        <v>155</v>
      </c>
      <c r="C7" t="s">
        <v>156</v>
      </c>
      <c r="E7">
        <v>0.64159999999999995</v>
      </c>
      <c r="F7" t="s">
        <v>157</v>
      </c>
      <c r="G7" t="s">
        <v>158</v>
      </c>
      <c r="I7">
        <v>9.2600000000000002E-2</v>
      </c>
      <c r="J7" t="s">
        <v>157</v>
      </c>
      <c r="K7" t="s">
        <v>158</v>
      </c>
      <c r="M7">
        <v>119</v>
      </c>
      <c r="N7" t="s">
        <v>159</v>
      </c>
      <c r="O7" t="s">
        <v>160</v>
      </c>
      <c r="Q7">
        <v>982</v>
      </c>
      <c r="R7" t="s">
        <v>161</v>
      </c>
      <c r="S7" t="s">
        <v>162</v>
      </c>
      <c r="U7">
        <v>100000</v>
      </c>
      <c r="V7" t="s">
        <v>163</v>
      </c>
      <c r="W7" t="s">
        <v>164</v>
      </c>
      <c r="Y7">
        <v>1000000</v>
      </c>
      <c r="Z7" t="s">
        <v>163</v>
      </c>
      <c r="AA7" t="s">
        <v>164</v>
      </c>
      <c r="AD7">
        <v>1</v>
      </c>
      <c r="AE7" t="s">
        <v>165</v>
      </c>
      <c r="AG7">
        <v>2</v>
      </c>
      <c r="AH7" t="s">
        <v>165</v>
      </c>
      <c r="AJ7">
        <v>917</v>
      </c>
      <c r="AK7" t="s">
        <v>165</v>
      </c>
      <c r="AM7">
        <v>1</v>
      </c>
      <c r="AN7" t="s">
        <v>166</v>
      </c>
      <c r="AP7">
        <v>19</v>
      </c>
      <c r="AQ7" t="s">
        <v>166</v>
      </c>
      <c r="AS7">
        <v>131</v>
      </c>
      <c r="AT7" t="s">
        <v>166</v>
      </c>
      <c r="AV7">
        <v>1</v>
      </c>
      <c r="AW7" t="s">
        <v>167</v>
      </c>
      <c r="AY7">
        <v>74</v>
      </c>
      <c r="AZ7" t="s">
        <v>167</v>
      </c>
      <c r="BB7">
        <v>139</v>
      </c>
      <c r="BC7" t="s">
        <v>167</v>
      </c>
    </row>
    <row r="8" spans="1:55" x14ac:dyDescent="0.2">
      <c r="A8">
        <v>1</v>
      </c>
      <c r="B8" t="s">
        <v>168</v>
      </c>
      <c r="C8" t="s">
        <v>169</v>
      </c>
      <c r="E8">
        <v>0.23380000000000001</v>
      </c>
      <c r="F8" t="s">
        <v>170</v>
      </c>
      <c r="G8" t="s">
        <v>171</v>
      </c>
      <c r="I8">
        <v>0.49840000000000001</v>
      </c>
      <c r="J8" t="s">
        <v>170</v>
      </c>
      <c r="K8" t="s">
        <v>171</v>
      </c>
      <c r="M8">
        <v>177</v>
      </c>
      <c r="N8" t="s">
        <v>172</v>
      </c>
      <c r="O8" t="s">
        <v>173</v>
      </c>
      <c r="Q8">
        <v>864</v>
      </c>
      <c r="R8" t="s">
        <v>174</v>
      </c>
      <c r="S8" t="s">
        <v>175</v>
      </c>
      <c r="U8">
        <v>100000</v>
      </c>
      <c r="V8" t="s">
        <v>176</v>
      </c>
      <c r="W8" t="s">
        <v>177</v>
      </c>
      <c r="Y8">
        <v>1000000</v>
      </c>
      <c r="Z8" t="s">
        <v>176</v>
      </c>
      <c r="AA8" t="s">
        <v>177</v>
      </c>
      <c r="AD8">
        <v>1</v>
      </c>
      <c r="AE8" t="s">
        <v>178</v>
      </c>
      <c r="AG8">
        <v>28</v>
      </c>
      <c r="AH8" t="s">
        <v>178</v>
      </c>
      <c r="AJ8">
        <v>770</v>
      </c>
      <c r="AK8" t="s">
        <v>178</v>
      </c>
      <c r="AM8">
        <v>1</v>
      </c>
      <c r="AN8" t="s">
        <v>179</v>
      </c>
      <c r="AP8">
        <v>46</v>
      </c>
      <c r="AQ8" t="s">
        <v>179</v>
      </c>
      <c r="AS8">
        <v>243</v>
      </c>
      <c r="AT8" t="s">
        <v>179</v>
      </c>
      <c r="AV8">
        <v>1</v>
      </c>
      <c r="AW8" t="s">
        <v>180</v>
      </c>
      <c r="AY8">
        <v>45</v>
      </c>
      <c r="AZ8" t="s">
        <v>180</v>
      </c>
      <c r="BB8">
        <v>462</v>
      </c>
      <c r="BC8" t="s">
        <v>180</v>
      </c>
    </row>
    <row r="9" spans="1:55" x14ac:dyDescent="0.2">
      <c r="A9">
        <v>1</v>
      </c>
      <c r="B9" t="s">
        <v>181</v>
      </c>
      <c r="C9" t="s">
        <v>182</v>
      </c>
      <c r="E9">
        <v>2.8199999999999999E-2</v>
      </c>
      <c r="F9" t="s">
        <v>183</v>
      </c>
      <c r="G9" t="s">
        <v>184</v>
      </c>
      <c r="I9">
        <v>0.36280000000000001</v>
      </c>
      <c r="J9" t="s">
        <v>183</v>
      </c>
      <c r="K9" t="s">
        <v>184</v>
      </c>
      <c r="M9">
        <v>28</v>
      </c>
      <c r="N9" t="s">
        <v>185</v>
      </c>
      <c r="O9" t="s">
        <v>186</v>
      </c>
      <c r="Q9">
        <v>852</v>
      </c>
      <c r="R9" t="s">
        <v>187</v>
      </c>
      <c r="S9" t="s">
        <v>188</v>
      </c>
      <c r="U9">
        <v>100000</v>
      </c>
      <c r="V9" t="s">
        <v>189</v>
      </c>
      <c r="W9" t="s">
        <v>190</v>
      </c>
      <c r="Y9">
        <v>100000</v>
      </c>
      <c r="Z9" t="s">
        <v>189</v>
      </c>
      <c r="AA9" t="s">
        <v>190</v>
      </c>
      <c r="AD9">
        <v>1</v>
      </c>
      <c r="AE9" t="s">
        <v>191</v>
      </c>
      <c r="AG9">
        <v>92</v>
      </c>
      <c r="AH9" t="s">
        <v>191</v>
      </c>
      <c r="AJ9">
        <v>457</v>
      </c>
      <c r="AK9" t="s">
        <v>191</v>
      </c>
      <c r="AM9">
        <v>1</v>
      </c>
      <c r="AN9" t="s">
        <v>192</v>
      </c>
      <c r="AP9">
        <v>72</v>
      </c>
      <c r="AQ9" t="s">
        <v>192</v>
      </c>
      <c r="AS9">
        <v>119</v>
      </c>
      <c r="AT9" t="s">
        <v>192</v>
      </c>
      <c r="AV9">
        <v>1</v>
      </c>
      <c r="AW9" t="s">
        <v>193</v>
      </c>
      <c r="AY9">
        <v>22</v>
      </c>
      <c r="AZ9" t="s">
        <v>193</v>
      </c>
      <c r="BB9">
        <v>528</v>
      </c>
      <c r="BC9" t="s">
        <v>193</v>
      </c>
    </row>
    <row r="10" spans="1:55" x14ac:dyDescent="0.2">
      <c r="A10">
        <v>1</v>
      </c>
      <c r="B10" t="s">
        <v>194</v>
      </c>
      <c r="C10" t="s">
        <v>195</v>
      </c>
      <c r="E10">
        <v>3.5000000000000001E-3</v>
      </c>
      <c r="F10" t="s">
        <v>196</v>
      </c>
      <c r="G10" t="s">
        <v>197</v>
      </c>
      <c r="I10">
        <v>1.1417999999999999</v>
      </c>
      <c r="J10" t="s">
        <v>196</v>
      </c>
      <c r="K10" t="s">
        <v>197</v>
      </c>
      <c r="M10">
        <v>1843</v>
      </c>
      <c r="N10" t="s">
        <v>198</v>
      </c>
      <c r="O10" t="s">
        <v>199</v>
      </c>
      <c r="Q10">
        <v>783</v>
      </c>
      <c r="R10" t="s">
        <v>200</v>
      </c>
      <c r="S10" t="s">
        <v>201</v>
      </c>
      <c r="U10">
        <v>100000</v>
      </c>
      <c r="V10" t="s">
        <v>202</v>
      </c>
      <c r="W10" t="s">
        <v>203</v>
      </c>
      <c r="Y10">
        <v>100000</v>
      </c>
      <c r="Z10" t="s">
        <v>202</v>
      </c>
      <c r="AA10" t="s">
        <v>203</v>
      </c>
      <c r="AD10">
        <v>1</v>
      </c>
      <c r="AE10" t="s">
        <v>204</v>
      </c>
      <c r="AG10">
        <v>34</v>
      </c>
      <c r="AH10" t="s">
        <v>204</v>
      </c>
      <c r="AJ10">
        <v>885</v>
      </c>
      <c r="AK10" t="s">
        <v>204</v>
      </c>
      <c r="AM10">
        <v>1</v>
      </c>
      <c r="AN10" t="s">
        <v>205</v>
      </c>
      <c r="AP10">
        <v>85</v>
      </c>
      <c r="AQ10" t="s">
        <v>205</v>
      </c>
      <c r="AS10">
        <v>120</v>
      </c>
      <c r="AT10" t="s">
        <v>205</v>
      </c>
      <c r="AV10">
        <v>1</v>
      </c>
      <c r="AW10" t="s">
        <v>206</v>
      </c>
      <c r="AY10">
        <v>77</v>
      </c>
      <c r="AZ10" t="s">
        <v>206</v>
      </c>
      <c r="BB10">
        <v>12</v>
      </c>
      <c r="BC10" t="s">
        <v>206</v>
      </c>
    </row>
    <row r="11" spans="1:55" x14ac:dyDescent="0.2">
      <c r="A11">
        <v>1</v>
      </c>
      <c r="B11" t="s">
        <v>207</v>
      </c>
      <c r="C11" t="s">
        <v>208</v>
      </c>
      <c r="E11">
        <v>0.1032</v>
      </c>
      <c r="F11" t="s">
        <v>209</v>
      </c>
      <c r="G11" t="s">
        <v>210</v>
      </c>
      <c r="I11">
        <v>0.52600000000000002</v>
      </c>
      <c r="J11" t="s">
        <v>209</v>
      </c>
      <c r="K11" t="s">
        <v>210</v>
      </c>
      <c r="M11">
        <v>119</v>
      </c>
      <c r="N11" t="s">
        <v>211</v>
      </c>
      <c r="O11" t="s">
        <v>212</v>
      </c>
      <c r="Q11">
        <v>595</v>
      </c>
      <c r="R11" t="s">
        <v>213</v>
      </c>
      <c r="S11" t="s">
        <v>214</v>
      </c>
      <c r="U11">
        <v>100000</v>
      </c>
      <c r="V11" t="s">
        <v>215</v>
      </c>
      <c r="W11" t="s">
        <v>216</v>
      </c>
      <c r="Y11">
        <v>100000</v>
      </c>
      <c r="Z11" t="s">
        <v>215</v>
      </c>
      <c r="AA11" t="s">
        <v>216</v>
      </c>
      <c r="AD11">
        <v>1</v>
      </c>
      <c r="AE11" t="s">
        <v>217</v>
      </c>
      <c r="AG11">
        <v>73</v>
      </c>
      <c r="AH11" t="s">
        <v>217</v>
      </c>
      <c r="AJ11">
        <v>857</v>
      </c>
      <c r="AK11" t="s">
        <v>217</v>
      </c>
      <c r="AM11">
        <v>1</v>
      </c>
      <c r="AN11" t="s">
        <v>205</v>
      </c>
      <c r="AP11">
        <v>19</v>
      </c>
      <c r="AQ11" t="s">
        <v>205</v>
      </c>
      <c r="AS11">
        <v>67</v>
      </c>
      <c r="AT11" t="s">
        <v>205</v>
      </c>
      <c r="AV11">
        <v>1</v>
      </c>
      <c r="AW11" t="s">
        <v>143</v>
      </c>
      <c r="AY11">
        <v>25</v>
      </c>
      <c r="AZ11" t="s">
        <v>143</v>
      </c>
      <c r="BB11">
        <v>368</v>
      </c>
      <c r="BC11" t="s">
        <v>143</v>
      </c>
    </row>
    <row r="12" spans="1:55" x14ac:dyDescent="0.2">
      <c r="A12">
        <v>1</v>
      </c>
      <c r="B12" t="s">
        <v>218</v>
      </c>
      <c r="C12" t="s">
        <v>219</v>
      </c>
      <c r="E12">
        <v>0.1114</v>
      </c>
      <c r="F12" t="s">
        <v>220</v>
      </c>
      <c r="G12" t="s">
        <v>221</v>
      </c>
      <c r="I12">
        <v>0.88949999999999996</v>
      </c>
      <c r="J12" t="s">
        <v>220</v>
      </c>
      <c r="K12" t="s">
        <v>221</v>
      </c>
      <c r="M12">
        <v>4841</v>
      </c>
      <c r="N12" t="s">
        <v>222</v>
      </c>
      <c r="O12" t="s">
        <v>223</v>
      </c>
      <c r="Q12">
        <v>587</v>
      </c>
      <c r="R12" t="s">
        <v>224</v>
      </c>
      <c r="S12" t="s">
        <v>225</v>
      </c>
      <c r="U12">
        <v>100000</v>
      </c>
      <c r="V12" t="s">
        <v>226</v>
      </c>
      <c r="W12" t="s">
        <v>227</v>
      </c>
      <c r="Y12">
        <v>10000</v>
      </c>
      <c r="Z12" t="s">
        <v>226</v>
      </c>
      <c r="AA12" t="s">
        <v>227</v>
      </c>
      <c r="AD12">
        <v>1</v>
      </c>
      <c r="AE12" t="s">
        <v>224</v>
      </c>
      <c r="AG12">
        <v>88</v>
      </c>
      <c r="AH12" t="s">
        <v>224</v>
      </c>
      <c r="AJ12">
        <v>689</v>
      </c>
      <c r="AK12" t="s">
        <v>224</v>
      </c>
      <c r="AM12">
        <v>1</v>
      </c>
      <c r="AN12" t="s">
        <v>228</v>
      </c>
      <c r="AP12">
        <v>55</v>
      </c>
      <c r="AQ12" t="s">
        <v>228</v>
      </c>
      <c r="AS12">
        <v>31</v>
      </c>
      <c r="AT12" t="s">
        <v>228</v>
      </c>
      <c r="AV12">
        <v>1</v>
      </c>
      <c r="AW12" t="s">
        <v>229</v>
      </c>
      <c r="AY12">
        <v>23</v>
      </c>
      <c r="AZ12" t="s">
        <v>229</v>
      </c>
      <c r="BB12">
        <v>473</v>
      </c>
      <c r="BC12" t="s">
        <v>229</v>
      </c>
    </row>
    <row r="13" spans="1:55" x14ac:dyDescent="0.2">
      <c r="A13">
        <v>1</v>
      </c>
      <c r="B13" t="s">
        <v>230</v>
      </c>
      <c r="C13" t="s">
        <v>231</v>
      </c>
      <c r="E13">
        <v>7.7727000000000004</v>
      </c>
      <c r="F13" t="s">
        <v>232</v>
      </c>
      <c r="G13" t="s">
        <v>233</v>
      </c>
      <c r="I13">
        <v>1.78E-2</v>
      </c>
      <c r="J13" t="s">
        <v>232</v>
      </c>
      <c r="K13" t="s">
        <v>233</v>
      </c>
      <c r="M13">
        <v>2544</v>
      </c>
      <c r="N13" t="s">
        <v>234</v>
      </c>
      <c r="O13" t="s">
        <v>235</v>
      </c>
      <c r="Q13">
        <v>582</v>
      </c>
      <c r="R13" t="s">
        <v>236</v>
      </c>
      <c r="S13" t="s">
        <v>237</v>
      </c>
      <c r="U13">
        <v>100000</v>
      </c>
      <c r="V13" t="s">
        <v>207</v>
      </c>
      <c r="W13" t="s">
        <v>238</v>
      </c>
      <c r="Y13">
        <v>1000</v>
      </c>
      <c r="Z13" t="s">
        <v>207</v>
      </c>
      <c r="AA13" t="s">
        <v>238</v>
      </c>
      <c r="AD13">
        <v>1</v>
      </c>
      <c r="AE13" t="s">
        <v>239</v>
      </c>
      <c r="AG13">
        <v>33</v>
      </c>
      <c r="AH13" t="s">
        <v>239</v>
      </c>
      <c r="AJ13">
        <v>228</v>
      </c>
      <c r="AK13" t="s">
        <v>239</v>
      </c>
      <c r="AM13">
        <v>1</v>
      </c>
      <c r="AN13" t="s">
        <v>240</v>
      </c>
      <c r="AP13">
        <v>36</v>
      </c>
      <c r="AQ13" t="s">
        <v>240</v>
      </c>
      <c r="AS13">
        <v>889</v>
      </c>
      <c r="AT13" t="s">
        <v>240</v>
      </c>
      <c r="AV13">
        <v>1</v>
      </c>
      <c r="AW13" t="s">
        <v>129</v>
      </c>
      <c r="AY13">
        <v>77</v>
      </c>
      <c r="AZ13" t="s">
        <v>129</v>
      </c>
      <c r="BB13">
        <v>621</v>
      </c>
      <c r="BC13" t="s">
        <v>129</v>
      </c>
    </row>
    <row r="14" spans="1:55" x14ac:dyDescent="0.2">
      <c r="A14">
        <v>1</v>
      </c>
      <c r="B14" t="s">
        <v>241</v>
      </c>
      <c r="C14" t="s">
        <v>242</v>
      </c>
      <c r="E14">
        <v>2.2000000000000001E-3</v>
      </c>
      <c r="F14" t="s">
        <v>243</v>
      </c>
      <c r="G14" t="s">
        <v>244</v>
      </c>
      <c r="I14">
        <v>0.15179999999999999</v>
      </c>
      <c r="J14" t="s">
        <v>243</v>
      </c>
      <c r="K14" t="s">
        <v>244</v>
      </c>
      <c r="M14">
        <v>423</v>
      </c>
      <c r="N14" t="s">
        <v>245</v>
      </c>
      <c r="O14" t="s">
        <v>246</v>
      </c>
      <c r="Q14">
        <v>508</v>
      </c>
      <c r="R14" t="s">
        <v>247</v>
      </c>
      <c r="S14" t="s">
        <v>248</v>
      </c>
      <c r="U14">
        <v>100000</v>
      </c>
      <c r="V14" t="s">
        <v>249</v>
      </c>
      <c r="W14" t="s">
        <v>250</v>
      </c>
      <c r="Y14">
        <v>100000</v>
      </c>
      <c r="Z14" t="s">
        <v>249</v>
      </c>
      <c r="AA14" t="s">
        <v>250</v>
      </c>
      <c r="AD14">
        <v>1</v>
      </c>
      <c r="AE14" t="s">
        <v>251</v>
      </c>
      <c r="AG14">
        <v>26</v>
      </c>
      <c r="AH14" t="s">
        <v>251</v>
      </c>
      <c r="AJ14">
        <v>49</v>
      </c>
      <c r="AK14" t="s">
        <v>251</v>
      </c>
      <c r="AM14">
        <v>1</v>
      </c>
      <c r="AN14" t="s">
        <v>142</v>
      </c>
      <c r="AP14">
        <v>18</v>
      </c>
      <c r="AQ14" t="s">
        <v>142</v>
      </c>
      <c r="AS14">
        <v>880</v>
      </c>
      <c r="AT14" t="s">
        <v>142</v>
      </c>
      <c r="AV14">
        <v>1</v>
      </c>
      <c r="AW14" t="s">
        <v>166</v>
      </c>
      <c r="AY14">
        <v>44</v>
      </c>
      <c r="AZ14" t="s">
        <v>166</v>
      </c>
      <c r="BB14">
        <v>953</v>
      </c>
      <c r="BC14" t="s">
        <v>166</v>
      </c>
    </row>
    <row r="15" spans="1:55" x14ac:dyDescent="0.2">
      <c r="A15">
        <v>1</v>
      </c>
      <c r="B15" t="s">
        <v>252</v>
      </c>
      <c r="C15" t="s">
        <v>253</v>
      </c>
      <c r="E15">
        <v>9.4999999999999998E-3</v>
      </c>
      <c r="F15" t="s">
        <v>254</v>
      </c>
      <c r="G15" t="s">
        <v>255</v>
      </c>
      <c r="I15">
        <v>0.11070000000000001</v>
      </c>
      <c r="J15" t="s">
        <v>254</v>
      </c>
      <c r="K15" t="s">
        <v>255</v>
      </c>
      <c r="M15">
        <v>2981</v>
      </c>
      <c r="N15" t="s">
        <v>163</v>
      </c>
      <c r="O15" t="s">
        <v>164</v>
      </c>
      <c r="Q15">
        <v>498</v>
      </c>
      <c r="R15" t="s">
        <v>256</v>
      </c>
      <c r="S15" t="s">
        <v>257</v>
      </c>
      <c r="U15">
        <v>100000</v>
      </c>
      <c r="V15" t="s">
        <v>258</v>
      </c>
      <c r="W15" t="s">
        <v>259</v>
      </c>
      <c r="Y15">
        <v>10000</v>
      </c>
      <c r="Z15" t="s">
        <v>258</v>
      </c>
      <c r="AA15" t="s">
        <v>259</v>
      </c>
      <c r="AD15">
        <v>1</v>
      </c>
      <c r="AE15" t="s">
        <v>260</v>
      </c>
      <c r="AG15">
        <v>25</v>
      </c>
      <c r="AH15" t="s">
        <v>260</v>
      </c>
      <c r="AJ15">
        <v>911</v>
      </c>
      <c r="AK15" t="s">
        <v>260</v>
      </c>
      <c r="AM15">
        <v>1</v>
      </c>
      <c r="AN15" t="s">
        <v>261</v>
      </c>
      <c r="AP15">
        <v>53</v>
      </c>
      <c r="AQ15" t="s">
        <v>261</v>
      </c>
      <c r="AS15">
        <v>680</v>
      </c>
      <c r="AT15" t="s">
        <v>261</v>
      </c>
      <c r="AV15">
        <v>1</v>
      </c>
      <c r="AW15" t="s">
        <v>262</v>
      </c>
      <c r="AY15">
        <v>63</v>
      </c>
      <c r="AZ15" t="s">
        <v>262</v>
      </c>
      <c r="BB15">
        <v>8</v>
      </c>
      <c r="BC15" t="s">
        <v>262</v>
      </c>
    </row>
    <row r="16" spans="1:55" x14ac:dyDescent="0.2">
      <c r="A16">
        <v>1</v>
      </c>
      <c r="B16" t="s">
        <v>263</v>
      </c>
      <c r="C16" t="s">
        <v>264</v>
      </c>
      <c r="E16">
        <v>0.69210000000000005</v>
      </c>
      <c r="F16" t="s">
        <v>265</v>
      </c>
      <c r="G16" t="s">
        <v>266</v>
      </c>
      <c r="I16">
        <v>8.6999999999999994E-3</v>
      </c>
      <c r="J16" t="s">
        <v>265</v>
      </c>
      <c r="K16" t="s">
        <v>266</v>
      </c>
      <c r="M16">
        <v>2244</v>
      </c>
      <c r="N16" t="s">
        <v>267</v>
      </c>
      <c r="O16" t="s">
        <v>268</v>
      </c>
      <c r="Q16">
        <v>449</v>
      </c>
      <c r="R16" t="s">
        <v>269</v>
      </c>
      <c r="S16" t="s">
        <v>270</v>
      </c>
      <c r="U16">
        <v>100000</v>
      </c>
      <c r="V16" t="s">
        <v>271</v>
      </c>
      <c r="W16" t="s">
        <v>272</v>
      </c>
      <c r="Y16">
        <v>10000</v>
      </c>
      <c r="Z16" t="s">
        <v>271</v>
      </c>
      <c r="AA16" t="s">
        <v>272</v>
      </c>
      <c r="AD16">
        <v>1</v>
      </c>
      <c r="AE16" t="s">
        <v>273</v>
      </c>
      <c r="AG16">
        <v>27</v>
      </c>
      <c r="AH16" t="s">
        <v>273</v>
      </c>
      <c r="AJ16">
        <v>785</v>
      </c>
      <c r="AK16" t="s">
        <v>273</v>
      </c>
      <c r="AM16">
        <v>1</v>
      </c>
      <c r="AN16" t="s">
        <v>274</v>
      </c>
      <c r="AP16">
        <v>39</v>
      </c>
      <c r="AQ16" t="s">
        <v>274</v>
      </c>
      <c r="AS16">
        <v>265</v>
      </c>
      <c r="AT16" t="s">
        <v>274</v>
      </c>
      <c r="AV16">
        <v>1</v>
      </c>
      <c r="AW16" t="s">
        <v>275</v>
      </c>
      <c r="AY16">
        <v>51</v>
      </c>
      <c r="AZ16" t="s">
        <v>275</v>
      </c>
      <c r="BB16">
        <v>5</v>
      </c>
      <c r="BC16" t="s">
        <v>275</v>
      </c>
    </row>
    <row r="17" spans="1:55" x14ac:dyDescent="0.2">
      <c r="A17">
        <v>1</v>
      </c>
      <c r="B17" t="s">
        <v>276</v>
      </c>
      <c r="C17" t="s">
        <v>277</v>
      </c>
      <c r="E17">
        <v>2.2000000000000001E-3</v>
      </c>
      <c r="F17" t="s">
        <v>278</v>
      </c>
      <c r="G17" t="s">
        <v>279</v>
      </c>
      <c r="I17">
        <v>2.23E-2</v>
      </c>
      <c r="J17" t="s">
        <v>278</v>
      </c>
      <c r="K17" t="s">
        <v>279</v>
      </c>
      <c r="M17">
        <v>1958</v>
      </c>
      <c r="N17" t="s">
        <v>280</v>
      </c>
      <c r="O17" t="s">
        <v>281</v>
      </c>
      <c r="Q17">
        <v>383</v>
      </c>
      <c r="R17" t="s">
        <v>282</v>
      </c>
      <c r="S17" t="s">
        <v>283</v>
      </c>
      <c r="U17">
        <v>100000</v>
      </c>
      <c r="V17" t="s">
        <v>284</v>
      </c>
      <c r="W17" t="s">
        <v>285</v>
      </c>
      <c r="Y17">
        <v>10000</v>
      </c>
      <c r="Z17" t="s">
        <v>284</v>
      </c>
      <c r="AA17" t="s">
        <v>285</v>
      </c>
      <c r="AD17">
        <v>1</v>
      </c>
      <c r="AE17" t="s">
        <v>286</v>
      </c>
      <c r="AG17">
        <v>3</v>
      </c>
      <c r="AH17" t="s">
        <v>286</v>
      </c>
      <c r="AJ17">
        <v>563</v>
      </c>
      <c r="AK17" t="s">
        <v>286</v>
      </c>
      <c r="AM17">
        <v>1</v>
      </c>
      <c r="AN17" t="s">
        <v>287</v>
      </c>
      <c r="AP17">
        <v>21</v>
      </c>
      <c r="AQ17" t="s">
        <v>287</v>
      </c>
      <c r="AS17">
        <v>323</v>
      </c>
      <c r="AT17" t="s">
        <v>287</v>
      </c>
      <c r="AV17">
        <v>1</v>
      </c>
      <c r="AW17" t="s">
        <v>179</v>
      </c>
      <c r="AY17">
        <v>12</v>
      </c>
      <c r="AZ17" t="s">
        <v>179</v>
      </c>
      <c r="BB17">
        <v>417</v>
      </c>
      <c r="BC17" t="s">
        <v>179</v>
      </c>
    </row>
    <row r="18" spans="1:55" x14ac:dyDescent="0.2">
      <c r="A18">
        <v>1</v>
      </c>
      <c r="B18" t="s">
        <v>288</v>
      </c>
      <c r="C18" t="s">
        <v>289</v>
      </c>
      <c r="E18">
        <v>0.18940000000000001</v>
      </c>
      <c r="F18" t="s">
        <v>290</v>
      </c>
      <c r="G18" t="s">
        <v>291</v>
      </c>
      <c r="I18">
        <v>0.58489999999999998</v>
      </c>
      <c r="J18" t="s">
        <v>290</v>
      </c>
      <c r="K18" t="s">
        <v>291</v>
      </c>
      <c r="M18">
        <v>1869</v>
      </c>
      <c r="N18" t="s">
        <v>292</v>
      </c>
      <c r="O18" t="s">
        <v>293</v>
      </c>
      <c r="Q18">
        <v>373</v>
      </c>
      <c r="R18" t="s">
        <v>294</v>
      </c>
      <c r="S18" t="s">
        <v>295</v>
      </c>
      <c r="U18">
        <v>100000</v>
      </c>
      <c r="V18" t="s">
        <v>296</v>
      </c>
      <c r="W18" t="s">
        <v>297</v>
      </c>
      <c r="Y18">
        <v>10000</v>
      </c>
      <c r="Z18" t="s">
        <v>296</v>
      </c>
      <c r="AA18" t="s">
        <v>297</v>
      </c>
      <c r="AD18">
        <v>1</v>
      </c>
      <c r="AE18" t="s">
        <v>298</v>
      </c>
      <c r="AG18">
        <v>61</v>
      </c>
      <c r="AH18" t="s">
        <v>298</v>
      </c>
      <c r="AJ18">
        <v>133</v>
      </c>
      <c r="AK18" t="s">
        <v>298</v>
      </c>
      <c r="AM18">
        <v>1</v>
      </c>
      <c r="AN18" t="s">
        <v>154</v>
      </c>
      <c r="AP18">
        <v>8</v>
      </c>
      <c r="AQ18" t="s">
        <v>154</v>
      </c>
      <c r="AS18">
        <v>752</v>
      </c>
      <c r="AT18" t="s">
        <v>154</v>
      </c>
      <c r="AV18">
        <v>1</v>
      </c>
      <c r="AW18" t="s">
        <v>192</v>
      </c>
      <c r="AY18">
        <v>2</v>
      </c>
      <c r="AZ18" t="s">
        <v>192</v>
      </c>
      <c r="BB18">
        <v>11</v>
      </c>
      <c r="BC18" t="s">
        <v>192</v>
      </c>
    </row>
    <row r="19" spans="1:55" x14ac:dyDescent="0.2">
      <c r="A19">
        <v>1</v>
      </c>
      <c r="B19" t="s">
        <v>299</v>
      </c>
      <c r="C19" t="s">
        <v>300</v>
      </c>
      <c r="E19">
        <v>8.8700000000000001E-2</v>
      </c>
      <c r="F19" t="s">
        <v>301</v>
      </c>
      <c r="G19" t="s">
        <v>302</v>
      </c>
      <c r="I19">
        <v>5.9999999999999995E-4</v>
      </c>
      <c r="J19" t="s">
        <v>301</v>
      </c>
      <c r="K19" t="s">
        <v>302</v>
      </c>
      <c r="M19">
        <v>74</v>
      </c>
      <c r="N19" t="s">
        <v>303</v>
      </c>
      <c r="O19" t="s">
        <v>304</v>
      </c>
      <c r="Q19">
        <v>343</v>
      </c>
      <c r="R19" t="s">
        <v>305</v>
      </c>
      <c r="S19" t="s">
        <v>306</v>
      </c>
      <c r="U19">
        <v>100000</v>
      </c>
      <c r="V19" t="s">
        <v>307</v>
      </c>
      <c r="W19" t="s">
        <v>308</v>
      </c>
      <c r="Y19">
        <v>1000</v>
      </c>
      <c r="Z19" t="s">
        <v>307</v>
      </c>
      <c r="AA19" t="s">
        <v>308</v>
      </c>
      <c r="AD19">
        <v>1</v>
      </c>
      <c r="AE19" t="s">
        <v>309</v>
      </c>
      <c r="AG19">
        <v>95</v>
      </c>
      <c r="AH19" t="s">
        <v>309</v>
      </c>
      <c r="AJ19">
        <v>595</v>
      </c>
      <c r="AK19" t="s">
        <v>309</v>
      </c>
      <c r="AM19">
        <v>1</v>
      </c>
      <c r="AN19" t="s">
        <v>310</v>
      </c>
      <c r="AP19">
        <v>8</v>
      </c>
      <c r="AQ19" t="s">
        <v>310</v>
      </c>
      <c r="AS19">
        <v>845</v>
      </c>
      <c r="AT19" t="s">
        <v>310</v>
      </c>
      <c r="AV19">
        <v>1</v>
      </c>
      <c r="AW19" t="s">
        <v>311</v>
      </c>
      <c r="AY19">
        <v>34</v>
      </c>
      <c r="AZ19" t="s">
        <v>311</v>
      </c>
      <c r="BB19">
        <v>399</v>
      </c>
      <c r="BC19" t="s">
        <v>311</v>
      </c>
    </row>
    <row r="20" spans="1:55" x14ac:dyDescent="0.2">
      <c r="A20">
        <v>1</v>
      </c>
      <c r="B20" t="s">
        <v>312</v>
      </c>
      <c r="C20" t="s">
        <v>313</v>
      </c>
      <c r="E20">
        <v>0.27379999999999999</v>
      </c>
      <c r="F20" t="s">
        <v>314</v>
      </c>
      <c r="G20" t="s">
        <v>315</v>
      </c>
      <c r="I20">
        <v>0.2079</v>
      </c>
      <c r="J20" t="s">
        <v>314</v>
      </c>
      <c r="K20" t="s">
        <v>315</v>
      </c>
      <c r="M20">
        <v>117</v>
      </c>
      <c r="N20" t="s">
        <v>316</v>
      </c>
      <c r="O20" t="s">
        <v>317</v>
      </c>
      <c r="Q20">
        <v>343</v>
      </c>
      <c r="R20" t="s">
        <v>318</v>
      </c>
      <c r="S20" t="s">
        <v>319</v>
      </c>
      <c r="U20">
        <v>100000</v>
      </c>
      <c r="V20" t="s">
        <v>320</v>
      </c>
      <c r="W20" t="s">
        <v>321</v>
      </c>
      <c r="Y20">
        <v>10000</v>
      </c>
      <c r="Z20" t="s">
        <v>320</v>
      </c>
      <c r="AA20" t="s">
        <v>321</v>
      </c>
      <c r="AD20">
        <v>1</v>
      </c>
      <c r="AE20" t="s">
        <v>322</v>
      </c>
      <c r="AG20">
        <v>12</v>
      </c>
      <c r="AH20" t="s">
        <v>322</v>
      </c>
      <c r="AJ20">
        <v>567</v>
      </c>
      <c r="AK20" t="s">
        <v>322</v>
      </c>
      <c r="AM20">
        <v>1</v>
      </c>
      <c r="AN20" t="s">
        <v>323</v>
      </c>
      <c r="AP20">
        <v>78</v>
      </c>
      <c r="AQ20" t="s">
        <v>323</v>
      </c>
      <c r="AS20">
        <v>621</v>
      </c>
      <c r="AT20" t="s">
        <v>323</v>
      </c>
      <c r="AV20">
        <v>1</v>
      </c>
      <c r="AW20" t="s">
        <v>311</v>
      </c>
      <c r="AY20">
        <v>72</v>
      </c>
      <c r="AZ20" t="s">
        <v>311</v>
      </c>
      <c r="BB20">
        <v>596</v>
      </c>
      <c r="BC20" t="s">
        <v>311</v>
      </c>
    </row>
    <row r="21" spans="1:55" x14ac:dyDescent="0.2">
      <c r="A21">
        <v>1</v>
      </c>
      <c r="B21" t="s">
        <v>324</v>
      </c>
      <c r="C21" t="s">
        <v>325</v>
      </c>
      <c r="E21">
        <v>8.5000000000000006E-3</v>
      </c>
      <c r="F21" t="s">
        <v>326</v>
      </c>
      <c r="G21" t="s">
        <v>327</v>
      </c>
      <c r="I21">
        <v>0.21920000000000001</v>
      </c>
      <c r="J21" t="s">
        <v>326</v>
      </c>
      <c r="K21" t="s">
        <v>327</v>
      </c>
      <c r="M21">
        <v>1410</v>
      </c>
      <c r="N21" t="s">
        <v>328</v>
      </c>
      <c r="O21" t="s">
        <v>329</v>
      </c>
      <c r="Q21">
        <v>330</v>
      </c>
      <c r="R21" t="s">
        <v>330</v>
      </c>
      <c r="S21" t="s">
        <v>331</v>
      </c>
      <c r="U21">
        <v>100000</v>
      </c>
      <c r="V21" t="s">
        <v>332</v>
      </c>
      <c r="W21" t="s">
        <v>333</v>
      </c>
      <c r="Y21">
        <v>1000</v>
      </c>
      <c r="Z21" t="s">
        <v>332</v>
      </c>
      <c r="AA21" t="s">
        <v>333</v>
      </c>
      <c r="AD21">
        <v>1</v>
      </c>
      <c r="AE21" t="s">
        <v>334</v>
      </c>
      <c r="AG21">
        <v>14</v>
      </c>
      <c r="AH21" t="s">
        <v>334</v>
      </c>
      <c r="AJ21">
        <v>567</v>
      </c>
      <c r="AK21" t="s">
        <v>334</v>
      </c>
      <c r="AM21">
        <v>1</v>
      </c>
      <c r="AN21" t="s">
        <v>335</v>
      </c>
      <c r="AP21">
        <v>42</v>
      </c>
      <c r="AQ21" t="s">
        <v>335</v>
      </c>
      <c r="AS21">
        <v>654</v>
      </c>
      <c r="AT21" t="s">
        <v>335</v>
      </c>
      <c r="AV21">
        <v>1</v>
      </c>
      <c r="AW21" t="s">
        <v>205</v>
      </c>
      <c r="AY21">
        <v>83</v>
      </c>
      <c r="AZ21" t="s">
        <v>205</v>
      </c>
      <c r="BB21">
        <v>995</v>
      </c>
      <c r="BC21" t="s">
        <v>205</v>
      </c>
    </row>
    <row r="22" spans="1:55" x14ac:dyDescent="0.2">
      <c r="A22">
        <v>1</v>
      </c>
      <c r="B22" t="s">
        <v>336</v>
      </c>
      <c r="C22" t="s">
        <v>337</v>
      </c>
      <c r="E22">
        <v>0.184</v>
      </c>
      <c r="F22" t="s">
        <v>338</v>
      </c>
      <c r="G22" t="s">
        <v>339</v>
      </c>
      <c r="I22">
        <v>2.7042999999999999</v>
      </c>
      <c r="J22" t="s">
        <v>338</v>
      </c>
      <c r="K22" t="s">
        <v>339</v>
      </c>
      <c r="M22">
        <v>746</v>
      </c>
      <c r="N22" t="s">
        <v>340</v>
      </c>
      <c r="O22" t="s">
        <v>341</v>
      </c>
      <c r="Q22">
        <v>320</v>
      </c>
      <c r="R22" t="s">
        <v>342</v>
      </c>
      <c r="S22" t="s">
        <v>343</v>
      </c>
      <c r="U22">
        <v>100000</v>
      </c>
      <c r="V22" t="s">
        <v>344</v>
      </c>
      <c r="W22" t="s">
        <v>345</v>
      </c>
      <c r="Y22">
        <v>1000</v>
      </c>
      <c r="Z22" t="s">
        <v>344</v>
      </c>
      <c r="AA22" t="s">
        <v>345</v>
      </c>
      <c r="AD22">
        <v>1</v>
      </c>
      <c r="AE22" t="s">
        <v>346</v>
      </c>
      <c r="AG22">
        <v>59</v>
      </c>
      <c r="AH22" t="s">
        <v>346</v>
      </c>
      <c r="AJ22">
        <v>490</v>
      </c>
      <c r="AK22" t="s">
        <v>346</v>
      </c>
      <c r="AM22">
        <v>1</v>
      </c>
      <c r="AN22" t="s">
        <v>172</v>
      </c>
      <c r="AP22">
        <v>1</v>
      </c>
      <c r="AQ22" t="s">
        <v>172</v>
      </c>
      <c r="AS22">
        <v>928</v>
      </c>
      <c r="AT22" t="s">
        <v>172</v>
      </c>
      <c r="AV22">
        <v>1</v>
      </c>
      <c r="AW22" t="s">
        <v>205</v>
      </c>
      <c r="AY22">
        <v>37</v>
      </c>
      <c r="AZ22" t="s">
        <v>205</v>
      </c>
      <c r="BB22">
        <v>783</v>
      </c>
      <c r="BC22" t="s">
        <v>205</v>
      </c>
    </row>
    <row r="23" spans="1:55" x14ac:dyDescent="0.2">
      <c r="A23">
        <v>1</v>
      </c>
      <c r="B23" t="s">
        <v>347</v>
      </c>
      <c r="C23" t="s">
        <v>348</v>
      </c>
      <c r="E23">
        <v>0.22159999999999999</v>
      </c>
      <c r="F23" t="s">
        <v>349</v>
      </c>
      <c r="G23" t="s">
        <v>350</v>
      </c>
      <c r="I23">
        <v>7.1999999999999998E-3</v>
      </c>
      <c r="J23" t="s">
        <v>349</v>
      </c>
      <c r="K23" t="s">
        <v>350</v>
      </c>
      <c r="M23">
        <v>49</v>
      </c>
      <c r="N23" t="s">
        <v>351</v>
      </c>
      <c r="O23" t="s">
        <v>352</v>
      </c>
      <c r="Q23">
        <v>306</v>
      </c>
      <c r="R23" t="s">
        <v>353</v>
      </c>
      <c r="S23" t="s">
        <v>354</v>
      </c>
      <c r="U23">
        <v>100000</v>
      </c>
      <c r="V23" t="s">
        <v>355</v>
      </c>
      <c r="W23" t="s">
        <v>356</v>
      </c>
      <c r="Y23">
        <v>1000</v>
      </c>
      <c r="Z23" t="s">
        <v>355</v>
      </c>
      <c r="AA23" t="s">
        <v>356</v>
      </c>
      <c r="AD23">
        <v>1</v>
      </c>
      <c r="AE23" t="s">
        <v>357</v>
      </c>
      <c r="AG23">
        <v>23</v>
      </c>
      <c r="AH23" t="s">
        <v>357</v>
      </c>
      <c r="AJ23">
        <v>256</v>
      </c>
      <c r="AK23" t="s">
        <v>357</v>
      </c>
      <c r="AM23">
        <v>1</v>
      </c>
      <c r="AN23" t="s">
        <v>165</v>
      </c>
      <c r="AP23">
        <v>80</v>
      </c>
      <c r="AQ23" t="s">
        <v>165</v>
      </c>
      <c r="AS23">
        <v>623</v>
      </c>
      <c r="AT23" t="s">
        <v>165</v>
      </c>
      <c r="AV23">
        <v>1</v>
      </c>
      <c r="AW23" t="s">
        <v>228</v>
      </c>
      <c r="AY23">
        <v>25</v>
      </c>
      <c r="AZ23" t="s">
        <v>228</v>
      </c>
      <c r="BB23">
        <v>974</v>
      </c>
      <c r="BC23" t="s">
        <v>228</v>
      </c>
    </row>
    <row r="24" spans="1:55" x14ac:dyDescent="0.2">
      <c r="A24">
        <v>1</v>
      </c>
      <c r="B24" t="s">
        <v>358</v>
      </c>
      <c r="C24" t="s">
        <v>359</v>
      </c>
      <c r="E24">
        <v>2.93E-2</v>
      </c>
      <c r="F24" t="s">
        <v>360</v>
      </c>
      <c r="G24" t="s">
        <v>361</v>
      </c>
      <c r="I24">
        <v>5.2200000000000003E-2</v>
      </c>
      <c r="J24" t="s">
        <v>360</v>
      </c>
      <c r="K24" t="s">
        <v>361</v>
      </c>
      <c r="M24">
        <v>41</v>
      </c>
      <c r="N24" t="s">
        <v>362</v>
      </c>
      <c r="O24" t="s">
        <v>363</v>
      </c>
      <c r="Q24">
        <v>304</v>
      </c>
      <c r="R24" t="s">
        <v>364</v>
      </c>
      <c r="S24" t="s">
        <v>365</v>
      </c>
      <c r="U24">
        <v>100000</v>
      </c>
      <c r="V24" t="s">
        <v>366</v>
      </c>
      <c r="W24" t="s">
        <v>367</v>
      </c>
      <c r="Y24">
        <v>1000000</v>
      </c>
      <c r="Z24" t="s">
        <v>366</v>
      </c>
      <c r="AA24" t="s">
        <v>367</v>
      </c>
      <c r="AD24">
        <v>1</v>
      </c>
      <c r="AE24" t="s">
        <v>368</v>
      </c>
      <c r="AG24">
        <v>98</v>
      </c>
      <c r="AH24" t="s">
        <v>368</v>
      </c>
      <c r="AJ24">
        <v>126</v>
      </c>
      <c r="AK24" t="s">
        <v>368</v>
      </c>
      <c r="AM24">
        <v>1</v>
      </c>
      <c r="AN24" t="s">
        <v>369</v>
      </c>
      <c r="AP24">
        <v>82</v>
      </c>
      <c r="AQ24" t="s">
        <v>369</v>
      </c>
      <c r="AS24">
        <v>154</v>
      </c>
      <c r="AT24" t="s">
        <v>369</v>
      </c>
      <c r="AV24">
        <v>1</v>
      </c>
      <c r="AW24" t="s">
        <v>370</v>
      </c>
      <c r="AY24">
        <v>32</v>
      </c>
      <c r="AZ24" t="s">
        <v>370</v>
      </c>
      <c r="BB24">
        <v>994</v>
      </c>
      <c r="BC24" t="s">
        <v>370</v>
      </c>
    </row>
    <row r="25" spans="1:55" x14ac:dyDescent="0.2">
      <c r="A25">
        <v>1</v>
      </c>
      <c r="B25" t="s">
        <v>371</v>
      </c>
      <c r="C25" t="s">
        <v>372</v>
      </c>
      <c r="E25">
        <v>0.40649999999999997</v>
      </c>
      <c r="F25" t="s">
        <v>373</v>
      </c>
      <c r="G25" t="s">
        <v>374</v>
      </c>
      <c r="I25">
        <v>0.2339</v>
      </c>
      <c r="J25" t="s">
        <v>373</v>
      </c>
      <c r="K25" t="s">
        <v>374</v>
      </c>
      <c r="M25">
        <v>44</v>
      </c>
      <c r="N25" t="s">
        <v>375</v>
      </c>
      <c r="O25" t="s">
        <v>376</v>
      </c>
      <c r="Q25">
        <v>283</v>
      </c>
      <c r="R25" t="s">
        <v>377</v>
      </c>
      <c r="S25" t="s">
        <v>378</v>
      </c>
      <c r="AD25">
        <v>1</v>
      </c>
      <c r="AE25" t="s">
        <v>379</v>
      </c>
      <c r="AG25">
        <v>53</v>
      </c>
      <c r="AH25" t="s">
        <v>379</v>
      </c>
      <c r="AJ25">
        <v>133</v>
      </c>
      <c r="AK25" t="s">
        <v>379</v>
      </c>
      <c r="AM25">
        <v>1</v>
      </c>
      <c r="AN25" t="s">
        <v>380</v>
      </c>
      <c r="AP25">
        <v>95</v>
      </c>
      <c r="AQ25" t="s">
        <v>380</v>
      </c>
      <c r="AS25">
        <v>111</v>
      </c>
      <c r="AT25" t="s">
        <v>380</v>
      </c>
      <c r="AV25">
        <v>1</v>
      </c>
      <c r="AW25" t="s">
        <v>381</v>
      </c>
      <c r="AY25">
        <v>35</v>
      </c>
      <c r="AZ25" t="s">
        <v>381</v>
      </c>
      <c r="BB25">
        <v>926</v>
      </c>
      <c r="BC25" t="s">
        <v>381</v>
      </c>
    </row>
    <row r="26" spans="1:55" x14ac:dyDescent="0.2">
      <c r="A26">
        <v>1</v>
      </c>
      <c r="B26" t="s">
        <v>382</v>
      </c>
      <c r="C26" t="s">
        <v>383</v>
      </c>
      <c r="E26">
        <v>1.46E-2</v>
      </c>
      <c r="F26" t="s">
        <v>384</v>
      </c>
      <c r="G26" t="s">
        <v>385</v>
      </c>
      <c r="I26">
        <v>9.2499999999999999E-2</v>
      </c>
      <c r="J26" t="s">
        <v>384</v>
      </c>
      <c r="K26" t="s">
        <v>385</v>
      </c>
      <c r="M26">
        <v>1130</v>
      </c>
      <c r="N26" t="s">
        <v>386</v>
      </c>
      <c r="O26" t="s">
        <v>387</v>
      </c>
      <c r="Q26">
        <v>277</v>
      </c>
      <c r="R26" t="s">
        <v>388</v>
      </c>
      <c r="S26" t="s">
        <v>389</v>
      </c>
      <c r="AD26">
        <v>1</v>
      </c>
      <c r="AE26" t="s">
        <v>390</v>
      </c>
      <c r="AG26">
        <v>46</v>
      </c>
      <c r="AH26" t="s">
        <v>390</v>
      </c>
      <c r="AJ26">
        <v>896</v>
      </c>
      <c r="AK26" t="s">
        <v>390</v>
      </c>
      <c r="AM26">
        <v>1</v>
      </c>
      <c r="AN26" t="s">
        <v>391</v>
      </c>
      <c r="AP26">
        <v>36</v>
      </c>
      <c r="AQ26" t="s">
        <v>391</v>
      </c>
      <c r="AS26">
        <v>299</v>
      </c>
      <c r="AT26" t="s">
        <v>391</v>
      </c>
      <c r="AV26">
        <v>1</v>
      </c>
      <c r="AW26" t="s">
        <v>392</v>
      </c>
      <c r="AY26">
        <v>80</v>
      </c>
      <c r="AZ26" t="s">
        <v>392</v>
      </c>
      <c r="BB26">
        <v>220</v>
      </c>
      <c r="BC26" t="s">
        <v>392</v>
      </c>
    </row>
    <row r="27" spans="1:55" x14ac:dyDescent="0.2">
      <c r="A27">
        <v>1</v>
      </c>
      <c r="B27" t="s">
        <v>393</v>
      </c>
      <c r="C27" t="s">
        <v>394</v>
      </c>
      <c r="E27">
        <v>0.1457</v>
      </c>
      <c r="F27" t="s">
        <v>395</v>
      </c>
      <c r="G27" t="s">
        <v>396</v>
      </c>
      <c r="I27">
        <v>8.5800000000000001E-2</v>
      </c>
      <c r="J27" t="s">
        <v>395</v>
      </c>
      <c r="K27" t="s">
        <v>396</v>
      </c>
      <c r="M27">
        <v>1119</v>
      </c>
      <c r="N27" t="s">
        <v>397</v>
      </c>
      <c r="O27" t="s">
        <v>398</v>
      </c>
      <c r="Q27">
        <v>273</v>
      </c>
      <c r="R27" t="s">
        <v>399</v>
      </c>
      <c r="S27" t="s">
        <v>400</v>
      </c>
      <c r="AD27">
        <v>1</v>
      </c>
      <c r="AE27" t="s">
        <v>401</v>
      </c>
      <c r="AG27">
        <v>61</v>
      </c>
      <c r="AH27" t="s">
        <v>401</v>
      </c>
      <c r="AJ27">
        <v>769</v>
      </c>
      <c r="AK27" t="s">
        <v>401</v>
      </c>
      <c r="AM27">
        <v>1</v>
      </c>
      <c r="AN27" t="s">
        <v>402</v>
      </c>
      <c r="AP27">
        <v>2</v>
      </c>
      <c r="AQ27" t="s">
        <v>402</v>
      </c>
      <c r="AS27">
        <v>228</v>
      </c>
      <c r="AT27" t="s">
        <v>402</v>
      </c>
      <c r="AV27">
        <v>1</v>
      </c>
      <c r="AW27" t="s">
        <v>403</v>
      </c>
      <c r="AY27">
        <v>70</v>
      </c>
      <c r="AZ27" t="s">
        <v>403</v>
      </c>
      <c r="BB27">
        <v>202</v>
      </c>
      <c r="BC27" t="s">
        <v>403</v>
      </c>
    </row>
    <row r="28" spans="1:55" x14ac:dyDescent="0.2">
      <c r="A28">
        <v>1</v>
      </c>
      <c r="B28" t="s">
        <v>404</v>
      </c>
      <c r="C28" t="s">
        <v>405</v>
      </c>
      <c r="E28">
        <v>1.29E-2</v>
      </c>
      <c r="F28" t="s">
        <v>406</v>
      </c>
      <c r="G28" t="s">
        <v>407</v>
      </c>
      <c r="I28">
        <v>6.6500000000000004E-2</v>
      </c>
      <c r="J28" t="s">
        <v>406</v>
      </c>
      <c r="K28" t="s">
        <v>407</v>
      </c>
      <c r="M28">
        <v>900</v>
      </c>
      <c r="N28" t="s">
        <v>377</v>
      </c>
      <c r="O28" t="s">
        <v>378</v>
      </c>
      <c r="Q28">
        <v>243</v>
      </c>
      <c r="R28" t="s">
        <v>408</v>
      </c>
      <c r="S28" t="s">
        <v>409</v>
      </c>
      <c r="AD28">
        <v>1</v>
      </c>
      <c r="AE28" t="s">
        <v>410</v>
      </c>
      <c r="AG28">
        <v>82</v>
      </c>
      <c r="AH28" t="s">
        <v>410</v>
      </c>
      <c r="AJ28">
        <v>336</v>
      </c>
      <c r="AK28" t="s">
        <v>410</v>
      </c>
      <c r="AM28">
        <v>1</v>
      </c>
      <c r="AN28" t="s">
        <v>178</v>
      </c>
      <c r="AP28">
        <v>6</v>
      </c>
      <c r="AQ28" t="s">
        <v>178</v>
      </c>
      <c r="AS28">
        <v>414</v>
      </c>
      <c r="AT28" t="s">
        <v>178</v>
      </c>
      <c r="AV28">
        <v>1</v>
      </c>
      <c r="AW28" t="s">
        <v>411</v>
      </c>
      <c r="AY28">
        <v>21</v>
      </c>
      <c r="AZ28" t="s">
        <v>411</v>
      </c>
      <c r="BB28">
        <v>834</v>
      </c>
      <c r="BC28" t="s">
        <v>411</v>
      </c>
    </row>
    <row r="29" spans="1:55" x14ac:dyDescent="0.2">
      <c r="A29">
        <v>1</v>
      </c>
      <c r="B29" t="s">
        <v>412</v>
      </c>
      <c r="C29" t="s">
        <v>413</v>
      </c>
      <c r="E29">
        <v>1.6500000000000001E-2</v>
      </c>
      <c r="F29" t="s">
        <v>414</v>
      </c>
      <c r="G29" t="s">
        <v>415</v>
      </c>
      <c r="I29">
        <v>0.25819999999999999</v>
      </c>
      <c r="J29" t="s">
        <v>414</v>
      </c>
      <c r="K29" t="s">
        <v>415</v>
      </c>
      <c r="M29">
        <v>569</v>
      </c>
      <c r="N29" t="s">
        <v>307</v>
      </c>
      <c r="O29" t="s">
        <v>308</v>
      </c>
      <c r="Q29">
        <v>237</v>
      </c>
      <c r="R29" t="s">
        <v>416</v>
      </c>
      <c r="S29" t="s">
        <v>417</v>
      </c>
      <c r="AD29">
        <v>1</v>
      </c>
      <c r="AE29" t="s">
        <v>418</v>
      </c>
      <c r="AG29">
        <v>57</v>
      </c>
      <c r="AH29" t="s">
        <v>418</v>
      </c>
      <c r="AJ29">
        <v>727</v>
      </c>
      <c r="AK29" t="s">
        <v>418</v>
      </c>
      <c r="AM29">
        <v>1</v>
      </c>
      <c r="AN29" t="s">
        <v>419</v>
      </c>
      <c r="AP29">
        <v>48</v>
      </c>
      <c r="AQ29" t="s">
        <v>419</v>
      </c>
      <c r="AS29">
        <v>957</v>
      </c>
      <c r="AT29" t="s">
        <v>419</v>
      </c>
      <c r="AV29">
        <v>1</v>
      </c>
      <c r="AW29" t="s">
        <v>411</v>
      </c>
      <c r="AY29">
        <v>44</v>
      </c>
      <c r="AZ29" t="s">
        <v>411</v>
      </c>
      <c r="BB29">
        <v>880</v>
      </c>
      <c r="BC29" t="s">
        <v>411</v>
      </c>
    </row>
    <row r="30" spans="1:55" x14ac:dyDescent="0.2">
      <c r="A30">
        <v>1</v>
      </c>
      <c r="B30" t="s">
        <v>420</v>
      </c>
      <c r="C30" t="s">
        <v>421</v>
      </c>
      <c r="E30">
        <v>0.25</v>
      </c>
      <c r="F30" t="s">
        <v>422</v>
      </c>
      <c r="G30" t="s">
        <v>423</v>
      </c>
      <c r="I30">
        <v>0.18390000000000001</v>
      </c>
      <c r="J30" t="s">
        <v>422</v>
      </c>
      <c r="K30" t="s">
        <v>423</v>
      </c>
      <c r="M30">
        <v>494</v>
      </c>
      <c r="N30" t="s">
        <v>424</v>
      </c>
      <c r="O30" t="s">
        <v>425</v>
      </c>
      <c r="Q30">
        <v>228</v>
      </c>
      <c r="R30" t="s">
        <v>426</v>
      </c>
      <c r="S30" t="s">
        <v>427</v>
      </c>
      <c r="AD30">
        <v>1</v>
      </c>
      <c r="AE30" t="s">
        <v>428</v>
      </c>
      <c r="AG30">
        <v>21</v>
      </c>
      <c r="AH30" t="s">
        <v>428</v>
      </c>
      <c r="AJ30">
        <v>304</v>
      </c>
      <c r="AK30" t="s">
        <v>428</v>
      </c>
      <c r="AM30">
        <v>1</v>
      </c>
      <c r="AN30" t="s">
        <v>429</v>
      </c>
      <c r="AP30">
        <v>25</v>
      </c>
      <c r="AQ30" t="s">
        <v>429</v>
      </c>
      <c r="AS30">
        <v>68</v>
      </c>
      <c r="AT30" t="s">
        <v>429</v>
      </c>
      <c r="AV30">
        <v>1</v>
      </c>
      <c r="AW30" t="s">
        <v>430</v>
      </c>
      <c r="AY30">
        <v>40</v>
      </c>
      <c r="AZ30" t="s">
        <v>430</v>
      </c>
      <c r="BB30">
        <v>956</v>
      </c>
      <c r="BC30" t="s">
        <v>430</v>
      </c>
    </row>
    <row r="31" spans="1:55" x14ac:dyDescent="0.2">
      <c r="A31">
        <v>1</v>
      </c>
      <c r="B31" t="s">
        <v>431</v>
      </c>
      <c r="C31" t="s">
        <v>432</v>
      </c>
      <c r="E31">
        <v>0.1401</v>
      </c>
      <c r="F31" t="s">
        <v>433</v>
      </c>
      <c r="G31" t="s">
        <v>434</v>
      </c>
      <c r="I31">
        <v>1.1027</v>
      </c>
      <c r="J31" t="s">
        <v>433</v>
      </c>
      <c r="K31" t="s">
        <v>434</v>
      </c>
      <c r="M31">
        <v>330</v>
      </c>
      <c r="N31" t="s">
        <v>435</v>
      </c>
      <c r="O31" t="s">
        <v>436</v>
      </c>
      <c r="Q31">
        <v>213</v>
      </c>
      <c r="R31" t="s">
        <v>437</v>
      </c>
      <c r="S31" t="s">
        <v>438</v>
      </c>
      <c r="AD31">
        <v>1</v>
      </c>
      <c r="AE31" t="s">
        <v>439</v>
      </c>
      <c r="AG31">
        <v>71</v>
      </c>
      <c r="AH31" t="s">
        <v>439</v>
      </c>
      <c r="AJ31">
        <v>792</v>
      </c>
      <c r="AK31" t="s">
        <v>439</v>
      </c>
      <c r="AM31">
        <v>1</v>
      </c>
      <c r="AN31" t="s">
        <v>191</v>
      </c>
      <c r="AP31">
        <v>64</v>
      </c>
      <c r="AQ31" t="s">
        <v>191</v>
      </c>
      <c r="AS31">
        <v>457</v>
      </c>
      <c r="AT31" t="s">
        <v>191</v>
      </c>
      <c r="AV31">
        <v>1</v>
      </c>
      <c r="AW31" t="s">
        <v>440</v>
      </c>
      <c r="AY31">
        <v>31</v>
      </c>
      <c r="AZ31" t="s">
        <v>440</v>
      </c>
      <c r="BB31">
        <v>897</v>
      </c>
      <c r="BC31" t="s">
        <v>440</v>
      </c>
    </row>
    <row r="32" spans="1:55" x14ac:dyDescent="0.2">
      <c r="A32">
        <v>1</v>
      </c>
      <c r="B32" t="s">
        <v>441</v>
      </c>
      <c r="C32" t="s">
        <v>442</v>
      </c>
      <c r="E32">
        <v>0.15429999999999999</v>
      </c>
      <c r="F32" t="s">
        <v>443</v>
      </c>
      <c r="G32" t="s">
        <v>444</v>
      </c>
      <c r="I32">
        <v>1.0500000000000001E-2</v>
      </c>
      <c r="J32" t="s">
        <v>443</v>
      </c>
      <c r="K32" t="s">
        <v>444</v>
      </c>
      <c r="M32">
        <v>64</v>
      </c>
      <c r="N32" t="s">
        <v>445</v>
      </c>
      <c r="O32" t="s">
        <v>446</v>
      </c>
      <c r="Q32">
        <v>210</v>
      </c>
      <c r="R32" t="s">
        <v>447</v>
      </c>
      <c r="S32" t="s">
        <v>448</v>
      </c>
      <c r="AD32">
        <v>1</v>
      </c>
      <c r="AE32" t="s">
        <v>449</v>
      </c>
      <c r="AG32">
        <v>95</v>
      </c>
      <c r="AH32" t="s">
        <v>449</v>
      </c>
      <c r="AJ32">
        <v>677</v>
      </c>
      <c r="AK32" t="s">
        <v>449</v>
      </c>
      <c r="AM32">
        <v>1</v>
      </c>
      <c r="AN32" t="s">
        <v>204</v>
      </c>
      <c r="AP32">
        <v>30</v>
      </c>
      <c r="AQ32" t="s">
        <v>204</v>
      </c>
      <c r="AS32">
        <v>594</v>
      </c>
      <c r="AT32" t="s">
        <v>204</v>
      </c>
      <c r="AV32">
        <v>1</v>
      </c>
      <c r="AW32" t="s">
        <v>450</v>
      </c>
      <c r="AY32">
        <v>6</v>
      </c>
      <c r="AZ32" t="s">
        <v>450</v>
      </c>
      <c r="BB32">
        <v>302</v>
      </c>
      <c r="BC32" t="s">
        <v>450</v>
      </c>
    </row>
    <row r="33" spans="1:55" x14ac:dyDescent="0.2">
      <c r="A33">
        <v>1</v>
      </c>
      <c r="B33" t="s">
        <v>451</v>
      </c>
      <c r="C33" t="s">
        <v>452</v>
      </c>
      <c r="E33">
        <v>0.38150000000000001</v>
      </c>
      <c r="F33" t="s">
        <v>453</v>
      </c>
      <c r="G33" t="s">
        <v>454</v>
      </c>
      <c r="I33">
        <v>1.653</v>
      </c>
      <c r="J33" t="s">
        <v>453</v>
      </c>
      <c r="K33" t="s">
        <v>454</v>
      </c>
      <c r="M33">
        <v>408</v>
      </c>
      <c r="N33" t="s">
        <v>455</v>
      </c>
      <c r="O33" t="s">
        <v>456</v>
      </c>
      <c r="Q33">
        <v>187</v>
      </c>
      <c r="R33" t="s">
        <v>457</v>
      </c>
      <c r="S33" t="s">
        <v>458</v>
      </c>
      <c r="AD33">
        <v>1</v>
      </c>
      <c r="AE33" t="s">
        <v>459</v>
      </c>
      <c r="AG33">
        <v>27</v>
      </c>
      <c r="AH33" t="s">
        <v>459</v>
      </c>
      <c r="AJ33">
        <v>53</v>
      </c>
      <c r="AK33" t="s">
        <v>459</v>
      </c>
      <c r="AM33">
        <v>1</v>
      </c>
      <c r="AN33" t="s">
        <v>460</v>
      </c>
      <c r="AP33">
        <v>43</v>
      </c>
      <c r="AQ33" t="s">
        <v>460</v>
      </c>
      <c r="AS33">
        <v>257</v>
      </c>
      <c r="AT33" t="s">
        <v>460</v>
      </c>
      <c r="AV33">
        <v>1</v>
      </c>
      <c r="AW33" t="s">
        <v>461</v>
      </c>
      <c r="AY33">
        <v>32</v>
      </c>
      <c r="AZ33" t="s">
        <v>461</v>
      </c>
      <c r="BB33">
        <v>683</v>
      </c>
      <c r="BC33" t="s">
        <v>461</v>
      </c>
    </row>
    <row r="34" spans="1:55" x14ac:dyDescent="0.2">
      <c r="A34">
        <v>1</v>
      </c>
      <c r="B34" t="s">
        <v>462</v>
      </c>
      <c r="C34" t="s">
        <v>463</v>
      </c>
      <c r="E34">
        <v>9.1899999999999996E-2</v>
      </c>
      <c r="F34" t="s">
        <v>464</v>
      </c>
      <c r="G34" t="s">
        <v>465</v>
      </c>
      <c r="I34">
        <v>4.3700000000000003E-2</v>
      </c>
      <c r="J34" t="s">
        <v>464</v>
      </c>
      <c r="K34" t="s">
        <v>465</v>
      </c>
      <c r="M34">
        <v>247</v>
      </c>
      <c r="N34" t="s">
        <v>466</v>
      </c>
      <c r="O34" t="s">
        <v>467</v>
      </c>
      <c r="Q34">
        <v>151</v>
      </c>
      <c r="R34" t="s">
        <v>468</v>
      </c>
      <c r="S34" t="s">
        <v>469</v>
      </c>
      <c r="AD34">
        <v>1</v>
      </c>
      <c r="AE34" t="s">
        <v>470</v>
      </c>
      <c r="AG34">
        <v>4</v>
      </c>
      <c r="AH34" t="s">
        <v>470</v>
      </c>
      <c r="AJ34">
        <v>870</v>
      </c>
      <c r="AK34" t="s">
        <v>470</v>
      </c>
      <c r="AM34">
        <v>1</v>
      </c>
      <c r="AN34" t="s">
        <v>471</v>
      </c>
      <c r="AP34">
        <v>21</v>
      </c>
      <c r="AQ34" t="s">
        <v>471</v>
      </c>
      <c r="AS34">
        <v>644</v>
      </c>
      <c r="AT34" t="s">
        <v>471</v>
      </c>
      <c r="AV34">
        <v>1</v>
      </c>
      <c r="AW34" t="s">
        <v>472</v>
      </c>
      <c r="AY34">
        <v>34</v>
      </c>
      <c r="AZ34" t="s">
        <v>472</v>
      </c>
      <c r="BB34">
        <v>522</v>
      </c>
      <c r="BC34" t="s">
        <v>472</v>
      </c>
    </row>
    <row r="35" spans="1:55" x14ac:dyDescent="0.2">
      <c r="A35">
        <v>1</v>
      </c>
      <c r="B35" t="s">
        <v>473</v>
      </c>
      <c r="C35" t="s">
        <v>474</v>
      </c>
      <c r="E35">
        <v>0.2286</v>
      </c>
      <c r="F35" t="s">
        <v>475</v>
      </c>
      <c r="G35" t="s">
        <v>476</v>
      </c>
      <c r="I35">
        <v>0.4904</v>
      </c>
      <c r="J35" t="s">
        <v>475</v>
      </c>
      <c r="K35" t="s">
        <v>476</v>
      </c>
      <c r="M35">
        <v>51</v>
      </c>
      <c r="N35" t="s">
        <v>477</v>
      </c>
      <c r="O35" t="s">
        <v>478</v>
      </c>
      <c r="Q35">
        <v>146</v>
      </c>
      <c r="R35" t="s">
        <v>479</v>
      </c>
      <c r="S35" t="s">
        <v>480</v>
      </c>
      <c r="AD35">
        <v>1</v>
      </c>
      <c r="AE35" t="s">
        <v>481</v>
      </c>
      <c r="AG35">
        <v>61</v>
      </c>
      <c r="AH35" t="s">
        <v>481</v>
      </c>
      <c r="AJ35">
        <v>205</v>
      </c>
      <c r="AK35" t="s">
        <v>481</v>
      </c>
      <c r="AM35">
        <v>1</v>
      </c>
      <c r="AN35" t="s">
        <v>482</v>
      </c>
      <c r="AP35">
        <v>29</v>
      </c>
      <c r="AQ35" t="s">
        <v>482</v>
      </c>
      <c r="AS35">
        <v>822</v>
      </c>
      <c r="AT35" t="s">
        <v>482</v>
      </c>
      <c r="AV35">
        <v>1</v>
      </c>
      <c r="AW35" t="s">
        <v>240</v>
      </c>
      <c r="AY35">
        <v>52</v>
      </c>
      <c r="AZ35" t="s">
        <v>240</v>
      </c>
      <c r="BB35">
        <v>557</v>
      </c>
      <c r="BC35" t="s">
        <v>240</v>
      </c>
    </row>
    <row r="36" spans="1:55" x14ac:dyDescent="0.2">
      <c r="A36">
        <v>1</v>
      </c>
      <c r="B36" t="s">
        <v>483</v>
      </c>
      <c r="C36" t="s">
        <v>484</v>
      </c>
      <c r="E36">
        <v>2.6599999999999999E-2</v>
      </c>
      <c r="F36" t="s">
        <v>485</v>
      </c>
      <c r="G36" t="s">
        <v>486</v>
      </c>
      <c r="I36">
        <v>4.5999999999999999E-3</v>
      </c>
      <c r="J36" t="s">
        <v>485</v>
      </c>
      <c r="K36" t="s">
        <v>486</v>
      </c>
      <c r="M36">
        <v>25</v>
      </c>
      <c r="N36" t="s">
        <v>487</v>
      </c>
      <c r="O36" t="s">
        <v>488</v>
      </c>
      <c r="Q36">
        <v>141</v>
      </c>
      <c r="R36" t="s">
        <v>489</v>
      </c>
      <c r="S36" t="s">
        <v>490</v>
      </c>
      <c r="AD36">
        <v>1</v>
      </c>
      <c r="AE36" t="s">
        <v>491</v>
      </c>
      <c r="AG36">
        <v>49</v>
      </c>
      <c r="AH36" t="s">
        <v>491</v>
      </c>
      <c r="AJ36">
        <v>987</v>
      </c>
      <c r="AK36" t="s">
        <v>491</v>
      </c>
      <c r="AM36">
        <v>1</v>
      </c>
      <c r="AN36" t="s">
        <v>492</v>
      </c>
      <c r="AP36">
        <v>100</v>
      </c>
      <c r="AQ36" t="s">
        <v>492</v>
      </c>
      <c r="AS36">
        <v>215</v>
      </c>
      <c r="AT36" t="s">
        <v>492</v>
      </c>
      <c r="AV36">
        <v>1</v>
      </c>
      <c r="AW36" t="s">
        <v>142</v>
      </c>
      <c r="AY36">
        <v>37</v>
      </c>
      <c r="AZ36" t="s">
        <v>142</v>
      </c>
      <c r="BB36">
        <v>443</v>
      </c>
      <c r="BC36" t="s">
        <v>142</v>
      </c>
    </row>
    <row r="37" spans="1:55" x14ac:dyDescent="0.2">
      <c r="A37">
        <v>1</v>
      </c>
      <c r="B37" t="s">
        <v>493</v>
      </c>
      <c r="C37" t="s">
        <v>494</v>
      </c>
      <c r="E37">
        <v>0.31459999999999999</v>
      </c>
      <c r="F37" t="s">
        <v>495</v>
      </c>
      <c r="G37" t="s">
        <v>496</v>
      </c>
      <c r="I37">
        <v>4.1599999999999998E-2</v>
      </c>
      <c r="J37" t="s">
        <v>495</v>
      </c>
      <c r="K37" t="s">
        <v>496</v>
      </c>
      <c r="M37">
        <v>335</v>
      </c>
      <c r="N37" t="s">
        <v>497</v>
      </c>
      <c r="O37" t="s">
        <v>498</v>
      </c>
      <c r="Q37">
        <v>140</v>
      </c>
      <c r="R37" t="s">
        <v>499</v>
      </c>
      <c r="S37" t="s">
        <v>500</v>
      </c>
      <c r="AD37">
        <v>1</v>
      </c>
      <c r="AE37" t="s">
        <v>501</v>
      </c>
      <c r="AG37">
        <v>60</v>
      </c>
      <c r="AH37" t="s">
        <v>501</v>
      </c>
      <c r="AJ37">
        <v>893</v>
      </c>
      <c r="AK37" t="s">
        <v>501</v>
      </c>
      <c r="AM37">
        <v>1</v>
      </c>
      <c r="AN37" t="s">
        <v>502</v>
      </c>
      <c r="AP37">
        <v>67</v>
      </c>
      <c r="AQ37" t="s">
        <v>502</v>
      </c>
      <c r="AS37">
        <v>784</v>
      </c>
      <c r="AT37" t="s">
        <v>502</v>
      </c>
      <c r="AV37">
        <v>1</v>
      </c>
      <c r="AW37" t="s">
        <v>366</v>
      </c>
      <c r="AY37">
        <v>55</v>
      </c>
      <c r="AZ37" t="s">
        <v>366</v>
      </c>
      <c r="BB37">
        <v>641</v>
      </c>
      <c r="BC37" t="s">
        <v>366</v>
      </c>
    </row>
    <row r="38" spans="1:55" x14ac:dyDescent="0.2">
      <c r="A38">
        <v>1</v>
      </c>
      <c r="B38" t="s">
        <v>503</v>
      </c>
      <c r="C38" t="s">
        <v>504</v>
      </c>
      <c r="E38">
        <v>0.73729999999999996</v>
      </c>
      <c r="F38" t="s">
        <v>505</v>
      </c>
      <c r="G38" t="s">
        <v>506</v>
      </c>
      <c r="I38">
        <v>0.2457</v>
      </c>
      <c r="J38" t="s">
        <v>505</v>
      </c>
      <c r="K38" t="s">
        <v>506</v>
      </c>
      <c r="M38">
        <v>175</v>
      </c>
      <c r="N38" t="s">
        <v>507</v>
      </c>
      <c r="O38" t="s">
        <v>508</v>
      </c>
      <c r="Q38">
        <v>136</v>
      </c>
      <c r="R38" t="s">
        <v>509</v>
      </c>
      <c r="S38" t="s">
        <v>510</v>
      </c>
      <c r="AD38">
        <v>1</v>
      </c>
      <c r="AE38" t="s">
        <v>511</v>
      </c>
      <c r="AG38">
        <v>79</v>
      </c>
      <c r="AH38" t="s">
        <v>511</v>
      </c>
      <c r="AJ38">
        <v>93</v>
      </c>
      <c r="AK38" t="s">
        <v>511</v>
      </c>
      <c r="AM38">
        <v>1</v>
      </c>
      <c r="AN38" t="s">
        <v>512</v>
      </c>
      <c r="AP38">
        <v>67</v>
      </c>
      <c r="AQ38" t="s">
        <v>512</v>
      </c>
      <c r="AS38">
        <v>430</v>
      </c>
      <c r="AT38" t="s">
        <v>512</v>
      </c>
      <c r="AV38">
        <v>1</v>
      </c>
      <c r="AW38" t="s">
        <v>261</v>
      </c>
      <c r="AY38">
        <v>88</v>
      </c>
      <c r="AZ38" t="s">
        <v>261</v>
      </c>
      <c r="BB38">
        <v>755</v>
      </c>
      <c r="BC38" t="s">
        <v>261</v>
      </c>
    </row>
    <row r="39" spans="1:55" x14ac:dyDescent="0.2">
      <c r="A39">
        <v>1</v>
      </c>
      <c r="B39" t="s">
        <v>513</v>
      </c>
      <c r="C39" t="s">
        <v>514</v>
      </c>
      <c r="E39">
        <v>4.3E-3</v>
      </c>
      <c r="F39" t="s">
        <v>515</v>
      </c>
      <c r="G39" t="s">
        <v>516</v>
      </c>
      <c r="I39">
        <v>2.1100000000000001E-2</v>
      </c>
      <c r="J39" t="s">
        <v>515</v>
      </c>
      <c r="K39" t="s">
        <v>516</v>
      </c>
      <c r="M39">
        <v>148</v>
      </c>
      <c r="N39" t="s">
        <v>517</v>
      </c>
      <c r="O39" t="s">
        <v>518</v>
      </c>
      <c r="Q39">
        <v>123</v>
      </c>
      <c r="R39" t="s">
        <v>322</v>
      </c>
      <c r="S39" t="s">
        <v>519</v>
      </c>
      <c r="AD39">
        <v>1</v>
      </c>
      <c r="AE39" t="s">
        <v>520</v>
      </c>
      <c r="AG39">
        <v>39</v>
      </c>
      <c r="AH39" t="s">
        <v>520</v>
      </c>
      <c r="AJ39">
        <v>733</v>
      </c>
      <c r="AK39" t="s">
        <v>520</v>
      </c>
      <c r="AM39">
        <v>1</v>
      </c>
      <c r="AN39" t="s">
        <v>217</v>
      </c>
      <c r="AP39">
        <v>77</v>
      </c>
      <c r="AQ39" t="s">
        <v>217</v>
      </c>
      <c r="AS39">
        <v>994</v>
      </c>
      <c r="AT39" t="s">
        <v>217</v>
      </c>
      <c r="AV39">
        <v>1</v>
      </c>
      <c r="AW39" t="s">
        <v>274</v>
      </c>
      <c r="AY39">
        <v>9</v>
      </c>
      <c r="AZ39" t="s">
        <v>274</v>
      </c>
      <c r="BB39">
        <v>113</v>
      </c>
      <c r="BC39" t="s">
        <v>274</v>
      </c>
    </row>
    <row r="40" spans="1:55" x14ac:dyDescent="0.2">
      <c r="A40">
        <v>1</v>
      </c>
      <c r="B40" t="s">
        <v>521</v>
      </c>
      <c r="C40" t="s">
        <v>522</v>
      </c>
      <c r="E40">
        <v>1.15E-2</v>
      </c>
      <c r="F40" t="s">
        <v>523</v>
      </c>
      <c r="G40" t="s">
        <v>524</v>
      </c>
      <c r="I40">
        <v>0.1074</v>
      </c>
      <c r="J40" t="s">
        <v>523</v>
      </c>
      <c r="K40" t="s">
        <v>524</v>
      </c>
      <c r="M40">
        <v>94</v>
      </c>
      <c r="N40" t="s">
        <v>525</v>
      </c>
      <c r="O40" t="s">
        <v>526</v>
      </c>
      <c r="Q40">
        <v>114</v>
      </c>
      <c r="R40" t="s">
        <v>527</v>
      </c>
      <c r="S40" t="s">
        <v>528</v>
      </c>
      <c r="AD40">
        <v>1</v>
      </c>
      <c r="AE40" t="s">
        <v>529</v>
      </c>
      <c r="AG40">
        <v>41</v>
      </c>
      <c r="AH40" t="s">
        <v>529</v>
      </c>
      <c r="AJ40">
        <v>927</v>
      </c>
      <c r="AK40" t="s">
        <v>529</v>
      </c>
      <c r="AM40">
        <v>1</v>
      </c>
      <c r="AN40" t="s">
        <v>530</v>
      </c>
      <c r="AP40">
        <v>15</v>
      </c>
      <c r="AQ40" t="s">
        <v>530</v>
      </c>
      <c r="AS40">
        <v>797</v>
      </c>
      <c r="AT40" t="s">
        <v>530</v>
      </c>
      <c r="AV40">
        <v>1</v>
      </c>
      <c r="AW40" t="s">
        <v>287</v>
      </c>
      <c r="AY40">
        <v>100</v>
      </c>
      <c r="AZ40" t="s">
        <v>287</v>
      </c>
      <c r="BB40">
        <v>437</v>
      </c>
      <c r="BC40" t="s">
        <v>287</v>
      </c>
    </row>
    <row r="41" spans="1:55" x14ac:dyDescent="0.2">
      <c r="A41">
        <v>1</v>
      </c>
      <c r="B41" t="s">
        <v>531</v>
      </c>
      <c r="C41" t="s">
        <v>532</v>
      </c>
      <c r="E41">
        <v>3.5226999999999999</v>
      </c>
      <c r="F41" t="s">
        <v>533</v>
      </c>
      <c r="G41" t="s">
        <v>534</v>
      </c>
      <c r="I41">
        <v>2.1568000000000001</v>
      </c>
      <c r="J41" t="s">
        <v>533</v>
      </c>
      <c r="K41" t="s">
        <v>534</v>
      </c>
      <c r="M41">
        <v>71</v>
      </c>
      <c r="N41" t="s">
        <v>535</v>
      </c>
      <c r="O41" t="s">
        <v>536</v>
      </c>
      <c r="Q41">
        <v>112</v>
      </c>
      <c r="R41" t="s">
        <v>537</v>
      </c>
      <c r="S41" t="s">
        <v>538</v>
      </c>
      <c r="AD41">
        <v>1</v>
      </c>
      <c r="AE41" t="s">
        <v>539</v>
      </c>
      <c r="AG41">
        <v>88</v>
      </c>
      <c r="AH41" t="s">
        <v>539</v>
      </c>
      <c r="AJ41">
        <v>969</v>
      </c>
      <c r="AK41" t="s">
        <v>539</v>
      </c>
      <c r="AM41">
        <v>1</v>
      </c>
      <c r="AN41" t="s">
        <v>540</v>
      </c>
      <c r="AP41">
        <v>70</v>
      </c>
      <c r="AQ41" t="s">
        <v>540</v>
      </c>
      <c r="AS41">
        <v>199</v>
      </c>
      <c r="AT41" t="s">
        <v>540</v>
      </c>
      <c r="AV41">
        <v>1</v>
      </c>
      <c r="AW41" t="s">
        <v>154</v>
      </c>
      <c r="AY41">
        <v>84</v>
      </c>
      <c r="AZ41" t="s">
        <v>154</v>
      </c>
      <c r="BB41">
        <v>219</v>
      </c>
      <c r="BC41" t="s">
        <v>154</v>
      </c>
    </row>
    <row r="42" spans="1:55" x14ac:dyDescent="0.2">
      <c r="A42">
        <v>1</v>
      </c>
      <c r="B42" t="s">
        <v>541</v>
      </c>
      <c r="C42" t="s">
        <v>542</v>
      </c>
      <c r="E42">
        <v>3.5901999999999998</v>
      </c>
      <c r="F42" t="s">
        <v>543</v>
      </c>
      <c r="G42" t="s">
        <v>544</v>
      </c>
      <c r="I42">
        <v>0.52100000000000002</v>
      </c>
      <c r="J42" t="s">
        <v>543</v>
      </c>
      <c r="K42" t="s">
        <v>544</v>
      </c>
      <c r="M42">
        <v>47</v>
      </c>
      <c r="N42" t="s">
        <v>545</v>
      </c>
      <c r="O42" t="s">
        <v>546</v>
      </c>
      <c r="Q42">
        <v>111</v>
      </c>
      <c r="R42" t="s">
        <v>547</v>
      </c>
      <c r="S42" t="s">
        <v>548</v>
      </c>
      <c r="AD42">
        <v>1</v>
      </c>
      <c r="AE42" t="s">
        <v>549</v>
      </c>
      <c r="AG42">
        <v>42</v>
      </c>
      <c r="AH42" t="s">
        <v>549</v>
      </c>
      <c r="AJ42">
        <v>650</v>
      </c>
      <c r="AK42" t="s">
        <v>549</v>
      </c>
      <c r="AM42">
        <v>1</v>
      </c>
      <c r="AN42" t="s">
        <v>550</v>
      </c>
      <c r="AP42">
        <v>12</v>
      </c>
      <c r="AQ42" t="s">
        <v>550</v>
      </c>
      <c r="AS42">
        <v>909</v>
      </c>
      <c r="AT42" t="s">
        <v>550</v>
      </c>
      <c r="AV42">
        <v>1</v>
      </c>
      <c r="AW42" t="s">
        <v>310</v>
      </c>
      <c r="AY42">
        <v>30</v>
      </c>
      <c r="AZ42" t="s">
        <v>310</v>
      </c>
      <c r="BB42">
        <v>718</v>
      </c>
      <c r="BC42" t="s">
        <v>310</v>
      </c>
    </row>
    <row r="43" spans="1:55" x14ac:dyDescent="0.2">
      <c r="A43">
        <v>1</v>
      </c>
      <c r="B43" t="s">
        <v>551</v>
      </c>
      <c r="C43" t="s">
        <v>552</v>
      </c>
      <c r="E43">
        <v>3.85E-2</v>
      </c>
      <c r="F43" t="s">
        <v>553</v>
      </c>
      <c r="G43" t="s">
        <v>554</v>
      </c>
      <c r="I43">
        <v>0.4587</v>
      </c>
      <c r="J43" t="s">
        <v>553</v>
      </c>
      <c r="K43" t="s">
        <v>554</v>
      </c>
      <c r="M43">
        <v>45</v>
      </c>
      <c r="N43" t="s">
        <v>555</v>
      </c>
      <c r="O43" t="s">
        <v>556</v>
      </c>
      <c r="Q43">
        <v>107</v>
      </c>
      <c r="R43" t="s">
        <v>557</v>
      </c>
      <c r="S43" t="s">
        <v>558</v>
      </c>
      <c r="AD43">
        <v>1</v>
      </c>
      <c r="AE43" t="s">
        <v>559</v>
      </c>
      <c r="AG43">
        <v>53</v>
      </c>
      <c r="AH43" t="s">
        <v>559</v>
      </c>
      <c r="AJ43">
        <v>652</v>
      </c>
      <c r="AK43" t="s">
        <v>559</v>
      </c>
      <c r="AM43">
        <v>1</v>
      </c>
      <c r="AN43" t="s">
        <v>174</v>
      </c>
      <c r="AP43">
        <v>6</v>
      </c>
      <c r="AQ43" t="s">
        <v>174</v>
      </c>
      <c r="AS43">
        <v>150</v>
      </c>
      <c r="AT43" t="s">
        <v>174</v>
      </c>
      <c r="AV43">
        <v>1</v>
      </c>
      <c r="AW43" t="s">
        <v>560</v>
      </c>
      <c r="AY43">
        <v>100</v>
      </c>
      <c r="AZ43" t="s">
        <v>560</v>
      </c>
      <c r="BB43">
        <v>504</v>
      </c>
      <c r="BC43" t="s">
        <v>560</v>
      </c>
    </row>
    <row r="44" spans="1:55" x14ac:dyDescent="0.2">
      <c r="A44">
        <v>1</v>
      </c>
      <c r="B44" t="s">
        <v>561</v>
      </c>
      <c r="C44" t="s">
        <v>562</v>
      </c>
      <c r="E44">
        <v>0.2989</v>
      </c>
      <c r="F44" t="s">
        <v>563</v>
      </c>
      <c r="G44" t="s">
        <v>564</v>
      </c>
      <c r="I44">
        <v>0.37469999999999998</v>
      </c>
      <c r="J44" t="s">
        <v>563</v>
      </c>
      <c r="K44" t="s">
        <v>564</v>
      </c>
      <c r="Q44">
        <v>106</v>
      </c>
      <c r="R44" t="s">
        <v>565</v>
      </c>
      <c r="S44" t="s">
        <v>566</v>
      </c>
      <c r="AD44">
        <v>1</v>
      </c>
      <c r="AE44" t="s">
        <v>567</v>
      </c>
      <c r="AG44">
        <v>78</v>
      </c>
      <c r="AH44" t="s">
        <v>567</v>
      </c>
      <c r="AJ44">
        <v>450</v>
      </c>
      <c r="AK44" t="s">
        <v>567</v>
      </c>
      <c r="AM44">
        <v>1</v>
      </c>
      <c r="AN44" t="s">
        <v>568</v>
      </c>
      <c r="AP44">
        <v>20</v>
      </c>
      <c r="AQ44" t="s">
        <v>568</v>
      </c>
      <c r="AS44">
        <v>496</v>
      </c>
      <c r="AT44" t="s">
        <v>568</v>
      </c>
      <c r="AV44">
        <v>1</v>
      </c>
      <c r="AW44" t="s">
        <v>323</v>
      </c>
      <c r="AY44">
        <v>19</v>
      </c>
      <c r="AZ44" t="s">
        <v>323</v>
      </c>
      <c r="BB44">
        <v>566</v>
      </c>
      <c r="BC44" t="s">
        <v>323</v>
      </c>
    </row>
    <row r="45" spans="1:55" x14ac:dyDescent="0.2">
      <c r="A45">
        <v>1</v>
      </c>
      <c r="B45" t="s">
        <v>569</v>
      </c>
      <c r="C45" t="s">
        <v>570</v>
      </c>
      <c r="E45">
        <v>0.58320000000000005</v>
      </c>
      <c r="F45" t="s">
        <v>571</v>
      </c>
      <c r="G45" t="s">
        <v>572</v>
      </c>
      <c r="I45">
        <v>2.53E-2</v>
      </c>
      <c r="J45" t="s">
        <v>571</v>
      </c>
      <c r="K45" t="s">
        <v>572</v>
      </c>
      <c r="Q45">
        <v>105</v>
      </c>
      <c r="R45" t="s">
        <v>573</v>
      </c>
      <c r="S45" t="s">
        <v>574</v>
      </c>
      <c r="AD45">
        <v>1</v>
      </c>
      <c r="AE45" t="s">
        <v>575</v>
      </c>
      <c r="AG45">
        <v>62</v>
      </c>
      <c r="AH45" t="s">
        <v>575</v>
      </c>
      <c r="AJ45">
        <v>749</v>
      </c>
      <c r="AK45" t="s">
        <v>575</v>
      </c>
      <c r="AM45">
        <v>1</v>
      </c>
      <c r="AN45" t="s">
        <v>576</v>
      </c>
      <c r="AP45">
        <v>30</v>
      </c>
      <c r="AQ45" t="s">
        <v>576</v>
      </c>
      <c r="AS45">
        <v>529</v>
      </c>
      <c r="AT45" t="s">
        <v>576</v>
      </c>
      <c r="AV45">
        <v>1</v>
      </c>
      <c r="AW45" t="s">
        <v>577</v>
      </c>
      <c r="AY45">
        <v>97</v>
      </c>
      <c r="AZ45" t="s">
        <v>577</v>
      </c>
      <c r="BB45">
        <v>322</v>
      </c>
      <c r="BC45" t="s">
        <v>577</v>
      </c>
    </row>
    <row r="46" spans="1:55" x14ac:dyDescent="0.2">
      <c r="A46">
        <v>1</v>
      </c>
      <c r="B46" t="s">
        <v>578</v>
      </c>
      <c r="C46" t="s">
        <v>579</v>
      </c>
      <c r="E46">
        <v>0.1242</v>
      </c>
      <c r="F46" t="s">
        <v>580</v>
      </c>
      <c r="G46" t="s">
        <v>581</v>
      </c>
      <c r="I46">
        <v>0.03</v>
      </c>
      <c r="J46" t="s">
        <v>580</v>
      </c>
      <c r="K46" t="s">
        <v>581</v>
      </c>
      <c r="Q46">
        <v>104</v>
      </c>
      <c r="R46" t="s">
        <v>582</v>
      </c>
      <c r="S46" t="s">
        <v>583</v>
      </c>
      <c r="AD46">
        <v>1</v>
      </c>
      <c r="AE46" t="s">
        <v>584</v>
      </c>
      <c r="AG46">
        <v>89</v>
      </c>
      <c r="AH46" t="s">
        <v>584</v>
      </c>
      <c r="AJ46">
        <v>288</v>
      </c>
      <c r="AK46" t="s">
        <v>584</v>
      </c>
      <c r="AM46">
        <v>1</v>
      </c>
      <c r="AN46" t="s">
        <v>576</v>
      </c>
      <c r="AP46">
        <v>5</v>
      </c>
      <c r="AQ46" t="s">
        <v>576</v>
      </c>
      <c r="AS46">
        <v>884</v>
      </c>
      <c r="AT46" t="s">
        <v>576</v>
      </c>
      <c r="AV46">
        <v>1</v>
      </c>
      <c r="AW46" t="s">
        <v>585</v>
      </c>
      <c r="AY46">
        <v>74</v>
      </c>
      <c r="AZ46" t="s">
        <v>585</v>
      </c>
      <c r="BB46">
        <v>591</v>
      </c>
      <c r="BC46" t="s">
        <v>585</v>
      </c>
    </row>
    <row r="47" spans="1:55" x14ac:dyDescent="0.2">
      <c r="A47">
        <v>1</v>
      </c>
      <c r="B47" t="s">
        <v>586</v>
      </c>
      <c r="C47" t="s">
        <v>587</v>
      </c>
      <c r="E47">
        <v>7.2400000000000006E-2</v>
      </c>
      <c r="F47" t="s">
        <v>588</v>
      </c>
      <c r="G47" t="s">
        <v>589</v>
      </c>
      <c r="I47">
        <v>1.0693999999999999</v>
      </c>
      <c r="J47" t="s">
        <v>588</v>
      </c>
      <c r="K47" t="s">
        <v>589</v>
      </c>
      <c r="Q47">
        <v>104</v>
      </c>
      <c r="R47" t="s">
        <v>590</v>
      </c>
      <c r="S47" t="s">
        <v>591</v>
      </c>
      <c r="AD47">
        <v>1</v>
      </c>
      <c r="AE47" t="s">
        <v>592</v>
      </c>
      <c r="AG47">
        <v>6</v>
      </c>
      <c r="AH47" t="s">
        <v>592</v>
      </c>
      <c r="AJ47">
        <v>593</v>
      </c>
      <c r="AK47" t="s">
        <v>592</v>
      </c>
      <c r="AM47">
        <v>1</v>
      </c>
      <c r="AN47" t="s">
        <v>593</v>
      </c>
      <c r="AP47">
        <v>25</v>
      </c>
      <c r="AQ47" t="s">
        <v>593</v>
      </c>
      <c r="AS47">
        <v>535</v>
      </c>
      <c r="AT47" t="s">
        <v>593</v>
      </c>
      <c r="AV47">
        <v>1</v>
      </c>
      <c r="AW47" t="s">
        <v>594</v>
      </c>
      <c r="AY47">
        <v>69</v>
      </c>
      <c r="AZ47" t="s">
        <v>594</v>
      </c>
      <c r="BB47">
        <v>732</v>
      </c>
      <c r="BC47" t="s">
        <v>594</v>
      </c>
    </row>
    <row r="48" spans="1:55" x14ac:dyDescent="0.2">
      <c r="A48">
        <v>1</v>
      </c>
      <c r="B48" t="s">
        <v>595</v>
      </c>
      <c r="C48" t="s">
        <v>596</v>
      </c>
      <c r="E48">
        <v>3.9600000000000003E-2</v>
      </c>
      <c r="F48" t="s">
        <v>597</v>
      </c>
      <c r="G48" t="s">
        <v>598</v>
      </c>
      <c r="I48">
        <v>7.0000000000000001E-3</v>
      </c>
      <c r="J48" t="s">
        <v>597</v>
      </c>
      <c r="K48" t="s">
        <v>598</v>
      </c>
      <c r="Q48">
        <v>101</v>
      </c>
      <c r="R48" t="s">
        <v>599</v>
      </c>
      <c r="S48" t="s">
        <v>600</v>
      </c>
      <c r="AD48">
        <v>1</v>
      </c>
      <c r="AE48" t="s">
        <v>601</v>
      </c>
      <c r="AG48">
        <v>53</v>
      </c>
      <c r="AH48" t="s">
        <v>601</v>
      </c>
      <c r="AJ48">
        <v>795</v>
      </c>
      <c r="AK48" t="s">
        <v>601</v>
      </c>
      <c r="AM48">
        <v>1</v>
      </c>
      <c r="AN48" t="s">
        <v>224</v>
      </c>
      <c r="AP48">
        <v>33</v>
      </c>
      <c r="AQ48" t="s">
        <v>224</v>
      </c>
      <c r="AS48">
        <v>418</v>
      </c>
      <c r="AT48" t="s">
        <v>224</v>
      </c>
      <c r="AV48">
        <v>1</v>
      </c>
      <c r="AW48" t="s">
        <v>602</v>
      </c>
      <c r="AY48">
        <v>22</v>
      </c>
      <c r="AZ48" t="s">
        <v>602</v>
      </c>
      <c r="BB48">
        <v>908</v>
      </c>
      <c r="BC48" t="s">
        <v>602</v>
      </c>
    </row>
    <row r="49" spans="1:55" x14ac:dyDescent="0.2">
      <c r="A49">
        <v>1</v>
      </c>
      <c r="B49" t="s">
        <v>603</v>
      </c>
      <c r="C49" t="s">
        <v>604</v>
      </c>
      <c r="E49">
        <v>8.9999999999999998E-4</v>
      </c>
      <c r="F49" t="s">
        <v>605</v>
      </c>
      <c r="G49" t="s">
        <v>606</v>
      </c>
      <c r="I49">
        <v>4.7999999999999996E-3</v>
      </c>
      <c r="J49" t="s">
        <v>605</v>
      </c>
      <c r="K49" t="s">
        <v>606</v>
      </c>
      <c r="Q49">
        <v>100</v>
      </c>
      <c r="R49" t="s">
        <v>607</v>
      </c>
      <c r="S49" t="s">
        <v>608</v>
      </c>
      <c r="AD49">
        <v>1</v>
      </c>
      <c r="AE49" t="s">
        <v>609</v>
      </c>
      <c r="AG49">
        <v>42</v>
      </c>
      <c r="AH49" t="s">
        <v>609</v>
      </c>
      <c r="AJ49">
        <v>831</v>
      </c>
      <c r="AK49" t="s">
        <v>609</v>
      </c>
      <c r="AM49">
        <v>1</v>
      </c>
      <c r="AN49" t="s">
        <v>610</v>
      </c>
      <c r="AP49">
        <v>18</v>
      </c>
      <c r="AQ49" t="s">
        <v>610</v>
      </c>
      <c r="AS49">
        <v>154</v>
      </c>
      <c r="AT49" t="s">
        <v>610</v>
      </c>
      <c r="AV49">
        <v>1</v>
      </c>
      <c r="AW49" t="s">
        <v>602</v>
      </c>
      <c r="AY49">
        <v>14</v>
      </c>
      <c r="AZ49" t="s">
        <v>602</v>
      </c>
      <c r="BB49">
        <v>375</v>
      </c>
      <c r="BC49" t="s">
        <v>602</v>
      </c>
    </row>
    <row r="50" spans="1:55" x14ac:dyDescent="0.2">
      <c r="A50">
        <v>1</v>
      </c>
      <c r="B50" t="s">
        <v>611</v>
      </c>
      <c r="C50" t="s">
        <v>612</v>
      </c>
      <c r="E50">
        <v>1E-3</v>
      </c>
      <c r="F50" t="s">
        <v>613</v>
      </c>
      <c r="G50" t="s">
        <v>614</v>
      </c>
      <c r="I50">
        <v>1.8E-3</v>
      </c>
      <c r="J50" t="s">
        <v>613</v>
      </c>
      <c r="K50" t="s">
        <v>614</v>
      </c>
      <c r="Q50">
        <v>99</v>
      </c>
      <c r="R50" t="s">
        <v>260</v>
      </c>
      <c r="S50" t="s">
        <v>615</v>
      </c>
      <c r="AD50">
        <v>1</v>
      </c>
      <c r="AE50" t="s">
        <v>616</v>
      </c>
      <c r="AG50">
        <v>54</v>
      </c>
      <c r="AH50" t="s">
        <v>616</v>
      </c>
      <c r="AJ50">
        <v>891</v>
      </c>
      <c r="AK50" t="s">
        <v>616</v>
      </c>
      <c r="AM50">
        <v>1</v>
      </c>
      <c r="AN50" t="s">
        <v>617</v>
      </c>
      <c r="AP50">
        <v>20</v>
      </c>
      <c r="AQ50" t="s">
        <v>617</v>
      </c>
      <c r="AS50">
        <v>854</v>
      </c>
      <c r="AT50" t="s">
        <v>617</v>
      </c>
      <c r="AV50">
        <v>1</v>
      </c>
      <c r="AW50" t="s">
        <v>335</v>
      </c>
      <c r="AY50">
        <v>51</v>
      </c>
      <c r="AZ50" t="s">
        <v>335</v>
      </c>
      <c r="BB50">
        <v>832</v>
      </c>
      <c r="BC50" t="s">
        <v>335</v>
      </c>
    </row>
    <row r="51" spans="1:55" x14ac:dyDescent="0.2">
      <c r="A51">
        <v>1</v>
      </c>
      <c r="B51" t="s">
        <v>618</v>
      </c>
      <c r="C51" t="s">
        <v>619</v>
      </c>
      <c r="E51">
        <v>9.5999999999999992E-3</v>
      </c>
      <c r="F51" t="s">
        <v>620</v>
      </c>
      <c r="G51" t="s">
        <v>621</v>
      </c>
      <c r="I51">
        <v>7.8299999999999995E-2</v>
      </c>
      <c r="J51" t="s">
        <v>620</v>
      </c>
      <c r="K51" t="s">
        <v>621</v>
      </c>
      <c r="Q51">
        <v>98</v>
      </c>
      <c r="R51" t="s">
        <v>622</v>
      </c>
      <c r="S51" t="s">
        <v>623</v>
      </c>
      <c r="AD51">
        <v>1</v>
      </c>
      <c r="AE51" t="s">
        <v>624</v>
      </c>
      <c r="AG51">
        <v>79</v>
      </c>
      <c r="AH51" t="s">
        <v>624</v>
      </c>
      <c r="AJ51">
        <v>252</v>
      </c>
      <c r="AK51" t="s">
        <v>624</v>
      </c>
      <c r="AM51">
        <v>1</v>
      </c>
      <c r="AN51" t="s">
        <v>625</v>
      </c>
      <c r="AP51">
        <v>62</v>
      </c>
      <c r="AQ51" t="s">
        <v>625</v>
      </c>
      <c r="AS51">
        <v>46</v>
      </c>
      <c r="AT51" t="s">
        <v>625</v>
      </c>
      <c r="AV51">
        <v>1</v>
      </c>
      <c r="AW51" t="s">
        <v>172</v>
      </c>
      <c r="AY51">
        <v>90</v>
      </c>
      <c r="AZ51" t="s">
        <v>172</v>
      </c>
      <c r="BB51">
        <v>737</v>
      </c>
      <c r="BC51" t="s">
        <v>172</v>
      </c>
    </row>
    <row r="52" spans="1:55" x14ac:dyDescent="0.2">
      <c r="A52">
        <v>1</v>
      </c>
      <c r="B52" t="s">
        <v>626</v>
      </c>
      <c r="C52" t="s">
        <v>627</v>
      </c>
      <c r="E52">
        <v>3.4599999999999999E-2</v>
      </c>
      <c r="F52" t="s">
        <v>628</v>
      </c>
      <c r="G52" t="s">
        <v>629</v>
      </c>
      <c r="I52">
        <v>2.1000000000000001E-2</v>
      </c>
      <c r="J52" t="s">
        <v>628</v>
      </c>
      <c r="K52" t="s">
        <v>629</v>
      </c>
      <c r="Q52">
        <v>98</v>
      </c>
      <c r="R52" t="s">
        <v>630</v>
      </c>
      <c r="S52" t="s">
        <v>631</v>
      </c>
      <c r="AD52">
        <v>1</v>
      </c>
      <c r="AE52" t="s">
        <v>632</v>
      </c>
      <c r="AG52">
        <v>27</v>
      </c>
      <c r="AH52" t="s">
        <v>632</v>
      </c>
      <c r="AJ52">
        <v>239</v>
      </c>
      <c r="AK52" t="s">
        <v>632</v>
      </c>
      <c r="AM52">
        <v>1</v>
      </c>
      <c r="AN52" t="s">
        <v>633</v>
      </c>
      <c r="AP52">
        <v>73</v>
      </c>
      <c r="AQ52" t="s">
        <v>633</v>
      </c>
      <c r="AS52">
        <v>498</v>
      </c>
      <c r="AT52" t="s">
        <v>633</v>
      </c>
      <c r="AV52">
        <v>1</v>
      </c>
      <c r="AW52" t="s">
        <v>165</v>
      </c>
      <c r="AY52">
        <v>23</v>
      </c>
      <c r="AZ52" t="s">
        <v>165</v>
      </c>
      <c r="BB52">
        <v>299</v>
      </c>
      <c r="BC52" t="s">
        <v>165</v>
      </c>
    </row>
    <row r="53" spans="1:55" x14ac:dyDescent="0.2">
      <c r="A53">
        <v>1</v>
      </c>
      <c r="B53" t="s">
        <v>634</v>
      </c>
      <c r="C53" t="s">
        <v>635</v>
      </c>
      <c r="E53">
        <v>2.1299999999999999E-2</v>
      </c>
      <c r="F53" t="s">
        <v>636</v>
      </c>
      <c r="G53" t="s">
        <v>637</v>
      </c>
      <c r="I53">
        <v>2.2200000000000001E-2</v>
      </c>
      <c r="J53" t="s">
        <v>636</v>
      </c>
      <c r="K53" t="s">
        <v>637</v>
      </c>
      <c r="Q53">
        <v>93</v>
      </c>
      <c r="R53" t="s">
        <v>638</v>
      </c>
      <c r="S53" t="s">
        <v>639</v>
      </c>
      <c r="AD53">
        <v>1</v>
      </c>
      <c r="AE53" t="s">
        <v>640</v>
      </c>
      <c r="AG53">
        <v>10</v>
      </c>
      <c r="AH53" t="s">
        <v>640</v>
      </c>
      <c r="AJ53">
        <v>302</v>
      </c>
      <c r="AK53" t="s">
        <v>640</v>
      </c>
      <c r="AM53">
        <v>1</v>
      </c>
      <c r="AN53" t="s">
        <v>239</v>
      </c>
      <c r="AP53">
        <v>100</v>
      </c>
      <c r="AQ53" t="s">
        <v>239</v>
      </c>
      <c r="AS53">
        <v>21</v>
      </c>
      <c r="AT53" t="s">
        <v>239</v>
      </c>
      <c r="AV53">
        <v>1</v>
      </c>
      <c r="AW53" t="s">
        <v>641</v>
      </c>
      <c r="AY53">
        <v>44</v>
      </c>
      <c r="AZ53" t="s">
        <v>641</v>
      </c>
      <c r="BB53">
        <v>714</v>
      </c>
      <c r="BC53" t="s">
        <v>641</v>
      </c>
    </row>
    <row r="54" spans="1:55" x14ac:dyDescent="0.2">
      <c r="A54">
        <v>1</v>
      </c>
      <c r="B54" t="s">
        <v>642</v>
      </c>
      <c r="C54" t="s">
        <v>643</v>
      </c>
      <c r="E54">
        <v>9.1899999999999996E-2</v>
      </c>
      <c r="F54" t="s">
        <v>644</v>
      </c>
      <c r="G54" t="s">
        <v>645</v>
      </c>
      <c r="I54">
        <v>6.0000000000000001E-3</v>
      </c>
      <c r="J54" t="s">
        <v>644</v>
      </c>
      <c r="K54" t="s">
        <v>645</v>
      </c>
      <c r="Q54">
        <v>88</v>
      </c>
      <c r="R54" t="s">
        <v>646</v>
      </c>
      <c r="S54" t="s">
        <v>647</v>
      </c>
      <c r="AM54">
        <v>1</v>
      </c>
      <c r="AN54" t="s">
        <v>648</v>
      </c>
      <c r="AP54">
        <v>12</v>
      </c>
      <c r="AQ54" t="s">
        <v>648</v>
      </c>
      <c r="AS54">
        <v>958</v>
      </c>
      <c r="AT54" t="s">
        <v>648</v>
      </c>
      <c r="AV54">
        <v>1</v>
      </c>
      <c r="AW54" t="s">
        <v>369</v>
      </c>
      <c r="AY54">
        <v>77</v>
      </c>
      <c r="AZ54" t="s">
        <v>369</v>
      </c>
      <c r="BB54">
        <v>432</v>
      </c>
      <c r="BC54" t="s">
        <v>369</v>
      </c>
    </row>
    <row r="55" spans="1:55" x14ac:dyDescent="0.2">
      <c r="A55">
        <v>1</v>
      </c>
      <c r="B55" t="s">
        <v>649</v>
      </c>
      <c r="C55" t="s">
        <v>650</v>
      </c>
      <c r="E55">
        <v>3.2500000000000001E-2</v>
      </c>
      <c r="F55" t="s">
        <v>651</v>
      </c>
      <c r="G55" t="s">
        <v>652</v>
      </c>
      <c r="I55">
        <v>3.2899999999999999E-2</v>
      </c>
      <c r="J55" t="s">
        <v>651</v>
      </c>
      <c r="K55" t="s">
        <v>652</v>
      </c>
      <c r="Q55">
        <v>86</v>
      </c>
      <c r="R55" t="s">
        <v>653</v>
      </c>
      <c r="S55" t="s">
        <v>654</v>
      </c>
      <c r="AM55">
        <v>1</v>
      </c>
      <c r="AN55" t="s">
        <v>655</v>
      </c>
      <c r="AP55">
        <v>9</v>
      </c>
      <c r="AQ55" t="s">
        <v>655</v>
      </c>
      <c r="AS55">
        <v>587</v>
      </c>
      <c r="AT55" t="s">
        <v>655</v>
      </c>
      <c r="AV55">
        <v>1</v>
      </c>
      <c r="AW55" t="s">
        <v>656</v>
      </c>
      <c r="AY55">
        <v>80</v>
      </c>
      <c r="AZ55" t="s">
        <v>656</v>
      </c>
      <c r="BB55">
        <v>20</v>
      </c>
      <c r="BC55" t="s">
        <v>656</v>
      </c>
    </row>
    <row r="56" spans="1:55" x14ac:dyDescent="0.2">
      <c r="A56">
        <v>1</v>
      </c>
      <c r="B56" t="s">
        <v>657</v>
      </c>
      <c r="C56" t="s">
        <v>658</v>
      </c>
      <c r="E56">
        <v>0.58579999999999999</v>
      </c>
      <c r="F56" t="s">
        <v>659</v>
      </c>
      <c r="G56" t="s">
        <v>660</v>
      </c>
      <c r="I56">
        <v>5.91E-2</v>
      </c>
      <c r="J56" t="s">
        <v>659</v>
      </c>
      <c r="K56" t="s">
        <v>660</v>
      </c>
      <c r="Q56">
        <v>86</v>
      </c>
      <c r="R56" t="s">
        <v>661</v>
      </c>
      <c r="S56" t="s">
        <v>662</v>
      </c>
      <c r="AM56">
        <v>1</v>
      </c>
      <c r="AN56" t="s">
        <v>663</v>
      </c>
      <c r="AP56">
        <v>24</v>
      </c>
      <c r="AQ56" t="s">
        <v>663</v>
      </c>
      <c r="AS56">
        <v>906</v>
      </c>
      <c r="AT56" t="s">
        <v>663</v>
      </c>
      <c r="AV56">
        <v>1</v>
      </c>
      <c r="AW56" t="s">
        <v>380</v>
      </c>
      <c r="AY56">
        <v>12</v>
      </c>
      <c r="AZ56" t="s">
        <v>380</v>
      </c>
      <c r="BB56">
        <v>940</v>
      </c>
      <c r="BC56" t="s">
        <v>380</v>
      </c>
    </row>
    <row r="57" spans="1:55" x14ac:dyDescent="0.2">
      <c r="A57">
        <v>1</v>
      </c>
      <c r="B57" t="s">
        <v>664</v>
      </c>
      <c r="C57" t="s">
        <v>665</v>
      </c>
      <c r="E57">
        <v>5.5399999999999998E-2</v>
      </c>
      <c r="F57" t="s">
        <v>666</v>
      </c>
      <c r="G57" t="s">
        <v>667</v>
      </c>
      <c r="I57">
        <v>0.23169999999999999</v>
      </c>
      <c r="J57" t="s">
        <v>666</v>
      </c>
      <c r="K57" t="s">
        <v>667</v>
      </c>
      <c r="Q57">
        <v>84</v>
      </c>
      <c r="R57" t="s">
        <v>668</v>
      </c>
      <c r="S57" t="s">
        <v>669</v>
      </c>
      <c r="AM57">
        <v>1</v>
      </c>
      <c r="AN57" t="s">
        <v>670</v>
      </c>
      <c r="AP57">
        <v>63</v>
      </c>
      <c r="AQ57" t="s">
        <v>670</v>
      </c>
      <c r="AS57">
        <v>397</v>
      </c>
      <c r="AT57" t="s">
        <v>670</v>
      </c>
      <c r="AV57">
        <v>1</v>
      </c>
      <c r="AW57" t="s">
        <v>671</v>
      </c>
      <c r="AY57">
        <v>38</v>
      </c>
      <c r="AZ57" t="s">
        <v>671</v>
      </c>
      <c r="BB57">
        <v>169</v>
      </c>
      <c r="BC57" t="s">
        <v>671</v>
      </c>
    </row>
    <row r="58" spans="1:55" x14ac:dyDescent="0.2">
      <c r="A58">
        <v>1</v>
      </c>
      <c r="B58" t="s">
        <v>672</v>
      </c>
      <c r="C58" t="s">
        <v>673</v>
      </c>
      <c r="E58">
        <v>3.95E-2</v>
      </c>
      <c r="F58" t="s">
        <v>674</v>
      </c>
      <c r="G58" t="s">
        <v>675</v>
      </c>
      <c r="I58">
        <v>3.3700000000000001E-2</v>
      </c>
      <c r="J58" t="s">
        <v>674</v>
      </c>
      <c r="K58" t="s">
        <v>675</v>
      </c>
      <c r="Q58">
        <v>83</v>
      </c>
      <c r="R58" t="s">
        <v>676</v>
      </c>
      <c r="S58" t="s">
        <v>677</v>
      </c>
      <c r="AM58">
        <v>1</v>
      </c>
      <c r="AN58" t="s">
        <v>251</v>
      </c>
      <c r="AP58">
        <v>63</v>
      </c>
      <c r="AQ58" t="s">
        <v>251</v>
      </c>
      <c r="AS58">
        <v>424</v>
      </c>
      <c r="AT58" t="s">
        <v>251</v>
      </c>
      <c r="AV58">
        <v>1</v>
      </c>
      <c r="AW58" t="s">
        <v>391</v>
      </c>
      <c r="AY58">
        <v>37</v>
      </c>
      <c r="AZ58" t="s">
        <v>391</v>
      </c>
      <c r="BB58">
        <v>657</v>
      </c>
      <c r="BC58" t="s">
        <v>391</v>
      </c>
    </row>
    <row r="59" spans="1:55" x14ac:dyDescent="0.2">
      <c r="A59">
        <v>1</v>
      </c>
      <c r="B59" t="s">
        <v>678</v>
      </c>
      <c r="C59" t="s">
        <v>679</v>
      </c>
      <c r="E59">
        <v>6.1000000000000004E-3</v>
      </c>
      <c r="F59" t="s">
        <v>680</v>
      </c>
      <c r="G59" t="s">
        <v>681</v>
      </c>
      <c r="I59">
        <v>8.2000000000000007E-3</v>
      </c>
      <c r="J59" t="s">
        <v>680</v>
      </c>
      <c r="K59" t="s">
        <v>681</v>
      </c>
      <c r="Q59">
        <v>83</v>
      </c>
      <c r="R59" t="s">
        <v>682</v>
      </c>
      <c r="S59" t="s">
        <v>683</v>
      </c>
      <c r="AM59">
        <v>1</v>
      </c>
      <c r="AN59" t="s">
        <v>260</v>
      </c>
      <c r="AP59">
        <v>11</v>
      </c>
      <c r="AQ59" t="s">
        <v>260</v>
      </c>
      <c r="AS59">
        <v>245</v>
      </c>
      <c r="AT59" t="s">
        <v>260</v>
      </c>
      <c r="AV59">
        <v>1</v>
      </c>
      <c r="AW59" t="s">
        <v>402</v>
      </c>
      <c r="AY59">
        <v>66</v>
      </c>
      <c r="AZ59" t="s">
        <v>402</v>
      </c>
      <c r="BB59">
        <v>669</v>
      </c>
      <c r="BC59" t="s">
        <v>402</v>
      </c>
    </row>
    <row r="60" spans="1:55" x14ac:dyDescent="0.2">
      <c r="A60">
        <v>1</v>
      </c>
      <c r="B60" t="s">
        <v>684</v>
      </c>
      <c r="C60" t="s">
        <v>685</v>
      </c>
      <c r="E60">
        <v>2.06E-2</v>
      </c>
      <c r="F60" t="s">
        <v>686</v>
      </c>
      <c r="G60" t="s">
        <v>687</v>
      </c>
      <c r="I60">
        <v>0.5665</v>
      </c>
      <c r="J60" t="s">
        <v>686</v>
      </c>
      <c r="K60" t="s">
        <v>687</v>
      </c>
      <c r="Q60">
        <v>80</v>
      </c>
      <c r="R60" t="s">
        <v>688</v>
      </c>
      <c r="S60" t="s">
        <v>689</v>
      </c>
      <c r="AM60">
        <v>1</v>
      </c>
      <c r="AN60" t="s">
        <v>690</v>
      </c>
      <c r="AP60">
        <v>36</v>
      </c>
      <c r="AQ60" t="s">
        <v>690</v>
      </c>
      <c r="AS60">
        <v>16</v>
      </c>
      <c r="AT60" t="s">
        <v>690</v>
      </c>
      <c r="AV60">
        <v>1</v>
      </c>
      <c r="AW60" t="s">
        <v>691</v>
      </c>
      <c r="AY60">
        <v>53</v>
      </c>
      <c r="AZ60" t="s">
        <v>691</v>
      </c>
      <c r="BB60">
        <v>685</v>
      </c>
      <c r="BC60" t="s">
        <v>691</v>
      </c>
    </row>
    <row r="61" spans="1:55" x14ac:dyDescent="0.2">
      <c r="A61">
        <v>1</v>
      </c>
      <c r="B61" t="s">
        <v>692</v>
      </c>
      <c r="C61" t="s">
        <v>693</v>
      </c>
      <c r="E61">
        <v>2.5000000000000001E-2</v>
      </c>
      <c r="F61" t="s">
        <v>694</v>
      </c>
      <c r="G61" t="s">
        <v>695</v>
      </c>
      <c r="I61">
        <v>0.25890000000000002</v>
      </c>
      <c r="J61" t="s">
        <v>694</v>
      </c>
      <c r="K61" t="s">
        <v>695</v>
      </c>
      <c r="Q61">
        <v>78</v>
      </c>
      <c r="R61" t="s">
        <v>696</v>
      </c>
      <c r="S61" t="s">
        <v>697</v>
      </c>
      <c r="AM61">
        <v>1</v>
      </c>
      <c r="AN61" t="s">
        <v>698</v>
      </c>
      <c r="AP61">
        <v>67</v>
      </c>
      <c r="AQ61" t="s">
        <v>698</v>
      </c>
      <c r="AS61">
        <v>712</v>
      </c>
      <c r="AT61" t="s">
        <v>698</v>
      </c>
      <c r="AV61">
        <v>1</v>
      </c>
      <c r="AW61" t="s">
        <v>178</v>
      </c>
      <c r="AY61">
        <v>71</v>
      </c>
      <c r="AZ61" t="s">
        <v>178</v>
      </c>
      <c r="BB61">
        <v>79</v>
      </c>
      <c r="BC61" t="s">
        <v>178</v>
      </c>
    </row>
    <row r="62" spans="1:55" x14ac:dyDescent="0.2">
      <c r="A62">
        <v>1</v>
      </c>
      <c r="B62" t="s">
        <v>699</v>
      </c>
      <c r="C62" t="s">
        <v>700</v>
      </c>
      <c r="E62">
        <v>0.1208</v>
      </c>
      <c r="F62" t="s">
        <v>701</v>
      </c>
      <c r="G62" t="s">
        <v>702</v>
      </c>
      <c r="I62">
        <v>1.1599999999999999E-2</v>
      </c>
      <c r="J62" t="s">
        <v>701</v>
      </c>
      <c r="K62" t="s">
        <v>702</v>
      </c>
      <c r="Q62">
        <v>78</v>
      </c>
      <c r="R62" t="s">
        <v>703</v>
      </c>
      <c r="S62" t="s">
        <v>704</v>
      </c>
      <c r="AM62">
        <v>1</v>
      </c>
      <c r="AN62" t="s">
        <v>273</v>
      </c>
      <c r="AP62">
        <v>32</v>
      </c>
      <c r="AQ62" t="s">
        <v>273</v>
      </c>
      <c r="AS62">
        <v>870</v>
      </c>
      <c r="AT62" t="s">
        <v>273</v>
      </c>
      <c r="AV62">
        <v>1</v>
      </c>
      <c r="AW62" t="s">
        <v>419</v>
      </c>
      <c r="AY62">
        <v>25</v>
      </c>
      <c r="AZ62" t="s">
        <v>419</v>
      </c>
      <c r="BB62">
        <v>263</v>
      </c>
      <c r="BC62" t="s">
        <v>419</v>
      </c>
    </row>
    <row r="63" spans="1:55" x14ac:dyDescent="0.2">
      <c r="A63">
        <v>1</v>
      </c>
      <c r="B63" t="s">
        <v>705</v>
      </c>
      <c r="C63" t="s">
        <v>706</v>
      </c>
      <c r="E63">
        <v>5.6000000000000001E-2</v>
      </c>
      <c r="F63" t="s">
        <v>707</v>
      </c>
      <c r="G63" t="s">
        <v>708</v>
      </c>
      <c r="I63">
        <v>4.7000000000000002E-3</v>
      </c>
      <c r="J63" t="s">
        <v>707</v>
      </c>
      <c r="K63" t="s">
        <v>708</v>
      </c>
      <c r="Q63">
        <v>77</v>
      </c>
      <c r="R63" t="s">
        <v>709</v>
      </c>
      <c r="S63" t="s">
        <v>710</v>
      </c>
      <c r="AM63">
        <v>1</v>
      </c>
      <c r="AN63" t="s">
        <v>711</v>
      </c>
      <c r="AP63">
        <v>81</v>
      </c>
      <c r="AQ63" t="s">
        <v>711</v>
      </c>
      <c r="AS63">
        <v>647</v>
      </c>
      <c r="AT63" t="s">
        <v>711</v>
      </c>
      <c r="AV63">
        <v>1</v>
      </c>
      <c r="AW63" t="s">
        <v>712</v>
      </c>
      <c r="AY63">
        <v>19</v>
      </c>
      <c r="AZ63" t="s">
        <v>712</v>
      </c>
      <c r="BB63">
        <v>529</v>
      </c>
      <c r="BC63" t="s">
        <v>712</v>
      </c>
    </row>
    <row r="64" spans="1:55" x14ac:dyDescent="0.2">
      <c r="A64">
        <v>1</v>
      </c>
      <c r="B64" t="s">
        <v>713</v>
      </c>
      <c r="C64" t="s">
        <v>714</v>
      </c>
      <c r="E64">
        <v>0.15709999999999999</v>
      </c>
      <c r="F64" t="s">
        <v>715</v>
      </c>
      <c r="G64" t="s">
        <v>716</v>
      </c>
      <c r="I64">
        <v>7.3120000000000003</v>
      </c>
      <c r="J64" t="s">
        <v>715</v>
      </c>
      <c r="K64" t="s">
        <v>716</v>
      </c>
      <c r="Q64">
        <v>77</v>
      </c>
      <c r="R64" t="s">
        <v>717</v>
      </c>
      <c r="S64" t="s">
        <v>718</v>
      </c>
      <c r="AM64">
        <v>1</v>
      </c>
      <c r="AN64" t="s">
        <v>719</v>
      </c>
      <c r="AP64">
        <v>6</v>
      </c>
      <c r="AQ64" t="s">
        <v>719</v>
      </c>
      <c r="AS64">
        <v>959</v>
      </c>
      <c r="AT64" t="s">
        <v>719</v>
      </c>
      <c r="AV64">
        <v>1</v>
      </c>
      <c r="AW64" t="s">
        <v>720</v>
      </c>
      <c r="AY64">
        <v>40</v>
      </c>
      <c r="AZ64" t="s">
        <v>720</v>
      </c>
      <c r="BB64">
        <v>378</v>
      </c>
      <c r="BC64" t="s">
        <v>720</v>
      </c>
    </row>
    <row r="65" spans="1:55" x14ac:dyDescent="0.2">
      <c r="A65">
        <v>1</v>
      </c>
      <c r="B65" t="s">
        <v>721</v>
      </c>
      <c r="C65" t="s">
        <v>722</v>
      </c>
      <c r="E65">
        <v>0.16550000000000001</v>
      </c>
      <c r="F65" t="s">
        <v>723</v>
      </c>
      <c r="G65" t="s">
        <v>724</v>
      </c>
      <c r="I65">
        <v>1.2699999999999999E-2</v>
      </c>
      <c r="J65" t="s">
        <v>723</v>
      </c>
      <c r="K65" t="s">
        <v>724</v>
      </c>
      <c r="Q65">
        <v>77</v>
      </c>
      <c r="R65" t="s">
        <v>725</v>
      </c>
      <c r="S65" t="s">
        <v>726</v>
      </c>
      <c r="AM65">
        <v>1</v>
      </c>
      <c r="AN65" t="s">
        <v>727</v>
      </c>
      <c r="AP65">
        <v>23</v>
      </c>
      <c r="AQ65" t="s">
        <v>727</v>
      </c>
      <c r="AS65">
        <v>513</v>
      </c>
      <c r="AT65" t="s">
        <v>727</v>
      </c>
      <c r="AV65">
        <v>1</v>
      </c>
      <c r="AW65" t="s">
        <v>127</v>
      </c>
      <c r="AY65">
        <v>59</v>
      </c>
      <c r="AZ65" t="s">
        <v>127</v>
      </c>
      <c r="BB65">
        <v>425</v>
      </c>
      <c r="BC65" t="s">
        <v>127</v>
      </c>
    </row>
    <row r="66" spans="1:55" x14ac:dyDescent="0.2">
      <c r="A66">
        <v>1</v>
      </c>
      <c r="B66" t="s">
        <v>728</v>
      </c>
      <c r="C66" t="s">
        <v>729</v>
      </c>
      <c r="E66">
        <v>3.9300000000000002E-2</v>
      </c>
      <c r="F66" t="s">
        <v>730</v>
      </c>
      <c r="G66" t="s">
        <v>731</v>
      </c>
      <c r="I66">
        <v>3.3E-3</v>
      </c>
      <c r="J66" t="s">
        <v>730</v>
      </c>
      <c r="K66" t="s">
        <v>731</v>
      </c>
      <c r="Q66">
        <v>73</v>
      </c>
      <c r="R66" t="s">
        <v>732</v>
      </c>
      <c r="S66" t="s">
        <v>733</v>
      </c>
      <c r="AM66">
        <v>1</v>
      </c>
      <c r="AN66" t="s">
        <v>286</v>
      </c>
      <c r="AP66">
        <v>78</v>
      </c>
      <c r="AQ66" t="s">
        <v>286</v>
      </c>
      <c r="AS66">
        <v>56</v>
      </c>
      <c r="AT66" t="s">
        <v>286</v>
      </c>
      <c r="AV66">
        <v>1</v>
      </c>
      <c r="AW66" t="s">
        <v>429</v>
      </c>
      <c r="AY66">
        <v>42</v>
      </c>
      <c r="AZ66" t="s">
        <v>429</v>
      </c>
      <c r="BB66">
        <v>62</v>
      </c>
      <c r="BC66" t="s">
        <v>429</v>
      </c>
    </row>
    <row r="67" spans="1:55" x14ac:dyDescent="0.2">
      <c r="A67">
        <v>1</v>
      </c>
      <c r="B67" t="s">
        <v>734</v>
      </c>
      <c r="C67" t="s">
        <v>735</v>
      </c>
      <c r="E67">
        <v>1.4289000000000001</v>
      </c>
      <c r="F67" t="s">
        <v>736</v>
      </c>
      <c r="G67" t="s">
        <v>737</v>
      </c>
      <c r="I67">
        <v>0.24560000000000001</v>
      </c>
      <c r="J67" t="s">
        <v>736</v>
      </c>
      <c r="K67" t="s">
        <v>737</v>
      </c>
      <c r="Q67">
        <v>72</v>
      </c>
      <c r="R67" t="s">
        <v>738</v>
      </c>
      <c r="S67" t="s">
        <v>739</v>
      </c>
      <c r="AM67">
        <v>1</v>
      </c>
      <c r="AN67" t="s">
        <v>740</v>
      </c>
      <c r="AP67">
        <v>40</v>
      </c>
      <c r="AQ67" t="s">
        <v>740</v>
      </c>
      <c r="AS67">
        <v>594</v>
      </c>
      <c r="AT67" t="s">
        <v>740</v>
      </c>
      <c r="AV67">
        <v>1</v>
      </c>
      <c r="AW67" t="s">
        <v>741</v>
      </c>
      <c r="AY67">
        <v>5</v>
      </c>
      <c r="AZ67" t="s">
        <v>741</v>
      </c>
      <c r="BB67">
        <v>316</v>
      </c>
      <c r="BC67" t="s">
        <v>741</v>
      </c>
    </row>
    <row r="68" spans="1:55" x14ac:dyDescent="0.2">
      <c r="E68">
        <v>3.7999999999999999E-2</v>
      </c>
      <c r="F68" t="s">
        <v>742</v>
      </c>
      <c r="G68" t="s">
        <v>743</v>
      </c>
      <c r="I68">
        <v>0.22839999999999999</v>
      </c>
      <c r="J68" t="s">
        <v>742</v>
      </c>
      <c r="K68" t="s">
        <v>743</v>
      </c>
      <c r="Q68">
        <v>72</v>
      </c>
      <c r="R68" t="s">
        <v>744</v>
      </c>
      <c r="S68" t="s">
        <v>745</v>
      </c>
      <c r="AM68">
        <v>1</v>
      </c>
      <c r="AN68" t="s">
        <v>746</v>
      </c>
      <c r="AP68">
        <v>72</v>
      </c>
      <c r="AQ68" t="s">
        <v>746</v>
      </c>
      <c r="AS68">
        <v>322</v>
      </c>
      <c r="AT68" t="s">
        <v>746</v>
      </c>
      <c r="AV68">
        <v>1</v>
      </c>
      <c r="AW68" t="s">
        <v>191</v>
      </c>
      <c r="AY68">
        <v>73</v>
      </c>
      <c r="AZ68" t="s">
        <v>191</v>
      </c>
      <c r="BB68">
        <v>274</v>
      </c>
      <c r="BC68" t="s">
        <v>191</v>
      </c>
    </row>
    <row r="69" spans="1:55" x14ac:dyDescent="0.2">
      <c r="E69">
        <v>2.2800000000000001E-2</v>
      </c>
      <c r="F69" t="s">
        <v>747</v>
      </c>
      <c r="G69" t="s">
        <v>748</v>
      </c>
      <c r="I69">
        <v>1.9199999999999998E-2</v>
      </c>
      <c r="J69" t="s">
        <v>747</v>
      </c>
      <c r="K69" t="s">
        <v>748</v>
      </c>
      <c r="Q69">
        <v>71</v>
      </c>
      <c r="R69" t="s">
        <v>749</v>
      </c>
      <c r="S69" t="s">
        <v>750</v>
      </c>
      <c r="AM69">
        <v>1</v>
      </c>
      <c r="AN69" t="s">
        <v>751</v>
      </c>
      <c r="AP69">
        <v>5</v>
      </c>
      <c r="AQ69" t="s">
        <v>751</v>
      </c>
      <c r="AS69">
        <v>600</v>
      </c>
      <c r="AT69" t="s">
        <v>751</v>
      </c>
      <c r="AV69">
        <v>1</v>
      </c>
      <c r="AW69" t="s">
        <v>204</v>
      </c>
      <c r="AY69">
        <v>86</v>
      </c>
      <c r="AZ69" t="s">
        <v>204</v>
      </c>
      <c r="BB69">
        <v>430</v>
      </c>
      <c r="BC69" t="s">
        <v>204</v>
      </c>
    </row>
    <row r="70" spans="1:55" x14ac:dyDescent="0.2">
      <c r="E70">
        <v>0.1343</v>
      </c>
      <c r="F70" t="s">
        <v>752</v>
      </c>
      <c r="G70" t="s">
        <v>753</v>
      </c>
      <c r="I70">
        <v>1.1999999999999999E-3</v>
      </c>
      <c r="J70" t="s">
        <v>752</v>
      </c>
      <c r="K70" t="s">
        <v>753</v>
      </c>
      <c r="Q70">
        <v>71</v>
      </c>
      <c r="R70" t="s">
        <v>648</v>
      </c>
      <c r="S70" t="s">
        <v>754</v>
      </c>
      <c r="AM70">
        <v>1</v>
      </c>
      <c r="AN70" t="s">
        <v>755</v>
      </c>
      <c r="AP70">
        <v>27</v>
      </c>
      <c r="AQ70" t="s">
        <v>755</v>
      </c>
      <c r="AS70">
        <v>202</v>
      </c>
      <c r="AT70" t="s">
        <v>755</v>
      </c>
      <c r="AV70">
        <v>1</v>
      </c>
      <c r="AW70" t="s">
        <v>204</v>
      </c>
      <c r="AY70">
        <v>94</v>
      </c>
      <c r="AZ70" t="s">
        <v>204</v>
      </c>
      <c r="BB70">
        <v>350</v>
      </c>
      <c r="BC70" t="s">
        <v>204</v>
      </c>
    </row>
    <row r="71" spans="1:55" x14ac:dyDescent="0.2">
      <c r="E71">
        <v>1.9E-3</v>
      </c>
      <c r="F71" t="s">
        <v>756</v>
      </c>
      <c r="G71" t="s">
        <v>757</v>
      </c>
      <c r="I71">
        <v>2.81E-2</v>
      </c>
      <c r="J71" t="s">
        <v>756</v>
      </c>
      <c r="K71" t="s">
        <v>757</v>
      </c>
      <c r="Q71">
        <v>70</v>
      </c>
      <c r="R71" t="s">
        <v>758</v>
      </c>
      <c r="S71" t="s">
        <v>759</v>
      </c>
      <c r="AM71">
        <v>1</v>
      </c>
      <c r="AN71" t="s">
        <v>760</v>
      </c>
      <c r="AP71">
        <v>24</v>
      </c>
      <c r="AQ71" t="s">
        <v>760</v>
      </c>
      <c r="AS71">
        <v>597</v>
      </c>
      <c r="AT71" t="s">
        <v>760</v>
      </c>
      <c r="AV71">
        <v>1</v>
      </c>
      <c r="AW71" t="s">
        <v>761</v>
      </c>
      <c r="AY71">
        <v>7</v>
      </c>
      <c r="AZ71" t="s">
        <v>761</v>
      </c>
      <c r="BB71">
        <v>72</v>
      </c>
      <c r="BC71" t="s">
        <v>761</v>
      </c>
    </row>
    <row r="72" spans="1:55" x14ac:dyDescent="0.2">
      <c r="E72">
        <v>0.37090000000000001</v>
      </c>
      <c r="F72" t="s">
        <v>762</v>
      </c>
      <c r="G72" t="s">
        <v>763</v>
      </c>
      <c r="I72">
        <v>8.8999999999999996E-2</v>
      </c>
      <c r="J72" t="s">
        <v>762</v>
      </c>
      <c r="K72" t="s">
        <v>763</v>
      </c>
      <c r="Q72">
        <v>69</v>
      </c>
      <c r="R72" t="s">
        <v>764</v>
      </c>
      <c r="S72" t="s">
        <v>765</v>
      </c>
      <c r="AM72">
        <v>1</v>
      </c>
      <c r="AN72" t="s">
        <v>766</v>
      </c>
      <c r="AP72">
        <v>67</v>
      </c>
      <c r="AQ72" t="s">
        <v>766</v>
      </c>
      <c r="AS72">
        <v>747</v>
      </c>
      <c r="AT72" t="s">
        <v>766</v>
      </c>
      <c r="AV72">
        <v>1</v>
      </c>
      <c r="AW72" t="s">
        <v>460</v>
      </c>
      <c r="AY72">
        <v>25</v>
      </c>
      <c r="AZ72" t="s">
        <v>460</v>
      </c>
      <c r="BB72">
        <v>996</v>
      </c>
      <c r="BC72" t="s">
        <v>460</v>
      </c>
    </row>
    <row r="73" spans="1:55" x14ac:dyDescent="0.2">
      <c r="E73">
        <v>6.5699999999999995E-2</v>
      </c>
      <c r="F73" t="s">
        <v>767</v>
      </c>
      <c r="G73" t="s">
        <v>768</v>
      </c>
      <c r="I73">
        <v>7.3599999999999999E-2</v>
      </c>
      <c r="J73" t="s">
        <v>767</v>
      </c>
      <c r="K73" t="s">
        <v>768</v>
      </c>
      <c r="Q73">
        <v>69</v>
      </c>
      <c r="R73" t="s">
        <v>769</v>
      </c>
      <c r="S73" t="s">
        <v>770</v>
      </c>
      <c r="AM73">
        <v>1</v>
      </c>
      <c r="AN73" t="s">
        <v>298</v>
      </c>
      <c r="AP73">
        <v>85</v>
      </c>
      <c r="AQ73" t="s">
        <v>298</v>
      </c>
      <c r="AS73">
        <v>517</v>
      </c>
      <c r="AT73" t="s">
        <v>298</v>
      </c>
      <c r="AV73">
        <v>1</v>
      </c>
      <c r="AW73" t="s">
        <v>471</v>
      </c>
      <c r="AY73">
        <v>46</v>
      </c>
      <c r="AZ73" t="s">
        <v>471</v>
      </c>
      <c r="BB73">
        <v>277</v>
      </c>
      <c r="BC73" t="s">
        <v>471</v>
      </c>
    </row>
    <row r="74" spans="1:55" x14ac:dyDescent="0.2">
      <c r="E74">
        <v>8.6400000000000005E-2</v>
      </c>
      <c r="F74" t="s">
        <v>771</v>
      </c>
      <c r="G74" t="s">
        <v>772</v>
      </c>
      <c r="I74">
        <v>3.1E-2</v>
      </c>
      <c r="J74" t="s">
        <v>771</v>
      </c>
      <c r="K74" t="s">
        <v>772</v>
      </c>
      <c r="Q74">
        <v>68</v>
      </c>
      <c r="R74" t="s">
        <v>773</v>
      </c>
      <c r="S74" t="s">
        <v>774</v>
      </c>
      <c r="AM74">
        <v>1</v>
      </c>
      <c r="AN74" t="s">
        <v>298</v>
      </c>
      <c r="AP74">
        <v>66</v>
      </c>
      <c r="AQ74" t="s">
        <v>298</v>
      </c>
      <c r="AS74">
        <v>979</v>
      </c>
      <c r="AT74" t="s">
        <v>298</v>
      </c>
      <c r="AV74">
        <v>1</v>
      </c>
      <c r="AW74" t="s">
        <v>775</v>
      </c>
      <c r="AY74">
        <v>94</v>
      </c>
      <c r="AZ74" t="s">
        <v>775</v>
      </c>
      <c r="BB74">
        <v>380</v>
      </c>
      <c r="BC74" t="s">
        <v>775</v>
      </c>
    </row>
    <row r="75" spans="1:55" x14ac:dyDescent="0.2">
      <c r="E75">
        <v>0.18920000000000001</v>
      </c>
      <c r="F75" t="s">
        <v>776</v>
      </c>
      <c r="G75" t="s">
        <v>777</v>
      </c>
      <c r="I75">
        <v>2.0232000000000001</v>
      </c>
      <c r="J75" t="s">
        <v>776</v>
      </c>
      <c r="K75" t="s">
        <v>777</v>
      </c>
      <c r="Q75">
        <v>66</v>
      </c>
      <c r="R75" t="s">
        <v>778</v>
      </c>
      <c r="S75" t="s">
        <v>779</v>
      </c>
      <c r="AM75">
        <v>1</v>
      </c>
      <c r="AN75" t="s">
        <v>309</v>
      </c>
      <c r="AP75">
        <v>17</v>
      </c>
      <c r="AQ75" t="s">
        <v>309</v>
      </c>
      <c r="AS75">
        <v>482</v>
      </c>
      <c r="AT75" t="s">
        <v>309</v>
      </c>
      <c r="AV75">
        <v>1</v>
      </c>
      <c r="AW75" t="s">
        <v>482</v>
      </c>
      <c r="AY75">
        <v>78</v>
      </c>
      <c r="AZ75" t="s">
        <v>482</v>
      </c>
      <c r="BB75">
        <v>769</v>
      </c>
      <c r="BC75" t="s">
        <v>482</v>
      </c>
    </row>
    <row r="76" spans="1:55" x14ac:dyDescent="0.2">
      <c r="E76">
        <v>1.8700000000000001E-2</v>
      </c>
      <c r="F76" t="s">
        <v>780</v>
      </c>
      <c r="G76" t="s">
        <v>781</v>
      </c>
      <c r="I76">
        <v>7.9799999999999996E-2</v>
      </c>
      <c r="J76" t="s">
        <v>780</v>
      </c>
      <c r="K76" t="s">
        <v>781</v>
      </c>
      <c r="Q76">
        <v>66</v>
      </c>
      <c r="R76" t="s">
        <v>782</v>
      </c>
      <c r="S76" t="s">
        <v>783</v>
      </c>
      <c r="AM76">
        <v>1</v>
      </c>
      <c r="AN76" t="s">
        <v>784</v>
      </c>
      <c r="AP76">
        <v>23</v>
      </c>
      <c r="AQ76" t="s">
        <v>784</v>
      </c>
      <c r="AS76">
        <v>698</v>
      </c>
      <c r="AT76" t="s">
        <v>784</v>
      </c>
      <c r="AV76">
        <v>1</v>
      </c>
      <c r="AW76" t="s">
        <v>482</v>
      </c>
      <c r="AY76">
        <v>72</v>
      </c>
      <c r="AZ76" t="s">
        <v>482</v>
      </c>
      <c r="BB76">
        <v>236</v>
      </c>
      <c r="BC76" t="s">
        <v>482</v>
      </c>
    </row>
    <row r="77" spans="1:55" x14ac:dyDescent="0.2">
      <c r="E77">
        <v>2.3099999999999999E-2</v>
      </c>
      <c r="F77" t="s">
        <v>785</v>
      </c>
      <c r="G77" t="s">
        <v>786</v>
      </c>
      <c r="I77">
        <v>5.7700000000000001E-2</v>
      </c>
      <c r="J77" t="s">
        <v>785</v>
      </c>
      <c r="K77" t="s">
        <v>786</v>
      </c>
      <c r="Q77">
        <v>66</v>
      </c>
      <c r="R77" t="s">
        <v>787</v>
      </c>
      <c r="S77" t="s">
        <v>788</v>
      </c>
      <c r="AM77">
        <v>1</v>
      </c>
      <c r="AN77" t="s">
        <v>789</v>
      </c>
      <c r="AP77">
        <v>36</v>
      </c>
      <c r="AQ77" t="s">
        <v>789</v>
      </c>
      <c r="AS77">
        <v>991</v>
      </c>
      <c r="AT77" t="s">
        <v>789</v>
      </c>
      <c r="AV77">
        <v>1</v>
      </c>
      <c r="AW77" t="s">
        <v>492</v>
      </c>
      <c r="AY77">
        <v>43</v>
      </c>
      <c r="AZ77" t="s">
        <v>492</v>
      </c>
      <c r="BB77">
        <v>531</v>
      </c>
      <c r="BC77" t="s">
        <v>492</v>
      </c>
    </row>
    <row r="78" spans="1:55" x14ac:dyDescent="0.2">
      <c r="E78">
        <v>3.0999999999999999E-3</v>
      </c>
      <c r="F78" t="s">
        <v>790</v>
      </c>
      <c r="G78" t="s">
        <v>791</v>
      </c>
      <c r="I78">
        <v>1.4459</v>
      </c>
      <c r="J78" t="s">
        <v>790</v>
      </c>
      <c r="K78" t="s">
        <v>791</v>
      </c>
      <c r="Q78">
        <v>65</v>
      </c>
      <c r="R78" t="s">
        <v>792</v>
      </c>
      <c r="S78" t="s">
        <v>793</v>
      </c>
      <c r="AM78">
        <v>1</v>
      </c>
      <c r="AN78" t="s">
        <v>794</v>
      </c>
      <c r="AP78">
        <v>91</v>
      </c>
      <c r="AQ78" t="s">
        <v>794</v>
      </c>
      <c r="AS78">
        <v>659</v>
      </c>
      <c r="AT78" t="s">
        <v>794</v>
      </c>
      <c r="AV78">
        <v>1</v>
      </c>
      <c r="AW78" t="s">
        <v>795</v>
      </c>
      <c r="AY78">
        <v>26</v>
      </c>
      <c r="AZ78" t="s">
        <v>795</v>
      </c>
      <c r="BB78">
        <v>9</v>
      </c>
      <c r="BC78" t="s">
        <v>795</v>
      </c>
    </row>
    <row r="79" spans="1:55" x14ac:dyDescent="0.2">
      <c r="E79">
        <v>2.9000000000000001E-2</v>
      </c>
      <c r="F79" t="s">
        <v>796</v>
      </c>
      <c r="G79" t="s">
        <v>797</v>
      </c>
      <c r="I79">
        <v>1.2157</v>
      </c>
      <c r="J79" t="s">
        <v>796</v>
      </c>
      <c r="K79" t="s">
        <v>797</v>
      </c>
      <c r="Q79">
        <v>65</v>
      </c>
      <c r="R79" t="s">
        <v>798</v>
      </c>
      <c r="S79" t="s">
        <v>799</v>
      </c>
      <c r="AM79">
        <v>1</v>
      </c>
      <c r="AN79" t="s">
        <v>800</v>
      </c>
      <c r="AP79">
        <v>20</v>
      </c>
      <c r="AQ79" t="s">
        <v>800</v>
      </c>
      <c r="AS79">
        <v>819</v>
      </c>
      <c r="AT79" t="s">
        <v>800</v>
      </c>
      <c r="AV79">
        <v>1</v>
      </c>
      <c r="AW79" t="s">
        <v>502</v>
      </c>
      <c r="AY79">
        <v>14</v>
      </c>
      <c r="AZ79" t="s">
        <v>502</v>
      </c>
      <c r="BB79">
        <v>2</v>
      </c>
      <c r="BC79" t="s">
        <v>502</v>
      </c>
    </row>
    <row r="80" spans="1:55" x14ac:dyDescent="0.2">
      <c r="E80">
        <v>0.80969999999999998</v>
      </c>
      <c r="F80" t="s">
        <v>801</v>
      </c>
      <c r="G80" t="s">
        <v>802</v>
      </c>
      <c r="I80">
        <v>4.1799999999999997E-2</v>
      </c>
      <c r="J80" t="s">
        <v>801</v>
      </c>
      <c r="K80" t="s">
        <v>802</v>
      </c>
      <c r="Q80">
        <v>64</v>
      </c>
      <c r="R80" t="s">
        <v>803</v>
      </c>
      <c r="S80" t="s">
        <v>804</v>
      </c>
      <c r="AM80">
        <v>1</v>
      </c>
      <c r="AN80" t="s">
        <v>805</v>
      </c>
      <c r="AP80">
        <v>28</v>
      </c>
      <c r="AQ80" t="s">
        <v>805</v>
      </c>
      <c r="AS80">
        <v>230</v>
      </c>
      <c r="AT80" t="s">
        <v>805</v>
      </c>
      <c r="AV80">
        <v>1</v>
      </c>
      <c r="AW80" t="s">
        <v>512</v>
      </c>
      <c r="AY80">
        <v>3</v>
      </c>
      <c r="AZ80" t="s">
        <v>512</v>
      </c>
      <c r="BB80">
        <v>63</v>
      </c>
      <c r="BC80" t="s">
        <v>512</v>
      </c>
    </row>
    <row r="81" spans="5:55" x14ac:dyDescent="0.2">
      <c r="E81">
        <v>2.35E-2</v>
      </c>
      <c r="F81" t="s">
        <v>806</v>
      </c>
      <c r="G81" t="s">
        <v>807</v>
      </c>
      <c r="I81">
        <v>4.4588999999999999</v>
      </c>
      <c r="J81" t="s">
        <v>806</v>
      </c>
      <c r="K81" t="s">
        <v>807</v>
      </c>
      <c r="Q81">
        <v>64</v>
      </c>
      <c r="R81" t="s">
        <v>808</v>
      </c>
      <c r="S81" t="s">
        <v>809</v>
      </c>
      <c r="AM81">
        <v>1</v>
      </c>
      <c r="AN81" t="s">
        <v>322</v>
      </c>
      <c r="AP81">
        <v>56</v>
      </c>
      <c r="AQ81" t="s">
        <v>322</v>
      </c>
      <c r="AS81">
        <v>982</v>
      </c>
      <c r="AT81" t="s">
        <v>322</v>
      </c>
      <c r="AV81">
        <v>1</v>
      </c>
      <c r="AW81" t="s">
        <v>810</v>
      </c>
      <c r="AY81">
        <v>57</v>
      </c>
      <c r="AZ81" t="s">
        <v>810</v>
      </c>
      <c r="BB81">
        <v>634</v>
      </c>
      <c r="BC81" t="s">
        <v>810</v>
      </c>
    </row>
    <row r="82" spans="5:55" x14ac:dyDescent="0.2">
      <c r="E82">
        <v>0.28939999999999999</v>
      </c>
      <c r="F82" t="s">
        <v>811</v>
      </c>
      <c r="G82" t="s">
        <v>812</v>
      </c>
      <c r="I82">
        <v>6.7500000000000004E-2</v>
      </c>
      <c r="J82" t="s">
        <v>811</v>
      </c>
      <c r="K82" t="s">
        <v>812</v>
      </c>
      <c r="Q82">
        <v>63</v>
      </c>
      <c r="R82" t="s">
        <v>813</v>
      </c>
      <c r="S82" t="s">
        <v>814</v>
      </c>
      <c r="AM82">
        <v>1</v>
      </c>
      <c r="AN82" t="s">
        <v>334</v>
      </c>
      <c r="AP82">
        <v>9</v>
      </c>
      <c r="AQ82" t="s">
        <v>334</v>
      </c>
      <c r="AS82">
        <v>345</v>
      </c>
      <c r="AT82" t="s">
        <v>334</v>
      </c>
      <c r="AV82">
        <v>1</v>
      </c>
      <c r="AW82" t="s">
        <v>815</v>
      </c>
      <c r="AY82">
        <v>25</v>
      </c>
      <c r="AZ82" t="s">
        <v>815</v>
      </c>
      <c r="BB82">
        <v>713</v>
      </c>
      <c r="BC82" t="s">
        <v>815</v>
      </c>
    </row>
    <row r="83" spans="5:55" x14ac:dyDescent="0.2">
      <c r="E83">
        <v>1E-4</v>
      </c>
      <c r="F83" t="s">
        <v>816</v>
      </c>
      <c r="G83" t="s">
        <v>817</v>
      </c>
      <c r="I83">
        <v>0.49969999999999998</v>
      </c>
      <c r="J83" t="s">
        <v>816</v>
      </c>
      <c r="K83" t="s">
        <v>817</v>
      </c>
      <c r="Q83">
        <v>63</v>
      </c>
      <c r="R83" t="s">
        <v>818</v>
      </c>
      <c r="S83" t="s">
        <v>819</v>
      </c>
      <c r="AM83">
        <v>1</v>
      </c>
      <c r="AN83" t="s">
        <v>820</v>
      </c>
      <c r="AP83">
        <v>50</v>
      </c>
      <c r="AQ83" t="s">
        <v>820</v>
      </c>
      <c r="AS83">
        <v>682</v>
      </c>
      <c r="AT83" t="s">
        <v>820</v>
      </c>
      <c r="AV83">
        <v>1</v>
      </c>
      <c r="AW83" t="s">
        <v>217</v>
      </c>
      <c r="AY83">
        <v>42</v>
      </c>
      <c r="AZ83" t="s">
        <v>217</v>
      </c>
      <c r="BB83">
        <v>654</v>
      </c>
      <c r="BC83" t="s">
        <v>217</v>
      </c>
    </row>
    <row r="84" spans="5:55" x14ac:dyDescent="0.2">
      <c r="E84">
        <v>1.7054</v>
      </c>
      <c r="F84" t="s">
        <v>821</v>
      </c>
      <c r="G84" t="s">
        <v>822</v>
      </c>
      <c r="I84">
        <v>1.2809999999999999</v>
      </c>
      <c r="J84" t="s">
        <v>821</v>
      </c>
      <c r="K84" t="s">
        <v>822</v>
      </c>
      <c r="Q84">
        <v>60</v>
      </c>
      <c r="R84" t="s">
        <v>823</v>
      </c>
      <c r="S84" t="s">
        <v>824</v>
      </c>
      <c r="AM84">
        <v>1</v>
      </c>
      <c r="AN84" t="s">
        <v>825</v>
      </c>
      <c r="AP84">
        <v>28</v>
      </c>
      <c r="AQ84" t="s">
        <v>825</v>
      </c>
      <c r="AS84">
        <v>564</v>
      </c>
      <c r="AT84" t="s">
        <v>825</v>
      </c>
      <c r="AV84">
        <v>1</v>
      </c>
      <c r="AW84" t="s">
        <v>826</v>
      </c>
      <c r="AY84">
        <v>24</v>
      </c>
      <c r="AZ84" t="s">
        <v>826</v>
      </c>
      <c r="BB84">
        <v>142</v>
      </c>
      <c r="BC84" t="s">
        <v>826</v>
      </c>
    </row>
    <row r="85" spans="5:55" x14ac:dyDescent="0.2">
      <c r="E85">
        <v>0.15110000000000001</v>
      </c>
      <c r="F85" t="s">
        <v>827</v>
      </c>
      <c r="G85" t="s">
        <v>828</v>
      </c>
      <c r="I85">
        <v>3.1300000000000001E-2</v>
      </c>
      <c r="J85" t="s">
        <v>827</v>
      </c>
      <c r="K85" t="s">
        <v>828</v>
      </c>
      <c r="Q85">
        <v>60</v>
      </c>
      <c r="R85" t="s">
        <v>829</v>
      </c>
      <c r="S85" t="s">
        <v>830</v>
      </c>
      <c r="AM85">
        <v>1</v>
      </c>
      <c r="AN85" t="s">
        <v>346</v>
      </c>
      <c r="AP85">
        <v>97</v>
      </c>
      <c r="AQ85" t="s">
        <v>346</v>
      </c>
      <c r="AS85">
        <v>746</v>
      </c>
      <c r="AT85" t="s">
        <v>346</v>
      </c>
      <c r="AV85">
        <v>1</v>
      </c>
      <c r="AW85" t="s">
        <v>826</v>
      </c>
      <c r="AY85">
        <v>34</v>
      </c>
      <c r="AZ85" t="s">
        <v>826</v>
      </c>
      <c r="BB85">
        <v>728</v>
      </c>
      <c r="BC85" t="s">
        <v>826</v>
      </c>
    </row>
    <row r="86" spans="5:55" x14ac:dyDescent="0.2">
      <c r="E86">
        <v>0.1351</v>
      </c>
      <c r="F86" t="s">
        <v>831</v>
      </c>
      <c r="G86" t="s">
        <v>832</v>
      </c>
      <c r="I86">
        <v>1.4207000000000001</v>
      </c>
      <c r="J86" t="s">
        <v>831</v>
      </c>
      <c r="K86" t="s">
        <v>832</v>
      </c>
      <c r="Q86">
        <v>60</v>
      </c>
      <c r="R86" t="s">
        <v>833</v>
      </c>
      <c r="S86" t="s">
        <v>834</v>
      </c>
      <c r="AM86">
        <v>1</v>
      </c>
      <c r="AN86" t="s">
        <v>835</v>
      </c>
      <c r="AP86">
        <v>81</v>
      </c>
      <c r="AQ86" t="s">
        <v>835</v>
      </c>
      <c r="AS86">
        <v>191</v>
      </c>
      <c r="AT86" t="s">
        <v>835</v>
      </c>
      <c r="AV86">
        <v>1</v>
      </c>
      <c r="AW86" t="s">
        <v>530</v>
      </c>
      <c r="AY86">
        <v>2</v>
      </c>
      <c r="AZ86" t="s">
        <v>530</v>
      </c>
      <c r="BB86">
        <v>649</v>
      </c>
      <c r="BC86" t="s">
        <v>530</v>
      </c>
    </row>
    <row r="87" spans="5:55" x14ac:dyDescent="0.2">
      <c r="E87">
        <v>8.0000000000000004E-4</v>
      </c>
      <c r="F87" t="s">
        <v>836</v>
      </c>
      <c r="G87" t="s">
        <v>837</v>
      </c>
      <c r="I87">
        <v>3.2899999999999999E-2</v>
      </c>
      <c r="J87" t="s">
        <v>836</v>
      </c>
      <c r="K87" t="s">
        <v>837</v>
      </c>
      <c r="Q87">
        <v>58</v>
      </c>
      <c r="R87" t="s">
        <v>838</v>
      </c>
      <c r="S87" t="s">
        <v>839</v>
      </c>
      <c r="AM87">
        <v>1</v>
      </c>
      <c r="AN87" t="s">
        <v>840</v>
      </c>
      <c r="AP87">
        <v>24</v>
      </c>
      <c r="AQ87" t="s">
        <v>840</v>
      </c>
      <c r="AS87">
        <v>749</v>
      </c>
      <c r="AT87" t="s">
        <v>840</v>
      </c>
      <c r="AV87">
        <v>1</v>
      </c>
      <c r="AW87" t="s">
        <v>530</v>
      </c>
      <c r="AY87">
        <v>9</v>
      </c>
      <c r="AZ87" t="s">
        <v>530</v>
      </c>
      <c r="BB87">
        <v>616</v>
      </c>
      <c r="BC87" t="s">
        <v>530</v>
      </c>
    </row>
    <row r="88" spans="5:55" x14ac:dyDescent="0.2">
      <c r="E88">
        <v>8.2600000000000007E-2</v>
      </c>
      <c r="F88" t="s">
        <v>841</v>
      </c>
      <c r="G88" t="s">
        <v>842</v>
      </c>
      <c r="I88">
        <v>2E-3</v>
      </c>
      <c r="J88" t="s">
        <v>841</v>
      </c>
      <c r="K88" t="s">
        <v>842</v>
      </c>
      <c r="Q88">
        <v>56</v>
      </c>
      <c r="R88" t="s">
        <v>843</v>
      </c>
      <c r="S88" t="s">
        <v>844</v>
      </c>
      <c r="AM88">
        <v>1</v>
      </c>
      <c r="AN88" t="s">
        <v>357</v>
      </c>
      <c r="AP88">
        <v>15</v>
      </c>
      <c r="AQ88" t="s">
        <v>357</v>
      </c>
      <c r="AS88">
        <v>137</v>
      </c>
      <c r="AT88" t="s">
        <v>357</v>
      </c>
      <c r="AV88">
        <v>1</v>
      </c>
      <c r="AW88" t="s">
        <v>540</v>
      </c>
      <c r="AY88">
        <v>69</v>
      </c>
      <c r="AZ88" t="s">
        <v>540</v>
      </c>
      <c r="BB88">
        <v>565</v>
      </c>
      <c r="BC88" t="s">
        <v>540</v>
      </c>
    </row>
    <row r="89" spans="5:55" x14ac:dyDescent="0.2">
      <c r="E89">
        <v>0.1386</v>
      </c>
      <c r="F89" t="s">
        <v>845</v>
      </c>
      <c r="G89" t="s">
        <v>846</v>
      </c>
      <c r="I89">
        <v>1.0072000000000001</v>
      </c>
      <c r="J89" t="s">
        <v>845</v>
      </c>
      <c r="K89" t="s">
        <v>846</v>
      </c>
      <c r="Q89">
        <v>56</v>
      </c>
      <c r="R89" t="s">
        <v>847</v>
      </c>
      <c r="S89" t="s">
        <v>848</v>
      </c>
      <c r="AM89">
        <v>1</v>
      </c>
      <c r="AN89" t="s">
        <v>849</v>
      </c>
      <c r="AP89">
        <v>3</v>
      </c>
      <c r="AQ89" t="s">
        <v>849</v>
      </c>
      <c r="AS89">
        <v>720</v>
      </c>
      <c r="AT89" t="s">
        <v>849</v>
      </c>
      <c r="AV89">
        <v>1</v>
      </c>
      <c r="AW89" t="s">
        <v>263</v>
      </c>
      <c r="AY89">
        <v>92</v>
      </c>
      <c r="AZ89" t="s">
        <v>263</v>
      </c>
      <c r="BB89">
        <v>166</v>
      </c>
      <c r="BC89" t="s">
        <v>263</v>
      </c>
    </row>
    <row r="90" spans="5:55" x14ac:dyDescent="0.2">
      <c r="E90">
        <v>1.0581</v>
      </c>
      <c r="F90" t="s">
        <v>850</v>
      </c>
      <c r="G90" t="s">
        <v>851</v>
      </c>
      <c r="I90">
        <v>0.84050000000000002</v>
      </c>
      <c r="J90" t="s">
        <v>850</v>
      </c>
      <c r="K90" t="s">
        <v>851</v>
      </c>
      <c r="Q90">
        <v>55</v>
      </c>
      <c r="R90" t="s">
        <v>852</v>
      </c>
      <c r="S90" t="s">
        <v>853</v>
      </c>
      <c r="AM90">
        <v>1</v>
      </c>
      <c r="AN90" t="s">
        <v>368</v>
      </c>
      <c r="AP90">
        <v>5</v>
      </c>
      <c r="AQ90" t="s">
        <v>368</v>
      </c>
      <c r="AS90">
        <v>41</v>
      </c>
      <c r="AT90" t="s">
        <v>368</v>
      </c>
      <c r="AV90">
        <v>1</v>
      </c>
      <c r="AW90" t="s">
        <v>854</v>
      </c>
      <c r="AY90">
        <v>81</v>
      </c>
      <c r="AZ90" t="s">
        <v>854</v>
      </c>
      <c r="BB90">
        <v>965</v>
      </c>
      <c r="BC90" t="s">
        <v>854</v>
      </c>
    </row>
    <row r="91" spans="5:55" x14ac:dyDescent="0.2">
      <c r="E91">
        <v>1.6833</v>
      </c>
      <c r="F91" t="s">
        <v>855</v>
      </c>
      <c r="G91" t="s">
        <v>856</v>
      </c>
      <c r="I91">
        <v>5.4399999999999997E-2</v>
      </c>
      <c r="J91" t="s">
        <v>855</v>
      </c>
      <c r="K91" t="s">
        <v>856</v>
      </c>
      <c r="Q91">
        <v>55</v>
      </c>
      <c r="R91" t="s">
        <v>857</v>
      </c>
      <c r="S91" t="s">
        <v>858</v>
      </c>
      <c r="AM91">
        <v>1</v>
      </c>
      <c r="AN91" t="s">
        <v>379</v>
      </c>
      <c r="AP91">
        <v>25</v>
      </c>
      <c r="AQ91" t="s">
        <v>379</v>
      </c>
      <c r="AS91">
        <v>867</v>
      </c>
      <c r="AT91" t="s">
        <v>379</v>
      </c>
      <c r="AV91">
        <v>1</v>
      </c>
      <c r="AW91" t="s">
        <v>859</v>
      </c>
      <c r="AY91">
        <v>72</v>
      </c>
      <c r="AZ91" t="s">
        <v>859</v>
      </c>
      <c r="BB91">
        <v>237</v>
      </c>
      <c r="BC91" t="s">
        <v>859</v>
      </c>
    </row>
    <row r="92" spans="5:55" x14ac:dyDescent="0.2">
      <c r="E92">
        <v>1.9085000000000001</v>
      </c>
      <c r="F92" t="s">
        <v>860</v>
      </c>
      <c r="G92" t="s">
        <v>861</v>
      </c>
      <c r="I92">
        <v>7.4000000000000003E-3</v>
      </c>
      <c r="J92" t="s">
        <v>860</v>
      </c>
      <c r="K92" t="s">
        <v>861</v>
      </c>
      <c r="Q92">
        <v>54</v>
      </c>
      <c r="R92" t="s">
        <v>862</v>
      </c>
      <c r="S92" t="s">
        <v>863</v>
      </c>
      <c r="AM92">
        <v>1</v>
      </c>
      <c r="AN92" t="s">
        <v>390</v>
      </c>
      <c r="AP92">
        <v>4</v>
      </c>
      <c r="AQ92" t="s">
        <v>390</v>
      </c>
      <c r="AS92">
        <v>879</v>
      </c>
      <c r="AT92" t="s">
        <v>390</v>
      </c>
      <c r="AV92">
        <v>1</v>
      </c>
      <c r="AW92" t="s">
        <v>864</v>
      </c>
      <c r="AY92">
        <v>91</v>
      </c>
      <c r="AZ92" t="s">
        <v>864</v>
      </c>
      <c r="BB92">
        <v>190</v>
      </c>
      <c r="BC92" t="s">
        <v>864</v>
      </c>
    </row>
    <row r="93" spans="5:55" x14ac:dyDescent="0.2">
      <c r="E93">
        <v>0.37430000000000002</v>
      </c>
      <c r="F93" t="s">
        <v>865</v>
      </c>
      <c r="G93" t="s">
        <v>866</v>
      </c>
      <c r="I93">
        <v>0.20200000000000001</v>
      </c>
      <c r="J93" t="s">
        <v>865</v>
      </c>
      <c r="K93" t="s">
        <v>866</v>
      </c>
      <c r="Q93">
        <v>53</v>
      </c>
      <c r="R93" t="s">
        <v>867</v>
      </c>
      <c r="S93" t="s">
        <v>868</v>
      </c>
      <c r="AM93">
        <v>1</v>
      </c>
      <c r="AN93" t="s">
        <v>869</v>
      </c>
      <c r="AP93">
        <v>60</v>
      </c>
      <c r="AQ93" t="s">
        <v>869</v>
      </c>
      <c r="AS93">
        <v>363</v>
      </c>
      <c r="AT93" t="s">
        <v>869</v>
      </c>
      <c r="AV93">
        <v>1</v>
      </c>
      <c r="AW93" t="s">
        <v>870</v>
      </c>
      <c r="AY93">
        <v>51</v>
      </c>
      <c r="AZ93" t="s">
        <v>870</v>
      </c>
      <c r="BB93">
        <v>501</v>
      </c>
      <c r="BC93" t="s">
        <v>870</v>
      </c>
    </row>
    <row r="94" spans="5:55" x14ac:dyDescent="0.2">
      <c r="E94">
        <v>1.35E-2</v>
      </c>
      <c r="F94" t="s">
        <v>871</v>
      </c>
      <c r="G94" t="s">
        <v>872</v>
      </c>
      <c r="I94">
        <v>2.53E-2</v>
      </c>
      <c r="J94" t="s">
        <v>871</v>
      </c>
      <c r="K94" t="s">
        <v>872</v>
      </c>
      <c r="Q94">
        <v>53</v>
      </c>
      <c r="R94" t="s">
        <v>873</v>
      </c>
      <c r="S94" t="s">
        <v>874</v>
      </c>
      <c r="AM94">
        <v>1</v>
      </c>
      <c r="AN94" t="s">
        <v>401</v>
      </c>
      <c r="AP94">
        <v>68</v>
      </c>
      <c r="AQ94" t="s">
        <v>401</v>
      </c>
      <c r="AS94">
        <v>361</v>
      </c>
      <c r="AT94" t="s">
        <v>401</v>
      </c>
      <c r="AV94">
        <v>1</v>
      </c>
      <c r="AW94" t="s">
        <v>875</v>
      </c>
      <c r="AY94">
        <v>92</v>
      </c>
      <c r="AZ94" t="s">
        <v>875</v>
      </c>
      <c r="BB94">
        <v>726</v>
      </c>
      <c r="BC94" t="s">
        <v>875</v>
      </c>
    </row>
    <row r="95" spans="5:55" x14ac:dyDescent="0.2">
      <c r="E95">
        <v>2.2170000000000001</v>
      </c>
      <c r="F95" t="s">
        <v>876</v>
      </c>
      <c r="G95" t="s">
        <v>877</v>
      </c>
      <c r="I95">
        <v>6.1999999999999998E-3</v>
      </c>
      <c r="J95" t="s">
        <v>876</v>
      </c>
      <c r="K95" t="s">
        <v>877</v>
      </c>
      <c r="Q95">
        <v>52</v>
      </c>
      <c r="R95" t="s">
        <v>878</v>
      </c>
      <c r="S95" t="s">
        <v>879</v>
      </c>
      <c r="AM95">
        <v>1</v>
      </c>
      <c r="AN95" t="s">
        <v>880</v>
      </c>
      <c r="AP95">
        <v>74</v>
      </c>
      <c r="AQ95" t="s">
        <v>880</v>
      </c>
      <c r="AS95">
        <v>882</v>
      </c>
      <c r="AT95" t="s">
        <v>880</v>
      </c>
      <c r="AV95">
        <v>1</v>
      </c>
      <c r="AW95" t="s">
        <v>881</v>
      </c>
      <c r="AY95">
        <v>93</v>
      </c>
      <c r="AZ95" t="s">
        <v>881</v>
      </c>
      <c r="BB95">
        <v>199</v>
      </c>
      <c r="BC95" t="s">
        <v>881</v>
      </c>
    </row>
    <row r="96" spans="5:55" x14ac:dyDescent="0.2">
      <c r="E96">
        <v>2.6850000000000001</v>
      </c>
      <c r="F96" t="s">
        <v>882</v>
      </c>
      <c r="G96" t="s">
        <v>883</v>
      </c>
      <c r="I96">
        <v>2.9399000000000002</v>
      </c>
      <c r="J96" t="s">
        <v>882</v>
      </c>
      <c r="K96" t="s">
        <v>883</v>
      </c>
      <c r="Q96">
        <v>52</v>
      </c>
      <c r="R96" t="s">
        <v>884</v>
      </c>
      <c r="S96" t="s">
        <v>885</v>
      </c>
      <c r="AM96">
        <v>1</v>
      </c>
      <c r="AN96" t="s">
        <v>886</v>
      </c>
      <c r="AP96">
        <v>57</v>
      </c>
      <c r="AQ96" t="s">
        <v>886</v>
      </c>
      <c r="AS96">
        <v>290</v>
      </c>
      <c r="AT96" t="s">
        <v>886</v>
      </c>
      <c r="AV96">
        <v>1</v>
      </c>
      <c r="AW96" t="s">
        <v>887</v>
      </c>
      <c r="AY96">
        <v>83</v>
      </c>
      <c r="AZ96" t="s">
        <v>887</v>
      </c>
      <c r="BB96">
        <v>254</v>
      </c>
      <c r="BC96" t="s">
        <v>887</v>
      </c>
    </row>
    <row r="97" spans="5:55" x14ac:dyDescent="0.2">
      <c r="E97">
        <v>1.09E-2</v>
      </c>
      <c r="F97" t="s">
        <v>888</v>
      </c>
      <c r="G97" t="s">
        <v>889</v>
      </c>
      <c r="I97">
        <v>2.2499999999999999E-2</v>
      </c>
      <c r="J97" t="s">
        <v>888</v>
      </c>
      <c r="K97" t="s">
        <v>889</v>
      </c>
      <c r="Q97">
        <v>52</v>
      </c>
      <c r="R97" t="s">
        <v>890</v>
      </c>
      <c r="S97" t="s">
        <v>891</v>
      </c>
      <c r="AM97">
        <v>1</v>
      </c>
      <c r="AN97" t="s">
        <v>892</v>
      </c>
      <c r="AP97">
        <v>100</v>
      </c>
      <c r="AQ97" t="s">
        <v>892</v>
      </c>
      <c r="AS97">
        <v>214</v>
      </c>
      <c r="AT97" t="s">
        <v>892</v>
      </c>
      <c r="AV97">
        <v>1</v>
      </c>
      <c r="AW97" t="s">
        <v>893</v>
      </c>
      <c r="AY97">
        <v>26</v>
      </c>
      <c r="AZ97" t="s">
        <v>893</v>
      </c>
      <c r="BB97">
        <v>993</v>
      </c>
      <c r="BC97" t="s">
        <v>893</v>
      </c>
    </row>
    <row r="98" spans="5:55" x14ac:dyDescent="0.2">
      <c r="E98">
        <v>2.5999999999999999E-3</v>
      </c>
      <c r="F98" t="s">
        <v>894</v>
      </c>
      <c r="G98" t="s">
        <v>895</v>
      </c>
      <c r="I98">
        <v>0.29210000000000003</v>
      </c>
      <c r="J98" t="s">
        <v>894</v>
      </c>
      <c r="K98" t="s">
        <v>895</v>
      </c>
      <c r="Q98">
        <v>51</v>
      </c>
      <c r="R98" t="s">
        <v>896</v>
      </c>
      <c r="S98" t="s">
        <v>897</v>
      </c>
      <c r="AM98">
        <v>1</v>
      </c>
      <c r="AN98" t="s">
        <v>898</v>
      </c>
      <c r="AP98">
        <v>29</v>
      </c>
      <c r="AQ98" t="s">
        <v>898</v>
      </c>
      <c r="AS98">
        <v>49</v>
      </c>
      <c r="AT98" t="s">
        <v>898</v>
      </c>
      <c r="AV98">
        <v>1</v>
      </c>
      <c r="AW98" t="s">
        <v>899</v>
      </c>
      <c r="AY98">
        <v>100</v>
      </c>
      <c r="AZ98" t="s">
        <v>899</v>
      </c>
      <c r="BB98">
        <v>139</v>
      </c>
      <c r="BC98" t="s">
        <v>899</v>
      </c>
    </row>
    <row r="99" spans="5:55" x14ac:dyDescent="0.2">
      <c r="E99">
        <v>0.28739999999999999</v>
      </c>
      <c r="F99" t="s">
        <v>900</v>
      </c>
      <c r="G99" t="s">
        <v>901</v>
      </c>
      <c r="I99">
        <v>1.909</v>
      </c>
      <c r="J99" t="s">
        <v>900</v>
      </c>
      <c r="K99" t="s">
        <v>901</v>
      </c>
      <c r="Q99">
        <v>51</v>
      </c>
      <c r="R99" t="s">
        <v>902</v>
      </c>
      <c r="S99" t="s">
        <v>903</v>
      </c>
      <c r="AM99">
        <v>1</v>
      </c>
      <c r="AN99" t="s">
        <v>904</v>
      </c>
      <c r="AP99">
        <v>48</v>
      </c>
      <c r="AQ99" t="s">
        <v>904</v>
      </c>
      <c r="AS99">
        <v>644</v>
      </c>
      <c r="AT99" t="s">
        <v>904</v>
      </c>
      <c r="AV99">
        <v>1</v>
      </c>
      <c r="AW99" t="s">
        <v>550</v>
      </c>
      <c r="AY99">
        <v>48</v>
      </c>
      <c r="AZ99" t="s">
        <v>550</v>
      </c>
      <c r="BB99">
        <v>772</v>
      </c>
      <c r="BC99" t="s">
        <v>550</v>
      </c>
    </row>
    <row r="100" spans="5:55" x14ac:dyDescent="0.2">
      <c r="E100">
        <v>0.16170000000000001</v>
      </c>
      <c r="F100" t="s">
        <v>905</v>
      </c>
      <c r="G100" t="s">
        <v>906</v>
      </c>
      <c r="I100">
        <v>4.5699999999999998E-2</v>
      </c>
      <c r="J100" t="s">
        <v>905</v>
      </c>
      <c r="K100" t="s">
        <v>906</v>
      </c>
      <c r="Q100">
        <v>51</v>
      </c>
      <c r="R100" t="s">
        <v>907</v>
      </c>
      <c r="S100" t="s">
        <v>908</v>
      </c>
      <c r="AM100">
        <v>1</v>
      </c>
      <c r="AN100" t="s">
        <v>909</v>
      </c>
      <c r="AP100">
        <v>25</v>
      </c>
      <c r="AQ100" t="s">
        <v>909</v>
      </c>
      <c r="AS100">
        <v>559</v>
      </c>
      <c r="AT100" t="s">
        <v>909</v>
      </c>
      <c r="AV100">
        <v>1</v>
      </c>
      <c r="AW100" t="s">
        <v>550</v>
      </c>
      <c r="AY100">
        <v>13</v>
      </c>
      <c r="AZ100" t="s">
        <v>550</v>
      </c>
      <c r="BB100">
        <v>846</v>
      </c>
      <c r="BC100" t="s">
        <v>550</v>
      </c>
    </row>
    <row r="101" spans="5:55" x14ac:dyDescent="0.2">
      <c r="E101">
        <v>0.45440000000000003</v>
      </c>
      <c r="F101" t="s">
        <v>910</v>
      </c>
      <c r="G101" t="s">
        <v>911</v>
      </c>
      <c r="I101">
        <v>4.3900000000000002E-2</v>
      </c>
      <c r="J101" t="s">
        <v>910</v>
      </c>
      <c r="K101" t="s">
        <v>911</v>
      </c>
      <c r="Q101">
        <v>50</v>
      </c>
      <c r="R101" t="s">
        <v>912</v>
      </c>
      <c r="S101" t="s">
        <v>913</v>
      </c>
      <c r="AM101">
        <v>1</v>
      </c>
      <c r="AN101" t="s">
        <v>914</v>
      </c>
      <c r="AP101">
        <v>30</v>
      </c>
      <c r="AQ101" t="s">
        <v>914</v>
      </c>
      <c r="AS101">
        <v>249</v>
      </c>
      <c r="AT101" t="s">
        <v>914</v>
      </c>
      <c r="AV101">
        <v>1</v>
      </c>
      <c r="AW101" t="s">
        <v>550</v>
      </c>
      <c r="AY101">
        <v>44</v>
      </c>
      <c r="AZ101" t="s">
        <v>550</v>
      </c>
      <c r="BB101">
        <v>635</v>
      </c>
      <c r="BC101" t="s">
        <v>550</v>
      </c>
    </row>
    <row r="102" spans="5:55" x14ac:dyDescent="0.2">
      <c r="E102">
        <v>0.7369</v>
      </c>
      <c r="F102" t="s">
        <v>915</v>
      </c>
      <c r="G102" t="s">
        <v>916</v>
      </c>
      <c r="I102">
        <v>1.5699999999999999E-2</v>
      </c>
      <c r="J102" t="s">
        <v>915</v>
      </c>
      <c r="K102" t="s">
        <v>916</v>
      </c>
      <c r="Q102">
        <v>50</v>
      </c>
      <c r="R102" t="s">
        <v>917</v>
      </c>
      <c r="S102" t="s">
        <v>918</v>
      </c>
      <c r="AM102">
        <v>1</v>
      </c>
      <c r="AN102" t="s">
        <v>919</v>
      </c>
      <c r="AP102">
        <v>20</v>
      </c>
      <c r="AQ102" t="s">
        <v>919</v>
      </c>
      <c r="AS102">
        <v>615</v>
      </c>
      <c r="AT102" t="s">
        <v>919</v>
      </c>
      <c r="AV102">
        <v>1</v>
      </c>
      <c r="AW102" t="s">
        <v>550</v>
      </c>
      <c r="AY102">
        <v>54</v>
      </c>
      <c r="AZ102" t="s">
        <v>550</v>
      </c>
      <c r="BB102">
        <v>11</v>
      </c>
      <c r="BC102" t="s">
        <v>550</v>
      </c>
    </row>
    <row r="103" spans="5:55" x14ac:dyDescent="0.2">
      <c r="E103">
        <v>1.1583000000000001</v>
      </c>
      <c r="F103" t="s">
        <v>920</v>
      </c>
      <c r="G103" t="s">
        <v>921</v>
      </c>
      <c r="I103">
        <v>1.6199999999999999E-2</v>
      </c>
      <c r="J103" t="s">
        <v>920</v>
      </c>
      <c r="K103" t="s">
        <v>921</v>
      </c>
      <c r="Q103">
        <v>49</v>
      </c>
      <c r="R103" t="s">
        <v>922</v>
      </c>
      <c r="S103" t="s">
        <v>923</v>
      </c>
      <c r="AM103">
        <v>1</v>
      </c>
      <c r="AN103" t="s">
        <v>924</v>
      </c>
      <c r="AP103">
        <v>9</v>
      </c>
      <c r="AQ103" t="s">
        <v>924</v>
      </c>
      <c r="AS103">
        <v>18</v>
      </c>
      <c r="AT103" t="s">
        <v>924</v>
      </c>
      <c r="AV103">
        <v>1</v>
      </c>
      <c r="AW103" t="s">
        <v>550</v>
      </c>
      <c r="AY103">
        <v>25</v>
      </c>
      <c r="AZ103" t="s">
        <v>550</v>
      </c>
      <c r="BB103">
        <v>189</v>
      </c>
      <c r="BC103" t="s">
        <v>550</v>
      </c>
    </row>
    <row r="104" spans="5:55" x14ac:dyDescent="0.2">
      <c r="E104">
        <v>8.2984000000000009</v>
      </c>
      <c r="F104" t="s">
        <v>925</v>
      </c>
      <c r="G104" t="s">
        <v>926</v>
      </c>
      <c r="I104">
        <v>5.1845999999999997</v>
      </c>
      <c r="J104" t="s">
        <v>925</v>
      </c>
      <c r="K104" t="s">
        <v>926</v>
      </c>
      <c r="Q104">
        <v>49</v>
      </c>
      <c r="R104" t="s">
        <v>927</v>
      </c>
      <c r="S104" t="s">
        <v>928</v>
      </c>
      <c r="AM104">
        <v>1</v>
      </c>
      <c r="AN104" t="s">
        <v>410</v>
      </c>
      <c r="AP104">
        <v>30</v>
      </c>
      <c r="AQ104" t="s">
        <v>410</v>
      </c>
      <c r="AS104">
        <v>122</v>
      </c>
      <c r="AT104" t="s">
        <v>410</v>
      </c>
      <c r="AV104">
        <v>1</v>
      </c>
      <c r="AW104" t="s">
        <v>174</v>
      </c>
      <c r="AY104">
        <v>91</v>
      </c>
      <c r="AZ104" t="s">
        <v>174</v>
      </c>
      <c r="BB104">
        <v>955</v>
      </c>
      <c r="BC104" t="s">
        <v>174</v>
      </c>
    </row>
    <row r="105" spans="5:55" x14ac:dyDescent="0.2">
      <c r="E105">
        <v>9.9000000000000008E-3</v>
      </c>
      <c r="F105" t="s">
        <v>929</v>
      </c>
      <c r="G105" t="s">
        <v>930</v>
      </c>
      <c r="I105">
        <v>2.8400000000000002E-2</v>
      </c>
      <c r="J105" t="s">
        <v>929</v>
      </c>
      <c r="K105" t="s">
        <v>930</v>
      </c>
      <c r="Q105">
        <v>47</v>
      </c>
      <c r="R105" t="s">
        <v>931</v>
      </c>
      <c r="S105" t="s">
        <v>932</v>
      </c>
      <c r="AM105">
        <v>1</v>
      </c>
      <c r="AN105" t="s">
        <v>418</v>
      </c>
      <c r="AP105">
        <v>42</v>
      </c>
      <c r="AQ105" t="s">
        <v>418</v>
      </c>
      <c r="AS105">
        <v>734</v>
      </c>
      <c r="AT105" t="s">
        <v>418</v>
      </c>
      <c r="AV105">
        <v>1</v>
      </c>
      <c r="AW105" t="s">
        <v>933</v>
      </c>
      <c r="AY105">
        <v>16</v>
      </c>
      <c r="AZ105" t="s">
        <v>933</v>
      </c>
      <c r="BB105">
        <v>968</v>
      </c>
      <c r="BC105" t="s">
        <v>933</v>
      </c>
    </row>
    <row r="106" spans="5:55" x14ac:dyDescent="0.2">
      <c r="E106">
        <v>0.30230000000000001</v>
      </c>
      <c r="F106" t="s">
        <v>934</v>
      </c>
      <c r="G106" t="s">
        <v>935</v>
      </c>
      <c r="I106">
        <v>2.5499999999999998E-2</v>
      </c>
      <c r="J106" t="s">
        <v>934</v>
      </c>
      <c r="K106" t="s">
        <v>935</v>
      </c>
      <c r="Q106">
        <v>47</v>
      </c>
      <c r="R106" t="s">
        <v>936</v>
      </c>
      <c r="S106" t="s">
        <v>937</v>
      </c>
      <c r="AM106">
        <v>1</v>
      </c>
      <c r="AN106" t="s">
        <v>938</v>
      </c>
      <c r="AP106">
        <v>39</v>
      </c>
      <c r="AQ106" t="s">
        <v>938</v>
      </c>
      <c r="AS106">
        <v>920</v>
      </c>
      <c r="AT106" t="s">
        <v>938</v>
      </c>
      <c r="AV106">
        <v>1</v>
      </c>
      <c r="AW106" t="s">
        <v>568</v>
      </c>
      <c r="AY106">
        <v>19</v>
      </c>
      <c r="AZ106" t="s">
        <v>568</v>
      </c>
      <c r="BB106">
        <v>474</v>
      </c>
      <c r="BC106" t="s">
        <v>568</v>
      </c>
    </row>
    <row r="107" spans="5:55" x14ac:dyDescent="0.2">
      <c r="E107">
        <v>4.19E-2</v>
      </c>
      <c r="F107" t="s">
        <v>939</v>
      </c>
      <c r="G107" t="s">
        <v>940</v>
      </c>
      <c r="I107">
        <v>5.33E-2</v>
      </c>
      <c r="J107" t="s">
        <v>939</v>
      </c>
      <c r="K107" t="s">
        <v>940</v>
      </c>
      <c r="Q107">
        <v>46</v>
      </c>
      <c r="R107" t="s">
        <v>941</v>
      </c>
      <c r="S107" t="s">
        <v>942</v>
      </c>
      <c r="AM107">
        <v>1</v>
      </c>
      <c r="AN107" t="s">
        <v>943</v>
      </c>
      <c r="AP107">
        <v>21</v>
      </c>
      <c r="AQ107" t="s">
        <v>943</v>
      </c>
      <c r="AS107">
        <v>984</v>
      </c>
      <c r="AT107" t="s">
        <v>943</v>
      </c>
      <c r="AV107">
        <v>1</v>
      </c>
      <c r="AW107" t="s">
        <v>200</v>
      </c>
      <c r="AY107">
        <v>20</v>
      </c>
      <c r="AZ107" t="s">
        <v>200</v>
      </c>
      <c r="BB107">
        <v>16</v>
      </c>
      <c r="BC107" t="s">
        <v>200</v>
      </c>
    </row>
    <row r="108" spans="5:55" x14ac:dyDescent="0.2">
      <c r="E108">
        <v>2.2100000000000002E-2</v>
      </c>
      <c r="F108" t="s">
        <v>944</v>
      </c>
      <c r="G108" t="s">
        <v>945</v>
      </c>
      <c r="I108">
        <v>0.43440000000000001</v>
      </c>
      <c r="J108" t="s">
        <v>944</v>
      </c>
      <c r="K108" t="s">
        <v>945</v>
      </c>
      <c r="Q108">
        <v>46</v>
      </c>
      <c r="R108" t="s">
        <v>946</v>
      </c>
      <c r="S108" t="s">
        <v>947</v>
      </c>
      <c r="AM108">
        <v>1</v>
      </c>
      <c r="AN108" t="s">
        <v>428</v>
      </c>
      <c r="AP108">
        <v>9</v>
      </c>
      <c r="AQ108" t="s">
        <v>428</v>
      </c>
      <c r="AS108">
        <v>402</v>
      </c>
      <c r="AT108" t="s">
        <v>428</v>
      </c>
      <c r="AV108">
        <v>1</v>
      </c>
      <c r="AW108" t="s">
        <v>576</v>
      </c>
      <c r="AY108">
        <v>46</v>
      </c>
      <c r="AZ108" t="s">
        <v>576</v>
      </c>
      <c r="BB108">
        <v>851</v>
      </c>
      <c r="BC108" t="s">
        <v>576</v>
      </c>
    </row>
    <row r="109" spans="5:55" x14ac:dyDescent="0.2">
      <c r="E109">
        <v>8.8000000000000005E-3</v>
      </c>
      <c r="F109" t="s">
        <v>948</v>
      </c>
      <c r="G109" t="s">
        <v>949</v>
      </c>
      <c r="I109">
        <v>7.0000000000000001E-3</v>
      </c>
      <c r="J109" t="s">
        <v>948</v>
      </c>
      <c r="K109" t="s">
        <v>949</v>
      </c>
      <c r="Q109">
        <v>45</v>
      </c>
      <c r="R109" t="s">
        <v>950</v>
      </c>
      <c r="S109" t="s">
        <v>951</v>
      </c>
      <c r="AM109">
        <v>1</v>
      </c>
      <c r="AN109" t="s">
        <v>952</v>
      </c>
      <c r="AP109">
        <v>11</v>
      </c>
      <c r="AQ109" t="s">
        <v>952</v>
      </c>
      <c r="AS109">
        <v>1</v>
      </c>
      <c r="AT109" t="s">
        <v>952</v>
      </c>
      <c r="AV109">
        <v>1</v>
      </c>
      <c r="AW109" t="s">
        <v>576</v>
      </c>
      <c r="AY109">
        <v>62</v>
      </c>
      <c r="AZ109" t="s">
        <v>576</v>
      </c>
      <c r="BB109">
        <v>509</v>
      </c>
      <c r="BC109" t="s">
        <v>576</v>
      </c>
    </row>
    <row r="110" spans="5:55" x14ac:dyDescent="0.2">
      <c r="E110">
        <v>6.0000000000000001E-3</v>
      </c>
      <c r="F110" t="s">
        <v>953</v>
      </c>
      <c r="G110" t="s">
        <v>954</v>
      </c>
      <c r="I110">
        <v>9.5200000000000007E-2</v>
      </c>
      <c r="J110" t="s">
        <v>953</v>
      </c>
      <c r="K110" t="s">
        <v>954</v>
      </c>
      <c r="Q110">
        <v>44</v>
      </c>
      <c r="R110" t="s">
        <v>511</v>
      </c>
      <c r="S110" t="s">
        <v>955</v>
      </c>
      <c r="AM110">
        <v>1</v>
      </c>
      <c r="AN110" t="s">
        <v>956</v>
      </c>
      <c r="AP110">
        <v>37</v>
      </c>
      <c r="AQ110" t="s">
        <v>956</v>
      </c>
      <c r="AS110">
        <v>344</v>
      </c>
      <c r="AT110" t="s">
        <v>956</v>
      </c>
      <c r="AV110">
        <v>1</v>
      </c>
      <c r="AW110" t="s">
        <v>593</v>
      </c>
      <c r="AY110">
        <v>56</v>
      </c>
      <c r="AZ110" t="s">
        <v>593</v>
      </c>
      <c r="BB110">
        <v>188</v>
      </c>
      <c r="BC110" t="s">
        <v>593</v>
      </c>
    </row>
    <row r="111" spans="5:55" x14ac:dyDescent="0.2">
      <c r="E111">
        <v>0.36759999999999998</v>
      </c>
      <c r="F111" t="s">
        <v>957</v>
      </c>
      <c r="G111" t="s">
        <v>958</v>
      </c>
      <c r="I111">
        <v>1.6926000000000001</v>
      </c>
      <c r="J111" t="s">
        <v>957</v>
      </c>
      <c r="K111" t="s">
        <v>958</v>
      </c>
      <c r="Q111">
        <v>44</v>
      </c>
      <c r="R111" t="s">
        <v>959</v>
      </c>
      <c r="S111" t="s">
        <v>960</v>
      </c>
      <c r="AM111">
        <v>1</v>
      </c>
      <c r="AN111" t="s">
        <v>961</v>
      </c>
      <c r="AP111">
        <v>15</v>
      </c>
      <c r="AQ111" t="s">
        <v>961</v>
      </c>
      <c r="AS111">
        <v>990</v>
      </c>
      <c r="AT111" t="s">
        <v>961</v>
      </c>
      <c r="AV111">
        <v>1</v>
      </c>
      <c r="AW111" t="s">
        <v>873</v>
      </c>
      <c r="AY111">
        <v>57</v>
      </c>
      <c r="AZ111" t="s">
        <v>873</v>
      </c>
      <c r="BB111">
        <v>118</v>
      </c>
      <c r="BC111" t="s">
        <v>873</v>
      </c>
    </row>
    <row r="112" spans="5:55" x14ac:dyDescent="0.2">
      <c r="E112">
        <v>0.22570000000000001</v>
      </c>
      <c r="F112" t="s">
        <v>962</v>
      </c>
      <c r="G112" t="s">
        <v>963</v>
      </c>
      <c r="I112">
        <v>0.33160000000000001</v>
      </c>
      <c r="J112" t="s">
        <v>962</v>
      </c>
      <c r="K112" t="s">
        <v>963</v>
      </c>
      <c r="Q112">
        <v>44</v>
      </c>
      <c r="R112" t="s">
        <v>964</v>
      </c>
      <c r="S112" t="s">
        <v>965</v>
      </c>
      <c r="AM112">
        <v>1</v>
      </c>
      <c r="AN112" t="s">
        <v>966</v>
      </c>
      <c r="AP112">
        <v>14</v>
      </c>
      <c r="AQ112" t="s">
        <v>966</v>
      </c>
      <c r="AS112">
        <v>292</v>
      </c>
      <c r="AT112" t="s">
        <v>966</v>
      </c>
      <c r="AV112">
        <v>1</v>
      </c>
      <c r="AW112" t="s">
        <v>967</v>
      </c>
      <c r="AY112">
        <v>44</v>
      </c>
      <c r="AZ112" t="s">
        <v>967</v>
      </c>
      <c r="BB112">
        <v>922</v>
      </c>
      <c r="BC112" t="s">
        <v>967</v>
      </c>
    </row>
    <row r="113" spans="5:55" x14ac:dyDescent="0.2">
      <c r="E113">
        <v>3.2500000000000001E-2</v>
      </c>
      <c r="F113" t="s">
        <v>968</v>
      </c>
      <c r="G113" t="s">
        <v>969</v>
      </c>
      <c r="I113">
        <v>1.54E-2</v>
      </c>
      <c r="J113" t="s">
        <v>968</v>
      </c>
      <c r="K113" t="s">
        <v>969</v>
      </c>
      <c r="Q113">
        <v>42</v>
      </c>
      <c r="R113" t="s">
        <v>970</v>
      </c>
      <c r="S113" t="s">
        <v>971</v>
      </c>
      <c r="AM113">
        <v>1</v>
      </c>
      <c r="AN113" t="s">
        <v>972</v>
      </c>
      <c r="AP113">
        <v>93</v>
      </c>
      <c r="AQ113" t="s">
        <v>972</v>
      </c>
      <c r="AS113">
        <v>158</v>
      </c>
      <c r="AT113" t="s">
        <v>972</v>
      </c>
      <c r="AV113">
        <v>1</v>
      </c>
      <c r="AW113" t="s">
        <v>973</v>
      </c>
      <c r="AY113">
        <v>44</v>
      </c>
      <c r="AZ113" t="s">
        <v>973</v>
      </c>
      <c r="BB113">
        <v>463</v>
      </c>
      <c r="BC113" t="s">
        <v>973</v>
      </c>
    </row>
    <row r="114" spans="5:55" x14ac:dyDescent="0.2">
      <c r="E114">
        <v>2.9376000000000002</v>
      </c>
      <c r="F114" t="s">
        <v>974</v>
      </c>
      <c r="G114" t="s">
        <v>975</v>
      </c>
      <c r="I114">
        <v>5.2499999999999998E-2</v>
      </c>
      <c r="J114" t="s">
        <v>974</v>
      </c>
      <c r="K114" t="s">
        <v>975</v>
      </c>
      <c r="Q114">
        <v>41</v>
      </c>
      <c r="R114" t="s">
        <v>976</v>
      </c>
      <c r="S114" t="s">
        <v>977</v>
      </c>
      <c r="AM114">
        <v>1</v>
      </c>
      <c r="AN114" t="s">
        <v>439</v>
      </c>
      <c r="AP114">
        <v>14</v>
      </c>
      <c r="AQ114" t="s">
        <v>439</v>
      </c>
      <c r="AS114">
        <v>186</v>
      </c>
      <c r="AT114" t="s">
        <v>439</v>
      </c>
      <c r="AV114">
        <v>1</v>
      </c>
      <c r="AW114" t="s">
        <v>978</v>
      </c>
      <c r="AY114">
        <v>79</v>
      </c>
      <c r="AZ114" t="s">
        <v>978</v>
      </c>
      <c r="BB114">
        <v>64</v>
      </c>
      <c r="BC114" t="s">
        <v>978</v>
      </c>
    </row>
    <row r="115" spans="5:55" x14ac:dyDescent="0.2">
      <c r="E115">
        <v>0.20699999999999999</v>
      </c>
      <c r="F115" t="s">
        <v>979</v>
      </c>
      <c r="G115" t="s">
        <v>980</v>
      </c>
      <c r="I115">
        <v>6.6000000000000003E-2</v>
      </c>
      <c r="J115" t="s">
        <v>979</v>
      </c>
      <c r="K115" t="s">
        <v>980</v>
      </c>
      <c r="Q115">
        <v>41</v>
      </c>
      <c r="R115" t="s">
        <v>981</v>
      </c>
      <c r="S115" t="s">
        <v>982</v>
      </c>
      <c r="AM115">
        <v>1</v>
      </c>
      <c r="AN115" t="s">
        <v>983</v>
      </c>
      <c r="AP115">
        <v>94</v>
      </c>
      <c r="AQ115" t="s">
        <v>983</v>
      </c>
      <c r="AS115">
        <v>947</v>
      </c>
      <c r="AT115" t="s">
        <v>983</v>
      </c>
      <c r="AV115">
        <v>1</v>
      </c>
      <c r="AW115" t="s">
        <v>984</v>
      </c>
      <c r="AY115">
        <v>50</v>
      </c>
      <c r="AZ115" t="s">
        <v>984</v>
      </c>
      <c r="BB115">
        <v>37</v>
      </c>
      <c r="BC115" t="s">
        <v>984</v>
      </c>
    </row>
    <row r="116" spans="5:55" x14ac:dyDescent="0.2">
      <c r="E116">
        <v>5.3900000000000003E-2</v>
      </c>
      <c r="F116" t="s">
        <v>985</v>
      </c>
      <c r="G116" t="s">
        <v>986</v>
      </c>
      <c r="I116">
        <v>1.1000000000000001E-3</v>
      </c>
      <c r="J116" t="s">
        <v>985</v>
      </c>
      <c r="K116" t="s">
        <v>986</v>
      </c>
      <c r="Q116">
        <v>41</v>
      </c>
      <c r="R116" t="s">
        <v>820</v>
      </c>
      <c r="S116" t="s">
        <v>987</v>
      </c>
      <c r="AM116">
        <v>1</v>
      </c>
      <c r="AN116" t="s">
        <v>988</v>
      </c>
      <c r="AP116">
        <v>12</v>
      </c>
      <c r="AQ116" t="s">
        <v>988</v>
      </c>
      <c r="AS116">
        <v>856</v>
      </c>
      <c r="AT116" t="s">
        <v>988</v>
      </c>
      <c r="AV116">
        <v>1</v>
      </c>
      <c r="AW116" t="s">
        <v>224</v>
      </c>
      <c r="AY116">
        <v>39</v>
      </c>
      <c r="AZ116" t="s">
        <v>224</v>
      </c>
      <c r="BB116">
        <v>299</v>
      </c>
      <c r="BC116" t="s">
        <v>224</v>
      </c>
    </row>
    <row r="117" spans="5:55" x14ac:dyDescent="0.2">
      <c r="E117">
        <v>0.14130000000000001</v>
      </c>
      <c r="F117" t="s">
        <v>989</v>
      </c>
      <c r="G117" t="s">
        <v>990</v>
      </c>
      <c r="I117">
        <v>2.0400000000000001E-2</v>
      </c>
      <c r="J117" t="s">
        <v>989</v>
      </c>
      <c r="K117" t="s">
        <v>990</v>
      </c>
      <c r="Q117">
        <v>41</v>
      </c>
      <c r="R117" t="s">
        <v>991</v>
      </c>
      <c r="S117" t="s">
        <v>992</v>
      </c>
      <c r="AM117">
        <v>1</v>
      </c>
      <c r="AN117" t="s">
        <v>449</v>
      </c>
      <c r="AP117">
        <v>26</v>
      </c>
      <c r="AQ117" t="s">
        <v>449</v>
      </c>
      <c r="AS117">
        <v>402</v>
      </c>
      <c r="AT117" t="s">
        <v>449</v>
      </c>
      <c r="AV117">
        <v>1</v>
      </c>
      <c r="AW117" t="s">
        <v>603</v>
      </c>
      <c r="AY117">
        <v>1</v>
      </c>
      <c r="AZ117" t="s">
        <v>603</v>
      </c>
      <c r="BB117">
        <v>189</v>
      </c>
      <c r="BC117" t="s">
        <v>603</v>
      </c>
    </row>
    <row r="118" spans="5:55" x14ac:dyDescent="0.2">
      <c r="E118">
        <v>0.59919999999999995</v>
      </c>
      <c r="F118" t="s">
        <v>993</v>
      </c>
      <c r="G118" t="s">
        <v>994</v>
      </c>
      <c r="I118">
        <v>0.43269999999999997</v>
      </c>
      <c r="J118" t="s">
        <v>993</v>
      </c>
      <c r="K118" t="s">
        <v>994</v>
      </c>
      <c r="Q118">
        <v>41</v>
      </c>
      <c r="R118" t="s">
        <v>995</v>
      </c>
      <c r="S118" t="s">
        <v>996</v>
      </c>
      <c r="AM118">
        <v>1</v>
      </c>
      <c r="AN118" t="s">
        <v>997</v>
      </c>
      <c r="AP118">
        <v>66</v>
      </c>
      <c r="AQ118" t="s">
        <v>997</v>
      </c>
      <c r="AS118">
        <v>907</v>
      </c>
      <c r="AT118" t="s">
        <v>997</v>
      </c>
      <c r="AV118">
        <v>1</v>
      </c>
      <c r="AW118" t="s">
        <v>998</v>
      </c>
      <c r="AY118">
        <v>9</v>
      </c>
      <c r="AZ118" t="s">
        <v>998</v>
      </c>
      <c r="BB118">
        <v>384</v>
      </c>
      <c r="BC118" t="s">
        <v>998</v>
      </c>
    </row>
    <row r="119" spans="5:55" x14ac:dyDescent="0.2">
      <c r="E119">
        <v>0.27600000000000002</v>
      </c>
      <c r="F119" t="s">
        <v>999</v>
      </c>
      <c r="G119" t="s">
        <v>1000</v>
      </c>
      <c r="I119">
        <v>3.9100000000000003E-2</v>
      </c>
      <c r="J119" t="s">
        <v>999</v>
      </c>
      <c r="K119" t="s">
        <v>1000</v>
      </c>
      <c r="Q119">
        <v>40</v>
      </c>
      <c r="R119" t="s">
        <v>1001</v>
      </c>
      <c r="S119" t="s">
        <v>1002</v>
      </c>
      <c r="AM119">
        <v>1</v>
      </c>
      <c r="AN119" t="s">
        <v>1003</v>
      </c>
      <c r="AP119">
        <v>42</v>
      </c>
      <c r="AQ119" t="s">
        <v>1003</v>
      </c>
      <c r="AS119">
        <v>666</v>
      </c>
      <c r="AT119" t="s">
        <v>1003</v>
      </c>
      <c r="AV119">
        <v>1</v>
      </c>
      <c r="AW119" t="s">
        <v>1004</v>
      </c>
      <c r="AY119">
        <v>20</v>
      </c>
      <c r="AZ119" t="s">
        <v>1004</v>
      </c>
      <c r="BB119">
        <v>96</v>
      </c>
      <c r="BC119" t="s">
        <v>1004</v>
      </c>
    </row>
    <row r="120" spans="5:55" x14ac:dyDescent="0.2">
      <c r="E120">
        <v>3.0000000000000001E-3</v>
      </c>
      <c r="F120" t="s">
        <v>1005</v>
      </c>
      <c r="G120" t="s">
        <v>1006</v>
      </c>
      <c r="I120">
        <v>2.2111000000000001</v>
      </c>
      <c r="J120" t="s">
        <v>1005</v>
      </c>
      <c r="K120" t="s">
        <v>1006</v>
      </c>
      <c r="Q120">
        <v>39</v>
      </c>
      <c r="R120" t="s">
        <v>1007</v>
      </c>
      <c r="S120" t="s">
        <v>1008</v>
      </c>
      <c r="AM120">
        <v>1</v>
      </c>
      <c r="AN120" t="s">
        <v>1009</v>
      </c>
      <c r="AP120">
        <v>60</v>
      </c>
      <c r="AQ120" t="s">
        <v>1009</v>
      </c>
      <c r="AS120">
        <v>226</v>
      </c>
      <c r="AT120" t="s">
        <v>1009</v>
      </c>
      <c r="AV120">
        <v>1</v>
      </c>
      <c r="AW120" t="s">
        <v>778</v>
      </c>
      <c r="AY120">
        <v>5</v>
      </c>
      <c r="AZ120" t="s">
        <v>778</v>
      </c>
      <c r="BB120">
        <v>695</v>
      </c>
      <c r="BC120" t="s">
        <v>778</v>
      </c>
    </row>
    <row r="121" spans="5:55" x14ac:dyDescent="0.2">
      <c r="E121">
        <v>0.5968</v>
      </c>
      <c r="F121" t="s">
        <v>1010</v>
      </c>
      <c r="G121" t="s">
        <v>1011</v>
      </c>
      <c r="I121">
        <v>0.433</v>
      </c>
      <c r="J121" t="s">
        <v>1010</v>
      </c>
      <c r="K121" t="s">
        <v>1011</v>
      </c>
      <c r="Q121">
        <v>39</v>
      </c>
      <c r="R121" t="s">
        <v>1012</v>
      </c>
      <c r="S121" t="s">
        <v>1013</v>
      </c>
      <c r="AM121">
        <v>1</v>
      </c>
      <c r="AN121" t="s">
        <v>459</v>
      </c>
      <c r="AP121">
        <v>25</v>
      </c>
      <c r="AQ121" t="s">
        <v>459</v>
      </c>
      <c r="AS121">
        <v>116</v>
      </c>
      <c r="AT121" t="s">
        <v>459</v>
      </c>
      <c r="AV121">
        <v>1</v>
      </c>
      <c r="AW121" t="s">
        <v>610</v>
      </c>
      <c r="AY121">
        <v>37</v>
      </c>
      <c r="AZ121" t="s">
        <v>610</v>
      </c>
      <c r="BB121">
        <v>178</v>
      </c>
      <c r="BC121" t="s">
        <v>610</v>
      </c>
    </row>
    <row r="122" spans="5:55" x14ac:dyDescent="0.2">
      <c r="E122">
        <v>3.1099999999999999E-2</v>
      </c>
      <c r="F122" t="s">
        <v>1014</v>
      </c>
      <c r="G122" t="s">
        <v>1015</v>
      </c>
      <c r="I122">
        <v>4.9599999999999998E-2</v>
      </c>
      <c r="J122" t="s">
        <v>1014</v>
      </c>
      <c r="K122" t="s">
        <v>1015</v>
      </c>
      <c r="Q122">
        <v>39</v>
      </c>
      <c r="R122" t="s">
        <v>1016</v>
      </c>
      <c r="S122" t="s">
        <v>1017</v>
      </c>
      <c r="AM122">
        <v>1</v>
      </c>
      <c r="AN122" t="s">
        <v>470</v>
      </c>
      <c r="AP122">
        <v>17</v>
      </c>
      <c r="AQ122" t="s">
        <v>470</v>
      </c>
      <c r="AS122">
        <v>390</v>
      </c>
      <c r="AT122" t="s">
        <v>470</v>
      </c>
      <c r="AV122">
        <v>1</v>
      </c>
      <c r="AW122" t="s">
        <v>610</v>
      </c>
      <c r="AY122">
        <v>19</v>
      </c>
      <c r="AZ122" t="s">
        <v>610</v>
      </c>
      <c r="BB122">
        <v>54</v>
      </c>
      <c r="BC122" t="s">
        <v>610</v>
      </c>
    </row>
    <row r="123" spans="5:55" x14ac:dyDescent="0.2">
      <c r="E123">
        <v>0.36299999999999999</v>
      </c>
      <c r="F123" t="s">
        <v>1018</v>
      </c>
      <c r="G123" t="s">
        <v>1019</v>
      </c>
      <c r="I123">
        <v>0.1953</v>
      </c>
      <c r="J123" t="s">
        <v>1018</v>
      </c>
      <c r="K123" t="s">
        <v>1019</v>
      </c>
      <c r="Q123">
        <v>38</v>
      </c>
      <c r="R123" t="s">
        <v>1020</v>
      </c>
      <c r="S123" t="s">
        <v>1021</v>
      </c>
      <c r="AM123">
        <v>1</v>
      </c>
      <c r="AN123" t="s">
        <v>1022</v>
      </c>
      <c r="AP123">
        <v>21</v>
      </c>
      <c r="AQ123" t="s">
        <v>1022</v>
      </c>
      <c r="AS123">
        <v>43</v>
      </c>
      <c r="AT123" t="s">
        <v>1022</v>
      </c>
      <c r="AV123">
        <v>1</v>
      </c>
      <c r="AW123" t="s">
        <v>1023</v>
      </c>
      <c r="AY123">
        <v>12</v>
      </c>
      <c r="AZ123" t="s">
        <v>1023</v>
      </c>
      <c r="BB123">
        <v>246</v>
      </c>
      <c r="BC123" t="s">
        <v>1023</v>
      </c>
    </row>
    <row r="124" spans="5:55" x14ac:dyDescent="0.2">
      <c r="E124">
        <v>0.88549999999999995</v>
      </c>
      <c r="F124" t="s">
        <v>1024</v>
      </c>
      <c r="G124" t="s">
        <v>1025</v>
      </c>
      <c r="I124">
        <v>1.3100000000000001E-2</v>
      </c>
      <c r="J124" t="s">
        <v>1024</v>
      </c>
      <c r="K124" t="s">
        <v>1025</v>
      </c>
      <c r="Q124">
        <v>38</v>
      </c>
      <c r="R124" t="s">
        <v>1026</v>
      </c>
      <c r="S124" t="s">
        <v>1027</v>
      </c>
      <c r="AM124">
        <v>1</v>
      </c>
      <c r="AN124" t="s">
        <v>1028</v>
      </c>
      <c r="AP124">
        <v>19</v>
      </c>
      <c r="AQ124" t="s">
        <v>1028</v>
      </c>
      <c r="AS124">
        <v>222</v>
      </c>
      <c r="AT124" t="s">
        <v>1028</v>
      </c>
      <c r="AV124">
        <v>1</v>
      </c>
      <c r="AW124" t="s">
        <v>617</v>
      </c>
      <c r="AY124">
        <v>59</v>
      </c>
      <c r="AZ124" t="s">
        <v>617</v>
      </c>
      <c r="BB124">
        <v>224</v>
      </c>
      <c r="BC124" t="s">
        <v>617</v>
      </c>
    </row>
    <row r="125" spans="5:55" x14ac:dyDescent="0.2">
      <c r="E125">
        <v>2.63E-2</v>
      </c>
      <c r="F125" t="s">
        <v>1029</v>
      </c>
      <c r="G125" t="s">
        <v>1030</v>
      </c>
      <c r="I125">
        <v>4.5600000000000002E-2</v>
      </c>
      <c r="J125" t="s">
        <v>1029</v>
      </c>
      <c r="K125" t="s">
        <v>1030</v>
      </c>
      <c r="Q125">
        <v>37</v>
      </c>
      <c r="R125" t="s">
        <v>1031</v>
      </c>
      <c r="S125" t="s">
        <v>1032</v>
      </c>
      <c r="AM125">
        <v>1</v>
      </c>
      <c r="AN125" t="s">
        <v>1028</v>
      </c>
      <c r="AP125">
        <v>69</v>
      </c>
      <c r="AQ125" t="s">
        <v>1028</v>
      </c>
      <c r="AS125">
        <v>998</v>
      </c>
      <c r="AT125" t="s">
        <v>1028</v>
      </c>
      <c r="AV125">
        <v>1</v>
      </c>
      <c r="AW125" t="s">
        <v>1033</v>
      </c>
      <c r="AY125">
        <v>76</v>
      </c>
      <c r="AZ125" t="s">
        <v>1033</v>
      </c>
      <c r="BB125">
        <v>525</v>
      </c>
      <c r="BC125" t="s">
        <v>1033</v>
      </c>
    </row>
    <row r="126" spans="5:55" x14ac:dyDescent="0.2">
      <c r="E126">
        <v>0.13539999999999999</v>
      </c>
      <c r="F126" t="s">
        <v>1034</v>
      </c>
      <c r="G126" t="s">
        <v>1035</v>
      </c>
      <c r="I126">
        <v>2.0453000000000001</v>
      </c>
      <c r="J126" t="s">
        <v>1034</v>
      </c>
      <c r="K126" t="s">
        <v>1035</v>
      </c>
      <c r="Q126">
        <v>37</v>
      </c>
      <c r="R126" t="s">
        <v>1036</v>
      </c>
      <c r="S126" t="s">
        <v>1037</v>
      </c>
      <c r="AM126">
        <v>1</v>
      </c>
      <c r="AN126" t="s">
        <v>1028</v>
      </c>
      <c r="AP126">
        <v>6</v>
      </c>
      <c r="AQ126" t="s">
        <v>1028</v>
      </c>
      <c r="AS126">
        <v>207</v>
      </c>
      <c r="AT126" t="s">
        <v>1028</v>
      </c>
      <c r="AV126">
        <v>1</v>
      </c>
      <c r="AW126" t="s">
        <v>1038</v>
      </c>
      <c r="AY126">
        <v>60</v>
      </c>
      <c r="AZ126" t="s">
        <v>1038</v>
      </c>
      <c r="BB126">
        <v>924</v>
      </c>
      <c r="BC126" t="s">
        <v>1038</v>
      </c>
    </row>
    <row r="127" spans="5:55" x14ac:dyDescent="0.2">
      <c r="E127">
        <v>0.51190000000000002</v>
      </c>
      <c r="F127" t="s">
        <v>1039</v>
      </c>
      <c r="G127" t="s">
        <v>1040</v>
      </c>
      <c r="I127">
        <v>4.6596000000000002</v>
      </c>
      <c r="J127" t="s">
        <v>1039</v>
      </c>
      <c r="K127" t="s">
        <v>1040</v>
      </c>
      <c r="Q127">
        <v>37</v>
      </c>
      <c r="R127" t="s">
        <v>1041</v>
      </c>
      <c r="S127" t="s">
        <v>1042</v>
      </c>
      <c r="AM127">
        <v>1</v>
      </c>
      <c r="AN127" t="s">
        <v>481</v>
      </c>
      <c r="AP127">
        <v>88</v>
      </c>
      <c r="AQ127" t="s">
        <v>481</v>
      </c>
      <c r="AS127">
        <v>10</v>
      </c>
      <c r="AT127" t="s">
        <v>481</v>
      </c>
      <c r="AV127">
        <v>1</v>
      </c>
      <c r="AW127" t="s">
        <v>1043</v>
      </c>
      <c r="AY127">
        <v>65</v>
      </c>
      <c r="AZ127" t="s">
        <v>1043</v>
      </c>
      <c r="BB127">
        <v>944</v>
      </c>
      <c r="BC127" t="s">
        <v>1043</v>
      </c>
    </row>
    <row r="128" spans="5:55" x14ac:dyDescent="0.2">
      <c r="E128">
        <v>2.76E-2</v>
      </c>
      <c r="F128" t="s">
        <v>1044</v>
      </c>
      <c r="G128" t="s">
        <v>1045</v>
      </c>
      <c r="I128">
        <v>0.20030000000000001</v>
      </c>
      <c r="J128" t="s">
        <v>1044</v>
      </c>
      <c r="K128" t="s">
        <v>1045</v>
      </c>
      <c r="Q128">
        <v>36</v>
      </c>
      <c r="R128" t="s">
        <v>1046</v>
      </c>
      <c r="S128" t="s">
        <v>1047</v>
      </c>
      <c r="AM128">
        <v>1</v>
      </c>
      <c r="AN128" t="s">
        <v>491</v>
      </c>
      <c r="AP128">
        <v>29</v>
      </c>
      <c r="AQ128" t="s">
        <v>491</v>
      </c>
      <c r="AS128">
        <v>577</v>
      </c>
      <c r="AT128" t="s">
        <v>491</v>
      </c>
      <c r="AV128">
        <v>1</v>
      </c>
      <c r="AW128" t="s">
        <v>1048</v>
      </c>
      <c r="AY128">
        <v>81</v>
      </c>
      <c r="AZ128" t="s">
        <v>1048</v>
      </c>
      <c r="BB128">
        <v>518</v>
      </c>
      <c r="BC128" t="s">
        <v>1048</v>
      </c>
    </row>
    <row r="129" spans="5:55" x14ac:dyDescent="0.2">
      <c r="E129">
        <v>5.6471</v>
      </c>
      <c r="F129" t="s">
        <v>1049</v>
      </c>
      <c r="G129" t="s">
        <v>1050</v>
      </c>
      <c r="I129">
        <v>2.35E-2</v>
      </c>
      <c r="J129" t="s">
        <v>1049</v>
      </c>
      <c r="K129" t="s">
        <v>1050</v>
      </c>
      <c r="Q129">
        <v>34</v>
      </c>
      <c r="R129" t="s">
        <v>1051</v>
      </c>
      <c r="S129" t="s">
        <v>1052</v>
      </c>
      <c r="AM129">
        <v>1</v>
      </c>
      <c r="AN129" t="s">
        <v>1053</v>
      </c>
      <c r="AP129">
        <v>34</v>
      </c>
      <c r="AQ129" t="s">
        <v>1053</v>
      </c>
      <c r="AS129">
        <v>322</v>
      </c>
      <c r="AT129" t="s">
        <v>1053</v>
      </c>
      <c r="AV129">
        <v>1</v>
      </c>
      <c r="AW129" t="s">
        <v>625</v>
      </c>
      <c r="AY129">
        <v>20</v>
      </c>
      <c r="AZ129" t="s">
        <v>625</v>
      </c>
      <c r="BB129">
        <v>840</v>
      </c>
      <c r="BC129" t="s">
        <v>625</v>
      </c>
    </row>
    <row r="130" spans="5:55" x14ac:dyDescent="0.2">
      <c r="E130">
        <v>1.6841999999999999</v>
      </c>
      <c r="F130" t="s">
        <v>1054</v>
      </c>
      <c r="G130" t="s">
        <v>1055</v>
      </c>
      <c r="I130">
        <v>2.3999999999999998E-3</v>
      </c>
      <c r="J130" t="s">
        <v>1054</v>
      </c>
      <c r="K130" t="s">
        <v>1055</v>
      </c>
      <c r="Q130">
        <v>34</v>
      </c>
      <c r="R130" t="s">
        <v>481</v>
      </c>
      <c r="S130" t="s">
        <v>1056</v>
      </c>
      <c r="AM130">
        <v>1</v>
      </c>
      <c r="AN130" t="s">
        <v>501</v>
      </c>
      <c r="AP130">
        <v>56</v>
      </c>
      <c r="AQ130" t="s">
        <v>501</v>
      </c>
      <c r="AS130">
        <v>592</v>
      </c>
      <c r="AT130" t="s">
        <v>501</v>
      </c>
      <c r="AV130">
        <v>1</v>
      </c>
      <c r="AW130" t="s">
        <v>1057</v>
      </c>
      <c r="AY130">
        <v>14</v>
      </c>
      <c r="AZ130" t="s">
        <v>1057</v>
      </c>
      <c r="BB130">
        <v>366</v>
      </c>
      <c r="BC130" t="s">
        <v>1057</v>
      </c>
    </row>
    <row r="131" spans="5:55" x14ac:dyDescent="0.2">
      <c r="E131">
        <v>1.23E-2</v>
      </c>
      <c r="F131" t="s">
        <v>1058</v>
      </c>
      <c r="G131" t="s">
        <v>1059</v>
      </c>
      <c r="I131">
        <v>0.2873</v>
      </c>
      <c r="J131" t="s">
        <v>1058</v>
      </c>
      <c r="K131" t="s">
        <v>1059</v>
      </c>
      <c r="Q131">
        <v>33</v>
      </c>
      <c r="R131" t="s">
        <v>1060</v>
      </c>
      <c r="S131" t="s">
        <v>1061</v>
      </c>
      <c r="AM131">
        <v>1</v>
      </c>
      <c r="AN131" t="s">
        <v>1062</v>
      </c>
      <c r="AP131">
        <v>6</v>
      </c>
      <c r="AQ131" t="s">
        <v>1062</v>
      </c>
      <c r="AS131">
        <v>3</v>
      </c>
      <c r="AT131" t="s">
        <v>1062</v>
      </c>
      <c r="AV131">
        <v>1</v>
      </c>
      <c r="AW131" t="s">
        <v>633</v>
      </c>
      <c r="AY131">
        <v>66</v>
      </c>
      <c r="AZ131" t="s">
        <v>633</v>
      </c>
      <c r="BB131">
        <v>888</v>
      </c>
      <c r="BC131" t="s">
        <v>633</v>
      </c>
    </row>
    <row r="132" spans="5:55" x14ac:dyDescent="0.2">
      <c r="E132">
        <v>2E-3</v>
      </c>
      <c r="F132" t="s">
        <v>1063</v>
      </c>
      <c r="G132" t="s">
        <v>1064</v>
      </c>
      <c r="I132">
        <v>0.1867</v>
      </c>
      <c r="J132" t="s">
        <v>1063</v>
      </c>
      <c r="K132" t="s">
        <v>1064</v>
      </c>
      <c r="Q132">
        <v>32</v>
      </c>
      <c r="R132" t="s">
        <v>1065</v>
      </c>
      <c r="S132" t="s">
        <v>1066</v>
      </c>
      <c r="AM132">
        <v>1</v>
      </c>
      <c r="AN132" t="s">
        <v>1062</v>
      </c>
      <c r="AP132">
        <v>15</v>
      </c>
      <c r="AQ132" t="s">
        <v>1062</v>
      </c>
      <c r="AS132">
        <v>625</v>
      </c>
      <c r="AT132" t="s">
        <v>1062</v>
      </c>
      <c r="AV132">
        <v>1</v>
      </c>
      <c r="AW132" t="s">
        <v>239</v>
      </c>
      <c r="AY132">
        <v>9</v>
      </c>
      <c r="AZ132" t="s">
        <v>239</v>
      </c>
      <c r="BB132">
        <v>237</v>
      </c>
      <c r="BC132" t="s">
        <v>239</v>
      </c>
    </row>
    <row r="133" spans="5:55" x14ac:dyDescent="0.2">
      <c r="E133">
        <v>2.06E-2</v>
      </c>
      <c r="F133" t="s">
        <v>1067</v>
      </c>
      <c r="G133" t="s">
        <v>1068</v>
      </c>
      <c r="I133">
        <v>0.44900000000000001</v>
      </c>
      <c r="J133" t="s">
        <v>1067</v>
      </c>
      <c r="K133" t="s">
        <v>1068</v>
      </c>
      <c r="Q133">
        <v>32</v>
      </c>
      <c r="R133" t="s">
        <v>1069</v>
      </c>
      <c r="S133" t="s">
        <v>1070</v>
      </c>
      <c r="AM133">
        <v>1</v>
      </c>
      <c r="AN133" t="s">
        <v>1071</v>
      </c>
      <c r="AP133">
        <v>97</v>
      </c>
      <c r="AQ133" t="s">
        <v>1071</v>
      </c>
      <c r="AS133">
        <v>733</v>
      </c>
      <c r="AT133" t="s">
        <v>1071</v>
      </c>
      <c r="AV133">
        <v>1</v>
      </c>
      <c r="AW133" t="s">
        <v>1072</v>
      </c>
      <c r="AY133">
        <v>7</v>
      </c>
      <c r="AZ133" t="s">
        <v>1072</v>
      </c>
      <c r="BB133">
        <v>73</v>
      </c>
      <c r="BC133" t="s">
        <v>1072</v>
      </c>
    </row>
    <row r="134" spans="5:55" x14ac:dyDescent="0.2">
      <c r="E134">
        <v>0.19109999999999999</v>
      </c>
      <c r="F134" t="s">
        <v>1073</v>
      </c>
      <c r="G134" t="s">
        <v>1074</v>
      </c>
      <c r="I134">
        <v>2.64E-2</v>
      </c>
      <c r="J134" t="s">
        <v>1073</v>
      </c>
      <c r="K134" t="s">
        <v>1074</v>
      </c>
      <c r="Q134">
        <v>30</v>
      </c>
      <c r="R134" t="s">
        <v>1075</v>
      </c>
      <c r="S134" t="s">
        <v>1076</v>
      </c>
      <c r="AM134">
        <v>1</v>
      </c>
      <c r="AN134" t="s">
        <v>1077</v>
      </c>
      <c r="AP134">
        <v>14</v>
      </c>
      <c r="AQ134" t="s">
        <v>1077</v>
      </c>
      <c r="AS134">
        <v>153</v>
      </c>
      <c r="AT134" t="s">
        <v>1077</v>
      </c>
      <c r="AV134">
        <v>1</v>
      </c>
      <c r="AW134" t="s">
        <v>1078</v>
      </c>
      <c r="AY134">
        <v>97</v>
      </c>
      <c r="AZ134" t="s">
        <v>1078</v>
      </c>
      <c r="BB134">
        <v>17</v>
      </c>
      <c r="BC134" t="s">
        <v>1078</v>
      </c>
    </row>
    <row r="135" spans="5:55" x14ac:dyDescent="0.2">
      <c r="E135">
        <v>0.63390000000000002</v>
      </c>
      <c r="F135" t="s">
        <v>1079</v>
      </c>
      <c r="G135" t="s">
        <v>1080</v>
      </c>
      <c r="I135">
        <v>8.6099999999999996E-2</v>
      </c>
      <c r="J135" t="s">
        <v>1079</v>
      </c>
      <c r="K135" t="s">
        <v>1080</v>
      </c>
      <c r="Q135">
        <v>30</v>
      </c>
      <c r="R135" t="s">
        <v>1081</v>
      </c>
      <c r="S135" t="s">
        <v>1082</v>
      </c>
      <c r="AM135">
        <v>1</v>
      </c>
      <c r="AN135" t="s">
        <v>1083</v>
      </c>
      <c r="AP135">
        <v>41</v>
      </c>
      <c r="AQ135" t="s">
        <v>1083</v>
      </c>
      <c r="AS135">
        <v>479</v>
      </c>
      <c r="AT135" t="s">
        <v>1083</v>
      </c>
      <c r="AV135">
        <v>1</v>
      </c>
      <c r="AW135" t="s">
        <v>648</v>
      </c>
      <c r="AY135">
        <v>60</v>
      </c>
      <c r="AZ135" t="s">
        <v>648</v>
      </c>
      <c r="BB135">
        <v>470</v>
      </c>
      <c r="BC135" t="s">
        <v>648</v>
      </c>
    </row>
    <row r="136" spans="5:55" x14ac:dyDescent="0.2">
      <c r="E136">
        <v>6.4600000000000005E-2</v>
      </c>
      <c r="F136" t="s">
        <v>1084</v>
      </c>
      <c r="G136" t="s">
        <v>1085</v>
      </c>
      <c r="I136">
        <v>0.68810000000000004</v>
      </c>
      <c r="J136" t="s">
        <v>1084</v>
      </c>
      <c r="K136" t="s">
        <v>1085</v>
      </c>
      <c r="Q136">
        <v>28</v>
      </c>
      <c r="R136" t="s">
        <v>1086</v>
      </c>
      <c r="S136" t="s">
        <v>1087</v>
      </c>
      <c r="AM136">
        <v>1</v>
      </c>
      <c r="AN136" t="s">
        <v>511</v>
      </c>
      <c r="AP136">
        <v>77</v>
      </c>
      <c r="AQ136" t="s">
        <v>511</v>
      </c>
      <c r="AS136">
        <v>905</v>
      </c>
      <c r="AT136" t="s">
        <v>511</v>
      </c>
      <c r="AV136">
        <v>1</v>
      </c>
      <c r="AW136" t="s">
        <v>655</v>
      </c>
      <c r="AY136">
        <v>45</v>
      </c>
      <c r="AZ136" t="s">
        <v>655</v>
      </c>
      <c r="BB136">
        <v>130</v>
      </c>
      <c r="BC136" t="s">
        <v>655</v>
      </c>
    </row>
    <row r="137" spans="5:55" x14ac:dyDescent="0.2">
      <c r="E137">
        <v>3.6071</v>
      </c>
      <c r="F137" t="s">
        <v>1088</v>
      </c>
      <c r="G137" t="s">
        <v>1089</v>
      </c>
      <c r="I137">
        <v>3.7499999999999999E-2</v>
      </c>
      <c r="J137" t="s">
        <v>1088</v>
      </c>
      <c r="K137" t="s">
        <v>1089</v>
      </c>
      <c r="Q137">
        <v>27</v>
      </c>
      <c r="R137" t="s">
        <v>1090</v>
      </c>
      <c r="S137" t="s">
        <v>1091</v>
      </c>
      <c r="AM137">
        <v>1</v>
      </c>
      <c r="AN137" t="s">
        <v>520</v>
      </c>
      <c r="AP137">
        <v>78</v>
      </c>
      <c r="AQ137" t="s">
        <v>520</v>
      </c>
      <c r="AS137">
        <v>602</v>
      </c>
      <c r="AT137" t="s">
        <v>520</v>
      </c>
      <c r="AV137">
        <v>1</v>
      </c>
      <c r="AW137" t="s">
        <v>663</v>
      </c>
      <c r="AY137">
        <v>29</v>
      </c>
      <c r="AZ137" t="s">
        <v>663</v>
      </c>
      <c r="BB137">
        <v>872</v>
      </c>
      <c r="BC137" t="s">
        <v>663</v>
      </c>
    </row>
    <row r="138" spans="5:55" x14ac:dyDescent="0.2">
      <c r="E138">
        <v>0.99990000000000001</v>
      </c>
      <c r="F138" t="s">
        <v>1092</v>
      </c>
      <c r="G138" t="s">
        <v>1093</v>
      </c>
      <c r="I138">
        <v>0.56020000000000003</v>
      </c>
      <c r="J138" t="s">
        <v>1092</v>
      </c>
      <c r="K138" t="s">
        <v>1093</v>
      </c>
      <c r="AM138">
        <v>1</v>
      </c>
      <c r="AN138" t="s">
        <v>520</v>
      </c>
      <c r="AP138">
        <v>71</v>
      </c>
      <c r="AQ138" t="s">
        <v>520</v>
      </c>
      <c r="AS138">
        <v>524</v>
      </c>
      <c r="AT138" t="s">
        <v>520</v>
      </c>
      <c r="AV138">
        <v>1</v>
      </c>
      <c r="AW138" t="s">
        <v>670</v>
      </c>
      <c r="AY138">
        <v>49</v>
      </c>
      <c r="AZ138" t="s">
        <v>670</v>
      </c>
      <c r="BB138">
        <v>485</v>
      </c>
      <c r="BC138" t="s">
        <v>670</v>
      </c>
    </row>
    <row r="139" spans="5:55" x14ac:dyDescent="0.2">
      <c r="E139">
        <v>3.6999999999999998E-2</v>
      </c>
      <c r="F139" t="s">
        <v>1094</v>
      </c>
      <c r="G139" t="s">
        <v>1095</v>
      </c>
      <c r="I139">
        <v>0.21529999999999999</v>
      </c>
      <c r="J139" t="s">
        <v>1094</v>
      </c>
      <c r="K139" t="s">
        <v>1095</v>
      </c>
      <c r="AM139">
        <v>1</v>
      </c>
      <c r="AN139" t="s">
        <v>1096</v>
      </c>
      <c r="AP139">
        <v>84</v>
      </c>
      <c r="AQ139" t="s">
        <v>1096</v>
      </c>
      <c r="AS139">
        <v>2</v>
      </c>
      <c r="AT139" t="s">
        <v>1096</v>
      </c>
      <c r="AV139">
        <v>1</v>
      </c>
      <c r="AW139" t="s">
        <v>670</v>
      </c>
      <c r="AY139">
        <v>4</v>
      </c>
      <c r="AZ139" t="s">
        <v>670</v>
      </c>
      <c r="BB139">
        <v>325</v>
      </c>
      <c r="BC139" t="s">
        <v>670</v>
      </c>
    </row>
    <row r="140" spans="5:55" x14ac:dyDescent="0.2">
      <c r="E140">
        <v>0.77690000000000003</v>
      </c>
      <c r="F140" t="s">
        <v>1097</v>
      </c>
      <c r="G140" t="s">
        <v>1098</v>
      </c>
      <c r="I140">
        <v>3.3000000000000002E-2</v>
      </c>
      <c r="J140" t="s">
        <v>1097</v>
      </c>
      <c r="K140" t="s">
        <v>1098</v>
      </c>
      <c r="AM140">
        <v>1</v>
      </c>
      <c r="AN140" t="s">
        <v>1099</v>
      </c>
      <c r="AP140">
        <v>78</v>
      </c>
      <c r="AQ140" t="s">
        <v>1099</v>
      </c>
      <c r="AS140">
        <v>183</v>
      </c>
      <c r="AT140" t="s">
        <v>1099</v>
      </c>
      <c r="AV140">
        <v>1</v>
      </c>
      <c r="AW140" t="s">
        <v>1100</v>
      </c>
      <c r="AY140">
        <v>33</v>
      </c>
      <c r="AZ140" t="s">
        <v>1100</v>
      </c>
      <c r="BB140">
        <v>256</v>
      </c>
      <c r="BC140" t="s">
        <v>1100</v>
      </c>
    </row>
    <row r="141" spans="5:55" x14ac:dyDescent="0.2">
      <c r="E141">
        <v>6.3E-3</v>
      </c>
      <c r="F141" t="s">
        <v>1101</v>
      </c>
      <c r="G141" t="s">
        <v>1102</v>
      </c>
      <c r="I141">
        <v>2.41E-2</v>
      </c>
      <c r="J141" t="s">
        <v>1101</v>
      </c>
      <c r="K141" t="s">
        <v>1102</v>
      </c>
      <c r="AM141">
        <v>1</v>
      </c>
      <c r="AN141" t="s">
        <v>1103</v>
      </c>
      <c r="AP141">
        <v>35</v>
      </c>
      <c r="AQ141" t="s">
        <v>1103</v>
      </c>
      <c r="AS141">
        <v>332</v>
      </c>
      <c r="AT141" t="s">
        <v>1103</v>
      </c>
      <c r="AV141">
        <v>1</v>
      </c>
      <c r="AW141" t="s">
        <v>251</v>
      </c>
      <c r="AY141">
        <v>59</v>
      </c>
      <c r="AZ141" t="s">
        <v>251</v>
      </c>
      <c r="BB141">
        <v>833</v>
      </c>
      <c r="BC141" t="s">
        <v>251</v>
      </c>
    </row>
    <row r="142" spans="5:55" x14ac:dyDescent="0.2">
      <c r="E142">
        <v>5.8999999999999999E-3</v>
      </c>
      <c r="F142" t="s">
        <v>1104</v>
      </c>
      <c r="G142" t="s">
        <v>1105</v>
      </c>
      <c r="I142">
        <v>1.0065999999999999</v>
      </c>
      <c r="J142" t="s">
        <v>1104</v>
      </c>
      <c r="K142" t="s">
        <v>1105</v>
      </c>
      <c r="AM142">
        <v>1</v>
      </c>
      <c r="AN142" t="s">
        <v>1106</v>
      </c>
      <c r="AP142">
        <v>82</v>
      </c>
      <c r="AQ142" t="s">
        <v>1106</v>
      </c>
      <c r="AS142">
        <v>80</v>
      </c>
      <c r="AT142" t="s">
        <v>1106</v>
      </c>
      <c r="AV142">
        <v>1</v>
      </c>
      <c r="AW142" t="s">
        <v>260</v>
      </c>
      <c r="AY142">
        <v>78</v>
      </c>
      <c r="AZ142" t="s">
        <v>260</v>
      </c>
      <c r="BB142">
        <v>1</v>
      </c>
      <c r="BC142" t="s">
        <v>260</v>
      </c>
    </row>
    <row r="143" spans="5:55" x14ac:dyDescent="0.2">
      <c r="E143">
        <v>1.04E-2</v>
      </c>
      <c r="F143" t="s">
        <v>1107</v>
      </c>
      <c r="G143" t="s">
        <v>1108</v>
      </c>
      <c r="I143">
        <v>2.3599999999999999E-2</v>
      </c>
      <c r="J143" t="s">
        <v>1107</v>
      </c>
      <c r="K143" t="s">
        <v>1108</v>
      </c>
      <c r="AM143">
        <v>1</v>
      </c>
      <c r="AN143" t="s">
        <v>1106</v>
      </c>
      <c r="AP143">
        <v>99</v>
      </c>
      <c r="AQ143" t="s">
        <v>1106</v>
      </c>
      <c r="AS143">
        <v>110</v>
      </c>
      <c r="AT143" t="s">
        <v>1106</v>
      </c>
      <c r="AV143">
        <v>1</v>
      </c>
      <c r="AW143" t="s">
        <v>1109</v>
      </c>
      <c r="AY143">
        <v>7</v>
      </c>
      <c r="AZ143" t="s">
        <v>1109</v>
      </c>
      <c r="BB143">
        <v>306</v>
      </c>
      <c r="BC143" t="s">
        <v>1109</v>
      </c>
    </row>
    <row r="144" spans="5:55" x14ac:dyDescent="0.2">
      <c r="E144">
        <v>2.9559000000000002</v>
      </c>
      <c r="F144" t="s">
        <v>1110</v>
      </c>
      <c r="G144" t="s">
        <v>1111</v>
      </c>
      <c r="I144">
        <v>3.5999999999999999E-3</v>
      </c>
      <c r="J144" t="s">
        <v>1110</v>
      </c>
      <c r="K144" t="s">
        <v>1111</v>
      </c>
      <c r="AM144">
        <v>1</v>
      </c>
      <c r="AN144" t="s">
        <v>1112</v>
      </c>
      <c r="AP144">
        <v>56</v>
      </c>
      <c r="AQ144" t="s">
        <v>1112</v>
      </c>
      <c r="AS144">
        <v>594</v>
      </c>
      <c r="AT144" t="s">
        <v>1112</v>
      </c>
      <c r="AV144">
        <v>1</v>
      </c>
      <c r="AW144" t="s">
        <v>690</v>
      </c>
      <c r="AY144">
        <v>76</v>
      </c>
      <c r="AZ144" t="s">
        <v>690</v>
      </c>
      <c r="BB144">
        <v>53</v>
      </c>
      <c r="BC144" t="s">
        <v>690</v>
      </c>
    </row>
    <row r="145" spans="5:55" x14ac:dyDescent="0.2">
      <c r="E145">
        <v>0.2802</v>
      </c>
      <c r="F145" t="s">
        <v>1113</v>
      </c>
      <c r="G145" t="s">
        <v>1114</v>
      </c>
      <c r="I145">
        <v>2.6100000000000002E-2</v>
      </c>
      <c r="J145" t="s">
        <v>1113</v>
      </c>
      <c r="K145" t="s">
        <v>1114</v>
      </c>
      <c r="AM145">
        <v>1</v>
      </c>
      <c r="AN145" t="s">
        <v>1115</v>
      </c>
      <c r="AP145">
        <v>70</v>
      </c>
      <c r="AQ145" t="s">
        <v>1115</v>
      </c>
      <c r="AS145">
        <v>823</v>
      </c>
      <c r="AT145" t="s">
        <v>1115</v>
      </c>
      <c r="AV145">
        <v>1</v>
      </c>
      <c r="AW145" t="s">
        <v>1116</v>
      </c>
      <c r="AY145">
        <v>70</v>
      </c>
      <c r="AZ145" t="s">
        <v>1116</v>
      </c>
      <c r="BB145">
        <v>393</v>
      </c>
      <c r="BC145" t="s">
        <v>1116</v>
      </c>
    </row>
    <row r="146" spans="5:55" x14ac:dyDescent="0.2">
      <c r="E146">
        <v>2.8000000000000001E-2</v>
      </c>
      <c r="F146" t="s">
        <v>1117</v>
      </c>
      <c r="G146" t="s">
        <v>1118</v>
      </c>
      <c r="I146">
        <v>2.0199999999999999E-2</v>
      </c>
      <c r="J146" t="s">
        <v>1117</v>
      </c>
      <c r="K146" t="s">
        <v>1118</v>
      </c>
      <c r="AM146">
        <v>1</v>
      </c>
      <c r="AN146" t="s">
        <v>1119</v>
      </c>
      <c r="AP146">
        <v>82</v>
      </c>
      <c r="AQ146" t="s">
        <v>1119</v>
      </c>
      <c r="AS146">
        <v>850</v>
      </c>
      <c r="AT146" t="s">
        <v>1119</v>
      </c>
      <c r="AV146">
        <v>1</v>
      </c>
      <c r="AW146" t="s">
        <v>1120</v>
      </c>
      <c r="AY146">
        <v>22</v>
      </c>
      <c r="AZ146" t="s">
        <v>1120</v>
      </c>
      <c r="BB146">
        <v>102</v>
      </c>
      <c r="BC146" t="s">
        <v>1120</v>
      </c>
    </row>
    <row r="147" spans="5:55" x14ac:dyDescent="0.2">
      <c r="E147">
        <v>0.1004</v>
      </c>
      <c r="F147" t="s">
        <v>1121</v>
      </c>
      <c r="G147" t="s">
        <v>1122</v>
      </c>
      <c r="I147">
        <v>1.6715</v>
      </c>
      <c r="J147" t="s">
        <v>1121</v>
      </c>
      <c r="K147" t="s">
        <v>1122</v>
      </c>
      <c r="AM147">
        <v>1</v>
      </c>
      <c r="AN147" t="s">
        <v>1123</v>
      </c>
      <c r="AP147">
        <v>7</v>
      </c>
      <c r="AQ147" t="s">
        <v>1123</v>
      </c>
      <c r="AS147">
        <v>23</v>
      </c>
      <c r="AT147" t="s">
        <v>1123</v>
      </c>
      <c r="AV147">
        <v>1</v>
      </c>
      <c r="AW147" t="s">
        <v>698</v>
      </c>
      <c r="AY147">
        <v>91</v>
      </c>
      <c r="AZ147" t="s">
        <v>698</v>
      </c>
      <c r="BB147">
        <v>128</v>
      </c>
      <c r="BC147" t="s">
        <v>698</v>
      </c>
    </row>
    <row r="148" spans="5:55" x14ac:dyDescent="0.2">
      <c r="E148">
        <v>1.9E-2</v>
      </c>
      <c r="F148" t="s">
        <v>1124</v>
      </c>
      <c r="G148" t="s">
        <v>1125</v>
      </c>
      <c r="I148">
        <v>2.5131999999999999</v>
      </c>
      <c r="J148" t="s">
        <v>1124</v>
      </c>
      <c r="K148" t="s">
        <v>1125</v>
      </c>
      <c r="AM148">
        <v>1</v>
      </c>
      <c r="AN148" t="s">
        <v>529</v>
      </c>
      <c r="AP148">
        <v>16</v>
      </c>
      <c r="AQ148" t="s">
        <v>529</v>
      </c>
      <c r="AS148">
        <v>807</v>
      </c>
      <c r="AT148" t="s">
        <v>529</v>
      </c>
      <c r="AV148">
        <v>1</v>
      </c>
      <c r="AW148" t="s">
        <v>1126</v>
      </c>
      <c r="AY148">
        <v>60</v>
      </c>
      <c r="AZ148" t="s">
        <v>1126</v>
      </c>
      <c r="BB148">
        <v>253</v>
      </c>
      <c r="BC148" t="s">
        <v>1126</v>
      </c>
    </row>
    <row r="149" spans="5:55" x14ac:dyDescent="0.2">
      <c r="E149">
        <v>1.294</v>
      </c>
      <c r="F149" t="s">
        <v>1127</v>
      </c>
      <c r="G149" t="s">
        <v>1128</v>
      </c>
      <c r="I149">
        <v>0.52649999999999997</v>
      </c>
      <c r="J149" t="s">
        <v>1127</v>
      </c>
      <c r="K149" t="s">
        <v>1128</v>
      </c>
      <c r="AM149">
        <v>1</v>
      </c>
      <c r="AN149" t="s">
        <v>529</v>
      </c>
      <c r="AP149">
        <v>31</v>
      </c>
      <c r="AQ149" t="s">
        <v>529</v>
      </c>
      <c r="AS149">
        <v>931</v>
      </c>
      <c r="AT149" t="s">
        <v>529</v>
      </c>
      <c r="AV149">
        <v>1</v>
      </c>
      <c r="AW149" t="s">
        <v>1126</v>
      </c>
      <c r="AY149">
        <v>21</v>
      </c>
      <c r="AZ149" t="s">
        <v>1126</v>
      </c>
      <c r="BB149">
        <v>829</v>
      </c>
      <c r="BC149" t="s">
        <v>1126</v>
      </c>
    </row>
    <row r="150" spans="5:55" x14ac:dyDescent="0.2">
      <c r="E150">
        <v>8.8999999999999999E-3</v>
      </c>
      <c r="F150" t="s">
        <v>1129</v>
      </c>
      <c r="G150" t="s">
        <v>1130</v>
      </c>
      <c r="I150">
        <v>0.1472</v>
      </c>
      <c r="J150" t="s">
        <v>1129</v>
      </c>
      <c r="K150" t="s">
        <v>1130</v>
      </c>
      <c r="AM150">
        <v>1</v>
      </c>
      <c r="AN150" t="s">
        <v>1131</v>
      </c>
      <c r="AP150">
        <v>2</v>
      </c>
      <c r="AQ150" t="s">
        <v>1131</v>
      </c>
      <c r="AS150">
        <v>454</v>
      </c>
      <c r="AT150" t="s">
        <v>1131</v>
      </c>
      <c r="AV150">
        <v>1</v>
      </c>
      <c r="AW150" t="s">
        <v>273</v>
      </c>
      <c r="AY150">
        <v>31</v>
      </c>
      <c r="AZ150" t="s">
        <v>273</v>
      </c>
      <c r="BB150">
        <v>15</v>
      </c>
      <c r="BC150" t="s">
        <v>273</v>
      </c>
    </row>
    <row r="151" spans="5:55" x14ac:dyDescent="0.2">
      <c r="E151">
        <v>0.2545</v>
      </c>
      <c r="F151" t="s">
        <v>1132</v>
      </c>
      <c r="G151" t="s">
        <v>1133</v>
      </c>
      <c r="I151">
        <v>1.3527</v>
      </c>
      <c r="J151" t="s">
        <v>1132</v>
      </c>
      <c r="K151" t="s">
        <v>1133</v>
      </c>
      <c r="AM151">
        <v>1</v>
      </c>
      <c r="AN151" t="s">
        <v>1134</v>
      </c>
      <c r="AP151">
        <v>99</v>
      </c>
      <c r="AQ151" t="s">
        <v>1134</v>
      </c>
      <c r="AS151">
        <v>642</v>
      </c>
      <c r="AT151" t="s">
        <v>1134</v>
      </c>
      <c r="AV151">
        <v>1</v>
      </c>
      <c r="AW151" t="s">
        <v>1135</v>
      </c>
      <c r="AY151">
        <v>25</v>
      </c>
      <c r="AZ151" t="s">
        <v>1135</v>
      </c>
      <c r="BB151">
        <v>593</v>
      </c>
      <c r="BC151" t="s">
        <v>1135</v>
      </c>
    </row>
    <row r="152" spans="5:55" x14ac:dyDescent="0.2">
      <c r="E152">
        <v>6.4999999999999997E-3</v>
      </c>
      <c r="F152" t="s">
        <v>1136</v>
      </c>
      <c r="G152" t="s">
        <v>1137</v>
      </c>
      <c r="I152">
        <v>8.0000000000000002E-3</v>
      </c>
      <c r="J152" t="s">
        <v>1136</v>
      </c>
      <c r="K152" t="s">
        <v>1137</v>
      </c>
      <c r="AM152">
        <v>1</v>
      </c>
      <c r="AN152" t="s">
        <v>539</v>
      </c>
      <c r="AP152">
        <v>21</v>
      </c>
      <c r="AQ152" t="s">
        <v>539</v>
      </c>
      <c r="AS152">
        <v>387</v>
      </c>
      <c r="AT152" t="s">
        <v>539</v>
      </c>
      <c r="AV152">
        <v>1</v>
      </c>
      <c r="AW152" t="s">
        <v>711</v>
      </c>
      <c r="AY152">
        <v>11</v>
      </c>
      <c r="AZ152" t="s">
        <v>711</v>
      </c>
      <c r="BB152">
        <v>923</v>
      </c>
      <c r="BC152" t="s">
        <v>711</v>
      </c>
    </row>
    <row r="153" spans="5:55" x14ac:dyDescent="0.2">
      <c r="E153">
        <v>0.28320000000000001</v>
      </c>
      <c r="F153" t="s">
        <v>1138</v>
      </c>
      <c r="G153" t="s">
        <v>1139</v>
      </c>
      <c r="I153">
        <v>4.8599999999999997E-2</v>
      </c>
      <c r="J153" t="s">
        <v>1138</v>
      </c>
      <c r="K153" t="s">
        <v>1139</v>
      </c>
      <c r="AM153">
        <v>1</v>
      </c>
      <c r="AN153" t="s">
        <v>539</v>
      </c>
      <c r="AP153">
        <v>97</v>
      </c>
      <c r="AQ153" t="s">
        <v>539</v>
      </c>
      <c r="AS153">
        <v>34</v>
      </c>
      <c r="AT153" t="s">
        <v>539</v>
      </c>
      <c r="AV153">
        <v>1</v>
      </c>
      <c r="AW153" t="s">
        <v>1140</v>
      </c>
      <c r="AY153">
        <v>81</v>
      </c>
      <c r="AZ153" t="s">
        <v>1140</v>
      </c>
      <c r="BB153">
        <v>349</v>
      </c>
      <c r="BC153" t="s">
        <v>1140</v>
      </c>
    </row>
    <row r="154" spans="5:55" x14ac:dyDescent="0.2">
      <c r="E154">
        <v>3.2300000000000002E-2</v>
      </c>
      <c r="F154" t="s">
        <v>1141</v>
      </c>
      <c r="G154" t="s">
        <v>1142</v>
      </c>
      <c r="I154">
        <v>1.3599999999999999E-2</v>
      </c>
      <c r="J154" t="s">
        <v>1141</v>
      </c>
      <c r="K154" t="s">
        <v>1142</v>
      </c>
      <c r="AM154">
        <v>1</v>
      </c>
      <c r="AN154" t="s">
        <v>549</v>
      </c>
      <c r="AP154">
        <v>43</v>
      </c>
      <c r="AQ154" t="s">
        <v>549</v>
      </c>
      <c r="AS154">
        <v>36</v>
      </c>
      <c r="AT154" t="s">
        <v>549</v>
      </c>
      <c r="AV154">
        <v>1</v>
      </c>
      <c r="AW154" t="s">
        <v>719</v>
      </c>
      <c r="AY154">
        <v>79</v>
      </c>
      <c r="AZ154" t="s">
        <v>719</v>
      </c>
      <c r="BB154">
        <v>204</v>
      </c>
      <c r="BC154" t="s">
        <v>719</v>
      </c>
    </row>
    <row r="155" spans="5:55" x14ac:dyDescent="0.2">
      <c r="E155">
        <v>1.7000000000000001E-2</v>
      </c>
      <c r="F155" t="s">
        <v>1143</v>
      </c>
      <c r="G155" t="s">
        <v>1144</v>
      </c>
      <c r="I155">
        <v>1.46E-2</v>
      </c>
      <c r="J155" t="s">
        <v>1143</v>
      </c>
      <c r="K155" t="s">
        <v>1144</v>
      </c>
      <c r="AM155">
        <v>1</v>
      </c>
      <c r="AN155" t="s">
        <v>1145</v>
      </c>
      <c r="AP155">
        <v>25</v>
      </c>
      <c r="AQ155" t="s">
        <v>1145</v>
      </c>
      <c r="AS155">
        <v>164</v>
      </c>
      <c r="AT155" t="s">
        <v>1145</v>
      </c>
      <c r="AV155">
        <v>1</v>
      </c>
      <c r="AW155" t="s">
        <v>773</v>
      </c>
      <c r="AY155">
        <v>44</v>
      </c>
      <c r="AZ155" t="s">
        <v>773</v>
      </c>
      <c r="BB155">
        <v>496</v>
      </c>
      <c r="BC155" t="s">
        <v>773</v>
      </c>
    </row>
    <row r="156" spans="5:55" x14ac:dyDescent="0.2">
      <c r="E156">
        <v>5.7799999999999997E-2</v>
      </c>
      <c r="F156" t="s">
        <v>1146</v>
      </c>
      <c r="G156" t="s">
        <v>1147</v>
      </c>
      <c r="I156">
        <v>0.1794</v>
      </c>
      <c r="J156" t="s">
        <v>1146</v>
      </c>
      <c r="K156" t="s">
        <v>1147</v>
      </c>
      <c r="AM156">
        <v>1</v>
      </c>
      <c r="AN156" t="s">
        <v>1145</v>
      </c>
      <c r="AP156">
        <v>89</v>
      </c>
      <c r="AQ156" t="s">
        <v>1145</v>
      </c>
      <c r="AS156">
        <v>171</v>
      </c>
      <c r="AT156" t="s">
        <v>1145</v>
      </c>
      <c r="AV156">
        <v>1</v>
      </c>
      <c r="AW156" t="s">
        <v>732</v>
      </c>
      <c r="AY156">
        <v>11</v>
      </c>
      <c r="AZ156" t="s">
        <v>732</v>
      </c>
      <c r="BB156">
        <v>18</v>
      </c>
      <c r="BC156" t="s">
        <v>732</v>
      </c>
    </row>
    <row r="157" spans="5:55" x14ac:dyDescent="0.2">
      <c r="E157">
        <v>0.49930000000000002</v>
      </c>
      <c r="F157" t="s">
        <v>1148</v>
      </c>
      <c r="G157" t="s">
        <v>1149</v>
      </c>
      <c r="I157">
        <v>1.8E-3</v>
      </c>
      <c r="J157" t="s">
        <v>1148</v>
      </c>
      <c r="K157" t="s">
        <v>1149</v>
      </c>
      <c r="AM157">
        <v>1</v>
      </c>
      <c r="AN157" t="s">
        <v>1145</v>
      </c>
      <c r="AP157">
        <v>27</v>
      </c>
      <c r="AQ157" t="s">
        <v>1145</v>
      </c>
      <c r="AS157">
        <v>97</v>
      </c>
      <c r="AT157" t="s">
        <v>1145</v>
      </c>
      <c r="AV157">
        <v>1</v>
      </c>
      <c r="AW157" t="s">
        <v>727</v>
      </c>
      <c r="AY157">
        <v>55</v>
      </c>
      <c r="AZ157" t="s">
        <v>727</v>
      </c>
      <c r="BB157">
        <v>744</v>
      </c>
      <c r="BC157" t="s">
        <v>727</v>
      </c>
    </row>
    <row r="158" spans="5:55" x14ac:dyDescent="0.2">
      <c r="E158">
        <v>2.8299999999999999E-2</v>
      </c>
      <c r="F158" t="s">
        <v>1150</v>
      </c>
      <c r="G158" t="s">
        <v>1151</v>
      </c>
      <c r="I158">
        <v>10.0235</v>
      </c>
      <c r="J158" t="s">
        <v>1150</v>
      </c>
      <c r="K158" t="s">
        <v>1151</v>
      </c>
      <c r="AM158">
        <v>1</v>
      </c>
      <c r="AN158" t="s">
        <v>1152</v>
      </c>
      <c r="AP158">
        <v>87</v>
      </c>
      <c r="AQ158" t="s">
        <v>1152</v>
      </c>
      <c r="AS158">
        <v>289</v>
      </c>
      <c r="AT158" t="s">
        <v>1152</v>
      </c>
      <c r="AV158">
        <v>1</v>
      </c>
      <c r="AW158" t="s">
        <v>1153</v>
      </c>
      <c r="AY158">
        <v>8</v>
      </c>
      <c r="AZ158" t="s">
        <v>1153</v>
      </c>
      <c r="BB158">
        <v>478</v>
      </c>
      <c r="BC158" t="s">
        <v>1153</v>
      </c>
    </row>
    <row r="159" spans="5:55" x14ac:dyDescent="0.2">
      <c r="E159">
        <v>3.3182</v>
      </c>
      <c r="F159" t="s">
        <v>1154</v>
      </c>
      <c r="G159" t="s">
        <v>1155</v>
      </c>
      <c r="I159">
        <v>0.19020000000000001</v>
      </c>
      <c r="J159" t="s">
        <v>1154</v>
      </c>
      <c r="K159" t="s">
        <v>1155</v>
      </c>
      <c r="AM159">
        <v>1</v>
      </c>
      <c r="AN159" t="s">
        <v>1156</v>
      </c>
      <c r="AP159">
        <v>35</v>
      </c>
      <c r="AQ159" t="s">
        <v>1156</v>
      </c>
      <c r="AS159">
        <v>647</v>
      </c>
      <c r="AT159" t="s">
        <v>1156</v>
      </c>
      <c r="AV159">
        <v>1</v>
      </c>
      <c r="AW159" t="s">
        <v>1157</v>
      </c>
      <c r="AY159">
        <v>56</v>
      </c>
      <c r="AZ159" t="s">
        <v>1157</v>
      </c>
      <c r="BB159">
        <v>405</v>
      </c>
      <c r="BC159" t="s">
        <v>1157</v>
      </c>
    </row>
    <row r="160" spans="5:55" x14ac:dyDescent="0.2">
      <c r="E160">
        <v>3.1899999999999998E-2</v>
      </c>
      <c r="F160" t="s">
        <v>1158</v>
      </c>
      <c r="G160" t="s">
        <v>1159</v>
      </c>
      <c r="I160">
        <v>7.4000000000000003E-3</v>
      </c>
      <c r="J160" t="s">
        <v>1158</v>
      </c>
      <c r="K160" t="s">
        <v>1159</v>
      </c>
      <c r="AM160">
        <v>1</v>
      </c>
      <c r="AN160" t="s">
        <v>1160</v>
      </c>
      <c r="AP160">
        <v>84</v>
      </c>
      <c r="AQ160" t="s">
        <v>1160</v>
      </c>
      <c r="AS160">
        <v>620</v>
      </c>
      <c r="AT160" t="s">
        <v>1160</v>
      </c>
      <c r="AV160">
        <v>1</v>
      </c>
      <c r="AW160" t="s">
        <v>286</v>
      </c>
      <c r="AY160">
        <v>68</v>
      </c>
      <c r="AZ160" t="s">
        <v>286</v>
      </c>
      <c r="BB160">
        <v>975</v>
      </c>
      <c r="BC160" t="s">
        <v>286</v>
      </c>
    </row>
    <row r="161" spans="5:55" x14ac:dyDescent="0.2">
      <c r="E161">
        <v>0.1457</v>
      </c>
      <c r="F161" t="s">
        <v>1161</v>
      </c>
      <c r="G161" t="s">
        <v>1162</v>
      </c>
      <c r="I161">
        <v>0.2697</v>
      </c>
      <c r="J161" t="s">
        <v>1161</v>
      </c>
      <c r="K161" t="s">
        <v>1162</v>
      </c>
      <c r="AM161">
        <v>1</v>
      </c>
      <c r="AN161" t="s">
        <v>1163</v>
      </c>
      <c r="AP161">
        <v>4</v>
      </c>
      <c r="AQ161" t="s">
        <v>1163</v>
      </c>
      <c r="AS161">
        <v>35</v>
      </c>
      <c r="AT161" t="s">
        <v>1163</v>
      </c>
      <c r="AV161">
        <v>1</v>
      </c>
      <c r="AW161" t="s">
        <v>1164</v>
      </c>
      <c r="AY161">
        <v>86</v>
      </c>
      <c r="AZ161" t="s">
        <v>1164</v>
      </c>
      <c r="BB161">
        <v>257</v>
      </c>
      <c r="BC161" t="s">
        <v>1164</v>
      </c>
    </row>
    <row r="162" spans="5:55" x14ac:dyDescent="0.2">
      <c r="E162">
        <v>0.30159999999999998</v>
      </c>
      <c r="F162" t="s">
        <v>1165</v>
      </c>
      <c r="G162" t="s">
        <v>1166</v>
      </c>
      <c r="I162">
        <v>0.1731</v>
      </c>
      <c r="J162" t="s">
        <v>1165</v>
      </c>
      <c r="K162" t="s">
        <v>1166</v>
      </c>
      <c r="AM162">
        <v>1</v>
      </c>
      <c r="AN162" t="s">
        <v>1163</v>
      </c>
      <c r="AP162">
        <v>46</v>
      </c>
      <c r="AQ162" t="s">
        <v>1163</v>
      </c>
      <c r="AS162">
        <v>155</v>
      </c>
      <c r="AT162" t="s">
        <v>1163</v>
      </c>
      <c r="AV162">
        <v>1</v>
      </c>
      <c r="AW162" t="s">
        <v>1167</v>
      </c>
      <c r="AY162">
        <v>6</v>
      </c>
      <c r="AZ162" t="s">
        <v>1167</v>
      </c>
      <c r="BB162">
        <v>760</v>
      </c>
      <c r="BC162" t="s">
        <v>1167</v>
      </c>
    </row>
    <row r="163" spans="5:55" x14ac:dyDescent="0.2">
      <c r="E163">
        <v>0.20610000000000001</v>
      </c>
      <c r="F163" t="s">
        <v>1168</v>
      </c>
      <c r="G163" t="s">
        <v>1169</v>
      </c>
      <c r="I163">
        <v>2.1299999999999999E-2</v>
      </c>
      <c r="J163" t="s">
        <v>1168</v>
      </c>
      <c r="K163" t="s">
        <v>1169</v>
      </c>
      <c r="AM163">
        <v>1</v>
      </c>
      <c r="AN163" t="s">
        <v>1163</v>
      </c>
      <c r="AP163">
        <v>20</v>
      </c>
      <c r="AQ163" t="s">
        <v>1163</v>
      </c>
      <c r="AS163">
        <v>30</v>
      </c>
      <c r="AT163" t="s">
        <v>1163</v>
      </c>
      <c r="AV163">
        <v>1</v>
      </c>
      <c r="AW163" t="s">
        <v>740</v>
      </c>
      <c r="AY163">
        <v>29</v>
      </c>
      <c r="AZ163" t="s">
        <v>740</v>
      </c>
      <c r="BB163">
        <v>380</v>
      </c>
      <c r="BC163" t="s">
        <v>740</v>
      </c>
    </row>
    <row r="164" spans="5:55" x14ac:dyDescent="0.2">
      <c r="E164">
        <v>4.7003000000000004</v>
      </c>
      <c r="F164" t="s">
        <v>1170</v>
      </c>
      <c r="G164" t="s">
        <v>1171</v>
      </c>
      <c r="I164">
        <v>0.35549999999999998</v>
      </c>
      <c r="J164" t="s">
        <v>1170</v>
      </c>
      <c r="K164" t="s">
        <v>1171</v>
      </c>
      <c r="AM164">
        <v>1</v>
      </c>
      <c r="AN164" t="s">
        <v>1172</v>
      </c>
      <c r="AP164">
        <v>30</v>
      </c>
      <c r="AQ164" t="s">
        <v>1172</v>
      </c>
      <c r="AS164">
        <v>313</v>
      </c>
      <c r="AT164" t="s">
        <v>1172</v>
      </c>
      <c r="AV164">
        <v>1</v>
      </c>
      <c r="AW164" t="s">
        <v>1173</v>
      </c>
      <c r="AY164">
        <v>73</v>
      </c>
      <c r="AZ164" t="s">
        <v>1173</v>
      </c>
      <c r="BB164">
        <v>763</v>
      </c>
      <c r="BC164" t="s">
        <v>1173</v>
      </c>
    </row>
    <row r="165" spans="5:55" x14ac:dyDescent="0.2">
      <c r="E165">
        <v>2.8000000000000001E-2</v>
      </c>
      <c r="F165" t="s">
        <v>1174</v>
      </c>
      <c r="G165" t="s">
        <v>1175</v>
      </c>
      <c r="I165">
        <v>5.1429</v>
      </c>
      <c r="J165" t="s">
        <v>1174</v>
      </c>
      <c r="K165" t="s">
        <v>1175</v>
      </c>
      <c r="AM165">
        <v>1</v>
      </c>
      <c r="AN165" t="s">
        <v>1176</v>
      </c>
      <c r="AP165">
        <v>90</v>
      </c>
      <c r="AQ165" t="s">
        <v>1176</v>
      </c>
      <c r="AS165">
        <v>6</v>
      </c>
      <c r="AT165" t="s">
        <v>1176</v>
      </c>
      <c r="AV165">
        <v>1</v>
      </c>
      <c r="AW165" t="s">
        <v>746</v>
      </c>
      <c r="AY165">
        <v>14</v>
      </c>
      <c r="AZ165" t="s">
        <v>746</v>
      </c>
      <c r="BB165">
        <v>167</v>
      </c>
      <c r="BC165" t="s">
        <v>746</v>
      </c>
    </row>
    <row r="166" spans="5:55" x14ac:dyDescent="0.2">
      <c r="E166">
        <v>2.1399999999999999E-2</v>
      </c>
      <c r="F166" t="s">
        <v>1177</v>
      </c>
      <c r="G166" t="s">
        <v>1178</v>
      </c>
      <c r="I166">
        <v>8.6E-3</v>
      </c>
      <c r="J166" t="s">
        <v>1177</v>
      </c>
      <c r="K166" t="s">
        <v>1178</v>
      </c>
      <c r="AM166">
        <v>1</v>
      </c>
      <c r="AN166" t="s">
        <v>1179</v>
      </c>
      <c r="AP166">
        <v>31</v>
      </c>
      <c r="AQ166" t="s">
        <v>1179</v>
      </c>
      <c r="AS166">
        <v>232</v>
      </c>
      <c r="AT166" t="s">
        <v>1179</v>
      </c>
      <c r="AV166">
        <v>1</v>
      </c>
      <c r="AW166" t="s">
        <v>746</v>
      </c>
      <c r="AY166">
        <v>31</v>
      </c>
      <c r="AZ166" t="s">
        <v>746</v>
      </c>
      <c r="BB166">
        <v>691</v>
      </c>
      <c r="BC166" t="s">
        <v>746</v>
      </c>
    </row>
    <row r="167" spans="5:55" x14ac:dyDescent="0.2">
      <c r="E167">
        <v>3.5499999999999997E-2</v>
      </c>
      <c r="F167" t="s">
        <v>1180</v>
      </c>
      <c r="G167" t="s">
        <v>1181</v>
      </c>
      <c r="I167">
        <v>0.43359999999999999</v>
      </c>
      <c r="J167" t="s">
        <v>1180</v>
      </c>
      <c r="K167" t="s">
        <v>1181</v>
      </c>
      <c r="AM167">
        <v>1</v>
      </c>
      <c r="AN167" t="s">
        <v>1182</v>
      </c>
      <c r="AP167">
        <v>91</v>
      </c>
      <c r="AQ167" t="s">
        <v>1182</v>
      </c>
      <c r="AS167">
        <v>158</v>
      </c>
      <c r="AT167" t="s">
        <v>1182</v>
      </c>
      <c r="AV167">
        <v>1</v>
      </c>
      <c r="AW167" t="s">
        <v>751</v>
      </c>
      <c r="AY167">
        <v>21</v>
      </c>
      <c r="AZ167" t="s">
        <v>751</v>
      </c>
      <c r="BB167">
        <v>219</v>
      </c>
      <c r="BC167" t="s">
        <v>751</v>
      </c>
    </row>
    <row r="168" spans="5:55" x14ac:dyDescent="0.2">
      <c r="E168">
        <v>4.4499999999999998E-2</v>
      </c>
      <c r="F168" t="s">
        <v>1183</v>
      </c>
      <c r="G168" t="s">
        <v>1184</v>
      </c>
      <c r="I168">
        <v>0.55879999999999996</v>
      </c>
      <c r="J168" t="s">
        <v>1183</v>
      </c>
      <c r="K168" t="s">
        <v>1184</v>
      </c>
      <c r="AM168">
        <v>1</v>
      </c>
      <c r="AN168" t="s">
        <v>1185</v>
      </c>
      <c r="AP168">
        <v>27</v>
      </c>
      <c r="AQ168" t="s">
        <v>1185</v>
      </c>
      <c r="AS168">
        <v>491</v>
      </c>
      <c r="AT168" t="s">
        <v>1185</v>
      </c>
      <c r="AV168">
        <v>1</v>
      </c>
      <c r="AW168" t="s">
        <v>751</v>
      </c>
      <c r="AY168">
        <v>47</v>
      </c>
      <c r="AZ168" t="s">
        <v>751</v>
      </c>
      <c r="BB168">
        <v>495</v>
      </c>
      <c r="BC168" t="s">
        <v>751</v>
      </c>
    </row>
    <row r="169" spans="5:55" x14ac:dyDescent="0.2">
      <c r="E169">
        <v>1.8E-3</v>
      </c>
      <c r="F169" t="s">
        <v>1186</v>
      </c>
      <c r="G169" t="s">
        <v>1187</v>
      </c>
      <c r="I169">
        <v>2.7199999999999998E-2</v>
      </c>
      <c r="J169" t="s">
        <v>1186</v>
      </c>
      <c r="K169" t="s">
        <v>1187</v>
      </c>
      <c r="AM169">
        <v>1</v>
      </c>
      <c r="AN169" t="s">
        <v>1188</v>
      </c>
      <c r="AP169">
        <v>39</v>
      </c>
      <c r="AQ169" t="s">
        <v>1188</v>
      </c>
      <c r="AS169">
        <v>288</v>
      </c>
      <c r="AT169" t="s">
        <v>1188</v>
      </c>
      <c r="AV169">
        <v>1</v>
      </c>
      <c r="AW169" t="s">
        <v>1189</v>
      </c>
      <c r="AY169">
        <v>30</v>
      </c>
      <c r="AZ169" t="s">
        <v>1189</v>
      </c>
      <c r="BB169">
        <v>930</v>
      </c>
      <c r="BC169" t="s">
        <v>1189</v>
      </c>
    </row>
    <row r="170" spans="5:55" x14ac:dyDescent="0.2">
      <c r="E170">
        <v>0.15440000000000001</v>
      </c>
      <c r="F170" t="s">
        <v>1190</v>
      </c>
      <c r="G170" t="s">
        <v>1191</v>
      </c>
      <c r="I170">
        <v>2.5600000000000001E-2</v>
      </c>
      <c r="J170" t="s">
        <v>1190</v>
      </c>
      <c r="K170" t="s">
        <v>1191</v>
      </c>
      <c r="AM170">
        <v>1</v>
      </c>
      <c r="AN170" t="s">
        <v>559</v>
      </c>
      <c r="AP170">
        <v>38</v>
      </c>
      <c r="AQ170" t="s">
        <v>559</v>
      </c>
      <c r="AS170">
        <v>796</v>
      </c>
      <c r="AT170" t="s">
        <v>559</v>
      </c>
      <c r="AV170">
        <v>1</v>
      </c>
      <c r="AW170" t="s">
        <v>1192</v>
      </c>
      <c r="AY170">
        <v>43</v>
      </c>
      <c r="AZ170" t="s">
        <v>1192</v>
      </c>
      <c r="BB170">
        <v>807</v>
      </c>
      <c r="BC170" t="s">
        <v>1192</v>
      </c>
    </row>
    <row r="171" spans="5:55" x14ac:dyDescent="0.2">
      <c r="E171">
        <v>2.4794</v>
      </c>
      <c r="F171" t="s">
        <v>1193</v>
      </c>
      <c r="G171" t="s">
        <v>1194</v>
      </c>
      <c r="I171">
        <v>0.1668</v>
      </c>
      <c r="J171" t="s">
        <v>1193</v>
      </c>
      <c r="K171" t="s">
        <v>1194</v>
      </c>
      <c r="AM171">
        <v>1</v>
      </c>
      <c r="AN171" t="s">
        <v>1195</v>
      </c>
      <c r="AP171">
        <v>91</v>
      </c>
      <c r="AQ171" t="s">
        <v>1195</v>
      </c>
      <c r="AS171">
        <v>818</v>
      </c>
      <c r="AT171" t="s">
        <v>1195</v>
      </c>
      <c r="AV171">
        <v>1</v>
      </c>
      <c r="AW171" t="s">
        <v>755</v>
      </c>
      <c r="AY171">
        <v>24</v>
      </c>
      <c r="AZ171" t="s">
        <v>755</v>
      </c>
      <c r="BB171">
        <v>478</v>
      </c>
      <c r="BC171" t="s">
        <v>755</v>
      </c>
    </row>
    <row r="172" spans="5:55" x14ac:dyDescent="0.2">
      <c r="E172">
        <v>5.3100000000000001E-2</v>
      </c>
      <c r="F172" t="s">
        <v>1196</v>
      </c>
      <c r="G172" t="s">
        <v>1197</v>
      </c>
      <c r="I172">
        <v>0.52039999999999997</v>
      </c>
      <c r="J172" t="s">
        <v>1196</v>
      </c>
      <c r="K172" t="s">
        <v>1197</v>
      </c>
      <c r="AM172">
        <v>1</v>
      </c>
      <c r="AN172" t="s">
        <v>1198</v>
      </c>
      <c r="AP172">
        <v>39</v>
      </c>
      <c r="AQ172" t="s">
        <v>1198</v>
      </c>
      <c r="AS172">
        <v>571</v>
      </c>
      <c r="AT172" t="s">
        <v>1198</v>
      </c>
      <c r="AV172">
        <v>1</v>
      </c>
      <c r="AW172" t="s">
        <v>1199</v>
      </c>
      <c r="AY172">
        <v>1</v>
      </c>
      <c r="AZ172" t="s">
        <v>1199</v>
      </c>
      <c r="BB172">
        <v>859</v>
      </c>
      <c r="BC172" t="s">
        <v>1199</v>
      </c>
    </row>
    <row r="173" spans="5:55" x14ac:dyDescent="0.2">
      <c r="E173">
        <v>0.12659999999999999</v>
      </c>
      <c r="F173" t="s">
        <v>1200</v>
      </c>
      <c r="G173" t="s">
        <v>1201</v>
      </c>
      <c r="I173">
        <v>1.1969000000000001</v>
      </c>
      <c r="J173" t="s">
        <v>1200</v>
      </c>
      <c r="K173" t="s">
        <v>1201</v>
      </c>
      <c r="AM173">
        <v>1</v>
      </c>
      <c r="AN173" t="s">
        <v>1198</v>
      </c>
      <c r="AP173">
        <v>1</v>
      </c>
      <c r="AQ173" t="s">
        <v>1198</v>
      </c>
      <c r="AS173">
        <v>436</v>
      </c>
      <c r="AT173" t="s">
        <v>1198</v>
      </c>
      <c r="AV173">
        <v>1</v>
      </c>
      <c r="AW173" t="s">
        <v>1202</v>
      </c>
      <c r="AY173">
        <v>14</v>
      </c>
      <c r="AZ173" t="s">
        <v>1202</v>
      </c>
      <c r="BB173">
        <v>272</v>
      </c>
      <c r="BC173" t="s">
        <v>1202</v>
      </c>
    </row>
    <row r="174" spans="5:55" x14ac:dyDescent="0.2">
      <c r="E174">
        <v>0.2427</v>
      </c>
      <c r="F174" t="s">
        <v>1203</v>
      </c>
      <c r="G174" t="s">
        <v>1204</v>
      </c>
      <c r="I174">
        <v>9.7100000000000006E-2</v>
      </c>
      <c r="J174" t="s">
        <v>1203</v>
      </c>
      <c r="K174" t="s">
        <v>1204</v>
      </c>
      <c r="AM174">
        <v>1</v>
      </c>
      <c r="AN174" t="s">
        <v>1198</v>
      </c>
      <c r="AP174">
        <v>92</v>
      </c>
      <c r="AQ174" t="s">
        <v>1198</v>
      </c>
      <c r="AS174">
        <v>979</v>
      </c>
      <c r="AT174" t="s">
        <v>1198</v>
      </c>
      <c r="AV174">
        <v>1</v>
      </c>
      <c r="AW174" t="s">
        <v>760</v>
      </c>
      <c r="AY174">
        <v>62</v>
      </c>
      <c r="AZ174" t="s">
        <v>760</v>
      </c>
      <c r="BB174">
        <v>436</v>
      </c>
      <c r="BC174" t="s">
        <v>760</v>
      </c>
    </row>
    <row r="175" spans="5:55" x14ac:dyDescent="0.2">
      <c r="E175">
        <v>8.4900000000000003E-2</v>
      </c>
      <c r="F175" t="s">
        <v>1205</v>
      </c>
      <c r="G175" t="s">
        <v>1206</v>
      </c>
      <c r="I175">
        <v>3.3500000000000002E-2</v>
      </c>
      <c r="J175" t="s">
        <v>1205</v>
      </c>
      <c r="K175" t="s">
        <v>1206</v>
      </c>
      <c r="AM175">
        <v>1</v>
      </c>
      <c r="AN175" t="s">
        <v>1207</v>
      </c>
      <c r="AP175">
        <v>2</v>
      </c>
      <c r="AQ175" t="s">
        <v>1207</v>
      </c>
      <c r="AS175">
        <v>156</v>
      </c>
      <c r="AT175" t="s">
        <v>1207</v>
      </c>
      <c r="AV175">
        <v>1</v>
      </c>
      <c r="AW175" t="s">
        <v>1208</v>
      </c>
      <c r="AY175">
        <v>67</v>
      </c>
      <c r="AZ175" t="s">
        <v>1208</v>
      </c>
      <c r="BB175">
        <v>976</v>
      </c>
      <c r="BC175" t="s">
        <v>1208</v>
      </c>
    </row>
    <row r="176" spans="5:55" x14ac:dyDescent="0.2">
      <c r="E176">
        <v>0.05</v>
      </c>
      <c r="F176" t="s">
        <v>1209</v>
      </c>
      <c r="G176" t="s">
        <v>1210</v>
      </c>
      <c r="I176">
        <v>6.9999999999999999E-4</v>
      </c>
      <c r="J176" t="s">
        <v>1209</v>
      </c>
      <c r="K176" t="s">
        <v>1210</v>
      </c>
      <c r="AM176">
        <v>1</v>
      </c>
      <c r="AN176" t="s">
        <v>1211</v>
      </c>
      <c r="AP176">
        <v>11</v>
      </c>
      <c r="AQ176" t="s">
        <v>1211</v>
      </c>
      <c r="AS176">
        <v>512</v>
      </c>
      <c r="AT176" t="s">
        <v>1211</v>
      </c>
      <c r="AV176">
        <v>1</v>
      </c>
      <c r="AW176" t="s">
        <v>1212</v>
      </c>
      <c r="AY176">
        <v>22</v>
      </c>
      <c r="AZ176" t="s">
        <v>1212</v>
      </c>
      <c r="BB176">
        <v>275</v>
      </c>
      <c r="BC176" t="s">
        <v>1212</v>
      </c>
    </row>
    <row r="177" spans="5:55" x14ac:dyDescent="0.2">
      <c r="E177">
        <v>3.5999999999999999E-3</v>
      </c>
      <c r="F177" t="s">
        <v>1213</v>
      </c>
      <c r="G177" t="s">
        <v>1214</v>
      </c>
      <c r="I177">
        <v>1.03E-2</v>
      </c>
      <c r="J177" t="s">
        <v>1213</v>
      </c>
      <c r="K177" t="s">
        <v>1214</v>
      </c>
      <c r="AM177">
        <v>1</v>
      </c>
      <c r="AN177" t="s">
        <v>1215</v>
      </c>
      <c r="AP177">
        <v>30</v>
      </c>
      <c r="AQ177" t="s">
        <v>1215</v>
      </c>
      <c r="AS177">
        <v>931</v>
      </c>
      <c r="AT177" t="s">
        <v>1215</v>
      </c>
      <c r="AV177">
        <v>1</v>
      </c>
      <c r="AW177" t="s">
        <v>766</v>
      </c>
      <c r="AY177">
        <v>62</v>
      </c>
      <c r="AZ177" t="s">
        <v>766</v>
      </c>
      <c r="BB177">
        <v>675</v>
      </c>
      <c r="BC177" t="s">
        <v>766</v>
      </c>
    </row>
    <row r="178" spans="5:55" x14ac:dyDescent="0.2">
      <c r="E178">
        <v>3.9546999999999999</v>
      </c>
      <c r="F178" t="s">
        <v>1216</v>
      </c>
      <c r="G178" t="s">
        <v>1217</v>
      </c>
      <c r="I178">
        <v>0.10929999999999999</v>
      </c>
      <c r="J178" t="s">
        <v>1216</v>
      </c>
      <c r="K178" t="s">
        <v>1217</v>
      </c>
      <c r="AM178">
        <v>1</v>
      </c>
      <c r="AN178" t="s">
        <v>567</v>
      </c>
      <c r="AP178">
        <v>24</v>
      </c>
      <c r="AQ178" t="s">
        <v>567</v>
      </c>
      <c r="AS178">
        <v>621</v>
      </c>
      <c r="AT178" t="s">
        <v>567</v>
      </c>
      <c r="AV178">
        <v>1</v>
      </c>
      <c r="AW178" t="s">
        <v>1218</v>
      </c>
      <c r="AY178">
        <v>21</v>
      </c>
      <c r="AZ178" t="s">
        <v>1218</v>
      </c>
      <c r="BB178">
        <v>830</v>
      </c>
      <c r="BC178" t="s">
        <v>1218</v>
      </c>
    </row>
    <row r="179" spans="5:55" x14ac:dyDescent="0.2">
      <c r="E179">
        <v>7.1999999999999998E-3</v>
      </c>
      <c r="F179" t="s">
        <v>1219</v>
      </c>
      <c r="G179" t="s">
        <v>1220</v>
      </c>
      <c r="I179">
        <v>4.3700000000000003E-2</v>
      </c>
      <c r="J179" t="s">
        <v>1219</v>
      </c>
      <c r="K179" t="s">
        <v>1220</v>
      </c>
      <c r="AM179">
        <v>1</v>
      </c>
      <c r="AN179" t="s">
        <v>575</v>
      </c>
      <c r="AP179">
        <v>54</v>
      </c>
      <c r="AQ179" t="s">
        <v>575</v>
      </c>
      <c r="AS179">
        <v>926</v>
      </c>
      <c r="AT179" t="s">
        <v>575</v>
      </c>
      <c r="AV179">
        <v>1</v>
      </c>
      <c r="AW179" t="s">
        <v>1221</v>
      </c>
      <c r="AY179">
        <v>80</v>
      </c>
      <c r="AZ179" t="s">
        <v>1221</v>
      </c>
      <c r="BB179">
        <v>118</v>
      </c>
      <c r="BC179" t="s">
        <v>1221</v>
      </c>
    </row>
    <row r="180" spans="5:55" x14ac:dyDescent="0.2">
      <c r="E180">
        <v>0.49049999999999999</v>
      </c>
      <c r="F180" t="s">
        <v>1222</v>
      </c>
      <c r="G180" t="s">
        <v>1223</v>
      </c>
      <c r="I180">
        <v>3.3999999999999998E-3</v>
      </c>
      <c r="J180" t="s">
        <v>1222</v>
      </c>
      <c r="K180" t="s">
        <v>1223</v>
      </c>
      <c r="AM180">
        <v>1</v>
      </c>
      <c r="AN180" t="s">
        <v>1224</v>
      </c>
      <c r="AP180">
        <v>68</v>
      </c>
      <c r="AQ180" t="s">
        <v>1224</v>
      </c>
      <c r="AS180">
        <v>249</v>
      </c>
      <c r="AT180" t="s">
        <v>1224</v>
      </c>
      <c r="AV180">
        <v>1</v>
      </c>
      <c r="AW180" t="s">
        <v>1225</v>
      </c>
      <c r="AY180">
        <v>85</v>
      </c>
      <c r="AZ180" t="s">
        <v>1225</v>
      </c>
      <c r="BB180">
        <v>39</v>
      </c>
      <c r="BC180" t="s">
        <v>1225</v>
      </c>
    </row>
    <row r="181" spans="5:55" x14ac:dyDescent="0.2">
      <c r="E181">
        <v>6.8599999999999994E-2</v>
      </c>
      <c r="F181" t="s">
        <v>1226</v>
      </c>
      <c r="G181" t="s">
        <v>1227</v>
      </c>
      <c r="I181">
        <v>6.6199999999999995E-2</v>
      </c>
      <c r="J181" t="s">
        <v>1226</v>
      </c>
      <c r="K181" t="s">
        <v>1227</v>
      </c>
      <c r="AM181">
        <v>1</v>
      </c>
      <c r="AN181" t="s">
        <v>1228</v>
      </c>
      <c r="AP181">
        <v>68</v>
      </c>
      <c r="AQ181" t="s">
        <v>1228</v>
      </c>
      <c r="AS181">
        <v>280</v>
      </c>
      <c r="AT181" t="s">
        <v>1228</v>
      </c>
      <c r="AV181">
        <v>1</v>
      </c>
      <c r="AW181" t="s">
        <v>1229</v>
      </c>
      <c r="AY181">
        <v>85</v>
      </c>
      <c r="AZ181" t="s">
        <v>1229</v>
      </c>
      <c r="BB181">
        <v>11</v>
      </c>
      <c r="BC181" t="s">
        <v>1229</v>
      </c>
    </row>
    <row r="182" spans="5:55" x14ac:dyDescent="0.2">
      <c r="E182">
        <v>0.19650000000000001</v>
      </c>
      <c r="F182" t="s">
        <v>1230</v>
      </c>
      <c r="G182" t="s">
        <v>1231</v>
      </c>
      <c r="I182">
        <v>3.5099999999999999E-2</v>
      </c>
      <c r="J182" t="s">
        <v>1230</v>
      </c>
      <c r="K182" t="s">
        <v>1231</v>
      </c>
      <c r="AM182">
        <v>1</v>
      </c>
      <c r="AN182" t="s">
        <v>584</v>
      </c>
      <c r="AP182">
        <v>23</v>
      </c>
      <c r="AQ182" t="s">
        <v>584</v>
      </c>
      <c r="AS182">
        <v>721</v>
      </c>
      <c r="AT182" t="s">
        <v>584</v>
      </c>
      <c r="AV182">
        <v>1</v>
      </c>
      <c r="AW182" t="s">
        <v>298</v>
      </c>
      <c r="AY182">
        <v>54</v>
      </c>
      <c r="AZ182" t="s">
        <v>298</v>
      </c>
      <c r="BB182">
        <v>302</v>
      </c>
      <c r="BC182" t="s">
        <v>298</v>
      </c>
    </row>
    <row r="183" spans="5:55" x14ac:dyDescent="0.2">
      <c r="E183">
        <v>2.4400000000000002E-2</v>
      </c>
      <c r="F183" t="s">
        <v>1232</v>
      </c>
      <c r="G183" t="s">
        <v>1233</v>
      </c>
      <c r="I183">
        <v>0.1389</v>
      </c>
      <c r="J183" t="s">
        <v>1232</v>
      </c>
      <c r="K183" t="s">
        <v>1233</v>
      </c>
      <c r="AM183">
        <v>1</v>
      </c>
      <c r="AN183" t="s">
        <v>592</v>
      </c>
      <c r="AP183">
        <v>100</v>
      </c>
      <c r="AQ183" t="s">
        <v>592</v>
      </c>
      <c r="AS183">
        <v>455</v>
      </c>
      <c r="AT183" t="s">
        <v>592</v>
      </c>
      <c r="AV183">
        <v>1</v>
      </c>
      <c r="AW183" t="s">
        <v>298</v>
      </c>
      <c r="AY183">
        <v>13</v>
      </c>
      <c r="AZ183" t="s">
        <v>298</v>
      </c>
      <c r="BB183">
        <v>190</v>
      </c>
      <c r="BC183" t="s">
        <v>298</v>
      </c>
    </row>
    <row r="184" spans="5:55" x14ac:dyDescent="0.2">
      <c r="E184">
        <v>1.54E-2</v>
      </c>
      <c r="F184" t="s">
        <v>1234</v>
      </c>
      <c r="G184" t="s">
        <v>1235</v>
      </c>
      <c r="I184">
        <v>2.46E-2</v>
      </c>
      <c r="J184" t="s">
        <v>1234</v>
      </c>
      <c r="K184" t="s">
        <v>1235</v>
      </c>
      <c r="AM184">
        <v>1</v>
      </c>
      <c r="AN184" t="s">
        <v>1236</v>
      </c>
      <c r="AP184">
        <v>91</v>
      </c>
      <c r="AQ184" t="s">
        <v>1236</v>
      </c>
      <c r="AS184">
        <v>515</v>
      </c>
      <c r="AT184" t="s">
        <v>1236</v>
      </c>
      <c r="AV184">
        <v>1</v>
      </c>
      <c r="AW184" t="s">
        <v>298</v>
      </c>
      <c r="AY184">
        <v>72</v>
      </c>
      <c r="AZ184" t="s">
        <v>298</v>
      </c>
      <c r="BB184">
        <v>530</v>
      </c>
      <c r="BC184" t="s">
        <v>298</v>
      </c>
    </row>
    <row r="185" spans="5:55" x14ac:dyDescent="0.2">
      <c r="E185">
        <v>1.2800000000000001E-2</v>
      </c>
      <c r="F185" t="s">
        <v>1237</v>
      </c>
      <c r="G185" t="s">
        <v>1238</v>
      </c>
      <c r="I185">
        <v>8.9999999999999998E-4</v>
      </c>
      <c r="J185" t="s">
        <v>1237</v>
      </c>
      <c r="K185" t="s">
        <v>1238</v>
      </c>
      <c r="AM185">
        <v>1</v>
      </c>
      <c r="AN185" t="s">
        <v>565</v>
      </c>
      <c r="AP185">
        <v>63</v>
      </c>
      <c r="AQ185" t="s">
        <v>565</v>
      </c>
      <c r="AS185">
        <v>218</v>
      </c>
      <c r="AT185" t="s">
        <v>565</v>
      </c>
      <c r="AV185">
        <v>1</v>
      </c>
      <c r="AW185" t="s">
        <v>298</v>
      </c>
      <c r="AY185">
        <v>73</v>
      </c>
      <c r="AZ185" t="s">
        <v>298</v>
      </c>
      <c r="BB185">
        <v>761</v>
      </c>
      <c r="BC185" t="s">
        <v>298</v>
      </c>
    </row>
    <row r="186" spans="5:55" x14ac:dyDescent="0.2">
      <c r="E186">
        <v>0.1656</v>
      </c>
      <c r="F186" t="s">
        <v>1239</v>
      </c>
      <c r="G186" t="s">
        <v>1240</v>
      </c>
      <c r="I186">
        <v>5.7000000000000002E-3</v>
      </c>
      <c r="J186" t="s">
        <v>1239</v>
      </c>
      <c r="K186" t="s">
        <v>1240</v>
      </c>
      <c r="AM186">
        <v>1</v>
      </c>
      <c r="AN186" t="s">
        <v>601</v>
      </c>
      <c r="AP186">
        <v>38</v>
      </c>
      <c r="AQ186" t="s">
        <v>601</v>
      </c>
      <c r="AS186">
        <v>564</v>
      </c>
      <c r="AT186" t="s">
        <v>601</v>
      </c>
      <c r="AV186">
        <v>1</v>
      </c>
      <c r="AW186" t="s">
        <v>298</v>
      </c>
      <c r="AY186">
        <v>69</v>
      </c>
      <c r="AZ186" t="s">
        <v>298</v>
      </c>
      <c r="BB186">
        <v>450</v>
      </c>
      <c r="BC186" t="s">
        <v>298</v>
      </c>
    </row>
    <row r="187" spans="5:55" x14ac:dyDescent="0.2">
      <c r="E187">
        <v>1.5E-3</v>
      </c>
      <c r="F187" t="s">
        <v>1241</v>
      </c>
      <c r="G187" t="s">
        <v>1242</v>
      </c>
      <c r="I187">
        <v>9.1000000000000004E-3</v>
      </c>
      <c r="J187" t="s">
        <v>1241</v>
      </c>
      <c r="K187" t="s">
        <v>1242</v>
      </c>
      <c r="AM187">
        <v>1</v>
      </c>
      <c r="AN187" t="s">
        <v>609</v>
      </c>
      <c r="AP187">
        <v>3</v>
      </c>
      <c r="AQ187" t="s">
        <v>609</v>
      </c>
      <c r="AS187">
        <v>876</v>
      </c>
      <c r="AT187" t="s">
        <v>609</v>
      </c>
      <c r="AV187">
        <v>1</v>
      </c>
      <c r="AW187" t="s">
        <v>298</v>
      </c>
      <c r="AY187">
        <v>88</v>
      </c>
      <c r="AZ187" t="s">
        <v>298</v>
      </c>
      <c r="BB187">
        <v>826</v>
      </c>
      <c r="BC187" t="s">
        <v>298</v>
      </c>
    </row>
    <row r="188" spans="5:55" x14ac:dyDescent="0.2">
      <c r="E188">
        <v>0.37459999999999999</v>
      </c>
      <c r="F188" t="s">
        <v>1243</v>
      </c>
      <c r="G188" t="s">
        <v>1244</v>
      </c>
      <c r="I188">
        <v>0.27360000000000001</v>
      </c>
      <c r="J188" t="s">
        <v>1243</v>
      </c>
      <c r="K188" t="s">
        <v>1244</v>
      </c>
      <c r="AM188">
        <v>1</v>
      </c>
      <c r="AN188" t="s">
        <v>609</v>
      </c>
      <c r="AP188">
        <v>92</v>
      </c>
      <c r="AQ188" t="s">
        <v>609</v>
      </c>
      <c r="AS188">
        <v>182</v>
      </c>
      <c r="AT188" t="s">
        <v>609</v>
      </c>
      <c r="AV188">
        <v>1</v>
      </c>
      <c r="AW188" t="s">
        <v>309</v>
      </c>
      <c r="AY188">
        <v>90</v>
      </c>
      <c r="AZ188" t="s">
        <v>309</v>
      </c>
      <c r="BB188">
        <v>419</v>
      </c>
      <c r="BC188" t="s">
        <v>309</v>
      </c>
    </row>
    <row r="189" spans="5:55" x14ac:dyDescent="0.2">
      <c r="E189">
        <v>0.70120000000000005</v>
      </c>
      <c r="F189" t="s">
        <v>1245</v>
      </c>
      <c r="G189" t="s">
        <v>1246</v>
      </c>
      <c r="I189">
        <v>3.2000000000000002E-3</v>
      </c>
      <c r="J189" t="s">
        <v>1245</v>
      </c>
      <c r="K189" t="s">
        <v>1246</v>
      </c>
      <c r="AM189">
        <v>1</v>
      </c>
      <c r="AN189" t="s">
        <v>1247</v>
      </c>
      <c r="AP189">
        <v>48</v>
      </c>
      <c r="AQ189" t="s">
        <v>1247</v>
      </c>
      <c r="AS189">
        <v>284</v>
      </c>
      <c r="AT189" t="s">
        <v>1247</v>
      </c>
      <c r="AV189">
        <v>1</v>
      </c>
      <c r="AW189" t="s">
        <v>784</v>
      </c>
      <c r="AY189">
        <v>11</v>
      </c>
      <c r="AZ189" t="s">
        <v>784</v>
      </c>
      <c r="BB189">
        <v>340</v>
      </c>
      <c r="BC189" t="s">
        <v>784</v>
      </c>
    </row>
    <row r="190" spans="5:55" x14ac:dyDescent="0.2">
      <c r="E190">
        <v>1.24E-2</v>
      </c>
      <c r="F190" t="s">
        <v>1248</v>
      </c>
      <c r="G190" t="s">
        <v>1249</v>
      </c>
      <c r="I190">
        <v>0.30280000000000001</v>
      </c>
      <c r="J190" t="s">
        <v>1248</v>
      </c>
      <c r="K190" t="s">
        <v>1249</v>
      </c>
      <c r="AM190">
        <v>1</v>
      </c>
      <c r="AN190" t="s">
        <v>1250</v>
      </c>
      <c r="AP190">
        <v>79</v>
      </c>
      <c r="AQ190" t="s">
        <v>1250</v>
      </c>
      <c r="AS190">
        <v>203</v>
      </c>
      <c r="AT190" t="s">
        <v>1250</v>
      </c>
      <c r="AV190">
        <v>1</v>
      </c>
      <c r="AW190" t="s">
        <v>789</v>
      </c>
      <c r="AY190">
        <v>25</v>
      </c>
      <c r="AZ190" t="s">
        <v>789</v>
      </c>
      <c r="BB190">
        <v>343</v>
      </c>
      <c r="BC190" t="s">
        <v>789</v>
      </c>
    </row>
    <row r="191" spans="5:55" x14ac:dyDescent="0.2">
      <c r="E191">
        <v>0.252</v>
      </c>
      <c r="F191" t="s">
        <v>1251</v>
      </c>
      <c r="G191" t="s">
        <v>1252</v>
      </c>
      <c r="I191">
        <v>3.1699999999999999E-2</v>
      </c>
      <c r="J191" t="s">
        <v>1251</v>
      </c>
      <c r="K191" t="s">
        <v>1252</v>
      </c>
      <c r="AM191">
        <v>1</v>
      </c>
      <c r="AN191" t="s">
        <v>1253</v>
      </c>
      <c r="AP191">
        <v>21</v>
      </c>
      <c r="AQ191" t="s">
        <v>1253</v>
      </c>
      <c r="AS191">
        <v>169</v>
      </c>
      <c r="AT191" t="s">
        <v>1253</v>
      </c>
      <c r="AV191">
        <v>1</v>
      </c>
      <c r="AW191" t="s">
        <v>794</v>
      </c>
      <c r="AY191">
        <v>62</v>
      </c>
      <c r="AZ191" t="s">
        <v>794</v>
      </c>
      <c r="BB191">
        <v>352</v>
      </c>
      <c r="BC191" t="s">
        <v>794</v>
      </c>
    </row>
    <row r="192" spans="5:55" x14ac:dyDescent="0.2">
      <c r="E192">
        <v>0.17319999999999999</v>
      </c>
      <c r="F192" t="s">
        <v>1254</v>
      </c>
      <c r="G192" t="s">
        <v>1255</v>
      </c>
      <c r="I192">
        <v>3.6299999999999999E-2</v>
      </c>
      <c r="J192" t="s">
        <v>1254</v>
      </c>
      <c r="K192" t="s">
        <v>1255</v>
      </c>
      <c r="AM192">
        <v>1</v>
      </c>
      <c r="AN192" t="s">
        <v>1256</v>
      </c>
      <c r="AP192">
        <v>96</v>
      </c>
      <c r="AQ192" t="s">
        <v>1256</v>
      </c>
      <c r="AS192">
        <v>86</v>
      </c>
      <c r="AT192" t="s">
        <v>1256</v>
      </c>
      <c r="AV192">
        <v>1</v>
      </c>
      <c r="AW192" t="s">
        <v>800</v>
      </c>
      <c r="AY192">
        <v>96</v>
      </c>
      <c r="AZ192" t="s">
        <v>800</v>
      </c>
      <c r="BB192">
        <v>883</v>
      </c>
      <c r="BC192" t="s">
        <v>800</v>
      </c>
    </row>
    <row r="193" spans="5:55" x14ac:dyDescent="0.2">
      <c r="E193">
        <v>5.4000000000000003E-3</v>
      </c>
      <c r="F193" t="s">
        <v>1257</v>
      </c>
      <c r="G193" t="s">
        <v>1258</v>
      </c>
      <c r="I193">
        <v>1.2722</v>
      </c>
      <c r="J193" t="s">
        <v>1257</v>
      </c>
      <c r="K193" t="s">
        <v>1258</v>
      </c>
      <c r="AM193">
        <v>1</v>
      </c>
      <c r="AN193" t="s">
        <v>1259</v>
      </c>
      <c r="AP193">
        <v>91</v>
      </c>
      <c r="AQ193" t="s">
        <v>1259</v>
      </c>
      <c r="AS193">
        <v>669</v>
      </c>
      <c r="AT193" t="s">
        <v>1259</v>
      </c>
      <c r="AV193">
        <v>1</v>
      </c>
      <c r="AW193" t="s">
        <v>1260</v>
      </c>
      <c r="AY193">
        <v>85</v>
      </c>
      <c r="AZ193" t="s">
        <v>1260</v>
      </c>
      <c r="BB193">
        <v>434</v>
      </c>
      <c r="BC193" t="s">
        <v>1260</v>
      </c>
    </row>
    <row r="194" spans="5:55" x14ac:dyDescent="0.2">
      <c r="E194">
        <v>0.50019999999999998</v>
      </c>
      <c r="F194" t="s">
        <v>1261</v>
      </c>
      <c r="G194" t="s">
        <v>1262</v>
      </c>
      <c r="I194">
        <v>1.4087000000000001</v>
      </c>
      <c r="J194" t="s">
        <v>1261</v>
      </c>
      <c r="K194" t="s">
        <v>1262</v>
      </c>
      <c r="AM194">
        <v>1</v>
      </c>
      <c r="AN194" t="s">
        <v>1263</v>
      </c>
      <c r="AP194">
        <v>52</v>
      </c>
      <c r="AQ194" t="s">
        <v>1263</v>
      </c>
      <c r="AS194">
        <v>649</v>
      </c>
      <c r="AT194" t="s">
        <v>1263</v>
      </c>
      <c r="AV194">
        <v>1</v>
      </c>
      <c r="AW194" t="s">
        <v>1264</v>
      </c>
      <c r="AY194">
        <v>99</v>
      </c>
      <c r="AZ194" t="s">
        <v>1264</v>
      </c>
      <c r="BB194">
        <v>448</v>
      </c>
      <c r="BC194" t="s">
        <v>1264</v>
      </c>
    </row>
    <row r="195" spans="5:55" x14ac:dyDescent="0.2">
      <c r="E195">
        <v>5.7200000000000001E-2</v>
      </c>
      <c r="F195" t="s">
        <v>1265</v>
      </c>
      <c r="G195" t="s">
        <v>1266</v>
      </c>
      <c r="I195">
        <v>1.9E-3</v>
      </c>
      <c r="J195" t="s">
        <v>1265</v>
      </c>
      <c r="K195" t="s">
        <v>1266</v>
      </c>
      <c r="AM195">
        <v>1</v>
      </c>
      <c r="AN195" t="s">
        <v>616</v>
      </c>
      <c r="AP195">
        <v>60</v>
      </c>
      <c r="AQ195" t="s">
        <v>616</v>
      </c>
      <c r="AS195">
        <v>72</v>
      </c>
      <c r="AT195" t="s">
        <v>616</v>
      </c>
      <c r="AV195">
        <v>1</v>
      </c>
      <c r="AW195" t="s">
        <v>1267</v>
      </c>
      <c r="AY195">
        <v>100</v>
      </c>
      <c r="AZ195" t="s">
        <v>1267</v>
      </c>
      <c r="BB195">
        <v>831</v>
      </c>
      <c r="BC195" t="s">
        <v>1267</v>
      </c>
    </row>
    <row r="196" spans="5:55" x14ac:dyDescent="0.2">
      <c r="E196">
        <v>0.1457</v>
      </c>
      <c r="F196" t="s">
        <v>1268</v>
      </c>
      <c r="G196" t="s">
        <v>1269</v>
      </c>
      <c r="I196">
        <v>2.2200000000000001E-2</v>
      </c>
      <c r="J196" t="s">
        <v>1268</v>
      </c>
      <c r="K196" t="s">
        <v>1269</v>
      </c>
      <c r="AM196">
        <v>1</v>
      </c>
      <c r="AN196" t="s">
        <v>624</v>
      </c>
      <c r="AP196">
        <v>39</v>
      </c>
      <c r="AQ196" t="s">
        <v>624</v>
      </c>
      <c r="AS196">
        <v>992</v>
      </c>
      <c r="AT196" t="s">
        <v>624</v>
      </c>
      <c r="AV196">
        <v>1</v>
      </c>
      <c r="AW196" t="s">
        <v>805</v>
      </c>
      <c r="AY196">
        <v>5</v>
      </c>
      <c r="AZ196" t="s">
        <v>805</v>
      </c>
      <c r="BB196">
        <v>921</v>
      </c>
      <c r="BC196" t="s">
        <v>805</v>
      </c>
    </row>
    <row r="197" spans="5:55" x14ac:dyDescent="0.2">
      <c r="E197">
        <v>1.4200999999999999</v>
      </c>
      <c r="F197" t="s">
        <v>1270</v>
      </c>
      <c r="G197" t="s">
        <v>1271</v>
      </c>
      <c r="I197">
        <v>0.10829999999999999</v>
      </c>
      <c r="J197" t="s">
        <v>1270</v>
      </c>
      <c r="K197" t="s">
        <v>1271</v>
      </c>
      <c r="AM197">
        <v>1</v>
      </c>
      <c r="AN197" t="s">
        <v>1272</v>
      </c>
      <c r="AP197">
        <v>25</v>
      </c>
      <c r="AQ197" t="s">
        <v>1272</v>
      </c>
      <c r="AS197">
        <v>183</v>
      </c>
      <c r="AT197" t="s">
        <v>1272</v>
      </c>
      <c r="AV197">
        <v>1</v>
      </c>
      <c r="AW197" t="s">
        <v>322</v>
      </c>
      <c r="AY197">
        <v>42</v>
      </c>
      <c r="AZ197" t="s">
        <v>322</v>
      </c>
      <c r="BB197">
        <v>945</v>
      </c>
      <c r="BC197" t="s">
        <v>322</v>
      </c>
    </row>
    <row r="198" spans="5:55" x14ac:dyDescent="0.2">
      <c r="E198">
        <v>0.64390000000000003</v>
      </c>
      <c r="F198" t="s">
        <v>1273</v>
      </c>
      <c r="G198" t="s">
        <v>1274</v>
      </c>
      <c r="I198">
        <v>3.1600000000000003E-2</v>
      </c>
      <c r="J198" t="s">
        <v>1273</v>
      </c>
      <c r="K198" t="s">
        <v>1274</v>
      </c>
      <c r="AM198">
        <v>1</v>
      </c>
      <c r="AN198" t="s">
        <v>632</v>
      </c>
      <c r="AP198">
        <v>4</v>
      </c>
      <c r="AQ198" t="s">
        <v>632</v>
      </c>
      <c r="AS198">
        <v>818</v>
      </c>
      <c r="AT198" t="s">
        <v>632</v>
      </c>
      <c r="AV198">
        <v>1</v>
      </c>
      <c r="AW198" t="s">
        <v>709</v>
      </c>
      <c r="AY198">
        <v>17</v>
      </c>
      <c r="AZ198" t="s">
        <v>709</v>
      </c>
      <c r="BB198">
        <v>180</v>
      </c>
      <c r="BC198" t="s">
        <v>709</v>
      </c>
    </row>
    <row r="199" spans="5:55" x14ac:dyDescent="0.2">
      <c r="E199">
        <v>0.19409999999999999</v>
      </c>
      <c r="F199" t="s">
        <v>1275</v>
      </c>
      <c r="G199" t="s">
        <v>1276</v>
      </c>
      <c r="I199">
        <v>4.8599999999999997E-2</v>
      </c>
      <c r="J199" t="s">
        <v>1275</v>
      </c>
      <c r="K199" t="s">
        <v>1276</v>
      </c>
      <c r="AM199">
        <v>1</v>
      </c>
      <c r="AN199" t="s">
        <v>1277</v>
      </c>
      <c r="AP199">
        <v>30</v>
      </c>
      <c r="AQ199" t="s">
        <v>1277</v>
      </c>
      <c r="AS199">
        <v>646</v>
      </c>
      <c r="AT199" t="s">
        <v>1277</v>
      </c>
      <c r="AV199">
        <v>1</v>
      </c>
      <c r="AW199" t="s">
        <v>334</v>
      </c>
      <c r="AY199">
        <v>47</v>
      </c>
      <c r="AZ199" t="s">
        <v>334</v>
      </c>
      <c r="BB199">
        <v>929</v>
      </c>
      <c r="BC199" t="s">
        <v>334</v>
      </c>
    </row>
    <row r="200" spans="5:55" x14ac:dyDescent="0.2">
      <c r="E200">
        <v>0.34039999999999998</v>
      </c>
      <c r="F200" t="s">
        <v>1278</v>
      </c>
      <c r="G200" t="s">
        <v>1279</v>
      </c>
      <c r="I200">
        <v>1E-3</v>
      </c>
      <c r="J200" t="s">
        <v>1278</v>
      </c>
      <c r="K200" t="s">
        <v>1279</v>
      </c>
      <c r="AM200">
        <v>1</v>
      </c>
      <c r="AN200" t="s">
        <v>640</v>
      </c>
      <c r="AP200">
        <v>60</v>
      </c>
      <c r="AQ200" t="s">
        <v>640</v>
      </c>
      <c r="AS200">
        <v>209</v>
      </c>
      <c r="AT200" t="s">
        <v>640</v>
      </c>
      <c r="AV200">
        <v>1</v>
      </c>
      <c r="AW200" t="s">
        <v>820</v>
      </c>
      <c r="AY200">
        <v>59</v>
      </c>
      <c r="AZ200" t="s">
        <v>820</v>
      </c>
      <c r="BB200">
        <v>977</v>
      </c>
      <c r="BC200" t="s">
        <v>820</v>
      </c>
    </row>
    <row r="201" spans="5:55" x14ac:dyDescent="0.2">
      <c r="E201">
        <v>0.21729999999999999</v>
      </c>
      <c r="F201" t="s">
        <v>1280</v>
      </c>
      <c r="G201" t="s">
        <v>1281</v>
      </c>
      <c r="I201">
        <v>0.2747</v>
      </c>
      <c r="J201" t="s">
        <v>1280</v>
      </c>
      <c r="K201" t="s">
        <v>1281</v>
      </c>
      <c r="AM201">
        <v>1</v>
      </c>
      <c r="AN201" t="s">
        <v>1282</v>
      </c>
      <c r="AP201">
        <v>1</v>
      </c>
      <c r="AQ201" t="s">
        <v>1282</v>
      </c>
      <c r="AS201">
        <v>753</v>
      </c>
      <c r="AT201" t="s">
        <v>1282</v>
      </c>
      <c r="AV201">
        <v>1</v>
      </c>
      <c r="AW201" t="s">
        <v>1283</v>
      </c>
      <c r="AY201">
        <v>78</v>
      </c>
      <c r="AZ201" t="s">
        <v>1283</v>
      </c>
      <c r="BB201">
        <v>580</v>
      </c>
      <c r="BC201" t="s">
        <v>1283</v>
      </c>
    </row>
    <row r="202" spans="5:55" x14ac:dyDescent="0.2">
      <c r="E202">
        <v>0.48159999999999997</v>
      </c>
      <c r="F202" t="s">
        <v>1284</v>
      </c>
      <c r="G202" t="s">
        <v>1285</v>
      </c>
      <c r="I202">
        <v>0.105</v>
      </c>
      <c r="J202" t="s">
        <v>1284</v>
      </c>
      <c r="K202" t="s">
        <v>1285</v>
      </c>
      <c r="AM202">
        <v>1</v>
      </c>
      <c r="AN202" t="s">
        <v>1286</v>
      </c>
      <c r="AP202">
        <v>79</v>
      </c>
      <c r="AQ202" t="s">
        <v>1286</v>
      </c>
      <c r="AS202">
        <v>856</v>
      </c>
      <c r="AT202" t="s">
        <v>1286</v>
      </c>
      <c r="AV202">
        <v>1</v>
      </c>
      <c r="AW202" t="s">
        <v>825</v>
      </c>
      <c r="AY202">
        <v>36</v>
      </c>
      <c r="AZ202" t="s">
        <v>825</v>
      </c>
      <c r="BB202">
        <v>655</v>
      </c>
      <c r="BC202" t="s">
        <v>825</v>
      </c>
    </row>
    <row r="203" spans="5:55" x14ac:dyDescent="0.2">
      <c r="AM203">
        <v>1</v>
      </c>
      <c r="AN203" t="s">
        <v>1287</v>
      </c>
      <c r="AP203">
        <v>83</v>
      </c>
      <c r="AQ203" t="s">
        <v>1287</v>
      </c>
      <c r="AS203">
        <v>831</v>
      </c>
      <c r="AT203" t="s">
        <v>1287</v>
      </c>
      <c r="AV203">
        <v>1</v>
      </c>
      <c r="AW203" t="s">
        <v>1288</v>
      </c>
      <c r="AY203">
        <v>65</v>
      </c>
      <c r="AZ203" t="s">
        <v>1288</v>
      </c>
      <c r="BB203">
        <v>280</v>
      </c>
      <c r="BC203" t="s">
        <v>1288</v>
      </c>
    </row>
    <row r="204" spans="5:55" x14ac:dyDescent="0.2">
      <c r="AV204">
        <v>1</v>
      </c>
      <c r="AW204" t="s">
        <v>1289</v>
      </c>
      <c r="AY204">
        <v>83</v>
      </c>
      <c r="AZ204" t="s">
        <v>1289</v>
      </c>
      <c r="BB204">
        <v>117</v>
      </c>
      <c r="BC204" t="s">
        <v>1289</v>
      </c>
    </row>
    <row r="205" spans="5:55" x14ac:dyDescent="0.2">
      <c r="AV205">
        <v>1</v>
      </c>
      <c r="AW205" t="s">
        <v>1290</v>
      </c>
      <c r="AY205">
        <v>59</v>
      </c>
      <c r="AZ205" t="s">
        <v>1290</v>
      </c>
      <c r="BB205">
        <v>908</v>
      </c>
      <c r="BC205" t="s">
        <v>1290</v>
      </c>
    </row>
    <row r="206" spans="5:55" x14ac:dyDescent="0.2">
      <c r="AV206">
        <v>1</v>
      </c>
      <c r="AW206" t="s">
        <v>346</v>
      </c>
      <c r="AY206">
        <v>31</v>
      </c>
      <c r="AZ206" t="s">
        <v>346</v>
      </c>
      <c r="BB206">
        <v>535</v>
      </c>
      <c r="BC206" t="s">
        <v>346</v>
      </c>
    </row>
    <row r="207" spans="5:55" x14ac:dyDescent="0.2">
      <c r="AV207">
        <v>1</v>
      </c>
      <c r="AW207" t="s">
        <v>1291</v>
      </c>
      <c r="AY207">
        <v>94</v>
      </c>
      <c r="AZ207" t="s">
        <v>1291</v>
      </c>
      <c r="BB207">
        <v>410</v>
      </c>
      <c r="BC207" t="s">
        <v>1291</v>
      </c>
    </row>
    <row r="208" spans="5:55" x14ac:dyDescent="0.2">
      <c r="AV208">
        <v>1</v>
      </c>
      <c r="AW208" t="s">
        <v>835</v>
      </c>
      <c r="AY208">
        <v>74</v>
      </c>
      <c r="AZ208" t="s">
        <v>835</v>
      </c>
      <c r="BB208">
        <v>511</v>
      </c>
      <c r="BC208" t="s">
        <v>835</v>
      </c>
    </row>
    <row r="209" spans="48:55" x14ac:dyDescent="0.2">
      <c r="AV209">
        <v>1</v>
      </c>
      <c r="AW209" t="s">
        <v>1292</v>
      </c>
      <c r="AY209">
        <v>10</v>
      </c>
      <c r="AZ209" t="s">
        <v>1292</v>
      </c>
      <c r="BB209">
        <v>964</v>
      </c>
      <c r="BC209" t="s">
        <v>1292</v>
      </c>
    </row>
    <row r="210" spans="48:55" x14ac:dyDescent="0.2">
      <c r="AV210">
        <v>1</v>
      </c>
      <c r="AW210" t="s">
        <v>1293</v>
      </c>
      <c r="AY210">
        <v>78</v>
      </c>
      <c r="AZ210" t="s">
        <v>1293</v>
      </c>
      <c r="BB210">
        <v>866</v>
      </c>
      <c r="BC210" t="s">
        <v>1293</v>
      </c>
    </row>
    <row r="211" spans="48:55" x14ac:dyDescent="0.2">
      <c r="AV211">
        <v>1</v>
      </c>
      <c r="AW211" t="s">
        <v>1294</v>
      </c>
      <c r="AY211">
        <v>78</v>
      </c>
      <c r="AZ211" t="s">
        <v>1294</v>
      </c>
      <c r="BB211">
        <v>238</v>
      </c>
      <c r="BC211" t="s">
        <v>1294</v>
      </c>
    </row>
    <row r="212" spans="48:55" x14ac:dyDescent="0.2">
      <c r="AV212">
        <v>1</v>
      </c>
      <c r="AW212" t="s">
        <v>840</v>
      </c>
      <c r="AY212">
        <v>83</v>
      </c>
      <c r="AZ212" t="s">
        <v>840</v>
      </c>
      <c r="BB212">
        <v>688</v>
      </c>
      <c r="BC212" t="s">
        <v>840</v>
      </c>
    </row>
    <row r="213" spans="48:55" x14ac:dyDescent="0.2">
      <c r="AV213">
        <v>1</v>
      </c>
      <c r="AW213" t="s">
        <v>357</v>
      </c>
      <c r="AY213">
        <v>56</v>
      </c>
      <c r="AZ213" t="s">
        <v>357</v>
      </c>
      <c r="BB213">
        <v>462</v>
      </c>
      <c r="BC213" t="s">
        <v>357</v>
      </c>
    </row>
    <row r="214" spans="48:55" x14ac:dyDescent="0.2">
      <c r="AV214">
        <v>1</v>
      </c>
      <c r="AW214" t="s">
        <v>1295</v>
      </c>
      <c r="AY214">
        <v>27</v>
      </c>
      <c r="AZ214" t="s">
        <v>1295</v>
      </c>
      <c r="BB214">
        <v>373</v>
      </c>
      <c r="BC214" t="s">
        <v>1295</v>
      </c>
    </row>
    <row r="215" spans="48:55" x14ac:dyDescent="0.2">
      <c r="AV215">
        <v>1</v>
      </c>
      <c r="AW215" t="s">
        <v>1296</v>
      </c>
      <c r="AY215">
        <v>37</v>
      </c>
      <c r="AZ215" t="s">
        <v>1296</v>
      </c>
      <c r="BB215">
        <v>723</v>
      </c>
      <c r="BC215" t="s">
        <v>1296</v>
      </c>
    </row>
    <row r="216" spans="48:55" x14ac:dyDescent="0.2">
      <c r="AV216">
        <v>1</v>
      </c>
      <c r="AW216" t="s">
        <v>1297</v>
      </c>
      <c r="AY216">
        <v>13</v>
      </c>
      <c r="AZ216" t="s">
        <v>1297</v>
      </c>
      <c r="BB216">
        <v>308</v>
      </c>
      <c r="BC216" t="s">
        <v>1297</v>
      </c>
    </row>
    <row r="217" spans="48:55" x14ac:dyDescent="0.2">
      <c r="AV217">
        <v>1</v>
      </c>
      <c r="AW217" t="s">
        <v>849</v>
      </c>
      <c r="AY217">
        <v>69</v>
      </c>
      <c r="AZ217" t="s">
        <v>849</v>
      </c>
      <c r="BB217">
        <v>71</v>
      </c>
      <c r="BC217" t="s">
        <v>849</v>
      </c>
    </row>
    <row r="218" spans="48:55" x14ac:dyDescent="0.2">
      <c r="AV218">
        <v>1</v>
      </c>
      <c r="AW218" t="s">
        <v>1298</v>
      </c>
      <c r="AY218">
        <v>76</v>
      </c>
      <c r="AZ218" t="s">
        <v>1298</v>
      </c>
      <c r="BB218">
        <v>250</v>
      </c>
      <c r="BC218" t="s">
        <v>1298</v>
      </c>
    </row>
    <row r="219" spans="48:55" x14ac:dyDescent="0.2">
      <c r="AV219">
        <v>1</v>
      </c>
      <c r="AW219" t="s">
        <v>368</v>
      </c>
      <c r="AY219">
        <v>92</v>
      </c>
      <c r="AZ219" t="s">
        <v>368</v>
      </c>
      <c r="BB219">
        <v>408</v>
      </c>
      <c r="BC219" t="s">
        <v>368</v>
      </c>
    </row>
    <row r="220" spans="48:55" x14ac:dyDescent="0.2">
      <c r="AV220">
        <v>1</v>
      </c>
      <c r="AW220" t="s">
        <v>379</v>
      </c>
      <c r="AY220">
        <v>23</v>
      </c>
      <c r="AZ220" t="s">
        <v>379</v>
      </c>
      <c r="BB220">
        <v>733</v>
      </c>
      <c r="BC220" t="s">
        <v>379</v>
      </c>
    </row>
    <row r="221" spans="48:55" x14ac:dyDescent="0.2">
      <c r="AV221">
        <v>1</v>
      </c>
      <c r="AW221" t="s">
        <v>1299</v>
      </c>
      <c r="AY221">
        <v>90</v>
      </c>
      <c r="AZ221" t="s">
        <v>1299</v>
      </c>
      <c r="BB221">
        <v>242</v>
      </c>
      <c r="BC221" t="s">
        <v>1299</v>
      </c>
    </row>
    <row r="222" spans="48:55" x14ac:dyDescent="0.2">
      <c r="AV222">
        <v>1</v>
      </c>
      <c r="AW222" t="s">
        <v>390</v>
      </c>
      <c r="AY222">
        <v>98</v>
      </c>
      <c r="AZ222" t="s">
        <v>390</v>
      </c>
      <c r="BB222">
        <v>55</v>
      </c>
      <c r="BC222" t="s">
        <v>390</v>
      </c>
    </row>
    <row r="223" spans="48:55" x14ac:dyDescent="0.2">
      <c r="AV223">
        <v>1</v>
      </c>
      <c r="AW223" t="s">
        <v>1300</v>
      </c>
      <c r="AY223">
        <v>24</v>
      </c>
      <c r="AZ223" t="s">
        <v>1300</v>
      </c>
      <c r="BB223">
        <v>976</v>
      </c>
      <c r="BC223" t="s">
        <v>1300</v>
      </c>
    </row>
    <row r="224" spans="48:55" x14ac:dyDescent="0.2">
      <c r="AV224">
        <v>1</v>
      </c>
      <c r="AW224" t="s">
        <v>1301</v>
      </c>
      <c r="AY224">
        <v>98</v>
      </c>
      <c r="AZ224" t="s">
        <v>1301</v>
      </c>
      <c r="BB224">
        <v>824</v>
      </c>
      <c r="BC224" t="s">
        <v>1301</v>
      </c>
    </row>
    <row r="225" spans="48:55" x14ac:dyDescent="0.2">
      <c r="AV225">
        <v>1</v>
      </c>
      <c r="AW225" t="s">
        <v>1302</v>
      </c>
      <c r="AY225">
        <v>49</v>
      </c>
      <c r="AZ225" t="s">
        <v>1302</v>
      </c>
      <c r="BB225">
        <v>857</v>
      </c>
      <c r="BC225" t="s">
        <v>1302</v>
      </c>
    </row>
    <row r="226" spans="48:55" x14ac:dyDescent="0.2">
      <c r="AV226">
        <v>1</v>
      </c>
      <c r="AW226" t="s">
        <v>1303</v>
      </c>
      <c r="AY226">
        <v>41</v>
      </c>
      <c r="AZ226" t="s">
        <v>1303</v>
      </c>
      <c r="BB226">
        <v>844</v>
      </c>
      <c r="BC226" t="s">
        <v>1303</v>
      </c>
    </row>
    <row r="227" spans="48:55" x14ac:dyDescent="0.2">
      <c r="AV227">
        <v>1</v>
      </c>
      <c r="AW227" t="s">
        <v>869</v>
      </c>
      <c r="AY227">
        <v>97</v>
      </c>
      <c r="AZ227" t="s">
        <v>869</v>
      </c>
      <c r="BB227">
        <v>587</v>
      </c>
      <c r="BC227" t="s">
        <v>869</v>
      </c>
    </row>
    <row r="228" spans="48:55" x14ac:dyDescent="0.2">
      <c r="AV228">
        <v>1</v>
      </c>
      <c r="AW228" t="s">
        <v>401</v>
      </c>
      <c r="AY228">
        <v>42</v>
      </c>
      <c r="AZ228" t="s">
        <v>401</v>
      </c>
      <c r="BB228">
        <v>692</v>
      </c>
      <c r="BC228" t="s">
        <v>401</v>
      </c>
    </row>
    <row r="229" spans="48:55" x14ac:dyDescent="0.2">
      <c r="AV229">
        <v>1</v>
      </c>
      <c r="AW229" t="s">
        <v>1304</v>
      </c>
      <c r="AY229">
        <v>74</v>
      </c>
      <c r="AZ229" t="s">
        <v>1304</v>
      </c>
      <c r="BB229">
        <v>262</v>
      </c>
      <c r="BC229" t="s">
        <v>1304</v>
      </c>
    </row>
    <row r="230" spans="48:55" x14ac:dyDescent="0.2">
      <c r="AV230">
        <v>1</v>
      </c>
      <c r="AW230" t="s">
        <v>880</v>
      </c>
      <c r="AY230">
        <v>31</v>
      </c>
      <c r="AZ230" t="s">
        <v>880</v>
      </c>
      <c r="BB230">
        <v>850</v>
      </c>
      <c r="BC230" t="s">
        <v>880</v>
      </c>
    </row>
    <row r="231" spans="48:55" x14ac:dyDescent="0.2">
      <c r="AV231">
        <v>1</v>
      </c>
      <c r="AW231" t="s">
        <v>1305</v>
      </c>
      <c r="AY231">
        <v>96</v>
      </c>
      <c r="AZ231" t="s">
        <v>1305</v>
      </c>
      <c r="BB231">
        <v>393</v>
      </c>
      <c r="BC231" t="s">
        <v>1305</v>
      </c>
    </row>
    <row r="232" spans="48:55" x14ac:dyDescent="0.2">
      <c r="AV232">
        <v>1</v>
      </c>
      <c r="AW232" t="s">
        <v>1306</v>
      </c>
      <c r="AY232">
        <v>18</v>
      </c>
      <c r="AZ232" t="s">
        <v>1306</v>
      </c>
      <c r="BB232">
        <v>204</v>
      </c>
      <c r="BC232" t="s">
        <v>1306</v>
      </c>
    </row>
    <row r="233" spans="48:55" x14ac:dyDescent="0.2">
      <c r="AV233">
        <v>1</v>
      </c>
      <c r="AW233" t="s">
        <v>886</v>
      </c>
      <c r="AY233">
        <v>84</v>
      </c>
      <c r="AZ233" t="s">
        <v>886</v>
      </c>
      <c r="BB233">
        <v>892</v>
      </c>
      <c r="BC233" t="s">
        <v>886</v>
      </c>
    </row>
    <row r="234" spans="48:55" x14ac:dyDescent="0.2">
      <c r="AV234">
        <v>1</v>
      </c>
      <c r="AW234" t="s">
        <v>892</v>
      </c>
      <c r="AY234">
        <v>14</v>
      </c>
      <c r="AZ234" t="s">
        <v>892</v>
      </c>
      <c r="BB234">
        <v>32</v>
      </c>
      <c r="BC234" t="s">
        <v>892</v>
      </c>
    </row>
    <row r="235" spans="48:55" x14ac:dyDescent="0.2">
      <c r="AV235">
        <v>1</v>
      </c>
      <c r="AW235" t="s">
        <v>1307</v>
      </c>
      <c r="AY235">
        <v>83</v>
      </c>
      <c r="AZ235" t="s">
        <v>1307</v>
      </c>
      <c r="BB235">
        <v>474</v>
      </c>
      <c r="BC235" t="s">
        <v>1307</v>
      </c>
    </row>
    <row r="236" spans="48:55" x14ac:dyDescent="0.2">
      <c r="AV236">
        <v>1</v>
      </c>
      <c r="AW236" t="s">
        <v>898</v>
      </c>
      <c r="AY236">
        <v>20</v>
      </c>
      <c r="AZ236" t="s">
        <v>898</v>
      </c>
      <c r="BB236">
        <v>910</v>
      </c>
      <c r="BC236" t="s">
        <v>898</v>
      </c>
    </row>
    <row r="237" spans="48:55" x14ac:dyDescent="0.2">
      <c r="AV237">
        <v>1</v>
      </c>
      <c r="AW237" t="s">
        <v>904</v>
      </c>
      <c r="AY237">
        <v>30</v>
      </c>
      <c r="AZ237" t="s">
        <v>904</v>
      </c>
      <c r="BB237">
        <v>903</v>
      </c>
      <c r="BC237" t="s">
        <v>904</v>
      </c>
    </row>
    <row r="238" spans="48:55" x14ac:dyDescent="0.2">
      <c r="AV238">
        <v>1</v>
      </c>
      <c r="AW238" t="s">
        <v>1308</v>
      </c>
      <c r="AY238">
        <v>95</v>
      </c>
      <c r="AZ238" t="s">
        <v>1308</v>
      </c>
      <c r="BB238">
        <v>538</v>
      </c>
      <c r="BC238" t="s">
        <v>1308</v>
      </c>
    </row>
    <row r="239" spans="48:55" x14ac:dyDescent="0.2">
      <c r="AV239">
        <v>1</v>
      </c>
      <c r="AW239" t="s">
        <v>1309</v>
      </c>
      <c r="AY239">
        <v>23</v>
      </c>
      <c r="AZ239" t="s">
        <v>1309</v>
      </c>
      <c r="BB239">
        <v>522</v>
      </c>
      <c r="BC239" t="s">
        <v>1309</v>
      </c>
    </row>
    <row r="240" spans="48:55" x14ac:dyDescent="0.2">
      <c r="AV240">
        <v>1</v>
      </c>
      <c r="AW240" t="s">
        <v>909</v>
      </c>
      <c r="AY240">
        <v>19</v>
      </c>
      <c r="AZ240" t="s">
        <v>909</v>
      </c>
      <c r="BB240">
        <v>906</v>
      </c>
      <c r="BC240" t="s">
        <v>909</v>
      </c>
    </row>
    <row r="241" spans="48:55" x14ac:dyDescent="0.2">
      <c r="AV241">
        <v>1</v>
      </c>
      <c r="AW241" t="s">
        <v>914</v>
      </c>
      <c r="AY241">
        <v>46</v>
      </c>
      <c r="AZ241" t="s">
        <v>914</v>
      </c>
      <c r="BB241">
        <v>449</v>
      </c>
      <c r="BC241" t="s">
        <v>914</v>
      </c>
    </row>
    <row r="242" spans="48:55" x14ac:dyDescent="0.2">
      <c r="AV242">
        <v>1</v>
      </c>
      <c r="AW242" t="s">
        <v>919</v>
      </c>
      <c r="AY242">
        <v>62</v>
      </c>
      <c r="AZ242" t="s">
        <v>919</v>
      </c>
      <c r="BB242">
        <v>955</v>
      </c>
      <c r="BC242" t="s">
        <v>919</v>
      </c>
    </row>
    <row r="243" spans="48:55" x14ac:dyDescent="0.2">
      <c r="AV243">
        <v>1</v>
      </c>
      <c r="AW243" t="s">
        <v>924</v>
      </c>
      <c r="AY243">
        <v>17</v>
      </c>
      <c r="AZ243" t="s">
        <v>924</v>
      </c>
      <c r="BB243">
        <v>851</v>
      </c>
      <c r="BC243" t="s">
        <v>924</v>
      </c>
    </row>
    <row r="244" spans="48:55" x14ac:dyDescent="0.2">
      <c r="AV244">
        <v>1</v>
      </c>
      <c r="AW244" t="s">
        <v>924</v>
      </c>
      <c r="AY244">
        <v>1</v>
      </c>
      <c r="AZ244" t="s">
        <v>924</v>
      </c>
      <c r="BB244">
        <v>280</v>
      </c>
      <c r="BC244" t="s">
        <v>924</v>
      </c>
    </row>
    <row r="245" spans="48:55" x14ac:dyDescent="0.2">
      <c r="AV245">
        <v>1</v>
      </c>
      <c r="AW245" t="s">
        <v>924</v>
      </c>
      <c r="AY245">
        <v>54</v>
      </c>
      <c r="AZ245" t="s">
        <v>924</v>
      </c>
      <c r="BB245">
        <v>566</v>
      </c>
      <c r="BC245" t="s">
        <v>924</v>
      </c>
    </row>
    <row r="246" spans="48:55" x14ac:dyDescent="0.2">
      <c r="AV246">
        <v>1</v>
      </c>
      <c r="AW246" t="s">
        <v>924</v>
      </c>
      <c r="AY246">
        <v>8</v>
      </c>
      <c r="AZ246" t="s">
        <v>924</v>
      </c>
      <c r="BB246">
        <v>897</v>
      </c>
      <c r="BC246" t="s">
        <v>924</v>
      </c>
    </row>
    <row r="247" spans="48:55" x14ac:dyDescent="0.2">
      <c r="AV247">
        <v>1</v>
      </c>
      <c r="AW247" t="s">
        <v>924</v>
      </c>
      <c r="AY247">
        <v>2</v>
      </c>
      <c r="AZ247" t="s">
        <v>924</v>
      </c>
      <c r="BB247">
        <v>398</v>
      </c>
      <c r="BC247" t="s">
        <v>924</v>
      </c>
    </row>
    <row r="248" spans="48:55" x14ac:dyDescent="0.2">
      <c r="AV248">
        <v>1</v>
      </c>
      <c r="AW248" t="s">
        <v>410</v>
      </c>
      <c r="AY248">
        <v>18</v>
      </c>
      <c r="AZ248" t="s">
        <v>410</v>
      </c>
      <c r="BB248">
        <v>710</v>
      </c>
      <c r="BC248" t="s">
        <v>410</v>
      </c>
    </row>
    <row r="249" spans="48:55" x14ac:dyDescent="0.2">
      <c r="AV249">
        <v>1</v>
      </c>
      <c r="AW249" t="s">
        <v>1310</v>
      </c>
      <c r="AY249">
        <v>10</v>
      </c>
      <c r="AZ249" t="s">
        <v>1310</v>
      </c>
      <c r="BB249">
        <v>851</v>
      </c>
      <c r="BC249" t="s">
        <v>1310</v>
      </c>
    </row>
    <row r="250" spans="48:55" x14ac:dyDescent="0.2">
      <c r="AV250">
        <v>1</v>
      </c>
      <c r="AW250" t="s">
        <v>1311</v>
      </c>
      <c r="AY250">
        <v>41</v>
      </c>
      <c r="AZ250" t="s">
        <v>1311</v>
      </c>
      <c r="BB250">
        <v>51</v>
      </c>
      <c r="BC250" t="s">
        <v>1311</v>
      </c>
    </row>
    <row r="251" spans="48:55" x14ac:dyDescent="0.2">
      <c r="AV251">
        <v>1</v>
      </c>
      <c r="AW251" t="s">
        <v>1312</v>
      </c>
      <c r="AY251">
        <v>23</v>
      </c>
      <c r="AZ251" t="s">
        <v>1312</v>
      </c>
      <c r="BB251">
        <v>27</v>
      </c>
      <c r="BC251" t="s">
        <v>1312</v>
      </c>
    </row>
    <row r="252" spans="48:55" x14ac:dyDescent="0.2">
      <c r="AV252">
        <v>1</v>
      </c>
      <c r="AW252" t="s">
        <v>418</v>
      </c>
      <c r="AY252">
        <v>13</v>
      </c>
      <c r="AZ252" t="s">
        <v>418</v>
      </c>
      <c r="BB252">
        <v>490</v>
      </c>
      <c r="BC252" t="s">
        <v>418</v>
      </c>
    </row>
    <row r="253" spans="48:55" x14ac:dyDescent="0.2">
      <c r="AV253">
        <v>1</v>
      </c>
      <c r="AW253" t="s">
        <v>1313</v>
      </c>
      <c r="AY253">
        <v>77</v>
      </c>
      <c r="AZ253" t="s">
        <v>1313</v>
      </c>
      <c r="BB253">
        <v>264</v>
      </c>
      <c r="BC253" t="s">
        <v>1313</v>
      </c>
    </row>
    <row r="254" spans="48:55" x14ac:dyDescent="0.2">
      <c r="AV254">
        <v>1</v>
      </c>
      <c r="AW254" t="s">
        <v>938</v>
      </c>
      <c r="AY254">
        <v>99</v>
      </c>
      <c r="AZ254" t="s">
        <v>938</v>
      </c>
      <c r="BB254">
        <v>918</v>
      </c>
      <c r="BC254" t="s">
        <v>938</v>
      </c>
    </row>
    <row r="255" spans="48:55" x14ac:dyDescent="0.2">
      <c r="AV255">
        <v>1</v>
      </c>
      <c r="AW255" t="s">
        <v>943</v>
      </c>
      <c r="AY255">
        <v>69</v>
      </c>
      <c r="AZ255" t="s">
        <v>943</v>
      </c>
      <c r="BB255">
        <v>609</v>
      </c>
      <c r="BC255" t="s">
        <v>943</v>
      </c>
    </row>
    <row r="256" spans="48:55" x14ac:dyDescent="0.2">
      <c r="AV256">
        <v>1</v>
      </c>
      <c r="AW256" t="s">
        <v>1314</v>
      </c>
      <c r="AY256">
        <v>67</v>
      </c>
      <c r="AZ256" t="s">
        <v>1314</v>
      </c>
      <c r="BB256">
        <v>860</v>
      </c>
      <c r="BC256" t="s">
        <v>1314</v>
      </c>
    </row>
    <row r="257" spans="48:55" x14ac:dyDescent="0.2">
      <c r="AV257">
        <v>1</v>
      </c>
      <c r="AW257" t="s">
        <v>1315</v>
      </c>
      <c r="AY257">
        <v>90</v>
      </c>
      <c r="AZ257" t="s">
        <v>1315</v>
      </c>
      <c r="BB257">
        <v>215</v>
      </c>
      <c r="BC257" t="s">
        <v>1315</v>
      </c>
    </row>
    <row r="258" spans="48:55" x14ac:dyDescent="0.2">
      <c r="AV258">
        <v>1</v>
      </c>
      <c r="AW258" t="s">
        <v>428</v>
      </c>
      <c r="AY258">
        <v>3</v>
      </c>
      <c r="AZ258" t="s">
        <v>428</v>
      </c>
      <c r="BB258">
        <v>293</v>
      </c>
      <c r="BC258" t="s">
        <v>428</v>
      </c>
    </row>
    <row r="259" spans="48:55" x14ac:dyDescent="0.2">
      <c r="AV259">
        <v>1</v>
      </c>
      <c r="AW259" t="s">
        <v>952</v>
      </c>
      <c r="AY259">
        <v>38</v>
      </c>
      <c r="AZ259" t="s">
        <v>952</v>
      </c>
      <c r="BB259">
        <v>3</v>
      </c>
      <c r="BC259" t="s">
        <v>952</v>
      </c>
    </row>
    <row r="260" spans="48:55" x14ac:dyDescent="0.2">
      <c r="AV260">
        <v>1</v>
      </c>
      <c r="AW260" t="s">
        <v>1316</v>
      </c>
      <c r="AY260">
        <v>8</v>
      </c>
      <c r="AZ260" t="s">
        <v>1316</v>
      </c>
      <c r="BB260">
        <v>988</v>
      </c>
      <c r="BC260" t="s">
        <v>1316</v>
      </c>
    </row>
    <row r="261" spans="48:55" x14ac:dyDescent="0.2">
      <c r="AV261">
        <v>1</v>
      </c>
      <c r="AW261" t="s">
        <v>956</v>
      </c>
      <c r="AY261">
        <v>43</v>
      </c>
      <c r="AZ261" t="s">
        <v>956</v>
      </c>
      <c r="BB261">
        <v>839</v>
      </c>
      <c r="BC261" t="s">
        <v>956</v>
      </c>
    </row>
    <row r="262" spans="48:55" x14ac:dyDescent="0.2">
      <c r="AV262">
        <v>1</v>
      </c>
      <c r="AW262" t="s">
        <v>1317</v>
      </c>
      <c r="AY262">
        <v>67</v>
      </c>
      <c r="AZ262" t="s">
        <v>1317</v>
      </c>
      <c r="BB262">
        <v>208</v>
      </c>
      <c r="BC262" t="s">
        <v>1317</v>
      </c>
    </row>
    <row r="263" spans="48:55" x14ac:dyDescent="0.2">
      <c r="AV263">
        <v>1</v>
      </c>
      <c r="AW263" t="s">
        <v>1318</v>
      </c>
      <c r="AY263">
        <v>63</v>
      </c>
      <c r="AZ263" t="s">
        <v>1318</v>
      </c>
      <c r="BB263">
        <v>435</v>
      </c>
      <c r="BC263" t="s">
        <v>1318</v>
      </c>
    </row>
    <row r="264" spans="48:55" x14ac:dyDescent="0.2">
      <c r="AV264">
        <v>1</v>
      </c>
      <c r="AW264" t="s">
        <v>1319</v>
      </c>
      <c r="AY264">
        <v>16</v>
      </c>
      <c r="AZ264" t="s">
        <v>1319</v>
      </c>
      <c r="BB264">
        <v>626</v>
      </c>
      <c r="BC264" t="s">
        <v>1319</v>
      </c>
    </row>
    <row r="265" spans="48:55" x14ac:dyDescent="0.2">
      <c r="AV265">
        <v>1</v>
      </c>
      <c r="AW265" t="s">
        <v>1320</v>
      </c>
      <c r="AY265">
        <v>12</v>
      </c>
      <c r="AZ265" t="s">
        <v>1320</v>
      </c>
      <c r="BB265">
        <v>522</v>
      </c>
      <c r="BC265" t="s">
        <v>1320</v>
      </c>
    </row>
    <row r="266" spans="48:55" x14ac:dyDescent="0.2">
      <c r="AV266">
        <v>1</v>
      </c>
      <c r="AW266" t="s">
        <v>1321</v>
      </c>
      <c r="AY266">
        <v>50</v>
      </c>
      <c r="AZ266" t="s">
        <v>1321</v>
      </c>
      <c r="BB266">
        <v>490</v>
      </c>
      <c r="BC266" t="s">
        <v>1321</v>
      </c>
    </row>
    <row r="267" spans="48:55" x14ac:dyDescent="0.2">
      <c r="AV267">
        <v>1</v>
      </c>
      <c r="AW267" t="s">
        <v>961</v>
      </c>
      <c r="AY267">
        <v>20</v>
      </c>
      <c r="AZ267" t="s">
        <v>961</v>
      </c>
      <c r="BB267">
        <v>375</v>
      </c>
      <c r="BC267" t="s">
        <v>961</v>
      </c>
    </row>
    <row r="268" spans="48:55" x14ac:dyDescent="0.2">
      <c r="AV268">
        <v>1</v>
      </c>
      <c r="AW268" t="s">
        <v>966</v>
      </c>
      <c r="AY268">
        <v>22</v>
      </c>
      <c r="AZ268" t="s">
        <v>966</v>
      </c>
      <c r="BB268">
        <v>489</v>
      </c>
      <c r="BC268" t="s">
        <v>966</v>
      </c>
    </row>
    <row r="269" spans="48:55" x14ac:dyDescent="0.2">
      <c r="AV269">
        <v>1</v>
      </c>
      <c r="AW269" t="s">
        <v>1322</v>
      </c>
      <c r="AY269">
        <v>85</v>
      </c>
      <c r="AZ269" t="s">
        <v>1322</v>
      </c>
      <c r="BB269">
        <v>431</v>
      </c>
      <c r="BC269" t="s">
        <v>1322</v>
      </c>
    </row>
    <row r="270" spans="48:55" x14ac:dyDescent="0.2">
      <c r="AV270">
        <v>1</v>
      </c>
      <c r="AW270" t="s">
        <v>545</v>
      </c>
      <c r="AY270">
        <v>12</v>
      </c>
      <c r="AZ270" t="s">
        <v>545</v>
      </c>
      <c r="BB270">
        <v>66</v>
      </c>
      <c r="BC270" t="s">
        <v>545</v>
      </c>
    </row>
    <row r="271" spans="48:55" x14ac:dyDescent="0.2">
      <c r="AV271">
        <v>1</v>
      </c>
      <c r="AW271" t="s">
        <v>972</v>
      </c>
      <c r="AY271">
        <v>19</v>
      </c>
      <c r="AZ271" t="s">
        <v>972</v>
      </c>
      <c r="BB271">
        <v>682</v>
      </c>
      <c r="BC271" t="s">
        <v>972</v>
      </c>
    </row>
    <row r="272" spans="48:55" x14ac:dyDescent="0.2">
      <c r="AV272">
        <v>1</v>
      </c>
      <c r="AW272" t="s">
        <v>1323</v>
      </c>
      <c r="AY272">
        <v>24</v>
      </c>
      <c r="AZ272" t="s">
        <v>1323</v>
      </c>
      <c r="BB272">
        <v>92</v>
      </c>
      <c r="BC272" t="s">
        <v>1323</v>
      </c>
    </row>
    <row r="273" spans="48:55" x14ac:dyDescent="0.2">
      <c r="AV273">
        <v>1</v>
      </c>
      <c r="AW273" t="s">
        <v>1323</v>
      </c>
      <c r="AY273">
        <v>33</v>
      </c>
      <c r="AZ273" t="s">
        <v>1323</v>
      </c>
      <c r="BB273">
        <v>768</v>
      </c>
      <c r="BC273" t="s">
        <v>1323</v>
      </c>
    </row>
    <row r="274" spans="48:55" x14ac:dyDescent="0.2">
      <c r="AV274">
        <v>1</v>
      </c>
      <c r="AW274" t="s">
        <v>1324</v>
      </c>
      <c r="AY274">
        <v>55</v>
      </c>
      <c r="AZ274" t="s">
        <v>1324</v>
      </c>
      <c r="BB274">
        <v>230</v>
      </c>
      <c r="BC274" t="s">
        <v>1324</v>
      </c>
    </row>
    <row r="275" spans="48:55" x14ac:dyDescent="0.2">
      <c r="AV275">
        <v>1</v>
      </c>
      <c r="AW275" t="s">
        <v>1325</v>
      </c>
      <c r="AY275">
        <v>95</v>
      </c>
      <c r="AZ275" t="s">
        <v>1325</v>
      </c>
      <c r="BB275">
        <v>43</v>
      </c>
      <c r="BC275" t="s">
        <v>1325</v>
      </c>
    </row>
    <row r="276" spans="48:55" x14ac:dyDescent="0.2">
      <c r="AV276">
        <v>1</v>
      </c>
      <c r="AW276" t="s">
        <v>439</v>
      </c>
      <c r="AY276">
        <v>63</v>
      </c>
      <c r="AZ276" t="s">
        <v>439</v>
      </c>
      <c r="BB276">
        <v>954</v>
      </c>
      <c r="BC276" t="s">
        <v>439</v>
      </c>
    </row>
    <row r="277" spans="48:55" x14ac:dyDescent="0.2">
      <c r="AV277">
        <v>1</v>
      </c>
      <c r="AW277" t="s">
        <v>1326</v>
      </c>
      <c r="AY277">
        <v>86</v>
      </c>
      <c r="AZ277" t="s">
        <v>1326</v>
      </c>
      <c r="BB277">
        <v>737</v>
      </c>
      <c r="BC277" t="s">
        <v>1326</v>
      </c>
    </row>
    <row r="278" spans="48:55" x14ac:dyDescent="0.2">
      <c r="AV278">
        <v>1</v>
      </c>
      <c r="AW278" t="s">
        <v>1327</v>
      </c>
      <c r="AY278">
        <v>33</v>
      </c>
      <c r="AZ278" t="s">
        <v>1327</v>
      </c>
      <c r="BB278">
        <v>685</v>
      </c>
      <c r="BC278" t="s">
        <v>1327</v>
      </c>
    </row>
    <row r="279" spans="48:55" x14ac:dyDescent="0.2">
      <c r="AV279">
        <v>1</v>
      </c>
      <c r="AW279" t="s">
        <v>983</v>
      </c>
      <c r="AY279">
        <v>60</v>
      </c>
      <c r="AZ279" t="s">
        <v>983</v>
      </c>
      <c r="BB279">
        <v>570</v>
      </c>
      <c r="BC279" t="s">
        <v>983</v>
      </c>
    </row>
    <row r="280" spans="48:55" x14ac:dyDescent="0.2">
      <c r="AV280">
        <v>1</v>
      </c>
      <c r="AW280" t="s">
        <v>983</v>
      </c>
      <c r="AY280">
        <v>91</v>
      </c>
      <c r="AZ280" t="s">
        <v>983</v>
      </c>
      <c r="BB280">
        <v>197</v>
      </c>
      <c r="BC280" t="s">
        <v>983</v>
      </c>
    </row>
    <row r="281" spans="48:55" x14ac:dyDescent="0.2">
      <c r="AV281">
        <v>1</v>
      </c>
      <c r="AW281" t="s">
        <v>983</v>
      </c>
      <c r="AY281">
        <v>73</v>
      </c>
      <c r="AZ281" t="s">
        <v>983</v>
      </c>
      <c r="BB281">
        <v>524</v>
      </c>
      <c r="BC281" t="s">
        <v>983</v>
      </c>
    </row>
    <row r="282" spans="48:55" x14ac:dyDescent="0.2">
      <c r="AV282">
        <v>1</v>
      </c>
      <c r="AW282" t="s">
        <v>1328</v>
      </c>
      <c r="AY282">
        <v>27</v>
      </c>
      <c r="AZ282" t="s">
        <v>1328</v>
      </c>
      <c r="BB282">
        <v>23</v>
      </c>
      <c r="BC282" t="s">
        <v>1328</v>
      </c>
    </row>
    <row r="283" spans="48:55" x14ac:dyDescent="0.2">
      <c r="AV283">
        <v>1</v>
      </c>
      <c r="AW283" t="s">
        <v>1329</v>
      </c>
      <c r="AY283">
        <v>72</v>
      </c>
      <c r="AZ283" t="s">
        <v>1329</v>
      </c>
      <c r="BB283">
        <v>371</v>
      </c>
      <c r="BC283" t="s">
        <v>1329</v>
      </c>
    </row>
    <row r="284" spans="48:55" x14ac:dyDescent="0.2">
      <c r="AV284">
        <v>1</v>
      </c>
      <c r="AW284" t="s">
        <v>988</v>
      </c>
      <c r="AY284">
        <v>38</v>
      </c>
      <c r="AZ284" t="s">
        <v>988</v>
      </c>
      <c r="BB284">
        <v>336</v>
      </c>
      <c r="BC284" t="s">
        <v>988</v>
      </c>
    </row>
    <row r="285" spans="48:55" x14ac:dyDescent="0.2">
      <c r="AV285">
        <v>1</v>
      </c>
      <c r="AW285" t="s">
        <v>449</v>
      </c>
      <c r="AY285">
        <v>66</v>
      </c>
      <c r="AZ285" t="s">
        <v>449</v>
      </c>
      <c r="BB285">
        <v>565</v>
      </c>
      <c r="BC285" t="s">
        <v>449</v>
      </c>
    </row>
    <row r="286" spans="48:55" x14ac:dyDescent="0.2">
      <c r="AV286">
        <v>1</v>
      </c>
      <c r="AW286" t="s">
        <v>1330</v>
      </c>
      <c r="AY286">
        <v>73</v>
      </c>
      <c r="AZ286" t="s">
        <v>1330</v>
      </c>
      <c r="BB286">
        <v>927</v>
      </c>
      <c r="BC286" t="s">
        <v>1330</v>
      </c>
    </row>
    <row r="287" spans="48:55" x14ac:dyDescent="0.2">
      <c r="AV287">
        <v>1</v>
      </c>
      <c r="AW287" t="s">
        <v>997</v>
      </c>
      <c r="AY287">
        <v>7</v>
      </c>
      <c r="AZ287" t="s">
        <v>997</v>
      </c>
      <c r="BB287">
        <v>227</v>
      </c>
      <c r="BC287" t="s">
        <v>997</v>
      </c>
    </row>
    <row r="288" spans="48:55" x14ac:dyDescent="0.2">
      <c r="AV288">
        <v>1</v>
      </c>
      <c r="AW288" t="s">
        <v>1331</v>
      </c>
      <c r="AY288">
        <v>3</v>
      </c>
      <c r="AZ288" t="s">
        <v>1331</v>
      </c>
      <c r="BB288">
        <v>175</v>
      </c>
      <c r="BC288" t="s">
        <v>1331</v>
      </c>
    </row>
    <row r="289" spans="48:55" x14ac:dyDescent="0.2">
      <c r="AV289">
        <v>1</v>
      </c>
      <c r="AW289" t="s">
        <v>1332</v>
      </c>
      <c r="AY289">
        <v>10</v>
      </c>
      <c r="AZ289" t="s">
        <v>1332</v>
      </c>
      <c r="BB289">
        <v>313</v>
      </c>
      <c r="BC289" t="s">
        <v>1332</v>
      </c>
    </row>
    <row r="290" spans="48:55" x14ac:dyDescent="0.2">
      <c r="AV290">
        <v>1</v>
      </c>
      <c r="AW290" t="s">
        <v>1333</v>
      </c>
      <c r="AY290">
        <v>87</v>
      </c>
      <c r="AZ290" t="s">
        <v>1333</v>
      </c>
      <c r="BB290">
        <v>988</v>
      </c>
      <c r="BC290" t="s">
        <v>1333</v>
      </c>
    </row>
    <row r="291" spans="48:55" x14ac:dyDescent="0.2">
      <c r="AV291">
        <v>1</v>
      </c>
      <c r="AW291" t="s">
        <v>1334</v>
      </c>
      <c r="AY291">
        <v>52</v>
      </c>
      <c r="AZ291" t="s">
        <v>1334</v>
      </c>
      <c r="BB291">
        <v>930</v>
      </c>
      <c r="BC291" t="s">
        <v>1334</v>
      </c>
    </row>
    <row r="292" spans="48:55" x14ac:dyDescent="0.2">
      <c r="AV292">
        <v>1</v>
      </c>
      <c r="AW292" t="s">
        <v>1335</v>
      </c>
      <c r="AY292">
        <v>94</v>
      </c>
      <c r="AZ292" t="s">
        <v>1335</v>
      </c>
      <c r="BB292">
        <v>434</v>
      </c>
      <c r="BC292" t="s">
        <v>1335</v>
      </c>
    </row>
    <row r="293" spans="48:55" x14ac:dyDescent="0.2">
      <c r="AV293">
        <v>1</v>
      </c>
      <c r="AW293" t="s">
        <v>1003</v>
      </c>
      <c r="AY293">
        <v>98</v>
      </c>
      <c r="AZ293" t="s">
        <v>1003</v>
      </c>
      <c r="BB293">
        <v>417</v>
      </c>
      <c r="BC293" t="s">
        <v>1003</v>
      </c>
    </row>
    <row r="294" spans="48:55" x14ac:dyDescent="0.2">
      <c r="AV294">
        <v>1</v>
      </c>
      <c r="AW294" t="s">
        <v>1009</v>
      </c>
      <c r="AY294">
        <v>72</v>
      </c>
      <c r="AZ294" t="s">
        <v>1009</v>
      </c>
      <c r="BB294">
        <v>689</v>
      </c>
      <c r="BC294" t="s">
        <v>1009</v>
      </c>
    </row>
    <row r="295" spans="48:55" x14ac:dyDescent="0.2">
      <c r="AV295">
        <v>1</v>
      </c>
      <c r="AW295" t="s">
        <v>459</v>
      </c>
      <c r="AY295">
        <v>65</v>
      </c>
      <c r="AZ295" t="s">
        <v>459</v>
      </c>
      <c r="BB295">
        <v>124</v>
      </c>
      <c r="BC295" t="s">
        <v>459</v>
      </c>
    </row>
    <row r="296" spans="48:55" x14ac:dyDescent="0.2">
      <c r="AV296">
        <v>1</v>
      </c>
      <c r="AW296" t="s">
        <v>470</v>
      </c>
      <c r="AY296">
        <v>36</v>
      </c>
      <c r="AZ296" t="s">
        <v>470</v>
      </c>
      <c r="BB296">
        <v>647</v>
      </c>
      <c r="BC296" t="s">
        <v>470</v>
      </c>
    </row>
    <row r="297" spans="48:55" x14ac:dyDescent="0.2">
      <c r="AV297">
        <v>1</v>
      </c>
      <c r="AW297" t="s">
        <v>1336</v>
      </c>
      <c r="AY297">
        <v>74</v>
      </c>
      <c r="AZ297" t="s">
        <v>1336</v>
      </c>
      <c r="BB297">
        <v>741</v>
      </c>
      <c r="BC297" t="s">
        <v>1336</v>
      </c>
    </row>
    <row r="298" spans="48:55" x14ac:dyDescent="0.2">
      <c r="AV298">
        <v>1</v>
      </c>
      <c r="AW298" t="s">
        <v>1337</v>
      </c>
      <c r="AY298">
        <v>9</v>
      </c>
      <c r="AZ298" t="s">
        <v>1337</v>
      </c>
      <c r="BB298">
        <v>918</v>
      </c>
      <c r="BC298" t="s">
        <v>1337</v>
      </c>
    </row>
    <row r="299" spans="48:55" x14ac:dyDescent="0.2">
      <c r="AV299">
        <v>1</v>
      </c>
      <c r="AW299" t="s">
        <v>1338</v>
      </c>
      <c r="AY299">
        <v>90</v>
      </c>
      <c r="AZ299" t="s">
        <v>1338</v>
      </c>
      <c r="BB299">
        <v>152</v>
      </c>
      <c r="BC299" t="s">
        <v>1338</v>
      </c>
    </row>
    <row r="300" spans="48:55" x14ac:dyDescent="0.2">
      <c r="AV300">
        <v>1</v>
      </c>
      <c r="AW300" t="s">
        <v>1022</v>
      </c>
      <c r="AY300">
        <v>78</v>
      </c>
      <c r="AZ300" t="s">
        <v>1022</v>
      </c>
      <c r="BB300">
        <v>237</v>
      </c>
      <c r="BC300" t="s">
        <v>1022</v>
      </c>
    </row>
    <row r="301" spans="48:55" x14ac:dyDescent="0.2">
      <c r="AV301">
        <v>1</v>
      </c>
      <c r="AW301" t="s">
        <v>1028</v>
      </c>
      <c r="AY301">
        <v>61</v>
      </c>
      <c r="AZ301" t="s">
        <v>1028</v>
      </c>
      <c r="BB301">
        <v>650</v>
      </c>
      <c r="BC301" t="s">
        <v>1028</v>
      </c>
    </row>
    <row r="302" spans="48:55" x14ac:dyDescent="0.2">
      <c r="AV302">
        <v>1</v>
      </c>
      <c r="AW302" t="s">
        <v>1028</v>
      </c>
      <c r="AY302">
        <v>79</v>
      </c>
      <c r="AZ302" t="s">
        <v>1028</v>
      </c>
      <c r="BB302">
        <v>604</v>
      </c>
      <c r="BC302" t="s">
        <v>1028</v>
      </c>
    </row>
    <row r="303" spans="48:55" x14ac:dyDescent="0.2">
      <c r="AV303">
        <v>1</v>
      </c>
      <c r="AW303" t="s">
        <v>1028</v>
      </c>
      <c r="AY303">
        <v>55</v>
      </c>
      <c r="AZ303" t="s">
        <v>1028</v>
      </c>
      <c r="BB303">
        <v>45</v>
      </c>
      <c r="BC303" t="s">
        <v>1028</v>
      </c>
    </row>
    <row r="304" spans="48:55" x14ac:dyDescent="0.2">
      <c r="AV304">
        <v>1</v>
      </c>
      <c r="AW304" t="s">
        <v>1028</v>
      </c>
      <c r="AY304">
        <v>32</v>
      </c>
      <c r="AZ304" t="s">
        <v>1028</v>
      </c>
      <c r="BB304">
        <v>481</v>
      </c>
      <c r="BC304" t="s">
        <v>1028</v>
      </c>
    </row>
    <row r="305" spans="48:55" x14ac:dyDescent="0.2">
      <c r="AV305">
        <v>1</v>
      </c>
      <c r="AW305" t="s">
        <v>1028</v>
      </c>
      <c r="AY305">
        <v>48</v>
      </c>
      <c r="AZ305" t="s">
        <v>1028</v>
      </c>
      <c r="BB305">
        <v>766</v>
      </c>
      <c r="BC305" t="s">
        <v>1028</v>
      </c>
    </row>
    <row r="306" spans="48:55" x14ac:dyDescent="0.2">
      <c r="AV306">
        <v>1</v>
      </c>
      <c r="AW306" t="s">
        <v>1028</v>
      </c>
      <c r="AY306">
        <v>49</v>
      </c>
      <c r="AZ306" t="s">
        <v>1028</v>
      </c>
      <c r="BB306">
        <v>495</v>
      </c>
      <c r="BC306" t="s">
        <v>1028</v>
      </c>
    </row>
    <row r="307" spans="48:55" x14ac:dyDescent="0.2">
      <c r="AV307">
        <v>1</v>
      </c>
      <c r="AW307" t="s">
        <v>1028</v>
      </c>
      <c r="AY307">
        <v>71</v>
      </c>
      <c r="AZ307" t="s">
        <v>1028</v>
      </c>
      <c r="BB307">
        <v>107</v>
      </c>
      <c r="BC307" t="s">
        <v>1028</v>
      </c>
    </row>
    <row r="308" spans="48:55" x14ac:dyDescent="0.2">
      <c r="AV308">
        <v>1</v>
      </c>
      <c r="AW308" t="s">
        <v>1339</v>
      </c>
      <c r="AY308">
        <v>12</v>
      </c>
      <c r="AZ308" t="s">
        <v>1339</v>
      </c>
      <c r="BB308">
        <v>950</v>
      </c>
      <c r="BC308" t="s">
        <v>1339</v>
      </c>
    </row>
    <row r="309" spans="48:55" x14ac:dyDescent="0.2">
      <c r="AV309">
        <v>1</v>
      </c>
      <c r="AW309" t="s">
        <v>481</v>
      </c>
      <c r="AY309">
        <v>35</v>
      </c>
      <c r="AZ309" t="s">
        <v>481</v>
      </c>
      <c r="BB309">
        <v>810</v>
      </c>
      <c r="BC309" t="s">
        <v>481</v>
      </c>
    </row>
    <row r="310" spans="48:55" x14ac:dyDescent="0.2">
      <c r="AV310">
        <v>1</v>
      </c>
      <c r="AW310" t="s">
        <v>1340</v>
      </c>
      <c r="AY310">
        <v>74</v>
      </c>
      <c r="AZ310" t="s">
        <v>1340</v>
      </c>
      <c r="BB310">
        <v>193</v>
      </c>
      <c r="BC310" t="s">
        <v>1340</v>
      </c>
    </row>
    <row r="311" spans="48:55" x14ac:dyDescent="0.2">
      <c r="AV311">
        <v>1</v>
      </c>
      <c r="AW311" t="s">
        <v>491</v>
      </c>
      <c r="AY311">
        <v>28</v>
      </c>
      <c r="AZ311" t="s">
        <v>491</v>
      </c>
      <c r="BB311">
        <v>254</v>
      </c>
      <c r="BC311" t="s">
        <v>491</v>
      </c>
    </row>
    <row r="312" spans="48:55" x14ac:dyDescent="0.2">
      <c r="AV312">
        <v>1</v>
      </c>
      <c r="AW312" t="s">
        <v>1053</v>
      </c>
      <c r="AY312">
        <v>78</v>
      </c>
      <c r="AZ312" t="s">
        <v>1053</v>
      </c>
      <c r="BB312">
        <v>764</v>
      </c>
      <c r="BC312" t="s">
        <v>1053</v>
      </c>
    </row>
    <row r="313" spans="48:55" x14ac:dyDescent="0.2">
      <c r="AV313">
        <v>1</v>
      </c>
      <c r="AW313" t="s">
        <v>1341</v>
      </c>
      <c r="AY313">
        <v>30</v>
      </c>
      <c r="AZ313" t="s">
        <v>1341</v>
      </c>
      <c r="BB313">
        <v>770</v>
      </c>
      <c r="BC313" t="s">
        <v>1341</v>
      </c>
    </row>
    <row r="314" spans="48:55" x14ac:dyDescent="0.2">
      <c r="AV314">
        <v>1</v>
      </c>
      <c r="AW314" t="s">
        <v>501</v>
      </c>
      <c r="AY314">
        <v>85</v>
      </c>
      <c r="AZ314" t="s">
        <v>501</v>
      </c>
      <c r="BB314">
        <v>221</v>
      </c>
      <c r="BC314" t="s">
        <v>501</v>
      </c>
    </row>
    <row r="315" spans="48:55" x14ac:dyDescent="0.2">
      <c r="AV315">
        <v>1</v>
      </c>
      <c r="AW315" t="s">
        <v>501</v>
      </c>
      <c r="AY315">
        <v>40</v>
      </c>
      <c r="AZ315" t="s">
        <v>501</v>
      </c>
      <c r="BB315">
        <v>21</v>
      </c>
      <c r="BC315" t="s">
        <v>501</v>
      </c>
    </row>
    <row r="316" spans="48:55" x14ac:dyDescent="0.2">
      <c r="AV316">
        <v>1</v>
      </c>
      <c r="AW316" t="s">
        <v>501</v>
      </c>
      <c r="AY316">
        <v>23</v>
      </c>
      <c r="AZ316" t="s">
        <v>501</v>
      </c>
      <c r="BB316">
        <v>933</v>
      </c>
      <c r="BC316" t="s">
        <v>501</v>
      </c>
    </row>
    <row r="317" spans="48:55" x14ac:dyDescent="0.2">
      <c r="AV317">
        <v>1</v>
      </c>
      <c r="AW317" t="s">
        <v>1062</v>
      </c>
      <c r="AY317">
        <v>43</v>
      </c>
      <c r="AZ317" t="s">
        <v>1062</v>
      </c>
      <c r="BB317">
        <v>346</v>
      </c>
      <c r="BC317" t="s">
        <v>1062</v>
      </c>
    </row>
    <row r="318" spans="48:55" x14ac:dyDescent="0.2">
      <c r="AV318">
        <v>1</v>
      </c>
      <c r="AW318" t="s">
        <v>1062</v>
      </c>
      <c r="AY318">
        <v>24</v>
      </c>
      <c r="AZ318" t="s">
        <v>1062</v>
      </c>
      <c r="BB318">
        <v>583</v>
      </c>
      <c r="BC318" t="s">
        <v>1062</v>
      </c>
    </row>
    <row r="319" spans="48:55" x14ac:dyDescent="0.2">
      <c r="AV319">
        <v>1</v>
      </c>
      <c r="AW319" t="s">
        <v>1342</v>
      </c>
      <c r="AY319">
        <v>85</v>
      </c>
      <c r="AZ319" t="s">
        <v>1342</v>
      </c>
      <c r="BB319">
        <v>587</v>
      </c>
      <c r="BC319" t="s">
        <v>1342</v>
      </c>
    </row>
    <row r="320" spans="48:55" x14ac:dyDescent="0.2">
      <c r="AV320">
        <v>1</v>
      </c>
      <c r="AW320" t="s">
        <v>1343</v>
      </c>
      <c r="AY320">
        <v>27</v>
      </c>
      <c r="AZ320" t="s">
        <v>1343</v>
      </c>
      <c r="BB320">
        <v>726</v>
      </c>
      <c r="BC320" t="s">
        <v>1343</v>
      </c>
    </row>
    <row r="321" spans="48:55" x14ac:dyDescent="0.2">
      <c r="AV321">
        <v>1</v>
      </c>
      <c r="AW321" t="s">
        <v>792</v>
      </c>
      <c r="AY321">
        <v>86</v>
      </c>
      <c r="AZ321" t="s">
        <v>792</v>
      </c>
      <c r="BB321">
        <v>528</v>
      </c>
      <c r="BC321" t="s">
        <v>792</v>
      </c>
    </row>
    <row r="322" spans="48:55" x14ac:dyDescent="0.2">
      <c r="AV322">
        <v>1</v>
      </c>
      <c r="AW322" t="s">
        <v>1344</v>
      </c>
      <c r="AY322">
        <v>32</v>
      </c>
      <c r="AZ322" t="s">
        <v>1344</v>
      </c>
      <c r="BB322">
        <v>618</v>
      </c>
      <c r="BC322" t="s">
        <v>1344</v>
      </c>
    </row>
    <row r="323" spans="48:55" x14ac:dyDescent="0.2">
      <c r="AV323">
        <v>1</v>
      </c>
      <c r="AW323" t="s">
        <v>1071</v>
      </c>
      <c r="AY323">
        <v>99</v>
      </c>
      <c r="AZ323" t="s">
        <v>1071</v>
      </c>
      <c r="BB323">
        <v>534</v>
      </c>
      <c r="BC323" t="s">
        <v>1071</v>
      </c>
    </row>
    <row r="324" spans="48:55" x14ac:dyDescent="0.2">
      <c r="AV324">
        <v>1</v>
      </c>
      <c r="AW324" t="s">
        <v>1345</v>
      </c>
      <c r="AY324">
        <v>11</v>
      </c>
      <c r="AZ324" t="s">
        <v>1345</v>
      </c>
      <c r="BB324">
        <v>972</v>
      </c>
      <c r="BC324" t="s">
        <v>1345</v>
      </c>
    </row>
    <row r="325" spans="48:55" x14ac:dyDescent="0.2">
      <c r="AV325">
        <v>1</v>
      </c>
      <c r="AW325" t="s">
        <v>1077</v>
      </c>
      <c r="AY325">
        <v>30</v>
      </c>
      <c r="AZ325" t="s">
        <v>1077</v>
      </c>
      <c r="BB325">
        <v>612</v>
      </c>
      <c r="BC325" t="s">
        <v>1077</v>
      </c>
    </row>
    <row r="326" spans="48:55" x14ac:dyDescent="0.2">
      <c r="AV326">
        <v>1</v>
      </c>
      <c r="AW326" t="s">
        <v>1083</v>
      </c>
      <c r="AY326">
        <v>5</v>
      </c>
      <c r="AZ326" t="s">
        <v>1083</v>
      </c>
      <c r="BB326">
        <v>78</v>
      </c>
      <c r="BC326" t="s">
        <v>1083</v>
      </c>
    </row>
    <row r="327" spans="48:55" x14ac:dyDescent="0.2">
      <c r="AV327">
        <v>1</v>
      </c>
      <c r="AW327" t="s">
        <v>511</v>
      </c>
      <c r="AY327">
        <v>34</v>
      </c>
      <c r="AZ327" t="s">
        <v>511</v>
      </c>
      <c r="BB327">
        <v>88</v>
      </c>
      <c r="BC327" t="s">
        <v>511</v>
      </c>
    </row>
    <row r="328" spans="48:55" x14ac:dyDescent="0.2">
      <c r="AV328">
        <v>1</v>
      </c>
      <c r="AW328" t="s">
        <v>1346</v>
      </c>
      <c r="AY328">
        <v>74</v>
      </c>
      <c r="AZ328" t="s">
        <v>1346</v>
      </c>
      <c r="BB328">
        <v>125</v>
      </c>
      <c r="BC328" t="s">
        <v>1346</v>
      </c>
    </row>
    <row r="329" spans="48:55" x14ac:dyDescent="0.2">
      <c r="AV329">
        <v>1</v>
      </c>
      <c r="AW329" t="s">
        <v>520</v>
      </c>
      <c r="AY329">
        <v>55</v>
      </c>
      <c r="AZ329" t="s">
        <v>520</v>
      </c>
      <c r="BB329">
        <v>777</v>
      </c>
      <c r="BC329" t="s">
        <v>520</v>
      </c>
    </row>
    <row r="330" spans="48:55" x14ac:dyDescent="0.2">
      <c r="AV330">
        <v>1</v>
      </c>
      <c r="AW330" t="s">
        <v>520</v>
      </c>
      <c r="AY330">
        <v>61</v>
      </c>
      <c r="AZ330" t="s">
        <v>520</v>
      </c>
      <c r="BB330">
        <v>250</v>
      </c>
      <c r="BC330" t="s">
        <v>520</v>
      </c>
    </row>
    <row r="331" spans="48:55" x14ac:dyDescent="0.2">
      <c r="AV331">
        <v>1</v>
      </c>
      <c r="AW331" t="s">
        <v>520</v>
      </c>
      <c r="AY331">
        <v>44</v>
      </c>
      <c r="AZ331" t="s">
        <v>520</v>
      </c>
      <c r="BB331">
        <v>656</v>
      </c>
      <c r="BC331" t="s">
        <v>520</v>
      </c>
    </row>
    <row r="332" spans="48:55" x14ac:dyDescent="0.2">
      <c r="AV332">
        <v>1</v>
      </c>
      <c r="AW332" t="s">
        <v>1347</v>
      </c>
      <c r="AY332">
        <v>15</v>
      </c>
      <c r="AZ332" t="s">
        <v>1347</v>
      </c>
      <c r="BB332">
        <v>503</v>
      </c>
      <c r="BC332" t="s">
        <v>1347</v>
      </c>
    </row>
    <row r="333" spans="48:55" x14ac:dyDescent="0.2">
      <c r="AV333">
        <v>1</v>
      </c>
      <c r="AW333" t="s">
        <v>1096</v>
      </c>
      <c r="AY333">
        <v>3</v>
      </c>
      <c r="AZ333" t="s">
        <v>1096</v>
      </c>
      <c r="BB333">
        <v>540</v>
      </c>
      <c r="BC333" t="s">
        <v>1096</v>
      </c>
    </row>
    <row r="334" spans="48:55" x14ac:dyDescent="0.2">
      <c r="AV334">
        <v>1</v>
      </c>
      <c r="AW334" t="s">
        <v>1099</v>
      </c>
      <c r="AY334">
        <v>75</v>
      </c>
      <c r="AZ334" t="s">
        <v>1099</v>
      </c>
      <c r="BB334">
        <v>64</v>
      </c>
      <c r="BC334" t="s">
        <v>1099</v>
      </c>
    </row>
    <row r="335" spans="48:55" x14ac:dyDescent="0.2">
      <c r="AV335">
        <v>1</v>
      </c>
      <c r="AW335" t="s">
        <v>1348</v>
      </c>
      <c r="AY335">
        <v>50</v>
      </c>
      <c r="AZ335" t="s">
        <v>1348</v>
      </c>
      <c r="BB335">
        <v>925</v>
      </c>
      <c r="BC335" t="s">
        <v>1348</v>
      </c>
    </row>
    <row r="336" spans="48:55" x14ac:dyDescent="0.2">
      <c r="AV336">
        <v>1</v>
      </c>
      <c r="AW336" t="s">
        <v>1349</v>
      </c>
      <c r="AY336">
        <v>2</v>
      </c>
      <c r="AZ336" t="s">
        <v>1349</v>
      </c>
      <c r="BB336">
        <v>843</v>
      </c>
      <c r="BC336" t="s">
        <v>1349</v>
      </c>
    </row>
    <row r="337" spans="48:55" x14ac:dyDescent="0.2">
      <c r="AV337">
        <v>1</v>
      </c>
      <c r="AW337" t="s">
        <v>1103</v>
      </c>
      <c r="AY337">
        <v>22</v>
      </c>
      <c r="AZ337" t="s">
        <v>1103</v>
      </c>
      <c r="BB337">
        <v>951</v>
      </c>
      <c r="BC337" t="s">
        <v>1103</v>
      </c>
    </row>
    <row r="338" spans="48:55" x14ac:dyDescent="0.2">
      <c r="AV338">
        <v>1</v>
      </c>
      <c r="AW338" t="s">
        <v>1350</v>
      </c>
      <c r="AY338">
        <v>86</v>
      </c>
      <c r="AZ338" t="s">
        <v>1350</v>
      </c>
      <c r="BB338">
        <v>933</v>
      </c>
      <c r="BC338" t="s">
        <v>1350</v>
      </c>
    </row>
    <row r="339" spans="48:55" x14ac:dyDescent="0.2">
      <c r="AV339">
        <v>1</v>
      </c>
      <c r="AW339" t="s">
        <v>1351</v>
      </c>
      <c r="AY339">
        <v>14</v>
      </c>
      <c r="AZ339" t="s">
        <v>1351</v>
      </c>
      <c r="BB339">
        <v>481</v>
      </c>
      <c r="BC339" t="s">
        <v>1351</v>
      </c>
    </row>
    <row r="340" spans="48:55" x14ac:dyDescent="0.2">
      <c r="AV340">
        <v>1</v>
      </c>
      <c r="AW340" t="s">
        <v>1352</v>
      </c>
      <c r="AY340">
        <v>41</v>
      </c>
      <c r="AZ340" t="s">
        <v>1352</v>
      </c>
      <c r="BB340">
        <v>297</v>
      </c>
      <c r="BC340" t="s">
        <v>1352</v>
      </c>
    </row>
    <row r="341" spans="48:55" x14ac:dyDescent="0.2">
      <c r="AV341">
        <v>1</v>
      </c>
      <c r="AW341" t="s">
        <v>1353</v>
      </c>
      <c r="AY341">
        <v>63</v>
      </c>
      <c r="AZ341" t="s">
        <v>1353</v>
      </c>
      <c r="BB341">
        <v>594</v>
      </c>
      <c r="BC341" t="s">
        <v>1353</v>
      </c>
    </row>
    <row r="342" spans="48:55" x14ac:dyDescent="0.2">
      <c r="AV342">
        <v>1</v>
      </c>
      <c r="AW342" t="s">
        <v>1106</v>
      </c>
      <c r="AY342">
        <v>83</v>
      </c>
      <c r="AZ342" t="s">
        <v>1106</v>
      </c>
      <c r="BB342">
        <v>406</v>
      </c>
      <c r="BC342" t="s">
        <v>1106</v>
      </c>
    </row>
    <row r="343" spans="48:55" x14ac:dyDescent="0.2">
      <c r="AV343">
        <v>1</v>
      </c>
      <c r="AW343" t="s">
        <v>1106</v>
      </c>
      <c r="AY343">
        <v>42</v>
      </c>
      <c r="AZ343" t="s">
        <v>1106</v>
      </c>
      <c r="BB343">
        <v>196</v>
      </c>
      <c r="BC343" t="s">
        <v>1106</v>
      </c>
    </row>
    <row r="344" spans="48:55" x14ac:dyDescent="0.2">
      <c r="AV344">
        <v>1</v>
      </c>
      <c r="AW344" t="s">
        <v>1112</v>
      </c>
      <c r="AY344">
        <v>92</v>
      </c>
      <c r="AZ344" t="s">
        <v>1112</v>
      </c>
      <c r="BB344">
        <v>691</v>
      </c>
      <c r="BC344" t="s">
        <v>1112</v>
      </c>
    </row>
    <row r="345" spans="48:55" x14ac:dyDescent="0.2">
      <c r="AV345">
        <v>1</v>
      </c>
      <c r="AW345" t="s">
        <v>1354</v>
      </c>
      <c r="AY345">
        <v>7</v>
      </c>
      <c r="AZ345" t="s">
        <v>1354</v>
      </c>
      <c r="BB345">
        <v>946</v>
      </c>
      <c r="BC345" t="s">
        <v>1354</v>
      </c>
    </row>
    <row r="346" spans="48:55" x14ac:dyDescent="0.2">
      <c r="AV346">
        <v>1</v>
      </c>
      <c r="AW346" t="s">
        <v>1355</v>
      </c>
      <c r="AY346">
        <v>59</v>
      </c>
      <c r="AZ346" t="s">
        <v>1355</v>
      </c>
      <c r="BB346">
        <v>331</v>
      </c>
      <c r="BC346" t="s">
        <v>1355</v>
      </c>
    </row>
    <row r="347" spans="48:55" x14ac:dyDescent="0.2">
      <c r="AV347">
        <v>1</v>
      </c>
      <c r="AW347" t="s">
        <v>1355</v>
      </c>
      <c r="AY347">
        <v>82</v>
      </c>
      <c r="AZ347" t="s">
        <v>1355</v>
      </c>
      <c r="BB347">
        <v>854</v>
      </c>
      <c r="BC347" t="s">
        <v>1355</v>
      </c>
    </row>
    <row r="348" spans="48:55" x14ac:dyDescent="0.2">
      <c r="AV348">
        <v>1</v>
      </c>
      <c r="AW348" t="s">
        <v>1115</v>
      </c>
      <c r="AY348">
        <v>91</v>
      </c>
      <c r="AZ348" t="s">
        <v>1115</v>
      </c>
      <c r="BB348">
        <v>940</v>
      </c>
      <c r="BC348" t="s">
        <v>1115</v>
      </c>
    </row>
    <row r="349" spans="48:55" x14ac:dyDescent="0.2">
      <c r="AV349">
        <v>1</v>
      </c>
      <c r="AW349" t="s">
        <v>1119</v>
      </c>
      <c r="AY349">
        <v>32</v>
      </c>
      <c r="AZ349" t="s">
        <v>1119</v>
      </c>
      <c r="BB349">
        <v>100</v>
      </c>
      <c r="BC349" t="s">
        <v>1119</v>
      </c>
    </row>
    <row r="350" spans="48:55" x14ac:dyDescent="0.2">
      <c r="AV350">
        <v>1</v>
      </c>
      <c r="AW350" t="s">
        <v>1356</v>
      </c>
      <c r="AY350">
        <v>84</v>
      </c>
      <c r="AZ350" t="s">
        <v>1356</v>
      </c>
      <c r="BB350">
        <v>624</v>
      </c>
      <c r="BC350" t="s">
        <v>1356</v>
      </c>
    </row>
    <row r="351" spans="48:55" x14ac:dyDescent="0.2">
      <c r="AV351">
        <v>1</v>
      </c>
      <c r="AW351" t="s">
        <v>1123</v>
      </c>
      <c r="AY351">
        <v>85</v>
      </c>
      <c r="AZ351" t="s">
        <v>1123</v>
      </c>
      <c r="BB351">
        <v>378</v>
      </c>
      <c r="BC351" t="s">
        <v>1123</v>
      </c>
    </row>
    <row r="352" spans="48:55" x14ac:dyDescent="0.2">
      <c r="AV352">
        <v>1</v>
      </c>
      <c r="AW352" t="s">
        <v>1357</v>
      </c>
      <c r="AY352">
        <v>2</v>
      </c>
      <c r="AZ352" t="s">
        <v>1357</v>
      </c>
      <c r="BB352">
        <v>983</v>
      </c>
      <c r="BC352" t="s">
        <v>1357</v>
      </c>
    </row>
    <row r="353" spans="48:55" x14ac:dyDescent="0.2">
      <c r="AV353">
        <v>1</v>
      </c>
      <c r="AW353" t="s">
        <v>529</v>
      </c>
      <c r="AY353">
        <v>65</v>
      </c>
      <c r="AZ353" t="s">
        <v>529</v>
      </c>
      <c r="BB353">
        <v>279</v>
      </c>
      <c r="BC353" t="s">
        <v>529</v>
      </c>
    </row>
    <row r="354" spans="48:55" x14ac:dyDescent="0.2">
      <c r="AV354">
        <v>1</v>
      </c>
      <c r="AW354" t="s">
        <v>529</v>
      </c>
      <c r="AY354">
        <v>65</v>
      </c>
      <c r="AZ354" t="s">
        <v>529</v>
      </c>
      <c r="BB354">
        <v>404</v>
      </c>
      <c r="BC354" t="s">
        <v>529</v>
      </c>
    </row>
    <row r="355" spans="48:55" x14ac:dyDescent="0.2">
      <c r="AV355">
        <v>1</v>
      </c>
      <c r="AW355" t="s">
        <v>529</v>
      </c>
      <c r="AY355">
        <v>71</v>
      </c>
      <c r="AZ355" t="s">
        <v>529</v>
      </c>
      <c r="BB355">
        <v>248</v>
      </c>
      <c r="BC355" t="s">
        <v>529</v>
      </c>
    </row>
    <row r="356" spans="48:55" x14ac:dyDescent="0.2">
      <c r="AV356">
        <v>1</v>
      </c>
      <c r="AW356" t="s">
        <v>1131</v>
      </c>
      <c r="AY356">
        <v>30</v>
      </c>
      <c r="AZ356" t="s">
        <v>1131</v>
      </c>
      <c r="BB356">
        <v>636</v>
      </c>
      <c r="BC356" t="s">
        <v>1131</v>
      </c>
    </row>
    <row r="357" spans="48:55" x14ac:dyDescent="0.2">
      <c r="AV357">
        <v>1</v>
      </c>
      <c r="AW357" t="s">
        <v>1131</v>
      </c>
      <c r="AY357">
        <v>28</v>
      </c>
      <c r="AZ357" t="s">
        <v>1131</v>
      </c>
      <c r="BB357">
        <v>142</v>
      </c>
      <c r="BC357" t="s">
        <v>1131</v>
      </c>
    </row>
    <row r="358" spans="48:55" x14ac:dyDescent="0.2">
      <c r="AV358">
        <v>1</v>
      </c>
      <c r="AW358" t="s">
        <v>1131</v>
      </c>
      <c r="AY358">
        <v>5</v>
      </c>
      <c r="AZ358" t="s">
        <v>1131</v>
      </c>
      <c r="BB358">
        <v>493</v>
      </c>
      <c r="BC358" t="s">
        <v>1131</v>
      </c>
    </row>
    <row r="359" spans="48:55" x14ac:dyDescent="0.2">
      <c r="AV359">
        <v>1</v>
      </c>
      <c r="AW359" t="s">
        <v>1131</v>
      </c>
      <c r="AY359">
        <v>75</v>
      </c>
      <c r="AZ359" t="s">
        <v>1131</v>
      </c>
      <c r="BB359">
        <v>314</v>
      </c>
      <c r="BC359" t="s">
        <v>1131</v>
      </c>
    </row>
    <row r="360" spans="48:55" x14ac:dyDescent="0.2">
      <c r="AV360">
        <v>1</v>
      </c>
      <c r="AW360" t="s">
        <v>1131</v>
      </c>
      <c r="AY360">
        <v>1</v>
      </c>
      <c r="AZ360" t="s">
        <v>1131</v>
      </c>
      <c r="BB360">
        <v>581</v>
      </c>
      <c r="BC360" t="s">
        <v>1131</v>
      </c>
    </row>
    <row r="361" spans="48:55" x14ac:dyDescent="0.2">
      <c r="AV361">
        <v>1</v>
      </c>
      <c r="AW361" t="s">
        <v>1131</v>
      </c>
      <c r="AY361">
        <v>66</v>
      </c>
      <c r="AZ361" t="s">
        <v>1131</v>
      </c>
      <c r="BB361">
        <v>41</v>
      </c>
      <c r="BC361" t="s">
        <v>1131</v>
      </c>
    </row>
    <row r="362" spans="48:55" x14ac:dyDescent="0.2">
      <c r="AV362">
        <v>1</v>
      </c>
      <c r="AW362" t="s">
        <v>1134</v>
      </c>
      <c r="AY362">
        <v>12</v>
      </c>
      <c r="AZ362" t="s">
        <v>1134</v>
      </c>
      <c r="BB362">
        <v>537</v>
      </c>
      <c r="BC362" t="s">
        <v>1134</v>
      </c>
    </row>
    <row r="363" spans="48:55" x14ac:dyDescent="0.2">
      <c r="AV363">
        <v>1</v>
      </c>
      <c r="AW363" t="s">
        <v>539</v>
      </c>
      <c r="AY363">
        <v>54</v>
      </c>
      <c r="AZ363" t="s">
        <v>539</v>
      </c>
      <c r="BB363">
        <v>630</v>
      </c>
      <c r="BC363" t="s">
        <v>539</v>
      </c>
    </row>
    <row r="364" spans="48:55" x14ac:dyDescent="0.2">
      <c r="AV364">
        <v>1</v>
      </c>
      <c r="AW364" t="s">
        <v>539</v>
      </c>
      <c r="AY364">
        <v>92</v>
      </c>
      <c r="AZ364" t="s">
        <v>539</v>
      </c>
      <c r="BB364">
        <v>30</v>
      </c>
      <c r="BC364" t="s">
        <v>539</v>
      </c>
    </row>
    <row r="365" spans="48:55" x14ac:dyDescent="0.2">
      <c r="AV365">
        <v>1</v>
      </c>
      <c r="AW365" t="s">
        <v>1358</v>
      </c>
      <c r="AY365">
        <v>95</v>
      </c>
      <c r="AZ365" t="s">
        <v>1358</v>
      </c>
      <c r="BB365">
        <v>94</v>
      </c>
      <c r="BC365" t="s">
        <v>1358</v>
      </c>
    </row>
    <row r="366" spans="48:55" x14ac:dyDescent="0.2">
      <c r="AV366">
        <v>1</v>
      </c>
      <c r="AW366" t="s">
        <v>549</v>
      </c>
      <c r="AY366">
        <v>22</v>
      </c>
      <c r="AZ366" t="s">
        <v>549</v>
      </c>
      <c r="BB366">
        <v>720</v>
      </c>
      <c r="BC366" t="s">
        <v>549</v>
      </c>
    </row>
    <row r="367" spans="48:55" x14ac:dyDescent="0.2">
      <c r="AV367">
        <v>1</v>
      </c>
      <c r="AW367" t="s">
        <v>1359</v>
      </c>
      <c r="AY367">
        <v>11</v>
      </c>
      <c r="AZ367" t="s">
        <v>1359</v>
      </c>
      <c r="BB367">
        <v>97</v>
      </c>
      <c r="BC367" t="s">
        <v>1359</v>
      </c>
    </row>
    <row r="368" spans="48:55" x14ac:dyDescent="0.2">
      <c r="AV368">
        <v>1</v>
      </c>
      <c r="AW368" t="s">
        <v>1360</v>
      </c>
      <c r="AY368">
        <v>28</v>
      </c>
      <c r="AZ368" t="s">
        <v>1360</v>
      </c>
      <c r="BB368">
        <v>401</v>
      </c>
      <c r="BC368" t="s">
        <v>1360</v>
      </c>
    </row>
    <row r="369" spans="48:55" x14ac:dyDescent="0.2">
      <c r="AV369">
        <v>1</v>
      </c>
      <c r="AW369" t="s">
        <v>1360</v>
      </c>
      <c r="AY369">
        <v>22</v>
      </c>
      <c r="AZ369" t="s">
        <v>1360</v>
      </c>
      <c r="BB369">
        <v>266</v>
      </c>
      <c r="BC369" t="s">
        <v>1360</v>
      </c>
    </row>
    <row r="370" spans="48:55" x14ac:dyDescent="0.2">
      <c r="AV370">
        <v>1</v>
      </c>
      <c r="AW370" t="s">
        <v>1145</v>
      </c>
      <c r="AY370">
        <v>94</v>
      </c>
      <c r="AZ370" t="s">
        <v>1145</v>
      </c>
      <c r="BB370">
        <v>920</v>
      </c>
      <c r="BC370" t="s">
        <v>1145</v>
      </c>
    </row>
    <row r="371" spans="48:55" x14ac:dyDescent="0.2">
      <c r="AV371">
        <v>1</v>
      </c>
      <c r="AW371" t="s">
        <v>1145</v>
      </c>
      <c r="AY371">
        <v>13</v>
      </c>
      <c r="AZ371" t="s">
        <v>1145</v>
      </c>
      <c r="BB371">
        <v>475</v>
      </c>
      <c r="BC371" t="s">
        <v>1145</v>
      </c>
    </row>
    <row r="372" spans="48:55" x14ac:dyDescent="0.2">
      <c r="AV372">
        <v>1</v>
      </c>
      <c r="AW372" t="s">
        <v>1145</v>
      </c>
      <c r="AY372">
        <v>85</v>
      </c>
      <c r="AZ372" t="s">
        <v>1145</v>
      </c>
      <c r="BB372">
        <v>765</v>
      </c>
      <c r="BC372" t="s">
        <v>1145</v>
      </c>
    </row>
    <row r="373" spans="48:55" x14ac:dyDescent="0.2">
      <c r="AV373">
        <v>1</v>
      </c>
      <c r="AW373" t="s">
        <v>1145</v>
      </c>
      <c r="AY373">
        <v>40</v>
      </c>
      <c r="AZ373" t="s">
        <v>1145</v>
      </c>
      <c r="BB373">
        <v>523</v>
      </c>
      <c r="BC373" t="s">
        <v>1145</v>
      </c>
    </row>
    <row r="374" spans="48:55" x14ac:dyDescent="0.2">
      <c r="AV374">
        <v>1</v>
      </c>
      <c r="AW374" t="s">
        <v>1145</v>
      </c>
      <c r="AY374">
        <v>97</v>
      </c>
      <c r="AZ374" t="s">
        <v>1145</v>
      </c>
      <c r="BB374">
        <v>435</v>
      </c>
      <c r="BC374" t="s">
        <v>1145</v>
      </c>
    </row>
    <row r="375" spans="48:55" x14ac:dyDescent="0.2">
      <c r="AV375">
        <v>1</v>
      </c>
      <c r="AW375" t="s">
        <v>1145</v>
      </c>
      <c r="AY375">
        <v>55</v>
      </c>
      <c r="AZ375" t="s">
        <v>1145</v>
      </c>
      <c r="BB375">
        <v>1000</v>
      </c>
      <c r="BC375" t="s">
        <v>1145</v>
      </c>
    </row>
    <row r="376" spans="48:55" x14ac:dyDescent="0.2">
      <c r="AV376">
        <v>1</v>
      </c>
      <c r="AW376" t="s">
        <v>1152</v>
      </c>
      <c r="AY376">
        <v>63</v>
      </c>
      <c r="AZ376" t="s">
        <v>1152</v>
      </c>
      <c r="BB376">
        <v>379</v>
      </c>
      <c r="BC376" t="s">
        <v>1152</v>
      </c>
    </row>
    <row r="377" spans="48:55" x14ac:dyDescent="0.2">
      <c r="AV377">
        <v>1</v>
      </c>
      <c r="AW377" t="s">
        <v>1361</v>
      </c>
      <c r="AY377">
        <v>44</v>
      </c>
      <c r="AZ377" t="s">
        <v>1361</v>
      </c>
      <c r="BB377">
        <v>435</v>
      </c>
      <c r="BC377" t="s">
        <v>1361</v>
      </c>
    </row>
    <row r="378" spans="48:55" x14ac:dyDescent="0.2">
      <c r="AV378">
        <v>1</v>
      </c>
      <c r="AW378" t="s">
        <v>1156</v>
      </c>
      <c r="AY378">
        <v>58</v>
      </c>
      <c r="AZ378" t="s">
        <v>1156</v>
      </c>
      <c r="BB378">
        <v>285</v>
      </c>
      <c r="BC378" t="s">
        <v>1156</v>
      </c>
    </row>
    <row r="379" spans="48:55" x14ac:dyDescent="0.2">
      <c r="AV379">
        <v>1</v>
      </c>
      <c r="AW379" t="s">
        <v>1362</v>
      </c>
      <c r="AY379">
        <v>87</v>
      </c>
      <c r="AZ379" t="s">
        <v>1362</v>
      </c>
      <c r="BB379">
        <v>509</v>
      </c>
      <c r="BC379" t="s">
        <v>1362</v>
      </c>
    </row>
    <row r="380" spans="48:55" x14ac:dyDescent="0.2">
      <c r="AV380">
        <v>1</v>
      </c>
      <c r="AW380" t="s">
        <v>1363</v>
      </c>
      <c r="AY380">
        <v>58</v>
      </c>
      <c r="AZ380" t="s">
        <v>1363</v>
      </c>
      <c r="BB380">
        <v>70</v>
      </c>
      <c r="BC380" t="s">
        <v>1363</v>
      </c>
    </row>
    <row r="381" spans="48:55" x14ac:dyDescent="0.2">
      <c r="AV381">
        <v>1</v>
      </c>
      <c r="AW381" t="s">
        <v>1160</v>
      </c>
      <c r="AY381">
        <v>73</v>
      </c>
      <c r="AZ381" t="s">
        <v>1160</v>
      </c>
      <c r="BB381">
        <v>979</v>
      </c>
      <c r="BC381" t="s">
        <v>1160</v>
      </c>
    </row>
    <row r="382" spans="48:55" x14ac:dyDescent="0.2">
      <c r="AV382">
        <v>1</v>
      </c>
      <c r="AW382" t="s">
        <v>1364</v>
      </c>
      <c r="AY382">
        <v>34</v>
      </c>
      <c r="AZ382" t="s">
        <v>1364</v>
      </c>
      <c r="BB382">
        <v>720</v>
      </c>
      <c r="BC382" t="s">
        <v>1364</v>
      </c>
    </row>
    <row r="383" spans="48:55" x14ac:dyDescent="0.2">
      <c r="AV383">
        <v>1</v>
      </c>
      <c r="AW383" t="s">
        <v>1365</v>
      </c>
      <c r="AY383">
        <v>70</v>
      </c>
      <c r="AZ383" t="s">
        <v>1365</v>
      </c>
      <c r="BB383">
        <v>548</v>
      </c>
      <c r="BC383" t="s">
        <v>1365</v>
      </c>
    </row>
    <row r="384" spans="48:55" x14ac:dyDescent="0.2">
      <c r="AV384">
        <v>1</v>
      </c>
      <c r="AW384" t="s">
        <v>1366</v>
      </c>
      <c r="AY384">
        <v>6</v>
      </c>
      <c r="AZ384" t="s">
        <v>1366</v>
      </c>
      <c r="BB384">
        <v>958</v>
      </c>
      <c r="BC384" t="s">
        <v>1366</v>
      </c>
    </row>
    <row r="385" spans="48:55" x14ac:dyDescent="0.2">
      <c r="AV385">
        <v>1</v>
      </c>
      <c r="AW385" t="s">
        <v>1367</v>
      </c>
      <c r="AY385">
        <v>29</v>
      </c>
      <c r="AZ385" t="s">
        <v>1367</v>
      </c>
      <c r="BB385">
        <v>417</v>
      </c>
      <c r="BC385" t="s">
        <v>1367</v>
      </c>
    </row>
    <row r="386" spans="48:55" x14ac:dyDescent="0.2">
      <c r="AV386">
        <v>1</v>
      </c>
      <c r="AW386" t="s">
        <v>1367</v>
      </c>
      <c r="AY386">
        <v>95</v>
      </c>
      <c r="AZ386" t="s">
        <v>1367</v>
      </c>
      <c r="BB386">
        <v>922</v>
      </c>
      <c r="BC386" t="s">
        <v>1367</v>
      </c>
    </row>
    <row r="387" spans="48:55" x14ac:dyDescent="0.2">
      <c r="AV387">
        <v>1</v>
      </c>
      <c r="AW387" t="s">
        <v>1368</v>
      </c>
      <c r="AY387">
        <v>63</v>
      </c>
      <c r="AZ387" t="s">
        <v>1368</v>
      </c>
      <c r="BB387">
        <v>390</v>
      </c>
      <c r="BC387" t="s">
        <v>1368</v>
      </c>
    </row>
    <row r="388" spans="48:55" x14ac:dyDescent="0.2">
      <c r="AV388">
        <v>1</v>
      </c>
      <c r="AW388" t="s">
        <v>1369</v>
      </c>
      <c r="AY388">
        <v>37</v>
      </c>
      <c r="AZ388" t="s">
        <v>1369</v>
      </c>
      <c r="BB388">
        <v>225</v>
      </c>
      <c r="BC388" t="s">
        <v>1369</v>
      </c>
    </row>
    <row r="389" spans="48:55" x14ac:dyDescent="0.2">
      <c r="AV389">
        <v>1</v>
      </c>
      <c r="AW389" t="s">
        <v>1163</v>
      </c>
      <c r="AY389">
        <v>47</v>
      </c>
      <c r="AZ389" t="s">
        <v>1163</v>
      </c>
      <c r="BB389">
        <v>796</v>
      </c>
      <c r="BC389" t="s">
        <v>1163</v>
      </c>
    </row>
    <row r="390" spans="48:55" x14ac:dyDescent="0.2">
      <c r="AV390">
        <v>1</v>
      </c>
      <c r="AW390" t="s">
        <v>1163</v>
      </c>
      <c r="AY390">
        <v>95</v>
      </c>
      <c r="AZ390" t="s">
        <v>1163</v>
      </c>
      <c r="BB390">
        <v>288</v>
      </c>
      <c r="BC390" t="s">
        <v>1163</v>
      </c>
    </row>
    <row r="391" spans="48:55" x14ac:dyDescent="0.2">
      <c r="AV391">
        <v>1</v>
      </c>
      <c r="AW391" t="s">
        <v>1163</v>
      </c>
      <c r="AY391">
        <v>92</v>
      </c>
      <c r="AZ391" t="s">
        <v>1163</v>
      </c>
      <c r="BB391">
        <v>456</v>
      </c>
      <c r="BC391" t="s">
        <v>1163</v>
      </c>
    </row>
    <row r="392" spans="48:55" x14ac:dyDescent="0.2">
      <c r="AV392">
        <v>1</v>
      </c>
      <c r="AW392" t="s">
        <v>1163</v>
      </c>
      <c r="AY392">
        <v>89</v>
      </c>
      <c r="AZ392" t="s">
        <v>1163</v>
      </c>
      <c r="BB392">
        <v>203</v>
      </c>
      <c r="BC392" t="s">
        <v>1163</v>
      </c>
    </row>
    <row r="393" spans="48:55" x14ac:dyDescent="0.2">
      <c r="AV393">
        <v>1</v>
      </c>
      <c r="AW393" t="s">
        <v>1163</v>
      </c>
      <c r="AY393">
        <v>45</v>
      </c>
      <c r="AZ393" t="s">
        <v>1163</v>
      </c>
      <c r="BB393">
        <v>858</v>
      </c>
      <c r="BC393" t="s">
        <v>1163</v>
      </c>
    </row>
    <row r="394" spans="48:55" x14ac:dyDescent="0.2">
      <c r="AV394">
        <v>1</v>
      </c>
      <c r="AW394" t="s">
        <v>1163</v>
      </c>
      <c r="AY394">
        <v>91</v>
      </c>
      <c r="AZ394" t="s">
        <v>1163</v>
      </c>
      <c r="BB394">
        <v>540</v>
      </c>
      <c r="BC394" t="s">
        <v>1163</v>
      </c>
    </row>
    <row r="395" spans="48:55" x14ac:dyDescent="0.2">
      <c r="AV395">
        <v>1</v>
      </c>
      <c r="AW395" t="s">
        <v>1163</v>
      </c>
      <c r="AY395">
        <v>51</v>
      </c>
      <c r="AZ395" t="s">
        <v>1163</v>
      </c>
      <c r="BB395">
        <v>327</v>
      </c>
      <c r="BC395" t="s">
        <v>1163</v>
      </c>
    </row>
    <row r="396" spans="48:55" x14ac:dyDescent="0.2">
      <c r="AV396">
        <v>1</v>
      </c>
      <c r="AW396" t="s">
        <v>1163</v>
      </c>
      <c r="AY396">
        <v>99</v>
      </c>
      <c r="AZ396" t="s">
        <v>1163</v>
      </c>
      <c r="BB396">
        <v>502</v>
      </c>
      <c r="BC396" t="s">
        <v>1163</v>
      </c>
    </row>
    <row r="397" spans="48:55" x14ac:dyDescent="0.2">
      <c r="AV397">
        <v>1</v>
      </c>
      <c r="AW397" t="s">
        <v>1172</v>
      </c>
      <c r="AY397">
        <v>67</v>
      </c>
      <c r="AZ397" t="s">
        <v>1172</v>
      </c>
      <c r="BB397">
        <v>964</v>
      </c>
      <c r="BC397" t="s">
        <v>1172</v>
      </c>
    </row>
    <row r="398" spans="48:55" x14ac:dyDescent="0.2">
      <c r="AV398">
        <v>1</v>
      </c>
      <c r="AW398" t="s">
        <v>1176</v>
      </c>
      <c r="AY398">
        <v>21</v>
      </c>
      <c r="AZ398" t="s">
        <v>1176</v>
      </c>
      <c r="BB398">
        <v>111</v>
      </c>
      <c r="BC398" t="s">
        <v>1176</v>
      </c>
    </row>
    <row r="399" spans="48:55" x14ac:dyDescent="0.2">
      <c r="AV399">
        <v>1</v>
      </c>
      <c r="AW399" t="s">
        <v>1370</v>
      </c>
      <c r="AY399">
        <v>36</v>
      </c>
      <c r="AZ399" t="s">
        <v>1370</v>
      </c>
      <c r="BB399">
        <v>532</v>
      </c>
      <c r="BC399" t="s">
        <v>1370</v>
      </c>
    </row>
    <row r="400" spans="48:55" x14ac:dyDescent="0.2">
      <c r="AV400">
        <v>1</v>
      </c>
      <c r="AW400" t="s">
        <v>1179</v>
      </c>
      <c r="AY400">
        <v>39</v>
      </c>
      <c r="AZ400" t="s">
        <v>1179</v>
      </c>
      <c r="BB400">
        <v>258</v>
      </c>
      <c r="BC400" t="s">
        <v>1179</v>
      </c>
    </row>
    <row r="401" spans="48:55" x14ac:dyDescent="0.2">
      <c r="AV401">
        <v>1</v>
      </c>
      <c r="AW401" t="s">
        <v>1371</v>
      </c>
      <c r="AY401">
        <v>31</v>
      </c>
      <c r="AZ401" t="s">
        <v>1371</v>
      </c>
      <c r="BB401">
        <v>440</v>
      </c>
      <c r="BC401" t="s">
        <v>1371</v>
      </c>
    </row>
    <row r="402" spans="48:55" x14ac:dyDescent="0.2">
      <c r="AV402">
        <v>1</v>
      </c>
      <c r="AW402" t="s">
        <v>1372</v>
      </c>
      <c r="AY402">
        <v>29</v>
      </c>
      <c r="AZ402" t="s">
        <v>1372</v>
      </c>
      <c r="BB402">
        <v>485</v>
      </c>
      <c r="BC402" t="s">
        <v>1372</v>
      </c>
    </row>
    <row r="403" spans="48:55" x14ac:dyDescent="0.2">
      <c r="AV403">
        <v>1</v>
      </c>
      <c r="AW403" t="s">
        <v>1373</v>
      </c>
      <c r="AY403">
        <v>91</v>
      </c>
      <c r="AZ403" t="s">
        <v>1373</v>
      </c>
      <c r="BB403">
        <v>199</v>
      </c>
      <c r="BC403" t="s">
        <v>1373</v>
      </c>
    </row>
    <row r="404" spans="48:55" x14ac:dyDescent="0.2">
      <c r="AV404">
        <v>1</v>
      </c>
      <c r="AW404" t="s">
        <v>1182</v>
      </c>
      <c r="AY404">
        <v>67</v>
      </c>
      <c r="AZ404" t="s">
        <v>1182</v>
      </c>
      <c r="BB404">
        <v>609</v>
      </c>
      <c r="BC404" t="s">
        <v>1182</v>
      </c>
    </row>
    <row r="405" spans="48:55" x14ac:dyDescent="0.2">
      <c r="AV405">
        <v>1</v>
      </c>
      <c r="AW405" t="s">
        <v>1374</v>
      </c>
      <c r="AY405">
        <v>75</v>
      </c>
      <c r="AZ405" t="s">
        <v>1374</v>
      </c>
      <c r="BB405">
        <v>419</v>
      </c>
      <c r="BC405" t="s">
        <v>1374</v>
      </c>
    </row>
    <row r="406" spans="48:55" x14ac:dyDescent="0.2">
      <c r="AV406">
        <v>1</v>
      </c>
      <c r="AW406" t="s">
        <v>1375</v>
      </c>
      <c r="AY406">
        <v>43</v>
      </c>
      <c r="AZ406" t="s">
        <v>1375</v>
      </c>
      <c r="BB406">
        <v>69</v>
      </c>
      <c r="BC406" t="s">
        <v>1375</v>
      </c>
    </row>
    <row r="407" spans="48:55" x14ac:dyDescent="0.2">
      <c r="AV407">
        <v>1</v>
      </c>
      <c r="AW407" t="s">
        <v>1376</v>
      </c>
      <c r="AY407">
        <v>85</v>
      </c>
      <c r="AZ407" t="s">
        <v>1376</v>
      </c>
      <c r="BB407">
        <v>483</v>
      </c>
      <c r="BC407" t="s">
        <v>1376</v>
      </c>
    </row>
    <row r="408" spans="48:55" x14ac:dyDescent="0.2">
      <c r="AV408">
        <v>1</v>
      </c>
      <c r="AW408" t="s">
        <v>1377</v>
      </c>
      <c r="AY408">
        <v>54</v>
      </c>
      <c r="AZ408" t="s">
        <v>1377</v>
      </c>
      <c r="BB408">
        <v>833</v>
      </c>
      <c r="BC408" t="s">
        <v>1377</v>
      </c>
    </row>
    <row r="409" spans="48:55" x14ac:dyDescent="0.2">
      <c r="AV409">
        <v>1</v>
      </c>
      <c r="AW409" t="s">
        <v>1377</v>
      </c>
      <c r="AY409">
        <v>63</v>
      </c>
      <c r="AZ409" t="s">
        <v>1377</v>
      </c>
      <c r="BB409">
        <v>31</v>
      </c>
      <c r="BC409" t="s">
        <v>1377</v>
      </c>
    </row>
    <row r="410" spans="48:55" x14ac:dyDescent="0.2">
      <c r="AV410">
        <v>1</v>
      </c>
      <c r="AW410" t="s">
        <v>1377</v>
      </c>
      <c r="AY410">
        <v>46</v>
      </c>
      <c r="AZ410" t="s">
        <v>1377</v>
      </c>
      <c r="BB410">
        <v>20</v>
      </c>
      <c r="BC410" t="s">
        <v>1377</v>
      </c>
    </row>
    <row r="411" spans="48:55" x14ac:dyDescent="0.2">
      <c r="AV411">
        <v>1</v>
      </c>
      <c r="AW411" t="s">
        <v>1185</v>
      </c>
      <c r="AY411">
        <v>49</v>
      </c>
      <c r="AZ411" t="s">
        <v>1185</v>
      </c>
      <c r="BB411">
        <v>824</v>
      </c>
      <c r="BC411" t="s">
        <v>1185</v>
      </c>
    </row>
    <row r="412" spans="48:55" x14ac:dyDescent="0.2">
      <c r="AV412">
        <v>1</v>
      </c>
      <c r="AW412" t="s">
        <v>1185</v>
      </c>
      <c r="AY412">
        <v>64</v>
      </c>
      <c r="AZ412" t="s">
        <v>1185</v>
      </c>
      <c r="BB412">
        <v>909</v>
      </c>
      <c r="BC412" t="s">
        <v>1185</v>
      </c>
    </row>
    <row r="413" spans="48:55" x14ac:dyDescent="0.2">
      <c r="AV413">
        <v>1</v>
      </c>
      <c r="AW413" t="s">
        <v>1185</v>
      </c>
      <c r="AY413">
        <v>24</v>
      </c>
      <c r="AZ413" t="s">
        <v>1185</v>
      </c>
      <c r="BB413">
        <v>972</v>
      </c>
      <c r="BC413" t="s">
        <v>1185</v>
      </c>
    </row>
    <row r="414" spans="48:55" x14ac:dyDescent="0.2">
      <c r="AV414">
        <v>1</v>
      </c>
      <c r="AW414" t="s">
        <v>1188</v>
      </c>
      <c r="AY414">
        <v>54</v>
      </c>
      <c r="AZ414" t="s">
        <v>1188</v>
      </c>
      <c r="BB414">
        <v>977</v>
      </c>
      <c r="BC414" t="s">
        <v>1188</v>
      </c>
    </row>
    <row r="415" spans="48:55" x14ac:dyDescent="0.2">
      <c r="AV415">
        <v>1</v>
      </c>
      <c r="AW415" t="s">
        <v>1188</v>
      </c>
      <c r="AY415">
        <v>14</v>
      </c>
      <c r="AZ415" t="s">
        <v>1188</v>
      </c>
      <c r="BB415">
        <v>141</v>
      </c>
      <c r="BC415" t="s">
        <v>1188</v>
      </c>
    </row>
    <row r="416" spans="48:55" x14ac:dyDescent="0.2">
      <c r="AV416">
        <v>1</v>
      </c>
      <c r="AW416" t="s">
        <v>1188</v>
      </c>
      <c r="AY416">
        <v>1</v>
      </c>
      <c r="AZ416" t="s">
        <v>1188</v>
      </c>
      <c r="BB416">
        <v>476</v>
      </c>
      <c r="BC416" t="s">
        <v>1188</v>
      </c>
    </row>
    <row r="417" spans="48:55" x14ac:dyDescent="0.2">
      <c r="AV417">
        <v>1</v>
      </c>
      <c r="AW417" t="s">
        <v>1378</v>
      </c>
      <c r="AY417">
        <v>88</v>
      </c>
      <c r="AZ417" t="s">
        <v>1378</v>
      </c>
      <c r="BB417">
        <v>316</v>
      </c>
      <c r="BC417" t="s">
        <v>1378</v>
      </c>
    </row>
    <row r="418" spans="48:55" x14ac:dyDescent="0.2">
      <c r="AV418">
        <v>1</v>
      </c>
      <c r="AW418" t="s">
        <v>1379</v>
      </c>
      <c r="AY418">
        <v>95</v>
      </c>
      <c r="AZ418" t="s">
        <v>1379</v>
      </c>
      <c r="BB418">
        <v>970</v>
      </c>
      <c r="BC418" t="s">
        <v>1379</v>
      </c>
    </row>
    <row r="419" spans="48:55" x14ac:dyDescent="0.2">
      <c r="AV419">
        <v>1</v>
      </c>
      <c r="AW419" t="s">
        <v>1380</v>
      </c>
      <c r="AY419">
        <v>53</v>
      </c>
      <c r="AZ419" t="s">
        <v>1380</v>
      </c>
      <c r="BB419">
        <v>412</v>
      </c>
      <c r="BC419" t="s">
        <v>1380</v>
      </c>
    </row>
    <row r="420" spans="48:55" x14ac:dyDescent="0.2">
      <c r="AV420">
        <v>1</v>
      </c>
      <c r="AW420" t="s">
        <v>1381</v>
      </c>
      <c r="AY420">
        <v>90</v>
      </c>
      <c r="AZ420" t="s">
        <v>1381</v>
      </c>
      <c r="BB420">
        <v>795</v>
      </c>
      <c r="BC420" t="s">
        <v>1381</v>
      </c>
    </row>
    <row r="421" spans="48:55" x14ac:dyDescent="0.2">
      <c r="AV421">
        <v>1</v>
      </c>
      <c r="AW421" t="s">
        <v>559</v>
      </c>
      <c r="AY421">
        <v>68</v>
      </c>
      <c r="AZ421" t="s">
        <v>559</v>
      </c>
      <c r="BB421">
        <v>519</v>
      </c>
      <c r="BC421" t="s">
        <v>559</v>
      </c>
    </row>
    <row r="422" spans="48:55" x14ac:dyDescent="0.2">
      <c r="AV422">
        <v>1</v>
      </c>
      <c r="AW422" t="s">
        <v>1382</v>
      </c>
      <c r="AY422">
        <v>96</v>
      </c>
      <c r="AZ422" t="s">
        <v>1382</v>
      </c>
      <c r="BB422">
        <v>227</v>
      </c>
      <c r="BC422" t="s">
        <v>1382</v>
      </c>
    </row>
    <row r="423" spans="48:55" x14ac:dyDescent="0.2">
      <c r="AV423">
        <v>1</v>
      </c>
      <c r="AW423" t="s">
        <v>1383</v>
      </c>
      <c r="AY423">
        <v>27</v>
      </c>
      <c r="AZ423" t="s">
        <v>1383</v>
      </c>
      <c r="BB423">
        <v>993</v>
      </c>
      <c r="BC423" t="s">
        <v>1383</v>
      </c>
    </row>
    <row r="424" spans="48:55" x14ac:dyDescent="0.2">
      <c r="AV424">
        <v>1</v>
      </c>
      <c r="AW424" t="s">
        <v>1384</v>
      </c>
      <c r="AY424">
        <v>27</v>
      </c>
      <c r="AZ424" t="s">
        <v>1384</v>
      </c>
      <c r="BB424">
        <v>167</v>
      </c>
      <c r="BC424" t="s">
        <v>1384</v>
      </c>
    </row>
    <row r="425" spans="48:55" x14ac:dyDescent="0.2">
      <c r="AV425">
        <v>1</v>
      </c>
      <c r="AW425" t="s">
        <v>1195</v>
      </c>
      <c r="AY425">
        <v>96</v>
      </c>
      <c r="AZ425" t="s">
        <v>1195</v>
      </c>
      <c r="BB425">
        <v>921</v>
      </c>
      <c r="BC425" t="s">
        <v>1195</v>
      </c>
    </row>
    <row r="426" spans="48:55" x14ac:dyDescent="0.2">
      <c r="AV426">
        <v>1</v>
      </c>
      <c r="AW426" t="s">
        <v>1195</v>
      </c>
      <c r="AY426">
        <v>67</v>
      </c>
      <c r="AZ426" t="s">
        <v>1195</v>
      </c>
      <c r="BB426">
        <v>514</v>
      </c>
      <c r="BC426" t="s">
        <v>1195</v>
      </c>
    </row>
    <row r="427" spans="48:55" x14ac:dyDescent="0.2">
      <c r="AV427">
        <v>1</v>
      </c>
      <c r="AW427" t="s">
        <v>1195</v>
      </c>
      <c r="AY427">
        <v>92</v>
      </c>
      <c r="AZ427" t="s">
        <v>1195</v>
      </c>
      <c r="BB427">
        <v>57</v>
      </c>
      <c r="BC427" t="s">
        <v>1195</v>
      </c>
    </row>
    <row r="428" spans="48:55" x14ac:dyDescent="0.2">
      <c r="AV428">
        <v>1</v>
      </c>
      <c r="AW428" t="s">
        <v>1385</v>
      </c>
      <c r="AY428">
        <v>41</v>
      </c>
      <c r="AZ428" t="s">
        <v>1385</v>
      </c>
      <c r="BB428">
        <v>889</v>
      </c>
      <c r="BC428" t="s">
        <v>1385</v>
      </c>
    </row>
    <row r="429" spans="48:55" x14ac:dyDescent="0.2">
      <c r="AV429">
        <v>1</v>
      </c>
      <c r="AW429" t="s">
        <v>1385</v>
      </c>
      <c r="AY429">
        <v>2</v>
      </c>
      <c r="AZ429" t="s">
        <v>1385</v>
      </c>
      <c r="BB429">
        <v>304</v>
      </c>
      <c r="BC429" t="s">
        <v>1385</v>
      </c>
    </row>
    <row r="430" spans="48:55" x14ac:dyDescent="0.2">
      <c r="AV430">
        <v>1</v>
      </c>
      <c r="AW430" t="s">
        <v>1198</v>
      </c>
      <c r="AY430">
        <v>97</v>
      </c>
      <c r="AZ430" t="s">
        <v>1198</v>
      </c>
      <c r="BB430">
        <v>251</v>
      </c>
      <c r="BC430" t="s">
        <v>1198</v>
      </c>
    </row>
    <row r="431" spans="48:55" x14ac:dyDescent="0.2">
      <c r="AV431">
        <v>1</v>
      </c>
      <c r="AW431" t="s">
        <v>1198</v>
      </c>
      <c r="AY431">
        <v>88</v>
      </c>
      <c r="AZ431" t="s">
        <v>1198</v>
      </c>
      <c r="BB431">
        <v>555</v>
      </c>
      <c r="BC431" t="s">
        <v>1198</v>
      </c>
    </row>
    <row r="432" spans="48:55" x14ac:dyDescent="0.2">
      <c r="AV432">
        <v>1</v>
      </c>
      <c r="AW432" t="s">
        <v>1198</v>
      </c>
      <c r="AY432">
        <v>88</v>
      </c>
      <c r="AZ432" t="s">
        <v>1198</v>
      </c>
      <c r="BB432">
        <v>214</v>
      </c>
      <c r="BC432" t="s">
        <v>1198</v>
      </c>
    </row>
    <row r="433" spans="48:55" x14ac:dyDescent="0.2">
      <c r="AV433">
        <v>1</v>
      </c>
      <c r="AW433" t="s">
        <v>1198</v>
      </c>
      <c r="AY433">
        <v>86</v>
      </c>
      <c r="AZ433" t="s">
        <v>1198</v>
      </c>
      <c r="BB433">
        <v>475</v>
      </c>
      <c r="BC433" t="s">
        <v>1198</v>
      </c>
    </row>
    <row r="434" spans="48:55" x14ac:dyDescent="0.2">
      <c r="AV434">
        <v>1</v>
      </c>
      <c r="AW434" t="s">
        <v>1198</v>
      </c>
      <c r="AY434">
        <v>29</v>
      </c>
      <c r="AZ434" t="s">
        <v>1198</v>
      </c>
      <c r="BB434">
        <v>462</v>
      </c>
      <c r="BC434" t="s">
        <v>1198</v>
      </c>
    </row>
    <row r="435" spans="48:55" x14ac:dyDescent="0.2">
      <c r="AV435">
        <v>1</v>
      </c>
      <c r="AW435" t="s">
        <v>1198</v>
      </c>
      <c r="AY435">
        <v>4</v>
      </c>
      <c r="AZ435" t="s">
        <v>1198</v>
      </c>
      <c r="BB435">
        <v>466</v>
      </c>
      <c r="BC435" t="s">
        <v>1198</v>
      </c>
    </row>
    <row r="436" spans="48:55" x14ac:dyDescent="0.2">
      <c r="AV436">
        <v>1</v>
      </c>
      <c r="AW436" t="s">
        <v>1198</v>
      </c>
      <c r="AY436">
        <v>47</v>
      </c>
      <c r="AZ436" t="s">
        <v>1198</v>
      </c>
      <c r="BB436">
        <v>595</v>
      </c>
      <c r="BC436" t="s">
        <v>1198</v>
      </c>
    </row>
    <row r="437" spans="48:55" x14ac:dyDescent="0.2">
      <c r="AV437">
        <v>1</v>
      </c>
      <c r="AW437" t="s">
        <v>1198</v>
      </c>
      <c r="AY437">
        <v>40</v>
      </c>
      <c r="AZ437" t="s">
        <v>1198</v>
      </c>
      <c r="BB437">
        <v>122</v>
      </c>
      <c r="BC437" t="s">
        <v>1198</v>
      </c>
    </row>
    <row r="438" spans="48:55" x14ac:dyDescent="0.2">
      <c r="AV438">
        <v>1</v>
      </c>
      <c r="AW438" t="s">
        <v>1386</v>
      </c>
      <c r="AY438">
        <v>39</v>
      </c>
      <c r="AZ438" t="s">
        <v>1386</v>
      </c>
      <c r="BB438">
        <v>279</v>
      </c>
      <c r="BC438" t="s">
        <v>1386</v>
      </c>
    </row>
    <row r="439" spans="48:55" x14ac:dyDescent="0.2">
      <c r="AV439">
        <v>1</v>
      </c>
      <c r="AW439" t="s">
        <v>1387</v>
      </c>
      <c r="AY439">
        <v>74</v>
      </c>
      <c r="AZ439" t="s">
        <v>1387</v>
      </c>
      <c r="BB439">
        <v>957</v>
      </c>
      <c r="BC439" t="s">
        <v>1387</v>
      </c>
    </row>
    <row r="440" spans="48:55" x14ac:dyDescent="0.2">
      <c r="AV440">
        <v>1</v>
      </c>
      <c r="AW440" t="s">
        <v>1388</v>
      </c>
      <c r="AY440">
        <v>25</v>
      </c>
      <c r="AZ440" t="s">
        <v>1388</v>
      </c>
      <c r="BB440">
        <v>933</v>
      </c>
      <c r="BC440" t="s">
        <v>1388</v>
      </c>
    </row>
    <row r="441" spans="48:55" x14ac:dyDescent="0.2">
      <c r="AV441">
        <v>1</v>
      </c>
      <c r="AW441" t="s">
        <v>1207</v>
      </c>
      <c r="AY441">
        <v>17</v>
      </c>
      <c r="AZ441" t="s">
        <v>1207</v>
      </c>
      <c r="BB441">
        <v>277</v>
      </c>
      <c r="BC441" t="s">
        <v>1207</v>
      </c>
    </row>
    <row r="442" spans="48:55" x14ac:dyDescent="0.2">
      <c r="AV442">
        <v>1</v>
      </c>
      <c r="AW442" t="s">
        <v>1207</v>
      </c>
      <c r="AY442">
        <v>50</v>
      </c>
      <c r="AZ442" t="s">
        <v>1207</v>
      </c>
      <c r="BB442">
        <v>127</v>
      </c>
      <c r="BC442" t="s">
        <v>1207</v>
      </c>
    </row>
    <row r="443" spans="48:55" x14ac:dyDescent="0.2">
      <c r="AV443">
        <v>1</v>
      </c>
      <c r="AW443" t="s">
        <v>1211</v>
      </c>
      <c r="AY443">
        <v>34</v>
      </c>
      <c r="AZ443" t="s">
        <v>1211</v>
      </c>
      <c r="BB443">
        <v>24</v>
      </c>
      <c r="BC443" t="s">
        <v>1211</v>
      </c>
    </row>
    <row r="444" spans="48:55" x14ac:dyDescent="0.2">
      <c r="AV444">
        <v>1</v>
      </c>
      <c r="AW444" t="s">
        <v>1215</v>
      </c>
      <c r="AY444">
        <v>31</v>
      </c>
      <c r="AZ444" t="s">
        <v>1215</v>
      </c>
      <c r="BB444">
        <v>651</v>
      </c>
      <c r="BC444" t="s">
        <v>1215</v>
      </c>
    </row>
    <row r="445" spans="48:55" x14ac:dyDescent="0.2">
      <c r="AV445">
        <v>1</v>
      </c>
      <c r="AW445" t="s">
        <v>567</v>
      </c>
      <c r="AY445">
        <v>31</v>
      </c>
      <c r="AZ445" t="s">
        <v>567</v>
      </c>
      <c r="BB445">
        <v>97</v>
      </c>
      <c r="BC445" t="s">
        <v>567</v>
      </c>
    </row>
    <row r="446" spans="48:55" x14ac:dyDescent="0.2">
      <c r="AV446">
        <v>1</v>
      </c>
      <c r="AW446" t="s">
        <v>1389</v>
      </c>
      <c r="AY446">
        <v>80</v>
      </c>
      <c r="AZ446" t="s">
        <v>1389</v>
      </c>
      <c r="BB446">
        <v>557</v>
      </c>
      <c r="BC446" t="s">
        <v>1389</v>
      </c>
    </row>
    <row r="447" spans="48:55" x14ac:dyDescent="0.2">
      <c r="AV447">
        <v>1</v>
      </c>
      <c r="AW447" t="s">
        <v>1389</v>
      </c>
      <c r="AY447">
        <v>37</v>
      </c>
      <c r="AZ447" t="s">
        <v>1389</v>
      </c>
      <c r="BB447">
        <v>150</v>
      </c>
      <c r="BC447" t="s">
        <v>1389</v>
      </c>
    </row>
    <row r="448" spans="48:55" x14ac:dyDescent="0.2">
      <c r="AV448">
        <v>1</v>
      </c>
      <c r="AW448" t="s">
        <v>1390</v>
      </c>
      <c r="AY448">
        <v>75</v>
      </c>
      <c r="AZ448" t="s">
        <v>1390</v>
      </c>
      <c r="BB448">
        <v>938</v>
      </c>
      <c r="BC448" t="s">
        <v>1390</v>
      </c>
    </row>
    <row r="449" spans="48:55" x14ac:dyDescent="0.2">
      <c r="AV449">
        <v>1</v>
      </c>
      <c r="AW449" t="s">
        <v>1391</v>
      </c>
      <c r="AY449">
        <v>58</v>
      </c>
      <c r="AZ449" t="s">
        <v>1391</v>
      </c>
      <c r="BB449">
        <v>450</v>
      </c>
      <c r="BC449" t="s">
        <v>1391</v>
      </c>
    </row>
    <row r="450" spans="48:55" x14ac:dyDescent="0.2">
      <c r="AV450">
        <v>1</v>
      </c>
      <c r="AW450" t="s">
        <v>575</v>
      </c>
      <c r="AY450">
        <v>76</v>
      </c>
      <c r="AZ450" t="s">
        <v>575</v>
      </c>
      <c r="BB450">
        <v>860</v>
      </c>
      <c r="BC450" t="s">
        <v>575</v>
      </c>
    </row>
    <row r="451" spans="48:55" x14ac:dyDescent="0.2">
      <c r="AV451">
        <v>1</v>
      </c>
      <c r="AW451" t="s">
        <v>1224</v>
      </c>
      <c r="AY451">
        <v>89</v>
      </c>
      <c r="AZ451" t="s">
        <v>1224</v>
      </c>
      <c r="BB451">
        <v>235</v>
      </c>
      <c r="BC451" t="s">
        <v>1224</v>
      </c>
    </row>
    <row r="452" spans="48:55" x14ac:dyDescent="0.2">
      <c r="AV452">
        <v>1</v>
      </c>
      <c r="AW452" t="s">
        <v>1392</v>
      </c>
      <c r="AY452">
        <v>51</v>
      </c>
      <c r="AZ452" t="s">
        <v>1392</v>
      </c>
      <c r="BB452">
        <v>300</v>
      </c>
      <c r="BC452" t="s">
        <v>1392</v>
      </c>
    </row>
    <row r="453" spans="48:55" x14ac:dyDescent="0.2">
      <c r="AV453">
        <v>1</v>
      </c>
      <c r="AW453" t="s">
        <v>1393</v>
      </c>
      <c r="AY453">
        <v>58</v>
      </c>
      <c r="AZ453" t="s">
        <v>1393</v>
      </c>
      <c r="BB453">
        <v>559</v>
      </c>
      <c r="BC453" t="s">
        <v>1393</v>
      </c>
    </row>
    <row r="454" spans="48:55" x14ac:dyDescent="0.2">
      <c r="AV454">
        <v>1</v>
      </c>
      <c r="AW454" t="s">
        <v>1394</v>
      </c>
      <c r="AY454">
        <v>59</v>
      </c>
      <c r="AZ454" t="s">
        <v>1394</v>
      </c>
      <c r="BB454">
        <v>101</v>
      </c>
      <c r="BC454" t="s">
        <v>1394</v>
      </c>
    </row>
    <row r="455" spans="48:55" x14ac:dyDescent="0.2">
      <c r="AV455">
        <v>1</v>
      </c>
      <c r="AW455" t="s">
        <v>1228</v>
      </c>
      <c r="AY455">
        <v>87</v>
      </c>
      <c r="AZ455" t="s">
        <v>1228</v>
      </c>
      <c r="BB455">
        <v>618</v>
      </c>
      <c r="BC455" t="s">
        <v>1228</v>
      </c>
    </row>
    <row r="456" spans="48:55" x14ac:dyDescent="0.2">
      <c r="AV456">
        <v>1</v>
      </c>
      <c r="AW456" t="s">
        <v>1228</v>
      </c>
      <c r="AY456">
        <v>66</v>
      </c>
      <c r="AZ456" t="s">
        <v>1228</v>
      </c>
      <c r="BB456">
        <v>983</v>
      </c>
      <c r="BC456" t="s">
        <v>1228</v>
      </c>
    </row>
    <row r="457" spans="48:55" x14ac:dyDescent="0.2">
      <c r="AV457">
        <v>1</v>
      </c>
      <c r="AW457" t="s">
        <v>1395</v>
      </c>
      <c r="AY457">
        <v>76</v>
      </c>
      <c r="AZ457" t="s">
        <v>1395</v>
      </c>
      <c r="BB457">
        <v>892</v>
      </c>
      <c r="BC457" t="s">
        <v>1395</v>
      </c>
    </row>
    <row r="458" spans="48:55" x14ac:dyDescent="0.2">
      <c r="AV458">
        <v>1</v>
      </c>
      <c r="AW458" t="s">
        <v>584</v>
      </c>
      <c r="AY458">
        <v>59</v>
      </c>
      <c r="AZ458" t="s">
        <v>584</v>
      </c>
      <c r="BB458">
        <v>639</v>
      </c>
      <c r="BC458" t="s">
        <v>584</v>
      </c>
    </row>
    <row r="459" spans="48:55" x14ac:dyDescent="0.2">
      <c r="AV459">
        <v>1</v>
      </c>
      <c r="AW459" t="s">
        <v>592</v>
      </c>
      <c r="AY459">
        <v>50</v>
      </c>
      <c r="AZ459" t="s">
        <v>592</v>
      </c>
      <c r="BB459">
        <v>595</v>
      </c>
      <c r="BC459" t="s">
        <v>592</v>
      </c>
    </row>
    <row r="460" spans="48:55" x14ac:dyDescent="0.2">
      <c r="AV460">
        <v>1</v>
      </c>
      <c r="AW460" t="s">
        <v>1236</v>
      </c>
      <c r="AY460">
        <v>26</v>
      </c>
      <c r="AZ460" t="s">
        <v>1236</v>
      </c>
      <c r="BB460">
        <v>517</v>
      </c>
      <c r="BC460" t="s">
        <v>1236</v>
      </c>
    </row>
    <row r="461" spans="48:55" x14ac:dyDescent="0.2">
      <c r="AV461">
        <v>1</v>
      </c>
      <c r="AW461" t="s">
        <v>565</v>
      </c>
      <c r="AY461">
        <v>24</v>
      </c>
      <c r="AZ461" t="s">
        <v>565</v>
      </c>
      <c r="BB461">
        <v>428</v>
      </c>
      <c r="BC461" t="s">
        <v>565</v>
      </c>
    </row>
    <row r="462" spans="48:55" x14ac:dyDescent="0.2">
      <c r="AV462">
        <v>1</v>
      </c>
      <c r="AW462" t="s">
        <v>601</v>
      </c>
      <c r="AY462">
        <v>99</v>
      </c>
      <c r="AZ462" t="s">
        <v>601</v>
      </c>
      <c r="BB462">
        <v>158</v>
      </c>
      <c r="BC462" t="s">
        <v>601</v>
      </c>
    </row>
    <row r="463" spans="48:55" x14ac:dyDescent="0.2">
      <c r="AV463">
        <v>1</v>
      </c>
      <c r="AW463" t="s">
        <v>1396</v>
      </c>
      <c r="AY463">
        <v>72</v>
      </c>
      <c r="AZ463" t="s">
        <v>1396</v>
      </c>
      <c r="BB463">
        <v>193</v>
      </c>
      <c r="BC463" t="s">
        <v>1396</v>
      </c>
    </row>
    <row r="464" spans="48:55" x14ac:dyDescent="0.2">
      <c r="AV464">
        <v>1</v>
      </c>
      <c r="AW464" t="s">
        <v>609</v>
      </c>
      <c r="AY464">
        <v>21</v>
      </c>
      <c r="AZ464" t="s">
        <v>609</v>
      </c>
      <c r="BB464">
        <v>580</v>
      </c>
      <c r="BC464" t="s">
        <v>609</v>
      </c>
    </row>
    <row r="465" spans="48:55" x14ac:dyDescent="0.2">
      <c r="AV465">
        <v>1</v>
      </c>
      <c r="AW465" t="s">
        <v>609</v>
      </c>
      <c r="AY465">
        <v>13</v>
      </c>
      <c r="AZ465" t="s">
        <v>609</v>
      </c>
      <c r="BB465">
        <v>163</v>
      </c>
      <c r="BC465" t="s">
        <v>609</v>
      </c>
    </row>
    <row r="466" spans="48:55" x14ac:dyDescent="0.2">
      <c r="AV466">
        <v>1</v>
      </c>
      <c r="AW466" t="s">
        <v>1397</v>
      </c>
      <c r="AY466">
        <v>67</v>
      </c>
      <c r="AZ466" t="s">
        <v>1397</v>
      </c>
      <c r="BB466">
        <v>872</v>
      </c>
      <c r="BC466" t="s">
        <v>1397</v>
      </c>
    </row>
    <row r="467" spans="48:55" x14ac:dyDescent="0.2">
      <c r="AV467">
        <v>1</v>
      </c>
      <c r="AW467" t="s">
        <v>1397</v>
      </c>
      <c r="AY467">
        <v>41</v>
      </c>
      <c r="AZ467" t="s">
        <v>1397</v>
      </c>
      <c r="BB467">
        <v>567</v>
      </c>
      <c r="BC467" t="s">
        <v>1397</v>
      </c>
    </row>
    <row r="468" spans="48:55" x14ac:dyDescent="0.2">
      <c r="AV468">
        <v>1</v>
      </c>
      <c r="AW468" t="s">
        <v>1397</v>
      </c>
      <c r="AY468">
        <v>86</v>
      </c>
      <c r="AZ468" t="s">
        <v>1397</v>
      </c>
      <c r="BB468">
        <v>105</v>
      </c>
      <c r="BC468" t="s">
        <v>1397</v>
      </c>
    </row>
    <row r="469" spans="48:55" x14ac:dyDescent="0.2">
      <c r="AV469">
        <v>1</v>
      </c>
      <c r="AW469" t="s">
        <v>1398</v>
      </c>
      <c r="AY469">
        <v>31</v>
      </c>
      <c r="AZ469" t="s">
        <v>1398</v>
      </c>
      <c r="BB469">
        <v>813</v>
      </c>
      <c r="BC469" t="s">
        <v>1398</v>
      </c>
    </row>
    <row r="470" spans="48:55" x14ac:dyDescent="0.2">
      <c r="AV470">
        <v>1</v>
      </c>
      <c r="AW470" t="s">
        <v>1399</v>
      </c>
      <c r="AY470">
        <v>72</v>
      </c>
      <c r="AZ470" t="s">
        <v>1399</v>
      </c>
      <c r="BB470">
        <v>534</v>
      </c>
      <c r="BC470" t="s">
        <v>1399</v>
      </c>
    </row>
    <row r="471" spans="48:55" x14ac:dyDescent="0.2">
      <c r="AV471">
        <v>1</v>
      </c>
      <c r="AW471" t="s">
        <v>1400</v>
      </c>
      <c r="AY471">
        <v>76</v>
      </c>
      <c r="AZ471" t="s">
        <v>1400</v>
      </c>
      <c r="BB471">
        <v>711</v>
      </c>
      <c r="BC471" t="s">
        <v>1400</v>
      </c>
    </row>
    <row r="472" spans="48:55" x14ac:dyDescent="0.2">
      <c r="AV472">
        <v>1</v>
      </c>
      <c r="AW472" t="s">
        <v>1401</v>
      </c>
      <c r="AY472">
        <v>89</v>
      </c>
      <c r="AZ472" t="s">
        <v>1401</v>
      </c>
      <c r="BB472">
        <v>682</v>
      </c>
      <c r="BC472" t="s">
        <v>1401</v>
      </c>
    </row>
    <row r="473" spans="48:55" x14ac:dyDescent="0.2">
      <c r="AV473">
        <v>1</v>
      </c>
      <c r="AW473" t="s">
        <v>1402</v>
      </c>
      <c r="AY473">
        <v>100</v>
      </c>
      <c r="AZ473" t="s">
        <v>1402</v>
      </c>
      <c r="BB473">
        <v>297</v>
      </c>
      <c r="BC473" t="s">
        <v>1402</v>
      </c>
    </row>
    <row r="474" spans="48:55" x14ac:dyDescent="0.2">
      <c r="AV474">
        <v>1</v>
      </c>
      <c r="AW474" t="s">
        <v>1247</v>
      </c>
      <c r="AY474">
        <v>20</v>
      </c>
      <c r="AZ474" t="s">
        <v>1247</v>
      </c>
      <c r="BB474">
        <v>499</v>
      </c>
      <c r="BC474" t="s">
        <v>1247</v>
      </c>
    </row>
    <row r="475" spans="48:55" x14ac:dyDescent="0.2">
      <c r="AV475">
        <v>1</v>
      </c>
      <c r="AW475" t="s">
        <v>1250</v>
      </c>
      <c r="AY475">
        <v>58</v>
      </c>
      <c r="AZ475" t="s">
        <v>1250</v>
      </c>
      <c r="BB475">
        <v>634</v>
      </c>
      <c r="BC475" t="s">
        <v>1250</v>
      </c>
    </row>
    <row r="476" spans="48:55" x14ac:dyDescent="0.2">
      <c r="AV476">
        <v>1</v>
      </c>
      <c r="AW476" t="s">
        <v>1403</v>
      </c>
      <c r="AY476">
        <v>99</v>
      </c>
      <c r="AZ476" t="s">
        <v>1403</v>
      </c>
      <c r="BB476">
        <v>367</v>
      </c>
      <c r="BC476" t="s">
        <v>1403</v>
      </c>
    </row>
    <row r="477" spans="48:55" x14ac:dyDescent="0.2">
      <c r="AV477">
        <v>1</v>
      </c>
      <c r="AW477" t="s">
        <v>1404</v>
      </c>
      <c r="AY477">
        <v>58</v>
      </c>
      <c r="AZ477" t="s">
        <v>1404</v>
      </c>
      <c r="BB477">
        <v>934</v>
      </c>
      <c r="BC477" t="s">
        <v>1404</v>
      </c>
    </row>
    <row r="478" spans="48:55" x14ac:dyDescent="0.2">
      <c r="AV478">
        <v>1</v>
      </c>
      <c r="AW478" t="s">
        <v>1405</v>
      </c>
      <c r="AY478">
        <v>93</v>
      </c>
      <c r="AZ478" t="s">
        <v>1405</v>
      </c>
      <c r="BB478">
        <v>173</v>
      </c>
      <c r="BC478" t="s">
        <v>1405</v>
      </c>
    </row>
    <row r="479" spans="48:55" x14ac:dyDescent="0.2">
      <c r="AV479">
        <v>1</v>
      </c>
      <c r="AW479" t="s">
        <v>1406</v>
      </c>
      <c r="AY479">
        <v>99</v>
      </c>
      <c r="AZ479" t="s">
        <v>1406</v>
      </c>
      <c r="BB479">
        <v>20</v>
      </c>
      <c r="BC479" t="s">
        <v>1406</v>
      </c>
    </row>
    <row r="480" spans="48:55" x14ac:dyDescent="0.2">
      <c r="AV480">
        <v>1</v>
      </c>
      <c r="AW480" t="s">
        <v>1253</v>
      </c>
      <c r="AY480">
        <v>16</v>
      </c>
      <c r="AZ480" t="s">
        <v>1253</v>
      </c>
      <c r="BB480">
        <v>148</v>
      </c>
      <c r="BC480" t="s">
        <v>1253</v>
      </c>
    </row>
    <row r="481" spans="48:55" x14ac:dyDescent="0.2">
      <c r="AV481">
        <v>1</v>
      </c>
      <c r="AW481" t="s">
        <v>1253</v>
      </c>
      <c r="AY481">
        <v>9</v>
      </c>
      <c r="AZ481" t="s">
        <v>1253</v>
      </c>
      <c r="BB481">
        <v>593</v>
      </c>
      <c r="BC481" t="s">
        <v>1253</v>
      </c>
    </row>
    <row r="482" spans="48:55" x14ac:dyDescent="0.2">
      <c r="AV482">
        <v>1</v>
      </c>
      <c r="AW482" t="s">
        <v>1256</v>
      </c>
      <c r="AY482">
        <v>80</v>
      </c>
      <c r="AZ482" t="s">
        <v>1256</v>
      </c>
      <c r="BB482">
        <v>191</v>
      </c>
      <c r="BC482" t="s">
        <v>1256</v>
      </c>
    </row>
    <row r="483" spans="48:55" x14ac:dyDescent="0.2">
      <c r="AV483">
        <v>1</v>
      </c>
      <c r="AW483" t="s">
        <v>1407</v>
      </c>
      <c r="AY483">
        <v>13</v>
      </c>
      <c r="AZ483" t="s">
        <v>1407</v>
      </c>
      <c r="BB483">
        <v>966</v>
      </c>
      <c r="BC483" t="s">
        <v>1407</v>
      </c>
    </row>
    <row r="484" spans="48:55" x14ac:dyDescent="0.2">
      <c r="AV484">
        <v>1</v>
      </c>
      <c r="AW484" t="s">
        <v>1408</v>
      </c>
      <c r="AY484">
        <v>86</v>
      </c>
      <c r="AZ484" t="s">
        <v>1408</v>
      </c>
      <c r="BB484">
        <v>857</v>
      </c>
      <c r="BC484" t="s">
        <v>1408</v>
      </c>
    </row>
    <row r="485" spans="48:55" x14ac:dyDescent="0.2">
      <c r="AV485">
        <v>1</v>
      </c>
      <c r="AW485" t="s">
        <v>1259</v>
      </c>
      <c r="AY485">
        <v>96</v>
      </c>
      <c r="AZ485" t="s">
        <v>1259</v>
      </c>
      <c r="BB485">
        <v>220</v>
      </c>
      <c r="BC485" t="s">
        <v>1259</v>
      </c>
    </row>
    <row r="486" spans="48:55" x14ac:dyDescent="0.2">
      <c r="AV486">
        <v>1</v>
      </c>
      <c r="AW486" t="s">
        <v>1263</v>
      </c>
      <c r="AY486">
        <v>96</v>
      </c>
      <c r="AZ486" t="s">
        <v>1263</v>
      </c>
      <c r="BB486">
        <v>272</v>
      </c>
      <c r="BC486" t="s">
        <v>1263</v>
      </c>
    </row>
    <row r="487" spans="48:55" x14ac:dyDescent="0.2">
      <c r="AV487">
        <v>1</v>
      </c>
      <c r="AW487" t="s">
        <v>616</v>
      </c>
      <c r="AY487">
        <v>89</v>
      </c>
      <c r="AZ487" t="s">
        <v>616</v>
      </c>
      <c r="BB487">
        <v>351</v>
      </c>
      <c r="BC487" t="s">
        <v>616</v>
      </c>
    </row>
    <row r="488" spans="48:55" x14ac:dyDescent="0.2">
      <c r="AV488">
        <v>1</v>
      </c>
      <c r="AW488" t="s">
        <v>624</v>
      </c>
      <c r="AY488">
        <v>93</v>
      </c>
      <c r="AZ488" t="s">
        <v>624</v>
      </c>
      <c r="BB488">
        <v>321</v>
      </c>
      <c r="BC488" t="s">
        <v>624</v>
      </c>
    </row>
    <row r="489" spans="48:55" x14ac:dyDescent="0.2">
      <c r="AV489">
        <v>1</v>
      </c>
      <c r="AW489" t="s">
        <v>1409</v>
      </c>
      <c r="AY489">
        <v>4</v>
      </c>
      <c r="AZ489" t="s">
        <v>1409</v>
      </c>
      <c r="BB489">
        <v>600</v>
      </c>
      <c r="BC489" t="s">
        <v>1409</v>
      </c>
    </row>
    <row r="490" spans="48:55" x14ac:dyDescent="0.2">
      <c r="AV490">
        <v>1</v>
      </c>
      <c r="AW490" t="s">
        <v>1272</v>
      </c>
      <c r="AY490">
        <v>95</v>
      </c>
      <c r="AZ490" t="s">
        <v>1272</v>
      </c>
      <c r="BB490">
        <v>338</v>
      </c>
      <c r="BC490" t="s">
        <v>1272</v>
      </c>
    </row>
    <row r="491" spans="48:55" x14ac:dyDescent="0.2">
      <c r="AV491">
        <v>1</v>
      </c>
      <c r="AW491" t="s">
        <v>1410</v>
      </c>
      <c r="AY491">
        <v>21</v>
      </c>
      <c r="AZ491" t="s">
        <v>1410</v>
      </c>
      <c r="BB491">
        <v>809</v>
      </c>
      <c r="BC491" t="s">
        <v>1410</v>
      </c>
    </row>
    <row r="492" spans="48:55" x14ac:dyDescent="0.2">
      <c r="AV492">
        <v>1</v>
      </c>
      <c r="AW492" t="s">
        <v>632</v>
      </c>
      <c r="AY492">
        <v>17</v>
      </c>
      <c r="AZ492" t="s">
        <v>632</v>
      </c>
      <c r="BB492">
        <v>292</v>
      </c>
      <c r="BC492" t="s">
        <v>632</v>
      </c>
    </row>
    <row r="493" spans="48:55" x14ac:dyDescent="0.2">
      <c r="AV493">
        <v>1</v>
      </c>
      <c r="AW493" t="s">
        <v>632</v>
      </c>
      <c r="AY493">
        <v>13</v>
      </c>
      <c r="AZ493" t="s">
        <v>632</v>
      </c>
      <c r="BB493">
        <v>382</v>
      </c>
      <c r="BC493" t="s">
        <v>632</v>
      </c>
    </row>
    <row r="494" spans="48:55" x14ac:dyDescent="0.2">
      <c r="AV494">
        <v>1</v>
      </c>
      <c r="AW494" t="s">
        <v>1277</v>
      </c>
      <c r="AY494">
        <v>63</v>
      </c>
      <c r="AZ494" t="s">
        <v>1277</v>
      </c>
      <c r="BB494">
        <v>80</v>
      </c>
      <c r="BC494" t="s">
        <v>1277</v>
      </c>
    </row>
    <row r="495" spans="48:55" x14ac:dyDescent="0.2">
      <c r="AV495">
        <v>1</v>
      </c>
      <c r="AW495" t="s">
        <v>1411</v>
      </c>
      <c r="AY495">
        <v>85</v>
      </c>
      <c r="AZ495" t="s">
        <v>1411</v>
      </c>
      <c r="BB495">
        <v>405</v>
      </c>
      <c r="BC495" t="s">
        <v>1411</v>
      </c>
    </row>
    <row r="496" spans="48:55" x14ac:dyDescent="0.2">
      <c r="AV496">
        <v>1</v>
      </c>
      <c r="AW496" t="s">
        <v>1412</v>
      </c>
      <c r="AY496">
        <v>60</v>
      </c>
      <c r="AZ496" t="s">
        <v>1412</v>
      </c>
      <c r="BB496">
        <v>605</v>
      </c>
      <c r="BC496" t="s">
        <v>1412</v>
      </c>
    </row>
    <row r="497" spans="48:55" x14ac:dyDescent="0.2">
      <c r="AV497">
        <v>1</v>
      </c>
      <c r="AW497" t="s">
        <v>1412</v>
      </c>
      <c r="AY497">
        <v>4</v>
      </c>
      <c r="AZ497" t="s">
        <v>1412</v>
      </c>
      <c r="BB497">
        <v>576</v>
      </c>
      <c r="BC497" t="s">
        <v>1412</v>
      </c>
    </row>
    <row r="498" spans="48:55" x14ac:dyDescent="0.2">
      <c r="AV498">
        <v>1</v>
      </c>
      <c r="AW498" t="s">
        <v>1413</v>
      </c>
      <c r="AY498">
        <v>84</v>
      </c>
      <c r="AZ498" t="s">
        <v>1413</v>
      </c>
      <c r="BB498">
        <v>553</v>
      </c>
      <c r="BC498" t="s">
        <v>1413</v>
      </c>
    </row>
    <row r="499" spans="48:55" x14ac:dyDescent="0.2">
      <c r="AV499">
        <v>1</v>
      </c>
      <c r="AW499" t="s">
        <v>640</v>
      </c>
      <c r="AY499">
        <v>33</v>
      </c>
      <c r="AZ499" t="s">
        <v>640</v>
      </c>
      <c r="BB499">
        <v>266</v>
      </c>
      <c r="BC499" t="s">
        <v>640</v>
      </c>
    </row>
    <row r="500" spans="48:55" x14ac:dyDescent="0.2">
      <c r="AV500">
        <v>1</v>
      </c>
      <c r="AW500" t="s">
        <v>1414</v>
      </c>
      <c r="AY500">
        <v>63</v>
      </c>
      <c r="AZ500" t="s">
        <v>1414</v>
      </c>
      <c r="BB500">
        <v>127</v>
      </c>
      <c r="BC500" t="s">
        <v>1414</v>
      </c>
    </row>
    <row r="501" spans="48:55" x14ac:dyDescent="0.2">
      <c r="AV501">
        <v>1</v>
      </c>
      <c r="AW501" t="s">
        <v>1282</v>
      </c>
      <c r="AY501">
        <v>26</v>
      </c>
      <c r="AZ501" t="s">
        <v>1282</v>
      </c>
      <c r="BB501">
        <v>903</v>
      </c>
      <c r="BC501" t="s">
        <v>1282</v>
      </c>
    </row>
    <row r="502" spans="48:55" x14ac:dyDescent="0.2">
      <c r="AV502">
        <v>1</v>
      </c>
      <c r="AW502" t="s">
        <v>1286</v>
      </c>
      <c r="AY502">
        <v>7</v>
      </c>
      <c r="AZ502" t="s">
        <v>1286</v>
      </c>
      <c r="BB502">
        <v>868</v>
      </c>
      <c r="BC502" t="s">
        <v>1286</v>
      </c>
    </row>
    <row r="503" spans="48:55" x14ac:dyDescent="0.2">
      <c r="AV503">
        <v>1</v>
      </c>
      <c r="AW503" t="s">
        <v>1287</v>
      </c>
      <c r="AY503">
        <v>68</v>
      </c>
      <c r="AZ503" t="s">
        <v>1287</v>
      </c>
      <c r="BB503">
        <v>952</v>
      </c>
      <c r="BC503" t="s">
        <v>1287</v>
      </c>
    </row>
  </sheetData>
  <mergeCells count="16">
    <mergeCell ref="U2:W2"/>
    <mergeCell ref="A2:C2"/>
    <mergeCell ref="E2:G2"/>
    <mergeCell ref="I2:K2"/>
    <mergeCell ref="M2:O2"/>
    <mergeCell ref="Q2:S2"/>
    <mergeCell ref="AS2:AT2"/>
    <mergeCell ref="AV2:AW2"/>
    <mergeCell ref="AY2:AZ2"/>
    <mergeCell ref="BB2:BC2"/>
    <mergeCell ref="Y2:AA2"/>
    <mergeCell ref="AD2:AE2"/>
    <mergeCell ref="AG2:AH2"/>
    <mergeCell ref="AJ2:AK2"/>
    <mergeCell ref="AM2:AN2"/>
    <mergeCell ref="AP2:A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Datasets</vt:lpstr>
      <vt:lpstr>DS</vt:lpstr>
      <vt:lpstr>Precision_Recall_F1</vt:lpstr>
      <vt:lpstr>run time and Memory</vt:lpstr>
      <vt:lpstr>|real-predicted abundance|</vt:lpstr>
      <vt:lpstr>Profiles of Datasets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Temesgen H. Dadi</dc:creator>
  <cp:lastModifiedBy>Teme</cp:lastModifiedBy>
  <dcterms:created xsi:type="dcterms:W3CDTF">2016-05-27T08:06:30Z</dcterms:created>
  <dcterms:modified xsi:type="dcterms:W3CDTF">2017-01-19T16:03:40Z</dcterms:modified>
</cp:coreProperties>
</file>