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1435" windowHeight="97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21" i="1" l="1"/>
  <c r="C21" i="1"/>
  <c r="D21" i="1"/>
  <c r="E21" i="1"/>
  <c r="F21" i="1"/>
  <c r="G21" i="1"/>
  <c r="H21" i="1"/>
  <c r="I21" i="1"/>
  <c r="J21" i="1"/>
  <c r="K21" i="1"/>
  <c r="L21" i="1"/>
  <c r="M21" i="1"/>
  <c r="B22" i="1"/>
  <c r="O22" i="1" s="1"/>
  <c r="C22" i="1"/>
  <c r="D22" i="1"/>
  <c r="E22" i="1"/>
  <c r="F22" i="1"/>
  <c r="G22" i="1"/>
  <c r="H22" i="1"/>
  <c r="I22" i="1"/>
  <c r="J22" i="1"/>
  <c r="K22" i="1"/>
  <c r="L22" i="1"/>
  <c r="M22" i="1"/>
  <c r="B23" i="1"/>
  <c r="C23" i="1"/>
  <c r="D23" i="1"/>
  <c r="E23" i="1"/>
  <c r="F23" i="1"/>
  <c r="G23" i="1"/>
  <c r="H23" i="1"/>
  <c r="I23" i="1"/>
  <c r="J23" i="1"/>
  <c r="K23" i="1"/>
  <c r="L23" i="1"/>
  <c r="M23" i="1"/>
  <c r="C20" i="1"/>
  <c r="D20" i="1"/>
  <c r="E20" i="1"/>
  <c r="F20" i="1"/>
  <c r="G20" i="1"/>
  <c r="H20" i="1"/>
  <c r="I20" i="1"/>
  <c r="J20" i="1"/>
  <c r="K20" i="1"/>
  <c r="L20" i="1"/>
  <c r="M20" i="1"/>
  <c r="B20" i="1"/>
  <c r="C5" i="1"/>
  <c r="D5" i="1"/>
  <c r="E5" i="1"/>
  <c r="F5" i="1"/>
  <c r="G5" i="1"/>
  <c r="O23" i="1" l="1"/>
  <c r="N22" i="1"/>
  <c r="Q23" i="1"/>
  <c r="O21" i="1"/>
  <c r="N20" i="1"/>
  <c r="N23" i="1"/>
  <c r="O20" i="1"/>
  <c r="Q22" i="1"/>
  <c r="Q21" i="1"/>
  <c r="N21" i="1"/>
  <c r="P21" i="1"/>
  <c r="P23" i="1"/>
  <c r="P22" i="1"/>
  <c r="B5" i="1"/>
</calcChain>
</file>

<file path=xl/sharedStrings.xml><?xml version="1.0" encoding="utf-8"?>
<sst xmlns="http://schemas.openxmlformats.org/spreadsheetml/2006/main" count="18" uniqueCount="16">
  <si>
    <t>NO(μM)</t>
    <phoneticPr fontId="1" type="noConversion"/>
  </si>
  <si>
    <t>average</t>
    <phoneticPr fontId="1" type="noConversion"/>
  </si>
  <si>
    <t>稀释5*</t>
    <phoneticPr fontId="1" type="noConversion"/>
  </si>
  <si>
    <t>Average</t>
    <phoneticPr fontId="1" type="noConversion"/>
  </si>
  <si>
    <t>stdev</t>
    <phoneticPr fontId="1" type="noConversion"/>
  </si>
  <si>
    <t>TE（1μg/ml）</t>
    <phoneticPr fontId="1" type="noConversion"/>
  </si>
  <si>
    <t>Control</t>
    <phoneticPr fontId="1" type="noConversion"/>
  </si>
  <si>
    <t>L-NAME（200μM）</t>
    <phoneticPr fontId="1" type="noConversion"/>
  </si>
  <si>
    <t>Wortmannin(20μM)</t>
    <phoneticPr fontId="1" type="noConversion"/>
  </si>
  <si>
    <t>OD value</t>
    <phoneticPr fontId="1" type="noConversion"/>
  </si>
  <si>
    <t>ttest(vs TE)</t>
    <phoneticPr fontId="1" type="noConversion"/>
  </si>
  <si>
    <t>ttest(vs Control)</t>
    <phoneticPr fontId="1" type="noConversion"/>
  </si>
  <si>
    <t>2013.12.12-HUVEC-TE(1μg/ml)1h</t>
    <phoneticPr fontId="1" type="noConversion"/>
  </si>
  <si>
    <t>TE</t>
    <phoneticPr fontId="1" type="noConversion"/>
  </si>
  <si>
    <t>L-NAME</t>
    <phoneticPr fontId="1" type="noConversion"/>
  </si>
  <si>
    <t>Wortmannin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</si>
</sst>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sz val="11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Fill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rendline>
            <c:trendlineType val="linear"/>
            <c:dispRSqr val="1"/>
            <c:dispEq val="1"/>
            <c:trendlineLbl>
              <c:layout>
                <c:manualLayout>
                  <c:x val="-4.070538057742782E-2"/>
                  <c:y val="0.45301509186351707"/>
                </c:manualLayout>
              </c:layout>
              <c:numFmt formatCode="General" sourceLinked="0"/>
            </c:trendlineLbl>
          </c:trendline>
          <c:xVal>
            <c:numRef>
              <c:f>Sheet1!$B$2:$G$2</c:f>
              <c:numCache>
                <c:formatCode>General</c:formatCode>
                <c:ptCount val="6"/>
                <c:pt idx="0">
                  <c:v>150</c:v>
                </c:pt>
                <c:pt idx="1">
                  <c:v>100</c:v>
                </c:pt>
                <c:pt idx="2">
                  <c:v>50</c:v>
                </c:pt>
                <c:pt idx="3">
                  <c:v>25</c:v>
                </c:pt>
                <c:pt idx="4">
                  <c:v>12.5</c:v>
                </c:pt>
                <c:pt idx="5">
                  <c:v>0</c:v>
                </c:pt>
              </c:numCache>
            </c:numRef>
          </c:xVal>
          <c:yVal>
            <c:numRef>
              <c:f>Sheet1!$B$5:$G$5</c:f>
              <c:numCache>
                <c:formatCode>General</c:formatCode>
                <c:ptCount val="6"/>
                <c:pt idx="0">
                  <c:v>2.3624999999999998</c:v>
                </c:pt>
                <c:pt idx="1">
                  <c:v>1.5550000000000002</c:v>
                </c:pt>
                <c:pt idx="2">
                  <c:v>0.81799999999999995</c:v>
                </c:pt>
                <c:pt idx="3">
                  <c:v>0.35099999999999998</c:v>
                </c:pt>
                <c:pt idx="4">
                  <c:v>0.16500000000000001</c:v>
                </c:pt>
                <c:pt idx="5">
                  <c:v>0.05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247168"/>
        <c:axId val="198248704"/>
      </c:scatterChart>
      <c:valAx>
        <c:axId val="198247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8248704"/>
        <c:crosses val="autoZero"/>
        <c:crossBetween val="midCat"/>
      </c:valAx>
      <c:valAx>
        <c:axId val="1982487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982471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219796389087728"/>
          <c:y val="7.3953118972520368E-2"/>
          <c:w val="0.79960270087206842"/>
          <c:h val="0.68000850856268324"/>
        </c:manualLayout>
      </c:layout>
      <c:barChart>
        <c:barDir val="col"/>
        <c:grouping val="stacked"/>
        <c:varyColors val="0"/>
        <c:ser>
          <c:idx val="0"/>
          <c:order val="0"/>
          <c:spPr>
            <a:solidFill>
              <a:schemeClr val="tx1"/>
            </a:solidFill>
          </c:spPr>
          <c:invertIfNegative val="0"/>
          <c:dLbls>
            <c:delete val="1"/>
          </c:dLbls>
          <c:errBars>
            <c:errBarType val="both"/>
            <c:errValType val="cust"/>
            <c:noEndCap val="0"/>
            <c:plus>
              <c:numRef>
                <c:f>Sheet1!$O$20:$O$23</c:f>
                <c:numCache>
                  <c:formatCode>General</c:formatCode>
                  <c:ptCount val="4"/>
                  <c:pt idx="0">
                    <c:v>4.7128638928684357</c:v>
                  </c:pt>
                  <c:pt idx="1">
                    <c:v>10.601128760526473</c:v>
                  </c:pt>
                  <c:pt idx="2">
                    <c:v>3.8587715481519003</c:v>
                  </c:pt>
                  <c:pt idx="3">
                    <c:v>7.5533126978018466</c:v>
                  </c:pt>
                </c:numCache>
              </c:numRef>
            </c:plus>
            <c:minus>
              <c:numRef>
                <c:f>Sheet1!$O$20:$O$23</c:f>
                <c:numCache>
                  <c:formatCode>General</c:formatCode>
                  <c:ptCount val="4"/>
                  <c:pt idx="0">
                    <c:v>4.7128638928684357</c:v>
                  </c:pt>
                  <c:pt idx="1">
                    <c:v>10.601128760526473</c:v>
                  </c:pt>
                  <c:pt idx="2">
                    <c:v>3.8587715481519003</c:v>
                  </c:pt>
                  <c:pt idx="3">
                    <c:v>7.5533126978018466</c:v>
                  </c:pt>
                </c:numCache>
              </c:numRef>
            </c:minus>
          </c:errBars>
          <c:cat>
            <c:strRef>
              <c:f>Sheet1!$A$20:$A$23</c:f>
              <c:strCache>
                <c:ptCount val="4"/>
                <c:pt idx="0">
                  <c:v>Control</c:v>
                </c:pt>
                <c:pt idx="1">
                  <c:v>TE</c:v>
                </c:pt>
                <c:pt idx="2">
                  <c:v>L-NAME</c:v>
                </c:pt>
                <c:pt idx="3">
                  <c:v>Wortmannin</c:v>
                </c:pt>
              </c:strCache>
            </c:strRef>
          </c:cat>
          <c:val>
            <c:numRef>
              <c:f>Sheet1!$N$20:$N$23</c:f>
              <c:numCache>
                <c:formatCode>General</c:formatCode>
                <c:ptCount val="4"/>
                <c:pt idx="0">
                  <c:v>39.516985138004252</c:v>
                </c:pt>
                <c:pt idx="1">
                  <c:v>61.730360934182592</c:v>
                </c:pt>
                <c:pt idx="2">
                  <c:v>40.472399150743101</c:v>
                </c:pt>
                <c:pt idx="3">
                  <c:v>40.976645435244166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9"/>
        <c:overlap val="100"/>
        <c:axId val="198269184"/>
        <c:axId val="198299648"/>
      </c:barChart>
      <c:catAx>
        <c:axId val="198269184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 algn="ctr">
              <a:defRPr lang="zh-CN" altLang="en-US" sz="1000" b="1" i="0" u="none" strike="noStrike" kern="1200" baseline="0">
                <a:solidFill>
                  <a:sysClr val="windowText" lastClr="000000"/>
                </a:solidFill>
                <a:latin typeface="Times New Roman" pitchFamily="18" charset="0"/>
                <a:ea typeface="+mn-ea"/>
                <a:cs typeface="Times New Roman" pitchFamily="18" charset="0"/>
              </a:defRPr>
            </a:pPr>
            <a:endParaRPr lang="zh-CN"/>
          </a:p>
        </c:txPr>
        <c:crossAx val="198299648"/>
        <c:crosses val="autoZero"/>
        <c:auto val="1"/>
        <c:lblAlgn val="ctr"/>
        <c:lblOffset val="100"/>
        <c:noMultiLvlLbl val="0"/>
      </c:catAx>
      <c:valAx>
        <c:axId val="198299648"/>
        <c:scaling>
          <c:orientation val="minMax"/>
          <c:max val="80"/>
          <c:min val="0"/>
        </c:scaling>
        <c:delete val="0"/>
        <c:axPos val="l"/>
        <c:title>
          <c:tx>
            <c:rich>
              <a:bodyPr/>
              <a:lstStyle/>
              <a:p>
                <a:pPr algn="ctr" rtl="0">
                  <a:defRPr lang="zh-CN" altLang="zh-CN" sz="1400" b="1" i="0" u="none" strike="noStrike" kern="1200" baseline="0">
                    <a:solidFill>
                      <a:sysClr val="windowText" lastClr="000000"/>
                    </a:solidFill>
                    <a:latin typeface="Times New Roman" pitchFamily="18" charset="0"/>
                    <a:ea typeface="+mn-ea"/>
                    <a:cs typeface="Times New Roman" pitchFamily="18" charset="0"/>
                  </a:defRPr>
                </a:pPr>
                <a:r>
                  <a:rPr lang="en-US" altLang="zh-CN" sz="1400" b="1" i="0" u="none" strike="noStrike" kern="1200" baseline="0">
                    <a:solidFill>
                      <a:sysClr val="windowText" lastClr="000000"/>
                    </a:solidFill>
                    <a:latin typeface="Times New Roman" pitchFamily="18" charset="0"/>
                    <a:ea typeface="+mn-ea"/>
                    <a:cs typeface="Times New Roman" pitchFamily="18" charset="0"/>
                  </a:rPr>
                  <a:t>NO Produced (μM)</a:t>
                </a:r>
                <a:endParaRPr lang="zh-CN" altLang="zh-CN" sz="1400" b="1" i="0" u="none" strike="noStrike" kern="1200" baseline="0">
                  <a:solidFill>
                    <a:sysClr val="windowText" lastClr="000000"/>
                  </a:solidFill>
                  <a:latin typeface="Times New Roman" pitchFamily="18" charset="0"/>
                  <a:ea typeface="+mn-ea"/>
                  <a:cs typeface="Times New Roman" pitchFamily="18" charset="0"/>
                </a:endParaRPr>
              </a:p>
            </c:rich>
          </c:tx>
          <c:layout>
            <c:manualLayout>
              <c:xMode val="edge"/>
              <c:yMode val="edge"/>
              <c:x val="2.8581682971446757E-2"/>
              <c:y val="0.1847436217446882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 algn="ctr">
              <a:defRPr lang="zh-CN" altLang="en-US" sz="1000" b="1" i="0" u="none" strike="noStrike" kern="1200" baseline="0">
                <a:solidFill>
                  <a:sysClr val="windowText" lastClr="000000"/>
                </a:solidFill>
                <a:latin typeface="Times New Roman" pitchFamily="18" charset="0"/>
                <a:ea typeface="+mn-ea"/>
                <a:cs typeface="Times New Roman" pitchFamily="18" charset="0"/>
              </a:defRPr>
            </a:pPr>
            <a:endParaRPr lang="zh-CN"/>
          </a:p>
        </c:txPr>
        <c:crossAx val="1982691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219074</xdr:colOff>
      <xdr:row>0</xdr:row>
      <xdr:rowOff>0</xdr:rowOff>
    </xdr:from>
    <xdr:to>
      <xdr:col>19</xdr:col>
      <xdr:colOff>342899</xdr:colOff>
      <xdr:row>15</xdr:row>
      <xdr:rowOff>76200</xdr:rowOff>
    </xdr:to>
    <xdr:graphicFrame macro="">
      <xdr:nvGraphicFramePr>
        <xdr:cNvPr id="3" name="图表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476250</xdr:colOff>
      <xdr:row>29</xdr:row>
      <xdr:rowOff>171449</xdr:rowOff>
    </xdr:from>
    <xdr:to>
      <xdr:col>7</xdr:col>
      <xdr:colOff>523875</xdr:colOff>
      <xdr:row>49</xdr:row>
      <xdr:rowOff>47624</xdr:rowOff>
    </xdr:to>
    <xdr:graphicFrame macro="">
      <xdr:nvGraphicFramePr>
        <xdr:cNvPr id="10" name="图表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0.44697</cdr:x>
      <cdr:y>0.05187</cdr:y>
    </cdr:from>
    <cdr:to>
      <cdr:x>0.52841</cdr:x>
      <cdr:y>0.14834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47900" y="171451"/>
          <a:ext cx="409575" cy="3188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zh-CN" sz="1400" b="1">
              <a:latin typeface="Times New Roman" pitchFamily="18" charset="0"/>
              <a:cs typeface="Times New Roman" pitchFamily="18" charset="0"/>
            </a:rPr>
            <a:t>**</a:t>
          </a:r>
          <a:endParaRPr lang="zh-CN" altLang="en-US" sz="1400" b="1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0.4798</cdr:x>
      <cdr:y>0.2805</cdr:y>
    </cdr:from>
    <cdr:to>
      <cdr:x>0.56851</cdr:x>
      <cdr:y>0.39143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2413000" y="927100"/>
          <a:ext cx="446138" cy="3666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200" b="1">
              <a:latin typeface="Times New Roman" pitchFamily="18" charset="0"/>
              <a:cs typeface="Times New Roman" pitchFamily="18" charset="0"/>
            </a:rPr>
            <a:t>##</a:t>
          </a:r>
          <a:endParaRPr lang="zh-CN" altLang="en-US" sz="1200" b="1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0.64962</cdr:x>
      <cdr:y>0.27378</cdr:y>
    </cdr:from>
    <cdr:to>
      <cdr:x>0.7295</cdr:x>
      <cdr:y>0.36837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3267074" y="904876"/>
          <a:ext cx="401711" cy="3126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200" b="1">
              <a:latin typeface="Times New Roman" pitchFamily="18" charset="0"/>
              <a:cs typeface="Times New Roman" pitchFamily="18" charset="0"/>
            </a:rPr>
            <a:t>##</a:t>
          </a:r>
          <a:endParaRPr lang="zh-CN" altLang="en-US" sz="1200" b="1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0.85101</cdr:x>
      <cdr:y>0.24496</cdr:y>
    </cdr:from>
    <cdr:to>
      <cdr:x>0.93972</cdr:x>
      <cdr:y>0.34532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4279913" y="809626"/>
          <a:ext cx="446141" cy="3317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200" b="1">
              <a:latin typeface="Times New Roman" pitchFamily="18" charset="0"/>
              <a:cs typeface="Times New Roman" pitchFamily="18" charset="0"/>
            </a:rPr>
            <a:t>##</a:t>
          </a:r>
          <a:endParaRPr lang="zh-CN" altLang="en-US" sz="1200" b="1">
            <a:latin typeface="Times New Roman" pitchFamily="18" charset="0"/>
            <a:cs typeface="Times New Roman" pitchFamily="18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tabSelected="1" topLeftCell="A16" workbookViewId="0">
      <selection activeCell="N35" sqref="N35"/>
    </sheetView>
  </sheetViews>
  <sheetFormatPr defaultRowHeight="13.5"/>
  <cols>
    <col min="1" max="1" width="10.625" customWidth="1"/>
    <col min="2" max="7" width="9.125" bestFit="1" customWidth="1"/>
    <col min="8" max="8" width="9.125" customWidth="1"/>
    <col min="9" max="15" width="9.125" bestFit="1" customWidth="1"/>
    <col min="16" max="16" width="12.75" bestFit="1" customWidth="1"/>
    <col min="17" max="17" width="9.25" bestFit="1" customWidth="1"/>
  </cols>
  <sheetData>
    <row r="1" spans="1:13">
      <c r="A1" t="s">
        <v>12</v>
      </c>
    </row>
    <row r="2" spans="1:13">
      <c r="A2" t="s">
        <v>0</v>
      </c>
      <c r="B2">
        <v>150</v>
      </c>
      <c r="C2">
        <v>100</v>
      </c>
      <c r="D2">
        <v>50</v>
      </c>
      <c r="E2">
        <v>25</v>
      </c>
      <c r="F2">
        <v>12.5</v>
      </c>
      <c r="G2">
        <v>0</v>
      </c>
    </row>
    <row r="3" spans="1:13">
      <c r="B3">
        <v>2.3959999999999999</v>
      </c>
      <c r="C3">
        <v>1.53</v>
      </c>
      <c r="D3">
        <v>0.81599999999999995</v>
      </c>
      <c r="E3">
        <v>0.34599999999999997</v>
      </c>
      <c r="F3">
        <v>0.16500000000000001</v>
      </c>
      <c r="G3">
        <v>0.05</v>
      </c>
    </row>
    <row r="4" spans="1:13">
      <c r="B4">
        <v>2.3290000000000002</v>
      </c>
      <c r="C4">
        <v>1.58</v>
      </c>
      <c r="D4">
        <v>0.82</v>
      </c>
      <c r="E4">
        <v>0.35599999999999998</v>
      </c>
      <c r="F4">
        <v>0.16500000000000001</v>
      </c>
      <c r="G4">
        <v>0.05</v>
      </c>
    </row>
    <row r="5" spans="1:13">
      <c r="A5" t="s">
        <v>1</v>
      </c>
      <c r="B5">
        <f>AVERAGE(B3:B4)</f>
        <v>2.3624999999999998</v>
      </c>
      <c r="C5">
        <f t="shared" ref="C5:G5" si="0">AVERAGE(C3:C4)</f>
        <v>1.5550000000000002</v>
      </c>
      <c r="D5">
        <f t="shared" si="0"/>
        <v>0.81799999999999995</v>
      </c>
      <c r="E5">
        <f t="shared" si="0"/>
        <v>0.35099999999999998</v>
      </c>
      <c r="F5">
        <f t="shared" si="0"/>
        <v>0.16500000000000001</v>
      </c>
      <c r="G5">
        <f t="shared" si="0"/>
        <v>0.05</v>
      </c>
    </row>
    <row r="9" spans="1:13">
      <c r="A9" s="2" t="s">
        <v>9</v>
      </c>
    </row>
    <row r="10" spans="1:13">
      <c r="A10" s="3" t="s">
        <v>6</v>
      </c>
      <c r="B10">
        <v>0.10299999999999999</v>
      </c>
      <c r="C10">
        <v>0.129</v>
      </c>
      <c r="D10">
        <v>0.11899999999999999</v>
      </c>
      <c r="E10">
        <v>0.121</v>
      </c>
      <c r="F10">
        <v>0.13700000000000001</v>
      </c>
      <c r="G10">
        <v>0.14699999999999999</v>
      </c>
      <c r="H10">
        <v>0.10299999999999999</v>
      </c>
      <c r="I10">
        <v>0.123</v>
      </c>
      <c r="J10">
        <v>0.11799999999999999</v>
      </c>
      <c r="K10">
        <v>0.121</v>
      </c>
      <c r="L10">
        <v>0.13900000000000001</v>
      </c>
      <c r="M10">
        <v>0.14699999999999999</v>
      </c>
    </row>
    <row r="11" spans="1:13">
      <c r="A11" s="4" t="s">
        <v>5</v>
      </c>
      <c r="B11">
        <v>0.16600000000000001</v>
      </c>
      <c r="C11">
        <v>0.20899999999999999</v>
      </c>
      <c r="D11">
        <v>0.21199999999999999</v>
      </c>
      <c r="E11">
        <v>0.22500000000000001</v>
      </c>
      <c r="F11">
        <v>0.185</v>
      </c>
      <c r="G11">
        <v>0.152</v>
      </c>
      <c r="H11">
        <v>0.23599999999999999</v>
      </c>
      <c r="I11">
        <v>0.21099999999999999</v>
      </c>
      <c r="J11">
        <v>0.21099999999999999</v>
      </c>
      <c r="K11">
        <v>0.22600000000000001</v>
      </c>
      <c r="L11">
        <v>0.185</v>
      </c>
      <c r="M11">
        <v>0.126</v>
      </c>
    </row>
    <row r="12" spans="1:13">
      <c r="A12" s="4" t="s">
        <v>7</v>
      </c>
      <c r="B12">
        <v>0.121</v>
      </c>
      <c r="C12">
        <v>0.11600000000000001</v>
      </c>
      <c r="D12">
        <v>0.13900000000000001</v>
      </c>
      <c r="E12">
        <v>0.11899999999999999</v>
      </c>
      <c r="F12">
        <v>0.14899999999999999</v>
      </c>
      <c r="G12">
        <v>0.13</v>
      </c>
      <c r="H12">
        <v>0.121</v>
      </c>
      <c r="I12">
        <v>0.11700000000000001</v>
      </c>
      <c r="J12">
        <v>0.13200000000000001</v>
      </c>
      <c r="K12">
        <v>0.11799999999999999</v>
      </c>
      <c r="L12">
        <v>0.15</v>
      </c>
      <c r="M12">
        <v>0.13100000000000001</v>
      </c>
    </row>
    <row r="13" spans="1:13">
      <c r="A13" s="4" t="s">
        <v>8</v>
      </c>
      <c r="B13">
        <v>0.17299999999999999</v>
      </c>
      <c r="C13">
        <v>0.112</v>
      </c>
      <c r="D13">
        <v>0.129</v>
      </c>
      <c r="E13">
        <v>0.14099999999999999</v>
      </c>
      <c r="F13">
        <v>0.104</v>
      </c>
      <c r="G13">
        <v>0.11799999999999999</v>
      </c>
      <c r="H13">
        <v>0.17399999999999999</v>
      </c>
      <c r="I13">
        <v>0.11600000000000001</v>
      </c>
      <c r="J13">
        <v>0.13</v>
      </c>
      <c r="K13">
        <v>0.14199999999999999</v>
      </c>
      <c r="L13">
        <v>0.104</v>
      </c>
      <c r="M13">
        <v>0.11899999999999999</v>
      </c>
    </row>
    <row r="18" spans="1:17">
      <c r="A18" s="2" t="s">
        <v>0</v>
      </c>
    </row>
    <row r="19" spans="1:17">
      <c r="A19" s="2" t="s">
        <v>2</v>
      </c>
      <c r="N19" t="s">
        <v>3</v>
      </c>
      <c r="O19" t="s">
        <v>4</v>
      </c>
      <c r="P19" s="5" t="s">
        <v>10</v>
      </c>
      <c r="Q19" s="6" t="s">
        <v>11</v>
      </c>
    </row>
    <row r="20" spans="1:17">
      <c r="A20" s="3" t="s">
        <v>6</v>
      </c>
      <c r="B20" s="1">
        <f>5*(B10-0.0015)/0.0157</f>
        <v>32.324840764331206</v>
      </c>
      <c r="C20" s="1">
        <f t="shared" ref="C20:M20" si="1">5*(C10-0.0015)/0.0157</f>
        <v>40.605095541401276</v>
      </c>
      <c r="D20" s="1">
        <f t="shared" si="1"/>
        <v>37.420382165605091</v>
      </c>
      <c r="E20" s="1">
        <f t="shared" si="1"/>
        <v>38.057324840764331</v>
      </c>
      <c r="F20" s="1">
        <f t="shared" si="1"/>
        <v>43.152866242038222</v>
      </c>
      <c r="G20" s="1">
        <f t="shared" si="1"/>
        <v>46.337579617834393</v>
      </c>
      <c r="H20" s="1">
        <f t="shared" si="1"/>
        <v>32.324840764331206</v>
      </c>
      <c r="I20" s="1">
        <f t="shared" si="1"/>
        <v>38.694267515923563</v>
      </c>
      <c r="J20" s="1">
        <f t="shared" si="1"/>
        <v>37.101910828025481</v>
      </c>
      <c r="K20" s="1">
        <f t="shared" si="1"/>
        <v>38.057324840764331</v>
      </c>
      <c r="L20" s="1">
        <f t="shared" si="1"/>
        <v>43.789808917197455</v>
      </c>
      <c r="M20" s="1">
        <f t="shared" si="1"/>
        <v>46.337579617834393</v>
      </c>
      <c r="N20" s="1">
        <f>AVERAGE(B20:M20)</f>
        <v>39.516985138004252</v>
      </c>
      <c r="O20">
        <f>STDEV(B20:M20)</f>
        <v>4.7128638928684357</v>
      </c>
      <c r="P20" s="6"/>
      <c r="Q20" s="6"/>
    </row>
    <row r="21" spans="1:17">
      <c r="A21" s="4" t="s">
        <v>13</v>
      </c>
      <c r="B21" s="1">
        <f t="shared" ref="B21:M21" si="2">5*(B11-0.0015)/0.0157</f>
        <v>52.388535031847141</v>
      </c>
      <c r="C21" s="1">
        <f t="shared" si="2"/>
        <v>66.082802547770697</v>
      </c>
      <c r="D21" s="1">
        <f t="shared" si="2"/>
        <v>67.038216560509554</v>
      </c>
      <c r="E21" s="1">
        <f t="shared" si="2"/>
        <v>71.178343949044589</v>
      </c>
      <c r="F21" s="1">
        <f t="shared" si="2"/>
        <v>58.439490445859875</v>
      </c>
      <c r="G21" s="1">
        <f t="shared" si="2"/>
        <v>47.929936305732483</v>
      </c>
      <c r="H21" s="1">
        <f t="shared" si="2"/>
        <v>74.681528662420376</v>
      </c>
      <c r="I21" s="1">
        <f t="shared" si="2"/>
        <v>66.71974522292993</v>
      </c>
      <c r="J21" s="1">
        <f t="shared" si="2"/>
        <v>66.71974522292993</v>
      </c>
      <c r="K21" s="1">
        <f t="shared" si="2"/>
        <v>71.496815286624212</v>
      </c>
      <c r="L21" s="1">
        <f t="shared" si="2"/>
        <v>58.439490445859875</v>
      </c>
      <c r="M21" s="1">
        <f t="shared" si="2"/>
        <v>39.649681528662427</v>
      </c>
      <c r="N21" s="1">
        <f t="shared" ref="N21:N23" si="3">AVERAGE(B21:M21)</f>
        <v>61.730360934182592</v>
      </c>
      <c r="O21">
        <f t="shared" ref="O21:O23" si="4">STDEV(B21:M21)</f>
        <v>10.601128760526473</v>
      </c>
      <c r="P21" s="6">
        <f>_xlfn.T.TEST(B20:M20,B21:M21,2,2)</f>
        <v>1.1412664745212989E-6</v>
      </c>
      <c r="Q21" s="6">
        <f>_xlfn.T.TEST(B20:M20,B21:M21,2,2)</f>
        <v>1.1412664745212989E-6</v>
      </c>
    </row>
    <row r="22" spans="1:17">
      <c r="A22" s="4" t="s">
        <v>14</v>
      </c>
      <c r="B22" s="1">
        <f t="shared" ref="B22:M22" si="5">5*(B12-0.0015)/0.0157</f>
        <v>38.057324840764331</v>
      </c>
      <c r="C22" s="1">
        <f t="shared" si="5"/>
        <v>36.464968152866248</v>
      </c>
      <c r="D22" s="1">
        <f t="shared" si="5"/>
        <v>43.789808917197455</v>
      </c>
      <c r="E22" s="1">
        <f t="shared" si="5"/>
        <v>37.420382165605091</v>
      </c>
      <c r="F22" s="1">
        <f t="shared" si="5"/>
        <v>46.974522292993633</v>
      </c>
      <c r="G22" s="1">
        <f t="shared" si="5"/>
        <v>40.9235668789809</v>
      </c>
      <c r="H22" s="1">
        <f t="shared" si="5"/>
        <v>38.057324840764331</v>
      </c>
      <c r="I22" s="1">
        <f t="shared" si="5"/>
        <v>36.783439490445865</v>
      </c>
      <c r="J22" s="1">
        <f t="shared" si="5"/>
        <v>41.560509554140133</v>
      </c>
      <c r="K22" s="1">
        <f t="shared" si="5"/>
        <v>37.101910828025481</v>
      </c>
      <c r="L22" s="1">
        <f t="shared" si="5"/>
        <v>47.29299363057325</v>
      </c>
      <c r="M22" s="1">
        <f t="shared" si="5"/>
        <v>41.242038216560509</v>
      </c>
      <c r="N22" s="1">
        <f t="shared" si="3"/>
        <v>40.472399150743101</v>
      </c>
      <c r="O22">
        <f t="shared" si="4"/>
        <v>3.8587715481519003</v>
      </c>
      <c r="P22" s="6">
        <f>_xlfn.T.TEST(B21:M21,B22:M22,2,2)</f>
        <v>1.4481635466403746E-6</v>
      </c>
      <c r="Q22" s="6">
        <f>_xlfn.T.TEST(B20:M20,B22:M22,2,2)</f>
        <v>0.59234515073407734</v>
      </c>
    </row>
    <row r="23" spans="1:17">
      <c r="A23" s="4" t="s">
        <v>15</v>
      </c>
      <c r="B23" s="1">
        <f t="shared" ref="B23:M23" si="6">5*(B13-0.0015)/0.0157</f>
        <v>54.617834394904456</v>
      </c>
      <c r="C23" s="1">
        <f t="shared" si="6"/>
        <v>35.191082802547776</v>
      </c>
      <c r="D23" s="1">
        <f t="shared" si="6"/>
        <v>40.605095541401276</v>
      </c>
      <c r="E23" s="1">
        <f t="shared" si="6"/>
        <v>44.426751592356688</v>
      </c>
      <c r="F23" s="1">
        <f t="shared" si="6"/>
        <v>32.64331210191083</v>
      </c>
      <c r="G23" s="1">
        <f t="shared" si="6"/>
        <v>37.101910828025481</v>
      </c>
      <c r="H23" s="1">
        <f t="shared" si="6"/>
        <v>54.93630573248408</v>
      </c>
      <c r="I23" s="1">
        <f t="shared" si="6"/>
        <v>36.464968152866248</v>
      </c>
      <c r="J23" s="1">
        <f t="shared" si="6"/>
        <v>40.9235668789809</v>
      </c>
      <c r="K23" s="1">
        <f t="shared" si="6"/>
        <v>44.745222929936304</v>
      </c>
      <c r="L23" s="1">
        <f t="shared" si="6"/>
        <v>32.64331210191083</v>
      </c>
      <c r="M23" s="1">
        <f t="shared" si="6"/>
        <v>37.420382165605091</v>
      </c>
      <c r="N23" s="1">
        <f t="shared" si="3"/>
        <v>40.976645435244166</v>
      </c>
      <c r="O23">
        <f t="shared" si="4"/>
        <v>7.5533126978018466</v>
      </c>
      <c r="P23" s="6">
        <f>_xlfn.T.TEST(B21:M21,B23:M23,2,2)</f>
        <v>1.4994389881330509E-5</v>
      </c>
      <c r="Q23" s="6">
        <f>_xlfn.T.TEST(B20:M20,B23:M23,2,2)</f>
        <v>0.57582424074818528</v>
      </c>
    </row>
    <row r="25" spans="1:17" ht="14.25" customHeight="1"/>
  </sheetData>
  <phoneticPr fontId="1" type="noConversion"/>
  <pageMargins left="0.7" right="0.7" top="0.75" bottom="0.75" header="0.3" footer="0.3"/>
  <pageSetup paperSize="0" orientation="portrait" horizontalDpi="0" verticalDpi="0" copie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blue666</dc:creator>
  <cp:lastModifiedBy>blue666</cp:lastModifiedBy>
  <dcterms:created xsi:type="dcterms:W3CDTF">2013-12-13T06:56:18Z</dcterms:created>
  <dcterms:modified xsi:type="dcterms:W3CDTF">2014-03-18T11:39:08Z</dcterms:modified>
</cp:coreProperties>
</file>