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880" windowHeight="5580" activeTab="3"/>
  </bookViews>
  <sheets>
    <sheet name="Assay n1" sheetId="7" r:id="rId1"/>
    <sheet name="Assay n2" sheetId="25" r:id="rId2"/>
    <sheet name="Assay n3" sheetId="26" r:id="rId3"/>
    <sheet name="AVERAGE" sheetId="22" r:id="rId4"/>
  </sheets>
  <calcPr calcId="145621"/>
</workbook>
</file>

<file path=xl/calcChain.xml><?xml version="1.0" encoding="utf-8"?>
<calcChain xmlns="http://schemas.openxmlformats.org/spreadsheetml/2006/main">
  <c r="X23" i="26" l="1"/>
  <c r="V23" i="26"/>
  <c r="T23" i="26"/>
  <c r="R23" i="26"/>
  <c r="X22" i="26"/>
  <c r="V22" i="26"/>
  <c r="T22" i="26"/>
  <c r="R22" i="26"/>
  <c r="X21" i="26"/>
  <c r="V21" i="26"/>
  <c r="T21" i="26"/>
  <c r="R21" i="26"/>
  <c r="X20" i="26"/>
  <c r="V20" i="26"/>
  <c r="T20" i="26"/>
  <c r="R20" i="26"/>
  <c r="X19" i="26"/>
  <c r="V19" i="26"/>
  <c r="T19" i="26"/>
  <c r="R19" i="26"/>
  <c r="X18" i="26"/>
  <c r="V18" i="26"/>
  <c r="T18" i="26"/>
  <c r="R18" i="26"/>
  <c r="X17" i="26"/>
  <c r="V17" i="26"/>
  <c r="T17" i="26"/>
  <c r="R17" i="26"/>
  <c r="X16" i="26"/>
  <c r="V16" i="26"/>
  <c r="T16" i="26"/>
  <c r="R16" i="26"/>
  <c r="X23" i="25"/>
  <c r="V23" i="25"/>
  <c r="T23" i="25"/>
  <c r="R23" i="25"/>
  <c r="X22" i="25"/>
  <c r="V22" i="25"/>
  <c r="T22" i="25"/>
  <c r="R22" i="25"/>
  <c r="X21" i="25"/>
  <c r="V21" i="25"/>
  <c r="T21" i="25"/>
  <c r="R21" i="25"/>
  <c r="X20" i="25"/>
  <c r="V20" i="25"/>
  <c r="T20" i="25"/>
  <c r="R20" i="25"/>
  <c r="X19" i="25"/>
  <c r="V19" i="25"/>
  <c r="T19" i="25"/>
  <c r="R19" i="25"/>
  <c r="X18" i="25"/>
  <c r="V18" i="25"/>
  <c r="T18" i="25"/>
  <c r="R18" i="25"/>
  <c r="X17" i="25"/>
  <c r="V17" i="25"/>
  <c r="T17" i="25"/>
  <c r="R17" i="25"/>
  <c r="X16" i="25"/>
  <c r="V16" i="25"/>
  <c r="T16" i="25"/>
  <c r="R16" i="25"/>
  <c r="X21" i="7"/>
  <c r="X22" i="7"/>
  <c r="X23" i="7"/>
  <c r="V21" i="7"/>
  <c r="V22" i="7"/>
  <c r="V23" i="7"/>
  <c r="T23" i="7"/>
  <c r="T22" i="7"/>
  <c r="R23" i="7"/>
  <c r="R22" i="7"/>
  <c r="T21" i="7" l="1"/>
  <c r="R21" i="7"/>
  <c r="X20" i="7"/>
  <c r="V20" i="7"/>
  <c r="T20" i="7"/>
  <c r="R20" i="7"/>
  <c r="X19" i="7"/>
  <c r="V19" i="7"/>
  <c r="T19" i="7"/>
  <c r="R19" i="7"/>
  <c r="X18" i="7"/>
  <c r="V18" i="7"/>
  <c r="T18" i="7"/>
  <c r="R18" i="7"/>
  <c r="X17" i="7"/>
  <c r="V17" i="7"/>
  <c r="T17" i="7"/>
  <c r="R17" i="7"/>
  <c r="X16" i="7"/>
  <c r="V16" i="7"/>
  <c r="T16" i="7"/>
  <c r="R16" i="7"/>
  <c r="G20" i="22" l="1"/>
  <c r="G19" i="22"/>
  <c r="G18" i="22"/>
  <c r="G17" i="22"/>
  <c r="G16" i="22"/>
  <c r="G15" i="22"/>
  <c r="G14" i="22"/>
  <c r="G13" i="22"/>
  <c r="D13" i="22"/>
  <c r="E13" i="22"/>
  <c r="D14" i="22"/>
  <c r="E14" i="22"/>
  <c r="D15" i="22"/>
  <c r="E15" i="22"/>
  <c r="D16" i="22"/>
  <c r="E16" i="22"/>
  <c r="D17" i="22"/>
  <c r="E17" i="22"/>
  <c r="U34" i="26" l="1"/>
  <c r="T34" i="26"/>
  <c r="S34" i="26"/>
  <c r="R34" i="26"/>
  <c r="U33" i="26"/>
  <c r="T33" i="26"/>
  <c r="S33" i="26"/>
  <c r="R33" i="26"/>
  <c r="U32" i="26"/>
  <c r="T32" i="26"/>
  <c r="S32" i="26"/>
  <c r="R32" i="26"/>
  <c r="U31" i="26"/>
  <c r="T31" i="26"/>
  <c r="S31" i="26"/>
  <c r="R31" i="26"/>
  <c r="U30" i="26"/>
  <c r="T30" i="26"/>
  <c r="S30" i="26"/>
  <c r="R30" i="26"/>
  <c r="J19" i="26"/>
  <c r="U29" i="26"/>
  <c r="T29" i="26"/>
  <c r="S29" i="26"/>
  <c r="R29" i="26"/>
  <c r="U28" i="26"/>
  <c r="T28" i="26"/>
  <c r="S28" i="26"/>
  <c r="R28" i="26"/>
  <c r="U27" i="26"/>
  <c r="T27" i="26"/>
  <c r="S27" i="26"/>
  <c r="R27" i="26"/>
  <c r="J8" i="26"/>
  <c r="E34" i="26" s="1"/>
  <c r="U34" i="25"/>
  <c r="T34" i="25"/>
  <c r="S34" i="25"/>
  <c r="R34" i="25"/>
  <c r="U33" i="25"/>
  <c r="T33" i="25"/>
  <c r="S33" i="25"/>
  <c r="R33" i="25"/>
  <c r="U32" i="25"/>
  <c r="T32" i="25"/>
  <c r="S32" i="25"/>
  <c r="R32" i="25"/>
  <c r="U31" i="25"/>
  <c r="T31" i="25"/>
  <c r="S31" i="25"/>
  <c r="R31" i="25"/>
  <c r="U30" i="25"/>
  <c r="T30" i="25"/>
  <c r="S30" i="25"/>
  <c r="R30" i="25"/>
  <c r="J19" i="25"/>
  <c r="C40" i="25" s="1"/>
  <c r="U29" i="25"/>
  <c r="T29" i="25"/>
  <c r="S29" i="25"/>
  <c r="R29" i="25"/>
  <c r="U28" i="25"/>
  <c r="T28" i="25"/>
  <c r="S28" i="25"/>
  <c r="R28" i="25"/>
  <c r="U27" i="25"/>
  <c r="T27" i="25"/>
  <c r="S27" i="25"/>
  <c r="R27" i="25"/>
  <c r="J8" i="25"/>
  <c r="H34" i="25" s="1"/>
  <c r="U34" i="7"/>
  <c r="U33" i="7"/>
  <c r="T34" i="7"/>
  <c r="T33" i="7"/>
  <c r="S34" i="7"/>
  <c r="S33" i="7"/>
  <c r="R32" i="7"/>
  <c r="R33" i="7"/>
  <c r="R34" i="7"/>
  <c r="R31" i="7"/>
  <c r="R27" i="7"/>
  <c r="S41" i="25" l="1"/>
  <c r="S44" i="25"/>
  <c r="R44" i="7"/>
  <c r="S42" i="25"/>
  <c r="S44" i="26"/>
  <c r="R45" i="26"/>
  <c r="S45" i="7"/>
  <c r="S44" i="7"/>
  <c r="R45" i="7"/>
  <c r="S41" i="26"/>
  <c r="S45" i="26"/>
  <c r="S43" i="26"/>
  <c r="S42" i="26"/>
  <c r="R44" i="26"/>
  <c r="R43" i="26"/>
  <c r="R42" i="26"/>
  <c r="R41" i="26"/>
  <c r="S38" i="26"/>
  <c r="S39" i="26"/>
  <c r="S40" i="26"/>
  <c r="R38" i="26"/>
  <c r="R39" i="26"/>
  <c r="R40" i="26"/>
  <c r="G45" i="26"/>
  <c r="C45" i="26"/>
  <c r="G44" i="26"/>
  <c r="C44" i="26"/>
  <c r="G43" i="26"/>
  <c r="C43" i="26"/>
  <c r="G42" i="26"/>
  <c r="C42" i="26"/>
  <c r="G41" i="26"/>
  <c r="C41" i="26"/>
  <c r="I40" i="26"/>
  <c r="E40" i="26"/>
  <c r="G39" i="26"/>
  <c r="F45" i="26"/>
  <c r="F27" i="26"/>
  <c r="J27" i="26"/>
  <c r="F28" i="26"/>
  <c r="J28" i="26"/>
  <c r="F29" i="26"/>
  <c r="J29" i="26"/>
  <c r="F30" i="26"/>
  <c r="D31" i="26"/>
  <c r="H31" i="26"/>
  <c r="F32" i="26"/>
  <c r="D33" i="26"/>
  <c r="H33" i="26"/>
  <c r="F34" i="26"/>
  <c r="D38" i="26"/>
  <c r="H38" i="26"/>
  <c r="F39" i="26"/>
  <c r="G40" i="26"/>
  <c r="H41" i="26"/>
  <c r="E42" i="26"/>
  <c r="H43" i="26"/>
  <c r="E44" i="26"/>
  <c r="D45" i="26"/>
  <c r="C27" i="26"/>
  <c r="G27" i="26"/>
  <c r="C28" i="26"/>
  <c r="G28" i="26"/>
  <c r="C29" i="26"/>
  <c r="G29" i="26"/>
  <c r="C30" i="26"/>
  <c r="G30" i="26"/>
  <c r="E31" i="26"/>
  <c r="C32" i="26"/>
  <c r="G32" i="26"/>
  <c r="E33" i="26"/>
  <c r="C34" i="26"/>
  <c r="G34" i="26"/>
  <c r="E38" i="26"/>
  <c r="I38" i="26"/>
  <c r="C39" i="26"/>
  <c r="H39" i="26"/>
  <c r="C40" i="26"/>
  <c r="H40" i="26"/>
  <c r="D41" i="26"/>
  <c r="F42" i="26"/>
  <c r="D43" i="26"/>
  <c r="F44" i="26"/>
  <c r="E45" i="26"/>
  <c r="E55" i="26" s="1"/>
  <c r="E65" i="26" s="1"/>
  <c r="D27" i="26"/>
  <c r="H27" i="26"/>
  <c r="D28" i="26"/>
  <c r="H28" i="26"/>
  <c r="D29" i="26"/>
  <c r="H29" i="26"/>
  <c r="D30" i="26"/>
  <c r="H30" i="26"/>
  <c r="F31" i="26"/>
  <c r="D32" i="26"/>
  <c r="H32" i="26"/>
  <c r="F33" i="26"/>
  <c r="D34" i="26"/>
  <c r="H34" i="26"/>
  <c r="F38" i="26"/>
  <c r="J38" i="26"/>
  <c r="J48" i="26" s="1"/>
  <c r="D39" i="26"/>
  <c r="I39" i="26"/>
  <c r="D40" i="26"/>
  <c r="J40" i="26"/>
  <c r="J50" i="26" s="1"/>
  <c r="E41" i="26"/>
  <c r="H42" i="26"/>
  <c r="E43" i="26"/>
  <c r="H44" i="26"/>
  <c r="H45" i="26"/>
  <c r="E27" i="26"/>
  <c r="I27" i="26"/>
  <c r="E28" i="26"/>
  <c r="I28" i="26"/>
  <c r="E29" i="26"/>
  <c r="I29" i="26"/>
  <c r="E30" i="26"/>
  <c r="C31" i="26"/>
  <c r="G31" i="26"/>
  <c r="E32" i="26"/>
  <c r="C33" i="26"/>
  <c r="G33" i="26"/>
  <c r="C38" i="26"/>
  <c r="G38" i="26"/>
  <c r="E39" i="26"/>
  <c r="E49" i="26" s="1"/>
  <c r="E59" i="26" s="1"/>
  <c r="J39" i="26"/>
  <c r="J49" i="26" s="1"/>
  <c r="F40" i="26"/>
  <c r="F50" i="26" s="1"/>
  <c r="F60" i="26" s="1"/>
  <c r="F41" i="26"/>
  <c r="D42" i="26"/>
  <c r="F43" i="26"/>
  <c r="D44" i="26"/>
  <c r="S45" i="25"/>
  <c r="S43" i="25"/>
  <c r="R45" i="25"/>
  <c r="R44" i="25"/>
  <c r="R43" i="25"/>
  <c r="R42" i="25"/>
  <c r="R41" i="25"/>
  <c r="S38" i="25"/>
  <c r="S39" i="25"/>
  <c r="S40" i="25"/>
  <c r="R38" i="25"/>
  <c r="R39" i="25"/>
  <c r="R40" i="25"/>
  <c r="E27" i="25"/>
  <c r="I27" i="25"/>
  <c r="E28" i="25"/>
  <c r="I28" i="25"/>
  <c r="E29" i="25"/>
  <c r="I29" i="25"/>
  <c r="E30" i="25"/>
  <c r="C31" i="25"/>
  <c r="G31" i="25"/>
  <c r="E32" i="25"/>
  <c r="C33" i="25"/>
  <c r="G33" i="25"/>
  <c r="E34" i="25"/>
  <c r="C38" i="25"/>
  <c r="G38" i="25"/>
  <c r="E39" i="25"/>
  <c r="G45" i="25"/>
  <c r="C45" i="25"/>
  <c r="G44" i="25"/>
  <c r="C44" i="25"/>
  <c r="G43" i="25"/>
  <c r="C43" i="25"/>
  <c r="G42" i="25"/>
  <c r="C42" i="25"/>
  <c r="C52" i="25" s="1"/>
  <c r="C62" i="25" s="1"/>
  <c r="G41" i="25"/>
  <c r="C41" i="25"/>
  <c r="I40" i="25"/>
  <c r="E40" i="25"/>
  <c r="G39" i="25"/>
  <c r="F45" i="25"/>
  <c r="F44" i="25"/>
  <c r="F43" i="25"/>
  <c r="F42" i="25"/>
  <c r="E45" i="25"/>
  <c r="E44" i="25"/>
  <c r="E43" i="25"/>
  <c r="H45" i="25"/>
  <c r="H55" i="25" s="1"/>
  <c r="H65" i="25" s="1"/>
  <c r="D45" i="25"/>
  <c r="H44" i="25"/>
  <c r="D44" i="25"/>
  <c r="H43" i="25"/>
  <c r="D43" i="25"/>
  <c r="H42" i="25"/>
  <c r="D42" i="25"/>
  <c r="H41" i="25"/>
  <c r="D41" i="25"/>
  <c r="J40" i="25"/>
  <c r="F40" i="25"/>
  <c r="H39" i="25"/>
  <c r="F27" i="25"/>
  <c r="J27" i="25"/>
  <c r="F28" i="25"/>
  <c r="J28" i="25"/>
  <c r="F29" i="25"/>
  <c r="J29" i="25"/>
  <c r="F30" i="25"/>
  <c r="D31" i="25"/>
  <c r="H31" i="25"/>
  <c r="F32" i="25"/>
  <c r="D33" i="25"/>
  <c r="H33" i="25"/>
  <c r="F34" i="25"/>
  <c r="D38" i="25"/>
  <c r="H38" i="25"/>
  <c r="F39" i="25"/>
  <c r="D40" i="25"/>
  <c r="C27" i="25"/>
  <c r="G27" i="25"/>
  <c r="C28" i="25"/>
  <c r="G28" i="25"/>
  <c r="C29" i="25"/>
  <c r="C50" i="25" s="1"/>
  <c r="C60" i="25" s="1"/>
  <c r="G29" i="25"/>
  <c r="C30" i="25"/>
  <c r="G30" i="25"/>
  <c r="E31" i="25"/>
  <c r="C32" i="25"/>
  <c r="G32" i="25"/>
  <c r="E33" i="25"/>
  <c r="C34" i="25"/>
  <c r="G34" i="25"/>
  <c r="E38" i="25"/>
  <c r="I38" i="25"/>
  <c r="I48" i="25" s="1"/>
  <c r="I58" i="25" s="1"/>
  <c r="C39" i="25"/>
  <c r="I39" i="25"/>
  <c r="I49" i="25" s="1"/>
  <c r="I59" i="25" s="1"/>
  <c r="G40" i="25"/>
  <c r="E41" i="25"/>
  <c r="E42" i="25"/>
  <c r="E52" i="25" s="1"/>
  <c r="E62" i="25" s="1"/>
  <c r="D27" i="25"/>
  <c r="H27" i="25"/>
  <c r="D28" i="25"/>
  <c r="H28" i="25"/>
  <c r="D29" i="25"/>
  <c r="H29" i="25"/>
  <c r="D30" i="25"/>
  <c r="H30" i="25"/>
  <c r="F31" i="25"/>
  <c r="D32" i="25"/>
  <c r="H32" i="25"/>
  <c r="F33" i="25"/>
  <c r="D34" i="25"/>
  <c r="F38" i="25"/>
  <c r="J38" i="25"/>
  <c r="J48" i="25" s="1"/>
  <c r="D39" i="25"/>
  <c r="J39" i="25"/>
  <c r="J49" i="25" s="1"/>
  <c r="H40" i="25"/>
  <c r="F41" i="25"/>
  <c r="I50" i="25" l="1"/>
  <c r="I60" i="25" s="1"/>
  <c r="I61" i="25" s="1"/>
  <c r="H55" i="26"/>
  <c r="H65" i="26" s="1"/>
  <c r="M86" i="26" s="1"/>
  <c r="H97" i="26" s="1"/>
  <c r="H52" i="26"/>
  <c r="H62" i="26" s="1"/>
  <c r="G48" i="26"/>
  <c r="G58" i="26" s="1"/>
  <c r="K79" i="26" s="1"/>
  <c r="G90" i="26" s="1"/>
  <c r="F49" i="26"/>
  <c r="F59" i="26" s="1"/>
  <c r="I80" i="26" s="1"/>
  <c r="F91" i="26" s="1"/>
  <c r="D54" i="26"/>
  <c r="D64" i="26" s="1"/>
  <c r="E53" i="25"/>
  <c r="E63" i="25" s="1"/>
  <c r="C49" i="25"/>
  <c r="C59" i="25" s="1"/>
  <c r="C80" i="25" s="1"/>
  <c r="C91" i="25" s="1"/>
  <c r="H54" i="26"/>
  <c r="H64" i="26" s="1"/>
  <c r="M85" i="26" s="1"/>
  <c r="H96" i="26" s="1"/>
  <c r="F53" i="26"/>
  <c r="F63" i="26" s="1"/>
  <c r="F51" i="26"/>
  <c r="F61" i="26" s="1"/>
  <c r="I82" i="26" s="1"/>
  <c r="F93" i="26" s="1"/>
  <c r="F48" i="26"/>
  <c r="F58" i="26" s="1"/>
  <c r="E51" i="26"/>
  <c r="E61" i="26" s="1"/>
  <c r="G82" i="26" s="1"/>
  <c r="E93" i="26" s="1"/>
  <c r="D52" i="26"/>
  <c r="D62" i="26" s="1"/>
  <c r="D49" i="26"/>
  <c r="D59" i="26" s="1"/>
  <c r="E80" i="26" s="1"/>
  <c r="D91" i="26" s="1"/>
  <c r="C50" i="26"/>
  <c r="C60" i="26" s="1"/>
  <c r="C81" i="26" s="1"/>
  <c r="C92" i="26" s="1"/>
  <c r="C48" i="26"/>
  <c r="C58" i="26" s="1"/>
  <c r="C79" i="26" s="1"/>
  <c r="C90" i="26" s="1"/>
  <c r="H49" i="26"/>
  <c r="H59" i="26" s="1"/>
  <c r="M80" i="26" s="1"/>
  <c r="H91" i="26" s="1"/>
  <c r="D50" i="26"/>
  <c r="D60" i="26" s="1"/>
  <c r="E81" i="26" s="1"/>
  <c r="D92" i="26" s="1"/>
  <c r="F54" i="26"/>
  <c r="F64" i="26" s="1"/>
  <c r="I85" i="26" s="1"/>
  <c r="F96" i="26" s="1"/>
  <c r="E53" i="26"/>
  <c r="E63" i="26" s="1"/>
  <c r="H50" i="26"/>
  <c r="H60" i="26" s="1"/>
  <c r="I48" i="26"/>
  <c r="I58" i="26" s="1"/>
  <c r="D55" i="26"/>
  <c r="D65" i="26" s="1"/>
  <c r="H51" i="26"/>
  <c r="H61" i="26" s="1"/>
  <c r="D48" i="26"/>
  <c r="D58" i="26" s="1"/>
  <c r="E50" i="26"/>
  <c r="E60" i="26" s="1"/>
  <c r="C52" i="26"/>
  <c r="C62" i="26" s="1"/>
  <c r="C54" i="26"/>
  <c r="C64" i="26" s="1"/>
  <c r="I81" i="26"/>
  <c r="F92" i="26" s="1"/>
  <c r="I49" i="26"/>
  <c r="I59" i="26" s="1"/>
  <c r="D53" i="26"/>
  <c r="D63" i="26" s="1"/>
  <c r="E48" i="26"/>
  <c r="E58" i="26" s="1"/>
  <c r="E54" i="26"/>
  <c r="E64" i="26" s="1"/>
  <c r="G50" i="26"/>
  <c r="G60" i="26" s="1"/>
  <c r="I50" i="26"/>
  <c r="I60" i="26" s="1"/>
  <c r="G52" i="26"/>
  <c r="G62" i="26" s="1"/>
  <c r="G54" i="26"/>
  <c r="G64" i="26" s="1"/>
  <c r="F52" i="26"/>
  <c r="F62" i="26" s="1"/>
  <c r="H53" i="26"/>
  <c r="H63" i="26" s="1"/>
  <c r="F55" i="26"/>
  <c r="F65" i="26" s="1"/>
  <c r="C51" i="26"/>
  <c r="C61" i="26" s="1"/>
  <c r="C53" i="26"/>
  <c r="C63" i="26" s="1"/>
  <c r="C55" i="26"/>
  <c r="C65" i="26" s="1"/>
  <c r="G80" i="26"/>
  <c r="E91" i="26" s="1"/>
  <c r="G86" i="26"/>
  <c r="E97" i="26" s="1"/>
  <c r="D51" i="26"/>
  <c r="D61" i="26" s="1"/>
  <c r="C49" i="26"/>
  <c r="C59" i="26" s="1"/>
  <c r="E52" i="26"/>
  <c r="E62" i="26" s="1"/>
  <c r="H48" i="26"/>
  <c r="H58" i="26" s="1"/>
  <c r="G49" i="26"/>
  <c r="G59" i="26" s="1"/>
  <c r="G51" i="26"/>
  <c r="G61" i="26" s="1"/>
  <c r="G53" i="26"/>
  <c r="G63" i="26" s="1"/>
  <c r="G55" i="26"/>
  <c r="G65" i="26" s="1"/>
  <c r="H50" i="25"/>
  <c r="H60" i="25" s="1"/>
  <c r="G52" i="25"/>
  <c r="G62" i="25" s="1"/>
  <c r="F48" i="25"/>
  <c r="F58" i="25" s="1"/>
  <c r="E48" i="25"/>
  <c r="E58" i="25" s="1"/>
  <c r="D49" i="25"/>
  <c r="D59" i="25" s="1"/>
  <c r="G54" i="25"/>
  <c r="G64" i="25" s="1"/>
  <c r="K85" i="25" s="1"/>
  <c r="G96" i="25" s="1"/>
  <c r="F51" i="25"/>
  <c r="F61" i="25" s="1"/>
  <c r="I82" i="25" s="1"/>
  <c r="F93" i="25" s="1"/>
  <c r="E51" i="25"/>
  <c r="E61" i="25" s="1"/>
  <c r="D50" i="25"/>
  <c r="D60" i="25" s="1"/>
  <c r="E81" i="25" s="1"/>
  <c r="D92" i="25" s="1"/>
  <c r="E55" i="25"/>
  <c r="E65" i="25" s="1"/>
  <c r="G86" i="25" s="1"/>
  <c r="E97" i="25" s="1"/>
  <c r="D48" i="25"/>
  <c r="D58" i="25" s="1"/>
  <c r="E79" i="25" s="1"/>
  <c r="D90" i="25" s="1"/>
  <c r="G50" i="25"/>
  <c r="G60" i="25" s="1"/>
  <c r="F49" i="25"/>
  <c r="F59" i="25" s="1"/>
  <c r="I80" i="25" s="1"/>
  <c r="F91" i="25" s="1"/>
  <c r="C81" i="25"/>
  <c r="C92" i="25" s="1"/>
  <c r="J50" i="25"/>
  <c r="H52" i="25"/>
  <c r="H62" i="25" s="1"/>
  <c r="H54" i="25"/>
  <c r="H64" i="25" s="1"/>
  <c r="E54" i="25"/>
  <c r="E64" i="25" s="1"/>
  <c r="F54" i="25"/>
  <c r="F64" i="25" s="1"/>
  <c r="K83" i="25"/>
  <c r="G94" i="25" s="1"/>
  <c r="G48" i="25"/>
  <c r="G58" i="25" s="1"/>
  <c r="G83" i="25"/>
  <c r="E94" i="25" s="1"/>
  <c r="D51" i="25"/>
  <c r="D61" i="25" s="1"/>
  <c r="D53" i="25"/>
  <c r="D63" i="25" s="1"/>
  <c r="D55" i="25"/>
  <c r="D65" i="25" s="1"/>
  <c r="F55" i="25"/>
  <c r="F65" i="25" s="1"/>
  <c r="C51" i="25"/>
  <c r="C61" i="25" s="1"/>
  <c r="C53" i="25"/>
  <c r="C63" i="25" s="1"/>
  <c r="C55" i="25"/>
  <c r="C65" i="25" s="1"/>
  <c r="C48" i="25"/>
  <c r="C58" i="25" s="1"/>
  <c r="I79" i="25"/>
  <c r="F90" i="25" s="1"/>
  <c r="H49" i="25"/>
  <c r="H59" i="25" s="1"/>
  <c r="H51" i="25"/>
  <c r="H61" i="25" s="1"/>
  <c r="H53" i="25"/>
  <c r="H63" i="25" s="1"/>
  <c r="M86" i="25"/>
  <c r="H97" i="25" s="1"/>
  <c r="F52" i="25"/>
  <c r="F62" i="25" s="1"/>
  <c r="G49" i="25"/>
  <c r="G59" i="25" s="1"/>
  <c r="G51" i="25"/>
  <c r="G61" i="25" s="1"/>
  <c r="G53" i="25"/>
  <c r="G63" i="25" s="1"/>
  <c r="G55" i="25"/>
  <c r="G65" i="25" s="1"/>
  <c r="E80" i="25"/>
  <c r="D91" i="25" s="1"/>
  <c r="M81" i="25"/>
  <c r="H92" i="25" s="1"/>
  <c r="H48" i="25"/>
  <c r="H58" i="25" s="1"/>
  <c r="F50" i="25"/>
  <c r="F60" i="25" s="1"/>
  <c r="D52" i="25"/>
  <c r="D62" i="25" s="1"/>
  <c r="D54" i="25"/>
  <c r="D64" i="25" s="1"/>
  <c r="G84" i="25"/>
  <c r="E95" i="25" s="1"/>
  <c r="F53" i="25"/>
  <c r="F63" i="25" s="1"/>
  <c r="E50" i="25"/>
  <c r="E60" i="25" s="1"/>
  <c r="C83" i="25"/>
  <c r="C94" i="25" s="1"/>
  <c r="C54" i="25"/>
  <c r="C64" i="25" s="1"/>
  <c r="E49" i="25"/>
  <c r="E59" i="25" s="1"/>
  <c r="D69" i="25" l="1"/>
  <c r="E73" i="25"/>
  <c r="C72" i="25"/>
  <c r="C70" i="25"/>
  <c r="H75" i="25"/>
  <c r="C69" i="25"/>
  <c r="H70" i="25"/>
  <c r="E72" i="25"/>
  <c r="I61" i="26"/>
  <c r="H72" i="26" s="1"/>
  <c r="G70" i="25"/>
  <c r="E71" i="25"/>
  <c r="E68" i="25"/>
  <c r="D72" i="26"/>
  <c r="F73" i="26"/>
  <c r="D74" i="26"/>
  <c r="F68" i="25"/>
  <c r="G72" i="25"/>
  <c r="F68" i="26"/>
  <c r="I79" i="26"/>
  <c r="F90" i="26" s="1"/>
  <c r="H74" i="26"/>
  <c r="M83" i="26"/>
  <c r="H94" i="26" s="1"/>
  <c r="G68" i="26"/>
  <c r="I84" i="26"/>
  <c r="F95" i="26" s="1"/>
  <c r="E83" i="26"/>
  <c r="D94" i="26" s="1"/>
  <c r="C68" i="26"/>
  <c r="H69" i="26"/>
  <c r="F69" i="26"/>
  <c r="E71" i="26"/>
  <c r="E85" i="26"/>
  <c r="D96" i="26" s="1"/>
  <c r="D70" i="26"/>
  <c r="D69" i="26"/>
  <c r="G82" i="25"/>
  <c r="E93" i="25" s="1"/>
  <c r="G79" i="25"/>
  <c r="E90" i="25" s="1"/>
  <c r="F74" i="26"/>
  <c r="F71" i="26"/>
  <c r="C70" i="26"/>
  <c r="C84" i="26"/>
  <c r="C95" i="26" s="1"/>
  <c r="C73" i="26"/>
  <c r="I83" i="26"/>
  <c r="F94" i="26" s="1"/>
  <c r="F72" i="26"/>
  <c r="K81" i="26"/>
  <c r="G92" i="26" s="1"/>
  <c r="G70" i="26"/>
  <c r="E79" i="26"/>
  <c r="D90" i="26" s="1"/>
  <c r="D68" i="26"/>
  <c r="M81" i="26"/>
  <c r="H92" i="26" s="1"/>
  <c r="H70" i="26"/>
  <c r="G83" i="26"/>
  <c r="E94" i="26" s="1"/>
  <c r="E72" i="26"/>
  <c r="K82" i="26"/>
  <c r="G93" i="26" s="1"/>
  <c r="G71" i="26"/>
  <c r="C80" i="26"/>
  <c r="C91" i="26" s="1"/>
  <c r="C102" i="26" s="1"/>
  <c r="C113" i="26" s="1"/>
  <c r="C69" i="26"/>
  <c r="C82" i="26"/>
  <c r="C93" i="26" s="1"/>
  <c r="C71" i="26"/>
  <c r="M84" i="26"/>
  <c r="H95" i="26" s="1"/>
  <c r="H73" i="26"/>
  <c r="K85" i="26"/>
  <c r="G96" i="26" s="1"/>
  <c r="D107" i="26" s="1"/>
  <c r="D118" i="26" s="1"/>
  <c r="G74" i="26"/>
  <c r="G85" i="26"/>
  <c r="E96" i="26" s="1"/>
  <c r="E74" i="26"/>
  <c r="E84" i="26"/>
  <c r="D95" i="26" s="1"/>
  <c r="D73" i="26"/>
  <c r="C85" i="26"/>
  <c r="C96" i="26" s="1"/>
  <c r="C74" i="26"/>
  <c r="M82" i="26"/>
  <c r="H93" i="26" s="1"/>
  <c r="D104" i="26" s="1"/>
  <c r="D115" i="26" s="1"/>
  <c r="H71" i="26"/>
  <c r="E82" i="26"/>
  <c r="D93" i="26" s="1"/>
  <c r="D71" i="26"/>
  <c r="I86" i="26"/>
  <c r="F97" i="26" s="1"/>
  <c r="F75" i="26"/>
  <c r="K83" i="26"/>
  <c r="G94" i="26" s="1"/>
  <c r="G72" i="26"/>
  <c r="G79" i="26"/>
  <c r="E90" i="26" s="1"/>
  <c r="E68" i="26"/>
  <c r="C83" i="26"/>
  <c r="C94" i="26" s="1"/>
  <c r="C72" i="26"/>
  <c r="E86" i="26"/>
  <c r="D97" i="26" s="1"/>
  <c r="D75" i="26"/>
  <c r="K84" i="26"/>
  <c r="G95" i="26" s="1"/>
  <c r="G73" i="26"/>
  <c r="K80" i="26"/>
  <c r="G91" i="26" s="1"/>
  <c r="D102" i="26" s="1"/>
  <c r="D113" i="26" s="1"/>
  <c r="G69" i="26"/>
  <c r="K86" i="26"/>
  <c r="G97" i="26" s="1"/>
  <c r="G75" i="26"/>
  <c r="M79" i="26"/>
  <c r="H90" i="26" s="1"/>
  <c r="D101" i="26" s="1"/>
  <c r="D112" i="26" s="1"/>
  <c r="H68" i="26"/>
  <c r="C86" i="26"/>
  <c r="C97" i="26" s="1"/>
  <c r="C75" i="26"/>
  <c r="G81" i="26"/>
  <c r="E92" i="26" s="1"/>
  <c r="C103" i="26" s="1"/>
  <c r="C114" i="26" s="1"/>
  <c r="E70" i="26"/>
  <c r="G84" i="26"/>
  <c r="E95" i="26" s="1"/>
  <c r="E73" i="26"/>
  <c r="F71" i="25"/>
  <c r="F69" i="25"/>
  <c r="D68" i="25"/>
  <c r="K81" i="25"/>
  <c r="G92" i="25" s="1"/>
  <c r="E75" i="25"/>
  <c r="D70" i="25"/>
  <c r="G74" i="25"/>
  <c r="I84" i="25"/>
  <c r="F95" i="25" s="1"/>
  <c r="F73" i="25"/>
  <c r="I81" i="25"/>
  <c r="F92" i="25" s="1"/>
  <c r="F70" i="25"/>
  <c r="K82" i="25"/>
  <c r="G93" i="25" s="1"/>
  <c r="G71" i="25"/>
  <c r="C84" i="25"/>
  <c r="C95" i="25" s="1"/>
  <c r="C73" i="25"/>
  <c r="K79" i="25"/>
  <c r="G90" i="25" s="1"/>
  <c r="G68" i="25"/>
  <c r="M83" i="25"/>
  <c r="H94" i="25" s="1"/>
  <c r="H72" i="25"/>
  <c r="M79" i="25"/>
  <c r="H90" i="25" s="1"/>
  <c r="D101" i="25" s="1"/>
  <c r="D112" i="25" s="1"/>
  <c r="H68" i="25"/>
  <c r="K80" i="25"/>
  <c r="G91" i="25" s="1"/>
  <c r="G69" i="25"/>
  <c r="M84" i="25"/>
  <c r="H95" i="25" s="1"/>
  <c r="H73" i="25"/>
  <c r="C82" i="25"/>
  <c r="C93" i="25" s="1"/>
  <c r="C71" i="25"/>
  <c r="E86" i="25"/>
  <c r="D97" i="25" s="1"/>
  <c r="D75" i="25"/>
  <c r="I85" i="25"/>
  <c r="F96" i="25" s="1"/>
  <c r="F74" i="25"/>
  <c r="G80" i="25"/>
  <c r="E91" i="25" s="1"/>
  <c r="C102" i="25" s="1"/>
  <c r="C113" i="25" s="1"/>
  <c r="E69" i="25"/>
  <c r="G81" i="25"/>
  <c r="E92" i="25" s="1"/>
  <c r="C103" i="25" s="1"/>
  <c r="C114" i="25" s="1"/>
  <c r="E70" i="25"/>
  <c r="E85" i="25"/>
  <c r="D96" i="25" s="1"/>
  <c r="D74" i="25"/>
  <c r="K86" i="25"/>
  <c r="G97" i="25" s="1"/>
  <c r="G75" i="25"/>
  <c r="I83" i="25"/>
  <c r="F94" i="25" s="1"/>
  <c r="F72" i="25"/>
  <c r="M82" i="25"/>
  <c r="H93" i="25" s="1"/>
  <c r="H71" i="25"/>
  <c r="C79" i="25"/>
  <c r="C90" i="25" s="1"/>
  <c r="C101" i="25" s="1"/>
  <c r="C112" i="25" s="1"/>
  <c r="C68" i="25"/>
  <c r="I86" i="25"/>
  <c r="F97" i="25" s="1"/>
  <c r="D108" i="25" s="1"/>
  <c r="D119" i="25" s="1"/>
  <c r="F75" i="25"/>
  <c r="E84" i="25"/>
  <c r="D95" i="25" s="1"/>
  <c r="D73" i="25"/>
  <c r="G85" i="25"/>
  <c r="E96" i="25" s="1"/>
  <c r="E74" i="25"/>
  <c r="C85" i="25"/>
  <c r="C96" i="25" s="1"/>
  <c r="C74" i="25"/>
  <c r="E83" i="25"/>
  <c r="D94" i="25" s="1"/>
  <c r="C105" i="25" s="1"/>
  <c r="C116" i="25" s="1"/>
  <c r="D72" i="25"/>
  <c r="K84" i="25"/>
  <c r="G95" i="25" s="1"/>
  <c r="G73" i="25"/>
  <c r="M80" i="25"/>
  <c r="H91" i="25" s="1"/>
  <c r="H69" i="25"/>
  <c r="C86" i="25"/>
  <c r="C97" i="25" s="1"/>
  <c r="C108" i="25" s="1"/>
  <c r="C119" i="25" s="1"/>
  <c r="C75" i="25"/>
  <c r="E82" i="25"/>
  <c r="D93" i="25" s="1"/>
  <c r="D71" i="25"/>
  <c r="M85" i="25"/>
  <c r="H96" i="25" s="1"/>
  <c r="H74" i="25"/>
  <c r="J19" i="7"/>
  <c r="J8" i="7"/>
  <c r="C27" i="7" s="1"/>
  <c r="H75" i="26" l="1"/>
  <c r="E69" i="26"/>
  <c r="E75" i="26"/>
  <c r="F70" i="26"/>
  <c r="C107" i="26"/>
  <c r="C118" i="26" s="1"/>
  <c r="D104" i="25"/>
  <c r="D115" i="25" s="1"/>
  <c r="C101" i="26"/>
  <c r="C112" i="26" s="1"/>
  <c r="C108" i="26"/>
  <c r="C119" i="26" s="1"/>
  <c r="D103" i="26"/>
  <c r="D114" i="26" s="1"/>
  <c r="D106" i="26"/>
  <c r="D117" i="26" s="1"/>
  <c r="C105" i="26"/>
  <c r="C116" i="26" s="1"/>
  <c r="D108" i="26"/>
  <c r="D119" i="26" s="1"/>
  <c r="C104" i="26"/>
  <c r="C115" i="26" s="1"/>
  <c r="C106" i="26"/>
  <c r="C117" i="26" s="1"/>
  <c r="D105" i="26"/>
  <c r="D116" i="26" s="1"/>
  <c r="D103" i="25"/>
  <c r="D114" i="25" s="1"/>
  <c r="C106" i="25"/>
  <c r="C117" i="25" s="1"/>
  <c r="D102" i="25"/>
  <c r="D113" i="25" s="1"/>
  <c r="C107" i="25"/>
  <c r="C118" i="25" s="1"/>
  <c r="D107" i="25"/>
  <c r="D118" i="25" s="1"/>
  <c r="C104" i="25"/>
  <c r="C115" i="25" s="1"/>
  <c r="D105" i="25"/>
  <c r="D116" i="25" s="1"/>
  <c r="D106" i="25"/>
  <c r="D117" i="25" s="1"/>
  <c r="J40" i="7" l="1"/>
  <c r="J39" i="7"/>
  <c r="I40" i="7"/>
  <c r="I39" i="7"/>
  <c r="H45" i="7"/>
  <c r="H44" i="7"/>
  <c r="H43" i="7"/>
  <c r="H42" i="7"/>
  <c r="H41" i="7"/>
  <c r="H40" i="7"/>
  <c r="H39" i="7"/>
  <c r="G45" i="7"/>
  <c r="G44" i="7"/>
  <c r="G43" i="7"/>
  <c r="G42" i="7"/>
  <c r="G41" i="7"/>
  <c r="G40" i="7"/>
  <c r="G39" i="7"/>
  <c r="F45" i="7"/>
  <c r="F44" i="7"/>
  <c r="F43" i="7"/>
  <c r="F42" i="7"/>
  <c r="F41" i="7"/>
  <c r="F40" i="7"/>
  <c r="F39" i="7"/>
  <c r="J38" i="7"/>
  <c r="I38" i="7"/>
  <c r="H38" i="7"/>
  <c r="G38" i="7"/>
  <c r="F38" i="7"/>
  <c r="E45" i="7"/>
  <c r="E44" i="7"/>
  <c r="E43" i="7"/>
  <c r="E42" i="7"/>
  <c r="E41" i="7"/>
  <c r="E40" i="7"/>
  <c r="E39" i="7"/>
  <c r="E38" i="7"/>
  <c r="D45" i="7"/>
  <c r="D44" i="7"/>
  <c r="D43" i="7"/>
  <c r="D42" i="7"/>
  <c r="D41" i="7"/>
  <c r="D40" i="7"/>
  <c r="D39" i="7"/>
  <c r="D38" i="7"/>
  <c r="C45" i="7"/>
  <c r="C44" i="7"/>
  <c r="C43" i="7"/>
  <c r="C42" i="7"/>
  <c r="C41" i="7"/>
  <c r="C40" i="7"/>
  <c r="C39" i="7"/>
  <c r="C38" i="7"/>
  <c r="J29" i="7"/>
  <c r="J28" i="7"/>
  <c r="J27" i="7"/>
  <c r="I29" i="7"/>
  <c r="I28" i="7"/>
  <c r="I27" i="7"/>
  <c r="H28" i="7"/>
  <c r="H34" i="7"/>
  <c r="H33" i="7"/>
  <c r="H32" i="7"/>
  <c r="H31" i="7"/>
  <c r="H30" i="7"/>
  <c r="H29" i="7"/>
  <c r="H27" i="7"/>
  <c r="G34" i="7"/>
  <c r="G33" i="7"/>
  <c r="G32" i="7"/>
  <c r="G31" i="7"/>
  <c r="G30" i="7"/>
  <c r="G29" i="7"/>
  <c r="G28" i="7"/>
  <c r="G27" i="7"/>
  <c r="F34" i="7"/>
  <c r="F33" i="7"/>
  <c r="F32" i="7"/>
  <c r="F31" i="7"/>
  <c r="F30" i="7"/>
  <c r="F29" i="7"/>
  <c r="F28" i="7"/>
  <c r="F27" i="7"/>
  <c r="E34" i="7"/>
  <c r="E33" i="7"/>
  <c r="E32" i="7"/>
  <c r="E31" i="7"/>
  <c r="E30" i="7"/>
  <c r="E29" i="7"/>
  <c r="E28" i="7"/>
  <c r="E27" i="7"/>
  <c r="D34" i="7"/>
  <c r="D33" i="7"/>
  <c r="D32" i="7"/>
  <c r="D31" i="7"/>
  <c r="D30" i="7"/>
  <c r="D29" i="7"/>
  <c r="D28" i="7"/>
  <c r="D27" i="7"/>
  <c r="C34" i="7"/>
  <c r="C33" i="7"/>
  <c r="C32" i="7"/>
  <c r="C31" i="7"/>
  <c r="C30" i="7"/>
  <c r="C29" i="7"/>
  <c r="C28" i="7"/>
  <c r="F20" i="22" l="1"/>
  <c r="E20" i="22"/>
  <c r="D20" i="22"/>
  <c r="C20" i="22"/>
  <c r="D19" i="22"/>
  <c r="C19" i="22"/>
  <c r="F18" i="22"/>
  <c r="E18" i="22"/>
  <c r="D18" i="22"/>
  <c r="C18" i="22"/>
  <c r="F17" i="22"/>
  <c r="C17" i="22"/>
  <c r="F16" i="22"/>
  <c r="C16" i="22"/>
  <c r="F15" i="22"/>
  <c r="C15" i="22"/>
  <c r="F14" i="22"/>
  <c r="C14" i="22"/>
  <c r="F13" i="22"/>
  <c r="C13" i="22"/>
  <c r="S29" i="7"/>
  <c r="R29" i="7"/>
  <c r="R30" i="7"/>
  <c r="R28" i="7"/>
  <c r="S28" i="7"/>
  <c r="S30" i="7"/>
  <c r="S31" i="7"/>
  <c r="R42" i="7" s="1"/>
  <c r="S32" i="7"/>
  <c r="R43" i="7" s="1"/>
  <c r="S27" i="7"/>
  <c r="R38" i="7" s="1"/>
  <c r="R39" i="7" l="1"/>
  <c r="R40" i="7"/>
  <c r="R41" i="7"/>
  <c r="F19" i="22"/>
  <c r="E19" i="22"/>
  <c r="U32" i="7" l="1"/>
  <c r="T32" i="7"/>
  <c r="U31" i="7"/>
  <c r="T31" i="7"/>
  <c r="U30" i="7"/>
  <c r="T30" i="7"/>
  <c r="U29" i="7"/>
  <c r="T29" i="7"/>
  <c r="U28" i="7"/>
  <c r="T28" i="7"/>
  <c r="U27" i="7"/>
  <c r="T27" i="7"/>
  <c r="S38" i="7" l="1"/>
  <c r="S40" i="7"/>
  <c r="S42" i="7"/>
  <c r="S39" i="7"/>
  <c r="S41" i="7"/>
  <c r="S43" i="7"/>
  <c r="I48" i="7"/>
  <c r="I58" i="7" s="1"/>
  <c r="I49" i="7"/>
  <c r="I59" i="7" s="1"/>
  <c r="J48" i="7"/>
  <c r="J49" i="7"/>
  <c r="J50" i="7"/>
  <c r="G48" i="7"/>
  <c r="G49" i="7"/>
  <c r="F48" i="7"/>
  <c r="H48" i="7"/>
  <c r="F49" i="7"/>
  <c r="H49" i="7"/>
  <c r="F50" i="7"/>
  <c r="H50" i="7"/>
  <c r="F51" i="7"/>
  <c r="H51" i="7"/>
  <c r="D48" i="7"/>
  <c r="D49" i="7"/>
  <c r="D50" i="7"/>
  <c r="C48" i="7"/>
  <c r="E48" i="7"/>
  <c r="C49" i="7"/>
  <c r="E49" i="7"/>
  <c r="C50" i="7"/>
  <c r="E50" i="7"/>
  <c r="C51" i="7"/>
  <c r="E51" i="7"/>
  <c r="G50" i="7"/>
  <c r="I50" i="7"/>
  <c r="I60" i="7" s="1"/>
  <c r="D51" i="7"/>
  <c r="G51" i="7"/>
  <c r="D52" i="7"/>
  <c r="G52" i="7"/>
  <c r="D53" i="7"/>
  <c r="G53" i="7"/>
  <c r="D54" i="7"/>
  <c r="G54" i="7"/>
  <c r="D55" i="7"/>
  <c r="G55" i="7"/>
  <c r="C52" i="7"/>
  <c r="E52" i="7"/>
  <c r="F52" i="7"/>
  <c r="H52" i="7"/>
  <c r="C53" i="7"/>
  <c r="E53" i="7"/>
  <c r="F53" i="7"/>
  <c r="H53" i="7"/>
  <c r="C54" i="7"/>
  <c r="E54" i="7"/>
  <c r="F54" i="7"/>
  <c r="H54" i="7"/>
  <c r="C55" i="7"/>
  <c r="E55" i="7"/>
  <c r="F55" i="7"/>
  <c r="H55" i="7"/>
  <c r="I61" i="7" l="1"/>
  <c r="H64" i="7"/>
  <c r="M85" i="7" s="1"/>
  <c r="G64" i="7"/>
  <c r="G62" i="7"/>
  <c r="F60" i="7"/>
  <c r="F58" i="7"/>
  <c r="I79" i="7" s="1"/>
  <c r="G60" i="7"/>
  <c r="H61" i="7"/>
  <c r="H59" i="7"/>
  <c r="G59" i="7"/>
  <c r="H63" i="7"/>
  <c r="G65" i="7"/>
  <c r="G61" i="7"/>
  <c r="F61" i="7"/>
  <c r="F59" i="7"/>
  <c r="G58" i="7"/>
  <c r="K79" i="7" s="1"/>
  <c r="H65" i="7"/>
  <c r="H62" i="7"/>
  <c r="G63" i="7"/>
  <c r="F65" i="7"/>
  <c r="F64" i="7"/>
  <c r="F63" i="7"/>
  <c r="F62" i="7"/>
  <c r="H60" i="7"/>
  <c r="H58" i="7"/>
  <c r="M79" i="7" s="1"/>
  <c r="D63" i="7"/>
  <c r="D61" i="7"/>
  <c r="C61" i="7"/>
  <c r="C59" i="7"/>
  <c r="D59" i="7"/>
  <c r="E65" i="7"/>
  <c r="E64" i="7"/>
  <c r="E63" i="7"/>
  <c r="E62" i="7"/>
  <c r="E60" i="7"/>
  <c r="E58" i="7"/>
  <c r="G79" i="7" s="1"/>
  <c r="D58" i="7"/>
  <c r="E79" i="7" s="1"/>
  <c r="D65" i="7"/>
  <c r="C65" i="7"/>
  <c r="C64" i="7"/>
  <c r="C63" i="7"/>
  <c r="C62" i="7"/>
  <c r="D64" i="7"/>
  <c r="D62" i="7"/>
  <c r="C60" i="7"/>
  <c r="C58" i="7"/>
  <c r="C79" i="7" s="1"/>
  <c r="E61" i="7"/>
  <c r="E59" i="7"/>
  <c r="D60" i="7"/>
  <c r="D70" i="7" l="1"/>
  <c r="E81" i="7"/>
  <c r="H75" i="7"/>
  <c r="M86" i="7"/>
  <c r="H97" i="7" s="1"/>
  <c r="G71" i="7"/>
  <c r="K82" i="7"/>
  <c r="G93" i="7" s="1"/>
  <c r="F70" i="7"/>
  <c r="I81" i="7"/>
  <c r="F92" i="7" s="1"/>
  <c r="E69" i="7"/>
  <c r="G80" i="7"/>
  <c r="D72" i="7"/>
  <c r="E83" i="7"/>
  <c r="D94" i="7" s="1"/>
  <c r="C74" i="7"/>
  <c r="C85" i="7"/>
  <c r="C96" i="7" s="1"/>
  <c r="E74" i="7"/>
  <c r="G85" i="7"/>
  <c r="E96" i="7" s="1"/>
  <c r="C71" i="7"/>
  <c r="C82" i="7"/>
  <c r="H70" i="7"/>
  <c r="M81" i="7"/>
  <c r="H92" i="7" s="1"/>
  <c r="F75" i="7"/>
  <c r="I86" i="7"/>
  <c r="G75" i="7"/>
  <c r="K86" i="7"/>
  <c r="G97" i="7" s="1"/>
  <c r="H71" i="7"/>
  <c r="M82" i="7"/>
  <c r="H93" i="7" s="1"/>
  <c r="G72" i="7"/>
  <c r="K83" i="7"/>
  <c r="G94" i="7" s="1"/>
  <c r="C70" i="7"/>
  <c r="C81" i="7"/>
  <c r="C92" i="7" s="1"/>
  <c r="C73" i="7"/>
  <c r="C84" i="7"/>
  <c r="C95" i="7" s="1"/>
  <c r="E73" i="7"/>
  <c r="G84" i="7"/>
  <c r="E95" i="7" s="1"/>
  <c r="C69" i="7"/>
  <c r="C80" i="7"/>
  <c r="F74" i="7"/>
  <c r="I85" i="7"/>
  <c r="H69" i="7"/>
  <c r="M80" i="7"/>
  <c r="H91" i="7" s="1"/>
  <c r="E71" i="7"/>
  <c r="G82" i="7"/>
  <c r="E93" i="7" s="1"/>
  <c r="D74" i="7"/>
  <c r="E85" i="7"/>
  <c r="D96" i="7" s="1"/>
  <c r="C75" i="7"/>
  <c r="C86" i="7"/>
  <c r="C97" i="7" s="1"/>
  <c r="E70" i="7"/>
  <c r="G81" i="7"/>
  <c r="E92" i="7" s="1"/>
  <c r="E75" i="7"/>
  <c r="G86" i="7"/>
  <c r="E97" i="7" s="1"/>
  <c r="D71" i="7"/>
  <c r="E82" i="7"/>
  <c r="D93" i="7" s="1"/>
  <c r="F72" i="7"/>
  <c r="I83" i="7"/>
  <c r="F94" i="7" s="1"/>
  <c r="G73" i="7"/>
  <c r="K84" i="7"/>
  <c r="G95" i="7" s="1"/>
  <c r="F69" i="7"/>
  <c r="I80" i="7"/>
  <c r="F91" i="7" s="1"/>
  <c r="H73" i="7"/>
  <c r="M84" i="7"/>
  <c r="H95" i="7" s="1"/>
  <c r="G70" i="7"/>
  <c r="K81" i="7"/>
  <c r="G92" i="7" s="1"/>
  <c r="G74" i="7"/>
  <c r="K85" i="7"/>
  <c r="G96" i="7" s="1"/>
  <c r="C72" i="7"/>
  <c r="C83" i="7"/>
  <c r="C94" i="7" s="1"/>
  <c r="D75" i="7"/>
  <c r="E86" i="7"/>
  <c r="D97" i="7" s="1"/>
  <c r="E72" i="7"/>
  <c r="G83" i="7"/>
  <c r="E94" i="7" s="1"/>
  <c r="D69" i="7"/>
  <c r="E80" i="7"/>
  <c r="D91" i="7" s="1"/>
  <c r="D73" i="7"/>
  <c r="E84" i="7"/>
  <c r="D95" i="7" s="1"/>
  <c r="F73" i="7"/>
  <c r="I84" i="7"/>
  <c r="F95" i="7" s="1"/>
  <c r="H72" i="7"/>
  <c r="M83" i="7"/>
  <c r="H94" i="7" s="1"/>
  <c r="F71" i="7"/>
  <c r="I82" i="7"/>
  <c r="F93" i="7" s="1"/>
  <c r="G69" i="7"/>
  <c r="K80" i="7"/>
  <c r="G91" i="7" s="1"/>
  <c r="E90" i="7"/>
  <c r="E68" i="7"/>
  <c r="G90" i="7"/>
  <c r="G68" i="7"/>
  <c r="C90" i="7"/>
  <c r="C68" i="7"/>
  <c r="F90" i="7"/>
  <c r="F68" i="7"/>
  <c r="H74" i="7"/>
  <c r="D90" i="7"/>
  <c r="D68" i="7"/>
  <c r="H90" i="7"/>
  <c r="H68" i="7"/>
  <c r="C91" i="7"/>
  <c r="C93" i="7"/>
  <c r="D92" i="7"/>
  <c r="H96" i="7"/>
  <c r="F96" i="7"/>
  <c r="E91" i="7"/>
  <c r="F97" i="7"/>
  <c r="D104" i="7" l="1"/>
  <c r="D115" i="7" s="1"/>
  <c r="C106" i="7"/>
  <c r="C117" i="7" s="1"/>
  <c r="D102" i="7"/>
  <c r="D113" i="7" s="1"/>
  <c r="D106" i="7"/>
  <c r="D117" i="7" s="1"/>
  <c r="C107" i="7"/>
  <c r="C118" i="7" s="1"/>
  <c r="C101" i="7"/>
  <c r="C112" i="7" s="1"/>
  <c r="D107" i="7"/>
  <c r="D118" i="7" s="1"/>
  <c r="D108" i="7"/>
  <c r="D119" i="7" s="1"/>
  <c r="C105" i="7"/>
  <c r="C116" i="7" s="1"/>
  <c r="D105" i="7"/>
  <c r="D116" i="7" s="1"/>
  <c r="C108" i="7"/>
  <c r="C119" i="7" s="1"/>
  <c r="C103" i="7"/>
  <c r="C114" i="7" s="1"/>
  <c r="D103" i="7"/>
  <c r="D114" i="7" s="1"/>
  <c r="C102" i="7"/>
  <c r="C113" i="7" s="1"/>
  <c r="C104" i="7"/>
  <c r="C115" i="7" s="1"/>
  <c r="D101" i="7"/>
  <c r="D112" i="7" s="1"/>
</calcChain>
</file>

<file path=xl/sharedStrings.xml><?xml version="1.0" encoding="utf-8"?>
<sst xmlns="http://schemas.openxmlformats.org/spreadsheetml/2006/main" count="337" uniqueCount="48">
  <si>
    <t>Absorbance 595</t>
  </si>
  <si>
    <t>Absorbance 450</t>
  </si>
  <si>
    <t>595/450</t>
  </si>
  <si>
    <t>Average</t>
  </si>
  <si>
    <t>Day</t>
  </si>
  <si>
    <t xml:space="preserve"> </t>
  </si>
  <si>
    <t>CM + Cell</t>
  </si>
  <si>
    <t>CM + DF + Cell</t>
  </si>
  <si>
    <t>Cell</t>
  </si>
  <si>
    <t>DF + Cell</t>
  </si>
  <si>
    <t>ddi</t>
  </si>
  <si>
    <t>BRADFORD + ddi</t>
  </si>
  <si>
    <t>Dilution</t>
  </si>
  <si>
    <t>BRADFORD</t>
  </si>
  <si>
    <t>READING</t>
  </si>
  <si>
    <t>bradford</t>
  </si>
  <si>
    <t>BRADFORD + buffer</t>
  </si>
  <si>
    <t>Replicate 2</t>
  </si>
  <si>
    <t>Replicate 1</t>
  </si>
  <si>
    <t>N1</t>
  </si>
  <si>
    <t>N2</t>
  </si>
  <si>
    <t>N3</t>
  </si>
  <si>
    <t>STD</t>
  </si>
  <si>
    <t>t.TEST</t>
  </si>
  <si>
    <t>Annotation</t>
  </si>
  <si>
    <t>Diluted protein concentration (y=.4904x)</t>
  </si>
  <si>
    <t>Reading1</t>
  </si>
  <si>
    <t>Dilution1</t>
  </si>
  <si>
    <t>Reading2</t>
  </si>
  <si>
    <t>Dilution2</t>
  </si>
  <si>
    <t>Reading3</t>
  </si>
  <si>
    <t>Dilution3</t>
  </si>
  <si>
    <r>
      <t xml:space="preserve">Actual protein amount,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g to mg</t>
    </r>
  </si>
  <si>
    <t>Cell + DF</t>
  </si>
  <si>
    <t>*refer BSA standard curve</t>
  </si>
  <si>
    <t>*</t>
  </si>
  <si>
    <r>
      <t xml:space="preserve">Actual protein amount,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 xml:space="preserve">g (y=0.4293x+0.4051) </t>
    </r>
  </si>
  <si>
    <t>minus blank ddi</t>
  </si>
  <si>
    <t>y=0.1125x + 0.0556</t>
  </si>
  <si>
    <t>Actual sGAG amount per well</t>
  </si>
  <si>
    <t>Average bradford + PER</t>
  </si>
  <si>
    <r>
      <t xml:space="preserve">Actual protein amount,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 xml:space="preserve">g (minus Bradford + PER) </t>
    </r>
  </si>
  <si>
    <t>Actual amount of protein per well, µg</t>
  </si>
  <si>
    <t>Average protein per well, mg</t>
  </si>
  <si>
    <t>sGAG/mg protein</t>
  </si>
  <si>
    <t>Average sGAG amount per well</t>
  </si>
  <si>
    <t>Absorbance 655</t>
  </si>
  <si>
    <t>sGAG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</si>
</sst>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0" fillId="0" borderId="0" xfId="0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4" xfId="0" applyFill="1" applyBorder="1"/>
    <xf numFmtId="0" fontId="0" fillId="5" borderId="1" xfId="0" applyFill="1" applyBorder="1"/>
    <xf numFmtId="0" fontId="0" fillId="2" borderId="1" xfId="0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/>
    <xf numFmtId="0" fontId="1" fillId="5" borderId="0" xfId="0" applyFont="1" applyFill="1"/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/>
    <xf numFmtId="0" fontId="0" fillId="0" borderId="1" xfId="0" applyBorder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5" borderId="9" xfId="0" applyFill="1" applyBorder="1"/>
    <xf numFmtId="0" fontId="0" fillId="0" borderId="0" xfId="0" applyAlignment="1"/>
    <xf numFmtId="0" fontId="0" fillId="0" borderId="0" xfId="0" applyFill="1" applyBorder="1" applyAlignment="1"/>
    <xf numFmtId="0" fontId="0" fillId="5" borderId="2" xfId="0" applyFill="1" applyBorder="1" applyAlignment="1"/>
    <xf numFmtId="0" fontId="0" fillId="5" borderId="3" xfId="0" applyFill="1" applyBorder="1" applyAlignment="1"/>
    <xf numFmtId="0" fontId="0" fillId="5" borderId="4" xfId="0" applyFill="1" applyBorder="1" applyAlignment="1"/>
    <xf numFmtId="0" fontId="0" fillId="4" borderId="0" xfId="0" applyFill="1" applyAlignment="1"/>
    <xf numFmtId="0" fontId="0" fillId="3" borderId="0" xfId="0" applyFill="1" applyAlignment="1"/>
    <xf numFmtId="0" fontId="0" fillId="5" borderId="2" xfId="0" applyFill="1" applyBorder="1"/>
    <xf numFmtId="0" fontId="0" fillId="5" borderId="10" xfId="0" applyFill="1" applyBorder="1"/>
    <xf numFmtId="0" fontId="0" fillId="5" borderId="0" xfId="0" applyFill="1" applyBorder="1" applyAlignment="1"/>
    <xf numFmtId="0" fontId="0" fillId="5" borderId="1" xfId="0" applyFill="1" applyBorder="1" applyAlignment="1"/>
    <xf numFmtId="0" fontId="1" fillId="2" borderId="1" xfId="0" applyFont="1" applyFill="1" applyBorder="1"/>
    <xf numFmtId="0" fontId="1" fillId="5" borderId="1" xfId="0" applyFont="1" applyFill="1" applyBorder="1"/>
    <xf numFmtId="0" fontId="0" fillId="3" borderId="0" xfId="0" applyFill="1"/>
    <xf numFmtId="0" fontId="0" fillId="2" borderId="0" xfId="0" applyFill="1" applyAlignment="1">
      <alignment horizontal="center"/>
    </xf>
    <xf numFmtId="0" fontId="0" fillId="5" borderId="10" xfId="0" applyFill="1" applyBorder="1" applyAlignment="1"/>
    <xf numFmtId="0" fontId="0" fillId="5" borderId="11" xfId="0" applyFill="1" applyBorder="1"/>
    <xf numFmtId="0" fontId="0" fillId="5" borderId="3" xfId="0" applyFill="1" applyBorder="1"/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0" borderId="1" xfId="0" applyFill="1" applyBorder="1"/>
    <xf numFmtId="0" fontId="0" fillId="2" borderId="1" xfId="0" applyFill="1" applyBorder="1" applyAlignment="1"/>
    <xf numFmtId="0" fontId="0" fillId="0" borderId="0" xfId="0" applyFill="1"/>
    <xf numFmtId="0" fontId="0" fillId="0" borderId="2" xfId="0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2"/>
          <c:order val="0"/>
          <c:tx>
            <c:strRef>
              <c:f>'Assay n1'!$C$111</c:f>
              <c:strCache>
                <c:ptCount val="1"/>
                <c:pt idx="0">
                  <c:v>Cell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'Assay n1'!#REF!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'Assay n1'!#REF!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xVal>
            <c:numRef>
              <c:f>'Assay n1'!$B$112:$B$119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</c:numCache>
            </c:numRef>
          </c:xVal>
          <c:yVal>
            <c:numRef>
              <c:f>'Assay n1'!$C$112:$C$119</c:f>
              <c:numCache>
                <c:formatCode>General</c:formatCode>
                <c:ptCount val="8"/>
                <c:pt idx="0">
                  <c:v>7.6026892049646912</c:v>
                </c:pt>
                <c:pt idx="1">
                  <c:v>3.233084526219665</c:v>
                </c:pt>
                <c:pt idx="2">
                  <c:v>14.411530556982488</c:v>
                </c:pt>
                <c:pt idx="3">
                  <c:v>15.516584141217971</c:v>
                </c:pt>
                <c:pt idx="4">
                  <c:v>20.546268117994963</c:v>
                </c:pt>
                <c:pt idx="5">
                  <c:v>21.289396424160429</c:v>
                </c:pt>
                <c:pt idx="6">
                  <c:v>35.575544464978734</c:v>
                </c:pt>
                <c:pt idx="7">
                  <c:v>39.236578161876636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'Assay n1'!$D$111</c:f>
              <c:strCache>
                <c:ptCount val="1"/>
                <c:pt idx="0">
                  <c:v>Cell + DF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'Assay n1'!#REF!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'Assay n1'!#REF!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xVal>
            <c:numRef>
              <c:f>'Assay n1'!$B$112:$B$119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</c:numCache>
            </c:numRef>
          </c:xVal>
          <c:yVal>
            <c:numRef>
              <c:f>'Assay n1'!$D$112:$D$119</c:f>
              <c:numCache>
                <c:formatCode>General</c:formatCode>
                <c:ptCount val="8"/>
                <c:pt idx="0">
                  <c:v>2.7789681817424392</c:v>
                </c:pt>
                <c:pt idx="1">
                  <c:v>4.1638596353523534</c:v>
                </c:pt>
                <c:pt idx="2">
                  <c:v>15.367423836915162</c:v>
                </c:pt>
                <c:pt idx="3">
                  <c:v>25.890215363813788</c:v>
                </c:pt>
                <c:pt idx="4">
                  <c:v>38.697060230442489</c:v>
                </c:pt>
                <c:pt idx="5">
                  <c:v>47.840604136971734</c:v>
                </c:pt>
                <c:pt idx="6">
                  <c:v>65.946575013165287</c:v>
                </c:pt>
                <c:pt idx="7">
                  <c:v>117.91982262722082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47136"/>
        <c:axId val="97153408"/>
      </c:scatterChart>
      <c:valAx>
        <c:axId val="97147136"/>
        <c:scaling>
          <c:orientation val="minMax"/>
          <c:max val="2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153408"/>
        <c:crosses val="autoZero"/>
        <c:crossBetween val="midCat"/>
        <c:majorUnit val="3"/>
      </c:valAx>
      <c:valAx>
        <c:axId val="97153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sGAG/mg protein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1471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ea typeface="Tahoma" pitchFamily="34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2"/>
          <c:order val="0"/>
          <c:tx>
            <c:strRef>
              <c:f>'Assay n2'!$C$111</c:f>
              <c:strCache>
                <c:ptCount val="1"/>
                <c:pt idx="0">
                  <c:v>Cell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'Assay n1'!#REF!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'Assay n1'!#REF!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xVal>
            <c:numRef>
              <c:f>'Assay n2'!$B$112:$B$119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</c:numCache>
            </c:numRef>
          </c:xVal>
          <c:yVal>
            <c:numRef>
              <c:f>'Assay n2'!$C$112:$C$119</c:f>
              <c:numCache>
                <c:formatCode>General</c:formatCode>
                <c:ptCount val="8"/>
                <c:pt idx="0">
                  <c:v>5.6402659848720802</c:v>
                </c:pt>
                <c:pt idx="1">
                  <c:v>5.9672974292224072</c:v>
                </c:pt>
                <c:pt idx="2">
                  <c:v>14.605701729110539</c:v>
                </c:pt>
                <c:pt idx="3">
                  <c:v>15.4427508231216</c:v>
                </c:pt>
                <c:pt idx="4">
                  <c:v>18.549111501973432</c:v>
                </c:pt>
                <c:pt idx="5">
                  <c:v>39.573252307893391</c:v>
                </c:pt>
                <c:pt idx="6">
                  <c:v>37.659354121343959</c:v>
                </c:pt>
                <c:pt idx="7">
                  <c:v>40.385004491530225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'Assay n2'!$D$111</c:f>
              <c:strCache>
                <c:ptCount val="1"/>
                <c:pt idx="0">
                  <c:v>Cell + DF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'Assay n1'!#REF!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'Assay n1'!#REF!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xVal>
            <c:numRef>
              <c:f>'Assay n2'!$B$112:$B$119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</c:numCache>
            </c:numRef>
          </c:xVal>
          <c:yVal>
            <c:numRef>
              <c:f>'Assay n2'!$D$112:$D$119</c:f>
              <c:numCache>
                <c:formatCode>General</c:formatCode>
                <c:ptCount val="8"/>
                <c:pt idx="0">
                  <c:v>4.0259220441037096</c:v>
                </c:pt>
                <c:pt idx="1">
                  <c:v>4.3305924773187883</c:v>
                </c:pt>
                <c:pt idx="2">
                  <c:v>14.426140631743079</c:v>
                </c:pt>
                <c:pt idx="3">
                  <c:v>29.191611175416998</c:v>
                </c:pt>
                <c:pt idx="4">
                  <c:v>35.322655117142467</c:v>
                </c:pt>
                <c:pt idx="5">
                  <c:v>44.354393961741209</c:v>
                </c:pt>
                <c:pt idx="6">
                  <c:v>54.824919142962763</c:v>
                </c:pt>
                <c:pt idx="7">
                  <c:v>103.26551054731154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29056"/>
        <c:axId val="97231232"/>
      </c:scatterChart>
      <c:valAx>
        <c:axId val="97229056"/>
        <c:scaling>
          <c:orientation val="minMax"/>
          <c:max val="2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231232"/>
        <c:crosses val="autoZero"/>
        <c:crossBetween val="midCat"/>
        <c:majorUnit val="3"/>
      </c:valAx>
      <c:valAx>
        <c:axId val="97231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sGAG/mg protein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2290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ea typeface="Tahoma" pitchFamily="34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2"/>
          <c:order val="0"/>
          <c:tx>
            <c:strRef>
              <c:f>'Assay n3'!$C$111</c:f>
              <c:strCache>
                <c:ptCount val="1"/>
                <c:pt idx="0">
                  <c:v>Cell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'Assay n1'!#REF!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'Assay n1'!#REF!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xVal>
            <c:numRef>
              <c:f>'Assay n3'!$B$112:$B$119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</c:numCache>
            </c:numRef>
          </c:xVal>
          <c:yVal>
            <c:numRef>
              <c:f>'Assay n3'!$C$112:$C$119</c:f>
              <c:numCache>
                <c:formatCode>General</c:formatCode>
                <c:ptCount val="8"/>
                <c:pt idx="0">
                  <c:v>3.5568941262281411</c:v>
                </c:pt>
                <c:pt idx="1">
                  <c:v>5.617600669720912</c:v>
                </c:pt>
                <c:pt idx="2">
                  <c:v>17.745058545652206</c:v>
                </c:pt>
                <c:pt idx="3">
                  <c:v>25.026692877182111</c:v>
                </c:pt>
                <c:pt idx="4">
                  <c:v>14.842037147008448</c:v>
                </c:pt>
                <c:pt idx="5">
                  <c:v>19.532877306048579</c:v>
                </c:pt>
                <c:pt idx="6">
                  <c:v>32.933560621578245</c:v>
                </c:pt>
                <c:pt idx="7">
                  <c:v>46.490593094610603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'Assay n3'!$D$111</c:f>
              <c:strCache>
                <c:ptCount val="1"/>
                <c:pt idx="0">
                  <c:v>Cell + DF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'Assay n1'!#REF!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'Assay n1'!#REF!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xVal>
            <c:numRef>
              <c:f>'Assay n3'!$B$112:$B$119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</c:numCache>
            </c:numRef>
          </c:xVal>
          <c:yVal>
            <c:numRef>
              <c:f>'Assay n3'!$D$112:$D$119</c:f>
              <c:numCache>
                <c:formatCode>General</c:formatCode>
                <c:ptCount val="8"/>
                <c:pt idx="0">
                  <c:v>2.7015083797981236</c:v>
                </c:pt>
                <c:pt idx="1">
                  <c:v>8.7227952631708874</c:v>
                </c:pt>
                <c:pt idx="2">
                  <c:v>8.3948500670223414</c:v>
                </c:pt>
                <c:pt idx="3">
                  <c:v>44.460526991541805</c:v>
                </c:pt>
                <c:pt idx="4">
                  <c:v>43.145262485630774</c:v>
                </c:pt>
                <c:pt idx="5">
                  <c:v>50.491405810905633</c:v>
                </c:pt>
                <c:pt idx="6">
                  <c:v>56.300508555172208</c:v>
                </c:pt>
                <c:pt idx="7">
                  <c:v>100.87716009663802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47808"/>
        <c:axId val="61858176"/>
      </c:scatterChart>
      <c:valAx>
        <c:axId val="61847808"/>
        <c:scaling>
          <c:orientation val="minMax"/>
          <c:max val="2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1858176"/>
        <c:crosses val="autoZero"/>
        <c:crossBetween val="midCat"/>
        <c:majorUnit val="3"/>
      </c:valAx>
      <c:valAx>
        <c:axId val="61858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sGAG/mg protein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18478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ea typeface="Tahoma" pitchFamily="34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AVERAGE!$C$12</c:f>
              <c:strCache>
                <c:ptCount val="1"/>
                <c:pt idx="0">
                  <c:v>Cell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AVERAGE!$D$13:$D$20</c:f>
                <c:numCache>
                  <c:formatCode>General</c:formatCode>
                  <c:ptCount val="8"/>
                  <c:pt idx="0">
                    <c:v>2.0231988292172818</c:v>
                  </c:pt>
                  <c:pt idx="1">
                    <c:v>1.4879586274025789</c:v>
                  </c:pt>
                  <c:pt idx="2">
                    <c:v>1.8710813503113022</c:v>
                  </c:pt>
                  <c:pt idx="3">
                    <c:v>5.5121013056775503</c:v>
                  </c:pt>
                  <c:pt idx="4">
                    <c:v>2.8945145186634011</c:v>
                  </c:pt>
                  <c:pt idx="5">
                    <c:v>11.09805820555991</c:v>
                  </c:pt>
                  <c:pt idx="6">
                    <c:v>2.3683843126759805</c:v>
                  </c:pt>
                  <c:pt idx="7">
                    <c:v>3.8990987819630401</c:v>
                  </c:pt>
                </c:numCache>
              </c:numRef>
            </c:plus>
            <c:minus>
              <c:numRef>
                <c:f>AVERAGE!$D$13:$D$20</c:f>
                <c:numCache>
                  <c:formatCode>General</c:formatCode>
                  <c:ptCount val="8"/>
                  <c:pt idx="0">
                    <c:v>2.0231988292172818</c:v>
                  </c:pt>
                  <c:pt idx="1">
                    <c:v>1.4879586274025789</c:v>
                  </c:pt>
                  <c:pt idx="2">
                    <c:v>1.8710813503113022</c:v>
                  </c:pt>
                  <c:pt idx="3">
                    <c:v>5.5121013056775503</c:v>
                  </c:pt>
                  <c:pt idx="4">
                    <c:v>2.8945145186634011</c:v>
                  </c:pt>
                  <c:pt idx="5">
                    <c:v>11.09805820555991</c:v>
                  </c:pt>
                  <c:pt idx="6">
                    <c:v>2.3683843126759805</c:v>
                  </c:pt>
                  <c:pt idx="7">
                    <c:v>3.8990987819630401</c:v>
                  </c:pt>
                </c:numCache>
              </c:numRef>
            </c:minus>
          </c:errBars>
          <c:cat>
            <c:numRef>
              <c:f>AVERAGE!$B$13:$B$20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</c:numCache>
            </c:numRef>
          </c:cat>
          <c:val>
            <c:numRef>
              <c:f>AVERAGE!$C$13:$C$20</c:f>
              <c:numCache>
                <c:formatCode>General</c:formatCode>
                <c:ptCount val="8"/>
                <c:pt idx="0">
                  <c:v>5.5999497720216374</c:v>
                </c:pt>
                <c:pt idx="1">
                  <c:v>4.9393275417209948</c:v>
                </c:pt>
                <c:pt idx="2">
                  <c:v>15.58743027724841</c:v>
                </c:pt>
                <c:pt idx="3">
                  <c:v>18.662009280507224</c:v>
                </c:pt>
                <c:pt idx="4">
                  <c:v>17.979138922325614</c:v>
                </c:pt>
                <c:pt idx="5">
                  <c:v>26.798508679367469</c:v>
                </c:pt>
                <c:pt idx="6">
                  <c:v>35.389486402633644</c:v>
                </c:pt>
                <c:pt idx="7">
                  <c:v>42.037391916005824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AVERAGE!$E$12</c:f>
              <c:strCache>
                <c:ptCount val="1"/>
                <c:pt idx="0">
                  <c:v>DF + Cell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AVERAGE!$F$13:$F$20</c:f>
                <c:numCache>
                  <c:formatCode>General</c:formatCode>
                  <c:ptCount val="8"/>
                  <c:pt idx="0">
                    <c:v>0.74329957060553942</c:v>
                  </c:pt>
                  <c:pt idx="1">
                    <c:v>2.5853155581485714</c:v>
                  </c:pt>
                  <c:pt idx="2">
                    <c:v>3.7832804311652128</c:v>
                  </c:pt>
                  <c:pt idx="3">
                    <c:v>9.907030150821404</c:v>
                  </c:pt>
                  <c:pt idx="4">
                    <c:v>3.923567662499166</c:v>
                  </c:pt>
                  <c:pt idx="5">
                    <c:v>3.0779680888858088</c:v>
                  </c:pt>
                  <c:pt idx="6">
                    <c:v>6.0403530735746189</c:v>
                  </c:pt>
                  <c:pt idx="7">
                    <c:v>9.2277247696090523</c:v>
                  </c:pt>
                </c:numCache>
              </c:numRef>
            </c:plus>
            <c:minus>
              <c:numRef>
                <c:f>AVERAGE!$F$13:$F$20</c:f>
                <c:numCache>
                  <c:formatCode>General</c:formatCode>
                  <c:ptCount val="8"/>
                  <c:pt idx="0">
                    <c:v>0.74329957060553942</c:v>
                  </c:pt>
                  <c:pt idx="1">
                    <c:v>2.5853155581485714</c:v>
                  </c:pt>
                  <c:pt idx="2">
                    <c:v>3.7832804311652128</c:v>
                  </c:pt>
                  <c:pt idx="3">
                    <c:v>9.907030150821404</c:v>
                  </c:pt>
                  <c:pt idx="4">
                    <c:v>3.923567662499166</c:v>
                  </c:pt>
                  <c:pt idx="5">
                    <c:v>3.0779680888858088</c:v>
                  </c:pt>
                  <c:pt idx="6">
                    <c:v>6.0403530735746189</c:v>
                  </c:pt>
                  <c:pt idx="7">
                    <c:v>9.2277247696090523</c:v>
                  </c:pt>
                </c:numCache>
              </c:numRef>
            </c:minus>
          </c:errBars>
          <c:cat>
            <c:numRef>
              <c:f>AVERAGE!$B$13:$B$20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</c:numCache>
            </c:numRef>
          </c:cat>
          <c:val>
            <c:numRef>
              <c:f>AVERAGE!$E$13:$E$20</c:f>
              <c:numCache>
                <c:formatCode>General</c:formatCode>
                <c:ptCount val="8"/>
                <c:pt idx="0">
                  <c:v>3.1687995352147578</c:v>
                </c:pt>
                <c:pt idx="1">
                  <c:v>5.7390824586140097</c:v>
                </c:pt>
                <c:pt idx="2">
                  <c:v>12.729471511893527</c:v>
                </c:pt>
                <c:pt idx="3">
                  <c:v>33.180784510257531</c:v>
                </c:pt>
                <c:pt idx="4">
                  <c:v>39.054992611071917</c:v>
                </c:pt>
                <c:pt idx="5">
                  <c:v>47.562134636539525</c:v>
                </c:pt>
                <c:pt idx="6">
                  <c:v>59.024000903766755</c:v>
                </c:pt>
                <c:pt idx="7">
                  <c:v>107.35416442372347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29856"/>
        <c:axId val="97531776"/>
      </c:lineChart>
      <c:catAx>
        <c:axId val="9752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531776"/>
        <c:crosses val="autoZero"/>
        <c:auto val="1"/>
        <c:lblAlgn val="ctr"/>
        <c:lblOffset val="100"/>
        <c:noMultiLvlLbl val="0"/>
      </c:catAx>
      <c:valAx>
        <c:axId val="975317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sGAG/mg</a:t>
                </a:r>
                <a:r>
                  <a:rPr lang="en-US" baseline="0"/>
                  <a:t>  protein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529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595779</xdr:colOff>
      <xdr:row>100</xdr:row>
      <xdr:rowOff>175290</xdr:rowOff>
    </xdr:from>
    <xdr:to>
      <xdr:col>16</xdr:col>
      <xdr:colOff>447923</xdr:colOff>
      <xdr:row>118</xdr:row>
      <xdr:rowOff>155790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595779</xdr:colOff>
      <xdr:row>100</xdr:row>
      <xdr:rowOff>175290</xdr:rowOff>
    </xdr:from>
    <xdr:to>
      <xdr:col>16</xdr:col>
      <xdr:colOff>447923</xdr:colOff>
      <xdr:row>118</xdr:row>
      <xdr:rowOff>155790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136338</xdr:colOff>
      <xdr:row>101</xdr:row>
      <xdr:rowOff>52025</xdr:rowOff>
    </xdr:from>
    <xdr:to>
      <xdr:col>20</xdr:col>
      <xdr:colOff>593599</xdr:colOff>
      <xdr:row>119</xdr:row>
      <xdr:rowOff>32525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21</xdr:row>
      <xdr:rowOff>13607</xdr:rowOff>
    </xdr:from>
    <xdr:to>
      <xdr:col>7</xdr:col>
      <xdr:colOff>318407</xdr:colOff>
      <xdr:row>35</xdr:row>
      <xdr:rowOff>89807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9"/>
  <sheetViews>
    <sheetView zoomScale="85" zoomScaleNormal="85" workbookViewId="0">
      <selection activeCell="P1" sqref="P1"/>
    </sheetView>
  </sheetViews>
  <sheetFormatPr defaultRowHeight="15" x14ac:dyDescent="0.25"/>
  <cols>
    <col min="1" max="1" width="9.140625" style="2"/>
    <col min="2" max="2" width="12" style="2" customWidth="1"/>
    <col min="3" max="16384" width="9.140625" style="2"/>
  </cols>
  <sheetData>
    <row r="1" spans="1:25" x14ac:dyDescent="0.25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 t="s">
        <v>47</v>
      </c>
      <c r="Q1" s="24"/>
      <c r="R1" s="24"/>
      <c r="S1" s="24"/>
      <c r="T1" s="24"/>
      <c r="U1" s="31"/>
      <c r="V1" s="24"/>
      <c r="W1" s="24"/>
      <c r="X1" s="24"/>
      <c r="Y1" s="24"/>
    </row>
    <row r="2" spans="1:25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2"/>
      <c r="Q2" s="32"/>
      <c r="R2" s="32"/>
      <c r="S2" s="32"/>
      <c r="T2" s="32"/>
      <c r="U2" s="1"/>
      <c r="V2" s="1"/>
      <c r="W2" s="1"/>
      <c r="X2" s="1"/>
      <c r="Y2" s="1"/>
    </row>
    <row r="3" spans="1:25" x14ac:dyDescent="0.25">
      <c r="A3" s="47" t="s">
        <v>14</v>
      </c>
      <c r="B3" s="44" t="s">
        <v>1</v>
      </c>
      <c r="C3" s="45"/>
      <c r="D3" s="45"/>
      <c r="E3" s="45"/>
      <c r="F3" s="45"/>
      <c r="G3" s="45"/>
      <c r="H3" s="45"/>
      <c r="I3" s="45"/>
      <c r="J3" s="46"/>
      <c r="K3" s="33"/>
      <c r="L3" s="27"/>
      <c r="M3" s="27"/>
      <c r="N3" s="27"/>
      <c r="O3" s="27"/>
      <c r="P3" s="53" t="s">
        <v>14</v>
      </c>
      <c r="Q3" s="59" t="s">
        <v>46</v>
      </c>
      <c r="R3" s="60"/>
      <c r="S3" s="60"/>
      <c r="T3" s="60"/>
      <c r="U3" s="61"/>
      <c r="V3" s="1"/>
      <c r="W3" s="1"/>
      <c r="X3" s="1"/>
      <c r="Y3" s="1"/>
    </row>
    <row r="4" spans="1:25" x14ac:dyDescent="0.25">
      <c r="A4" s="48"/>
      <c r="B4" s="5" t="s">
        <v>4</v>
      </c>
      <c r="C4" s="50" t="s">
        <v>6</v>
      </c>
      <c r="D4" s="50"/>
      <c r="E4" s="50"/>
      <c r="F4" s="50" t="s">
        <v>7</v>
      </c>
      <c r="G4" s="50"/>
      <c r="H4" s="50"/>
      <c r="I4" s="6" t="s">
        <v>11</v>
      </c>
      <c r="J4" s="25" t="s">
        <v>10</v>
      </c>
      <c r="K4" s="26"/>
      <c r="L4" s="12"/>
      <c r="M4" s="12"/>
      <c r="N4" s="12"/>
      <c r="O4" s="12"/>
      <c r="P4" s="54"/>
      <c r="Q4" s="7" t="s">
        <v>4</v>
      </c>
      <c r="R4" s="14" t="s">
        <v>6</v>
      </c>
      <c r="S4" s="15"/>
      <c r="T4" s="14" t="s">
        <v>7</v>
      </c>
      <c r="U4" s="16"/>
      <c r="V4" s="1"/>
      <c r="W4" s="1"/>
      <c r="X4" s="1"/>
      <c r="Y4" s="1"/>
    </row>
    <row r="5" spans="1:25" x14ac:dyDescent="0.25">
      <c r="A5" s="48"/>
      <c r="B5" s="5">
        <v>0</v>
      </c>
      <c r="C5" s="6">
        <v>0.30499999999999999</v>
      </c>
      <c r="D5" s="6">
        <v>0.316</v>
      </c>
      <c r="E5" s="6">
        <v>0.30599999999999999</v>
      </c>
      <c r="F5" s="6">
        <v>0.317</v>
      </c>
      <c r="G5" s="6">
        <v>0.32300000000000001</v>
      </c>
      <c r="H5" s="6">
        <v>0.32600000000000001</v>
      </c>
      <c r="I5" s="6">
        <v>0.312</v>
      </c>
      <c r="J5" s="6">
        <v>3.1E-2</v>
      </c>
      <c r="K5" s="26"/>
      <c r="L5" s="12"/>
      <c r="M5" s="12"/>
      <c r="N5" s="12"/>
      <c r="O5" s="12"/>
      <c r="P5" s="54"/>
      <c r="Q5" s="7">
        <v>0</v>
      </c>
      <c r="R5" s="7">
        <v>7.8E-2</v>
      </c>
      <c r="S5" s="7">
        <v>7.6999999999999999E-2</v>
      </c>
      <c r="T5" s="7">
        <v>6.5000000000000002E-2</v>
      </c>
      <c r="U5" s="7">
        <v>6.3E-2</v>
      </c>
      <c r="V5" s="1"/>
      <c r="W5" s="1"/>
      <c r="X5" s="1"/>
      <c r="Y5" s="1"/>
    </row>
    <row r="6" spans="1:25" x14ac:dyDescent="0.25">
      <c r="A6" s="48"/>
      <c r="B6" s="5">
        <v>3</v>
      </c>
      <c r="C6" s="6">
        <v>0.29299999999999998</v>
      </c>
      <c r="D6" s="6">
        <v>0.30199999999999999</v>
      </c>
      <c r="E6" s="6">
        <v>0.29499999999999998</v>
      </c>
      <c r="F6" s="6">
        <v>0.311</v>
      </c>
      <c r="G6" s="6">
        <v>0.316</v>
      </c>
      <c r="H6" s="6">
        <v>0.314</v>
      </c>
      <c r="I6" s="6">
        <v>0.31</v>
      </c>
      <c r="J6" s="6">
        <v>2.8000000000000001E-2</v>
      </c>
      <c r="K6" s="26"/>
      <c r="L6" s="12"/>
      <c r="M6" s="12"/>
      <c r="N6" s="12"/>
      <c r="O6" s="12"/>
      <c r="P6" s="54"/>
      <c r="Q6" s="7">
        <v>3</v>
      </c>
      <c r="R6" s="7">
        <v>6.6000000000000003E-2</v>
      </c>
      <c r="S6" s="7">
        <v>6.5000000000000002E-2</v>
      </c>
      <c r="T6" s="7">
        <v>6.8000000000000005E-2</v>
      </c>
      <c r="U6" s="7">
        <v>6.9000000000000006E-2</v>
      </c>
      <c r="V6" s="1"/>
      <c r="W6" s="1"/>
      <c r="X6" s="1"/>
      <c r="Y6" s="1"/>
    </row>
    <row r="7" spans="1:25" x14ac:dyDescent="0.25">
      <c r="A7" s="48"/>
      <c r="B7" s="5">
        <v>6</v>
      </c>
      <c r="C7" s="6">
        <v>0.315</v>
      </c>
      <c r="D7" s="6">
        <v>0.316</v>
      </c>
      <c r="E7" s="6">
        <v>0.311</v>
      </c>
      <c r="F7" s="6">
        <v>0.316</v>
      </c>
      <c r="G7" s="6">
        <v>0.32</v>
      </c>
      <c r="H7" s="6">
        <v>0.32200000000000001</v>
      </c>
      <c r="I7" s="6">
        <v>0.308</v>
      </c>
      <c r="J7" s="6">
        <v>3.1E-2</v>
      </c>
      <c r="K7" s="26"/>
      <c r="L7" s="12"/>
      <c r="M7" s="12"/>
      <c r="N7" s="12"/>
      <c r="O7" s="12"/>
      <c r="P7" s="54"/>
      <c r="Q7" s="7">
        <v>6</v>
      </c>
      <c r="R7" s="7">
        <v>0.10199999999999999</v>
      </c>
      <c r="S7" s="7">
        <v>0.1</v>
      </c>
      <c r="T7" s="7">
        <v>0.104</v>
      </c>
      <c r="U7" s="7">
        <v>0.10199999999999999</v>
      </c>
      <c r="V7" s="1"/>
      <c r="W7" s="1"/>
      <c r="X7" s="1"/>
      <c r="Y7" s="1"/>
    </row>
    <row r="8" spans="1:25" x14ac:dyDescent="0.25">
      <c r="A8" s="48"/>
      <c r="B8" s="5">
        <v>9</v>
      </c>
      <c r="C8" s="6">
        <v>0.29699999999999999</v>
      </c>
      <c r="D8" s="6">
        <v>0.30199999999999999</v>
      </c>
      <c r="E8" s="6">
        <v>0.30099999999999999</v>
      </c>
      <c r="F8" s="6">
        <v>0.31</v>
      </c>
      <c r="G8" s="6">
        <v>0.316</v>
      </c>
      <c r="H8" s="6">
        <v>0.317</v>
      </c>
      <c r="I8" s="6"/>
      <c r="J8" s="6">
        <f>AVERAGE(J5:J7)</f>
        <v>0.03</v>
      </c>
      <c r="K8" s="26"/>
      <c r="L8" s="12"/>
      <c r="M8" s="12"/>
      <c r="N8" s="12"/>
      <c r="O8" s="12"/>
      <c r="P8" s="54"/>
      <c r="Q8" s="7">
        <v>9</v>
      </c>
      <c r="R8" s="7">
        <v>0.10199999999999999</v>
      </c>
      <c r="S8" s="7">
        <v>0.10199999999999999</v>
      </c>
      <c r="T8" s="7">
        <v>0.13500000000000001</v>
      </c>
      <c r="U8" s="7">
        <v>0.13400000000000001</v>
      </c>
      <c r="V8" s="1"/>
      <c r="W8" s="1"/>
      <c r="X8" s="1"/>
      <c r="Y8" s="1"/>
    </row>
    <row r="9" spans="1:25" x14ac:dyDescent="0.25">
      <c r="A9" s="48"/>
      <c r="B9" s="5">
        <v>12</v>
      </c>
      <c r="C9" s="6">
        <v>0.315</v>
      </c>
      <c r="D9" s="6">
        <v>0.315</v>
      </c>
      <c r="E9" s="6">
        <v>0.313</v>
      </c>
      <c r="F9" s="6">
        <v>0.316</v>
      </c>
      <c r="G9" s="6">
        <v>0.32100000000000001</v>
      </c>
      <c r="H9" s="6">
        <v>0.32200000000000001</v>
      </c>
      <c r="I9" s="6"/>
      <c r="J9" s="6"/>
      <c r="K9" s="26"/>
      <c r="L9" s="12"/>
      <c r="M9" s="12"/>
      <c r="N9" s="12"/>
      <c r="O9" s="12"/>
      <c r="P9" s="54"/>
      <c r="Q9" s="7">
        <v>12</v>
      </c>
      <c r="R9" s="7">
        <v>0.121</v>
      </c>
      <c r="S9" s="7">
        <v>0.11799999999999999</v>
      </c>
      <c r="T9" s="7">
        <v>0.17799999999999999</v>
      </c>
      <c r="U9" s="7">
        <v>0.17699999999999999</v>
      </c>
      <c r="V9" s="1"/>
      <c r="W9" s="1"/>
      <c r="X9" s="1"/>
      <c r="Y9" s="1"/>
    </row>
    <row r="10" spans="1:25" x14ac:dyDescent="0.25">
      <c r="A10" s="48"/>
      <c r="B10" s="5">
        <v>15</v>
      </c>
      <c r="C10" s="6">
        <v>0.30299999999999999</v>
      </c>
      <c r="D10" s="6">
        <v>0.308</v>
      </c>
      <c r="E10" s="6">
        <v>0.30299999999999999</v>
      </c>
      <c r="F10" s="6">
        <v>0.311</v>
      </c>
      <c r="G10" s="6">
        <v>0.32100000000000001</v>
      </c>
      <c r="H10" s="6">
        <v>0.31900000000000001</v>
      </c>
      <c r="I10" s="6"/>
      <c r="J10" s="6"/>
      <c r="K10" s="26"/>
      <c r="L10" s="12"/>
      <c r="M10" s="12"/>
      <c r="N10" s="12"/>
      <c r="O10" s="12"/>
      <c r="P10" s="54"/>
      <c r="Q10" s="7">
        <v>15</v>
      </c>
      <c r="R10" s="7">
        <v>0.121</v>
      </c>
      <c r="S10" s="7">
        <v>0.121</v>
      </c>
      <c r="T10" s="7">
        <v>0.20300000000000001</v>
      </c>
      <c r="U10" s="7">
        <v>0.20699999999999999</v>
      </c>
      <c r="V10" s="1"/>
      <c r="W10" s="1"/>
      <c r="X10" s="1"/>
      <c r="Y10" s="1"/>
    </row>
    <row r="11" spans="1:25" x14ac:dyDescent="0.25">
      <c r="A11" s="48"/>
      <c r="B11" s="5">
        <v>18</v>
      </c>
      <c r="C11" s="6">
        <v>0.34599999999999997</v>
      </c>
      <c r="D11" s="6">
        <v>0.34799999999999998</v>
      </c>
      <c r="E11" s="6">
        <v>0.32900000000000001</v>
      </c>
      <c r="F11" s="6">
        <v>0.33300000000000002</v>
      </c>
      <c r="G11" s="6">
        <v>0.33800000000000002</v>
      </c>
      <c r="H11" s="6">
        <v>0.33700000000000002</v>
      </c>
      <c r="I11" s="6"/>
      <c r="J11" s="6"/>
      <c r="K11" s="26"/>
      <c r="L11" s="12"/>
      <c r="M11" s="12"/>
      <c r="N11" s="12"/>
      <c r="O11" s="12"/>
      <c r="P11" s="54"/>
      <c r="Q11" s="7">
        <v>18</v>
      </c>
      <c r="R11" s="7">
        <v>0.17100000000000001</v>
      </c>
      <c r="S11" s="7">
        <v>0.16900000000000001</v>
      </c>
      <c r="T11" s="7">
        <v>0.16300000000000001</v>
      </c>
      <c r="U11" s="7">
        <v>0.161</v>
      </c>
      <c r="V11" s="1"/>
      <c r="W11" s="1"/>
      <c r="X11" s="1"/>
      <c r="Y11" s="1"/>
    </row>
    <row r="12" spans="1:25" x14ac:dyDescent="0.25">
      <c r="A12" s="48"/>
      <c r="B12" s="5">
        <v>21</v>
      </c>
      <c r="C12" s="6">
        <v>0.311</v>
      </c>
      <c r="D12" s="6">
        <v>0.309</v>
      </c>
      <c r="E12" s="6">
        <v>0.311</v>
      </c>
      <c r="F12" s="6">
        <v>0.309</v>
      </c>
      <c r="G12" s="6">
        <v>0.317</v>
      </c>
      <c r="H12" s="6">
        <v>0.32300000000000001</v>
      </c>
      <c r="I12" s="6"/>
      <c r="J12" s="6"/>
      <c r="K12" s="26"/>
      <c r="L12" s="12"/>
      <c r="M12" s="12"/>
      <c r="N12" s="12"/>
      <c r="O12" s="12"/>
      <c r="P12" s="55"/>
      <c r="Q12" s="7">
        <v>21</v>
      </c>
      <c r="R12" s="7">
        <v>0.14399999999999999</v>
      </c>
      <c r="S12" s="7">
        <v>0.14599999999999999</v>
      </c>
      <c r="T12" s="7">
        <v>0.24399999999999999</v>
      </c>
      <c r="U12" s="7">
        <v>0.245</v>
      </c>
      <c r="V12" s="1"/>
      <c r="W12" s="1"/>
      <c r="X12" s="1"/>
      <c r="Y12" s="1"/>
    </row>
    <row r="13" spans="1:25" x14ac:dyDescent="0.25">
      <c r="A13" s="48"/>
      <c r="B13" s="3"/>
      <c r="C13" s="3" t="s">
        <v>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customHeight="1" x14ac:dyDescent="0.25">
      <c r="A14" s="48"/>
      <c r="B14" s="44" t="s">
        <v>0</v>
      </c>
      <c r="C14" s="45"/>
      <c r="D14" s="45"/>
      <c r="E14" s="45"/>
      <c r="F14" s="45"/>
      <c r="G14" s="45"/>
      <c r="H14" s="45"/>
      <c r="I14" s="45"/>
      <c r="J14" s="46"/>
      <c r="K14" s="33"/>
      <c r="L14" s="27"/>
      <c r="M14" s="27"/>
      <c r="N14" s="27"/>
      <c r="O14" s="27"/>
      <c r="P14" s="36" t="s">
        <v>25</v>
      </c>
      <c r="Q14" s="14"/>
      <c r="R14" s="15" t="s">
        <v>18</v>
      </c>
      <c r="S14" s="15"/>
      <c r="T14" s="15" t="s">
        <v>17</v>
      </c>
      <c r="U14" s="15"/>
      <c r="V14" s="15" t="s">
        <v>18</v>
      </c>
      <c r="W14" s="15"/>
      <c r="X14" s="15" t="s">
        <v>17</v>
      </c>
      <c r="Y14" s="39"/>
    </row>
    <row r="15" spans="1:25" ht="15" customHeight="1" x14ac:dyDescent="0.25">
      <c r="A15" s="48"/>
      <c r="B15" s="5" t="s">
        <v>4</v>
      </c>
      <c r="C15" s="50" t="s">
        <v>6</v>
      </c>
      <c r="D15" s="50"/>
      <c r="E15" s="50"/>
      <c r="F15" s="50" t="s">
        <v>7</v>
      </c>
      <c r="G15" s="50"/>
      <c r="H15" s="50"/>
      <c r="I15" s="6" t="s">
        <v>11</v>
      </c>
      <c r="J15" s="25" t="s">
        <v>10</v>
      </c>
      <c r="K15" s="26"/>
      <c r="L15" s="12"/>
      <c r="M15" s="12"/>
      <c r="N15" s="12"/>
      <c r="O15" s="12"/>
      <c r="P15" s="37"/>
      <c r="Q15" s="7" t="s">
        <v>4</v>
      </c>
      <c r="R15" s="14" t="s">
        <v>6</v>
      </c>
      <c r="S15" s="15" t="s">
        <v>12</v>
      </c>
      <c r="T15" s="14" t="s">
        <v>6</v>
      </c>
      <c r="U15" s="15" t="s">
        <v>12</v>
      </c>
      <c r="V15" s="14" t="s">
        <v>7</v>
      </c>
      <c r="W15" s="15" t="s">
        <v>12</v>
      </c>
      <c r="X15" s="14" t="s">
        <v>7</v>
      </c>
      <c r="Y15" s="39" t="s">
        <v>12</v>
      </c>
    </row>
    <row r="16" spans="1:25" x14ac:dyDescent="0.25">
      <c r="A16" s="48"/>
      <c r="B16" s="5">
        <v>0</v>
      </c>
      <c r="C16" s="6">
        <v>0.20100000000000001</v>
      </c>
      <c r="D16" s="6">
        <v>0.20699999999999999</v>
      </c>
      <c r="E16" s="6">
        <v>0.20699999999999999</v>
      </c>
      <c r="F16" s="6">
        <v>0.21199999999999999</v>
      </c>
      <c r="G16" s="6">
        <v>0.216</v>
      </c>
      <c r="H16" s="6">
        <v>0.221</v>
      </c>
      <c r="I16" s="6">
        <v>0.18099999999999999</v>
      </c>
      <c r="J16" s="6">
        <v>0.03</v>
      </c>
      <c r="K16" s="26"/>
      <c r="L16" s="12"/>
      <c r="M16" s="12"/>
      <c r="N16" s="12"/>
      <c r="O16" s="12"/>
      <c r="P16" s="54" t="s">
        <v>38</v>
      </c>
      <c r="Q16" s="7">
        <v>0</v>
      </c>
      <c r="R16" s="7">
        <f>(R5-0.0556)/0.1125</f>
        <v>0.19911111111111113</v>
      </c>
      <c r="S16" s="29">
        <v>2.5</v>
      </c>
      <c r="T16" s="7">
        <f t="shared" ref="T16:T23" si="0">(S5-0.0556)/0.1125</f>
        <v>0.19022222222222224</v>
      </c>
      <c r="U16" s="29">
        <v>2.5</v>
      </c>
      <c r="V16" s="7">
        <f>(T5-0.0556)/0.1125</f>
        <v>8.3555555555555605E-2</v>
      </c>
      <c r="W16" s="29">
        <v>2.5</v>
      </c>
      <c r="X16" s="7">
        <f>(U5-0.0556)/0.1125</f>
        <v>6.577777777777781E-2</v>
      </c>
      <c r="Y16" s="29">
        <v>2.5</v>
      </c>
    </row>
    <row r="17" spans="1:25" x14ac:dyDescent="0.25">
      <c r="A17" s="48"/>
      <c r="B17" s="5">
        <v>3</v>
      </c>
      <c r="C17" s="6">
        <v>0.19900000000000001</v>
      </c>
      <c r="D17" s="6">
        <v>0.20300000000000001</v>
      </c>
      <c r="E17" s="6">
        <v>0.20100000000000001</v>
      </c>
      <c r="F17" s="6">
        <v>0.20799999999999999</v>
      </c>
      <c r="G17" s="6">
        <v>0.216</v>
      </c>
      <c r="H17" s="6">
        <v>0.214</v>
      </c>
      <c r="I17" s="6">
        <v>0.183</v>
      </c>
      <c r="J17" s="6">
        <v>3.2000000000000001E-2</v>
      </c>
      <c r="K17" s="26"/>
      <c r="L17" s="12"/>
      <c r="M17" s="12"/>
      <c r="N17" s="12"/>
      <c r="O17" s="12"/>
      <c r="P17" s="54"/>
      <c r="Q17" s="7">
        <v>3</v>
      </c>
      <c r="R17" s="7">
        <f t="shared" ref="R17:R23" si="1">(R6-0.0556)/0.1125</f>
        <v>9.2444444444444496E-2</v>
      </c>
      <c r="S17" s="29">
        <v>2.5</v>
      </c>
      <c r="T17" s="7">
        <f t="shared" si="0"/>
        <v>8.3555555555555605E-2</v>
      </c>
      <c r="U17" s="29">
        <v>2.5</v>
      </c>
      <c r="V17" s="7">
        <f>(T6-0.0556)/0.1125</f>
        <v>0.11022222222222229</v>
      </c>
      <c r="W17" s="29">
        <v>2.5</v>
      </c>
      <c r="X17" s="7">
        <f>(U6-0.0556)/0.1125</f>
        <v>0.1191111111111112</v>
      </c>
      <c r="Y17" s="29">
        <v>2.5</v>
      </c>
    </row>
    <row r="18" spans="1:25" x14ac:dyDescent="0.25">
      <c r="A18" s="48"/>
      <c r="B18" s="5">
        <v>6</v>
      </c>
      <c r="C18" s="6">
        <v>0.217</v>
      </c>
      <c r="D18" s="6">
        <v>0.214</v>
      </c>
      <c r="E18" s="6">
        <v>0.21099999999999999</v>
      </c>
      <c r="F18" s="6">
        <v>0.21199999999999999</v>
      </c>
      <c r="G18" s="6">
        <v>0.216</v>
      </c>
      <c r="H18" s="6">
        <v>0.22</v>
      </c>
      <c r="I18" s="6">
        <v>0.18</v>
      </c>
      <c r="J18" s="6">
        <v>0.03</v>
      </c>
      <c r="K18" s="26"/>
      <c r="L18" s="12"/>
      <c r="M18" s="12"/>
      <c r="N18" s="12"/>
      <c r="O18" s="12"/>
      <c r="P18" s="54"/>
      <c r="Q18" s="7">
        <v>6</v>
      </c>
      <c r="R18" s="7">
        <f t="shared" si="1"/>
        <v>0.41244444444444439</v>
      </c>
      <c r="S18" s="29">
        <v>2.5</v>
      </c>
      <c r="T18" s="7">
        <f t="shared" si="0"/>
        <v>0.39466666666666672</v>
      </c>
      <c r="U18" s="29">
        <v>2.5</v>
      </c>
      <c r="V18" s="7">
        <f>(T7-0.0556)/0.1125</f>
        <v>0.43022222222222217</v>
      </c>
      <c r="W18" s="29">
        <v>2.5</v>
      </c>
      <c r="X18" s="7">
        <f>(U7-0.0556)/0.1125</f>
        <v>0.41244444444444439</v>
      </c>
      <c r="Y18" s="29">
        <v>2.5</v>
      </c>
    </row>
    <row r="19" spans="1:25" x14ac:dyDescent="0.25">
      <c r="A19" s="48"/>
      <c r="B19" s="5">
        <v>9</v>
      </c>
      <c r="C19" s="6">
        <v>0.19900000000000001</v>
      </c>
      <c r="D19" s="6">
        <v>0.20200000000000001</v>
      </c>
      <c r="E19" s="6">
        <v>0.20399999999999999</v>
      </c>
      <c r="F19" s="6">
        <v>0.20699999999999999</v>
      </c>
      <c r="G19" s="6">
        <v>0.21299999999999999</v>
      </c>
      <c r="H19" s="6">
        <v>0.216</v>
      </c>
      <c r="I19" s="6"/>
      <c r="J19" s="6">
        <f>AVERAGE(J16:J18)</f>
        <v>3.0666666666666665E-2</v>
      </c>
      <c r="K19" s="26"/>
      <c r="L19" s="12"/>
      <c r="M19" s="12"/>
      <c r="N19" s="12"/>
      <c r="O19" s="12"/>
      <c r="P19" s="54"/>
      <c r="Q19" s="7">
        <v>9</v>
      </c>
      <c r="R19" s="7">
        <f t="shared" si="1"/>
        <v>0.41244444444444439</v>
      </c>
      <c r="S19" s="29">
        <v>2.5</v>
      </c>
      <c r="T19" s="7">
        <f t="shared" si="0"/>
        <v>0.41244444444444439</v>
      </c>
      <c r="U19" s="29">
        <v>2.5</v>
      </c>
      <c r="V19" s="7">
        <f>(T8-0.0556)/0.1125</f>
        <v>0.70577777777777784</v>
      </c>
      <c r="W19" s="29">
        <v>2.5</v>
      </c>
      <c r="X19" s="7">
        <f>(U8-0.0556)/0.1125</f>
        <v>0.696888888888889</v>
      </c>
      <c r="Y19" s="29">
        <v>2.5</v>
      </c>
    </row>
    <row r="20" spans="1:25" x14ac:dyDescent="0.25">
      <c r="A20" s="48"/>
      <c r="B20" s="5">
        <v>12</v>
      </c>
      <c r="C20" s="6">
        <v>0.21299999999999999</v>
      </c>
      <c r="D20" s="6">
        <v>0.21199999999999999</v>
      </c>
      <c r="E20" s="6">
        <v>0.215</v>
      </c>
      <c r="F20" s="6">
        <v>0.21299999999999999</v>
      </c>
      <c r="G20" s="6">
        <v>0.219</v>
      </c>
      <c r="H20" s="6">
        <v>0.221</v>
      </c>
      <c r="I20" s="6"/>
      <c r="J20" s="6"/>
      <c r="K20" s="26"/>
      <c r="L20" s="12"/>
      <c r="M20" s="12"/>
      <c r="N20" s="12"/>
      <c r="O20" s="12"/>
      <c r="P20" s="54"/>
      <c r="Q20" s="7">
        <v>12</v>
      </c>
      <c r="R20" s="7">
        <f t="shared" si="1"/>
        <v>0.58133333333333337</v>
      </c>
      <c r="S20" s="29">
        <v>2.5</v>
      </c>
      <c r="T20" s="7">
        <f t="shared" si="0"/>
        <v>0.55466666666666664</v>
      </c>
      <c r="U20" s="29">
        <v>2.5</v>
      </c>
      <c r="V20" s="7">
        <f t="shared" ref="V20:V23" si="2">(T9-0.0556)/0.1125</f>
        <v>1.0879999999999999</v>
      </c>
      <c r="W20" s="29">
        <v>2.5</v>
      </c>
      <c r="X20" s="7">
        <f t="shared" ref="X20:X23" si="3">(U9-0.0556)/0.1125</f>
        <v>1.0791111111111111</v>
      </c>
      <c r="Y20" s="29">
        <v>2.5</v>
      </c>
    </row>
    <row r="21" spans="1:25" x14ac:dyDescent="0.25">
      <c r="A21" s="48"/>
      <c r="B21" s="5">
        <v>15</v>
      </c>
      <c r="C21" s="6">
        <v>0.20499999999999999</v>
      </c>
      <c r="D21" s="6">
        <v>0.20899999999999999</v>
      </c>
      <c r="E21" s="6">
        <v>0.20499999999999999</v>
      </c>
      <c r="F21" s="6">
        <v>0.21099999999999999</v>
      </c>
      <c r="G21" s="6">
        <v>0.216</v>
      </c>
      <c r="H21" s="6">
        <v>0.219</v>
      </c>
      <c r="I21" s="6"/>
      <c r="J21" s="6"/>
      <c r="K21" s="26"/>
      <c r="L21" s="12"/>
      <c r="M21" s="12"/>
      <c r="N21" s="12"/>
      <c r="O21" s="12"/>
      <c r="P21" s="54"/>
      <c r="Q21" s="7">
        <v>15</v>
      </c>
      <c r="R21" s="7">
        <f t="shared" si="1"/>
        <v>0.58133333333333337</v>
      </c>
      <c r="S21" s="29">
        <v>2.5</v>
      </c>
      <c r="T21" s="7">
        <f t="shared" si="0"/>
        <v>0.58133333333333337</v>
      </c>
      <c r="U21" s="29">
        <v>2.5</v>
      </c>
      <c r="V21" s="7">
        <f t="shared" si="2"/>
        <v>1.3102222222222224</v>
      </c>
      <c r="W21" s="29">
        <v>2.5</v>
      </c>
      <c r="X21" s="7">
        <f t="shared" si="3"/>
        <v>1.3457777777777775</v>
      </c>
      <c r="Y21" s="29">
        <v>2.5</v>
      </c>
    </row>
    <row r="22" spans="1:25" x14ac:dyDescent="0.25">
      <c r="A22" s="48"/>
      <c r="B22" s="5">
        <v>18</v>
      </c>
      <c r="C22" s="6">
        <v>0.23799999999999999</v>
      </c>
      <c r="D22" s="6">
        <v>0.23699999999999999</v>
      </c>
      <c r="E22" s="6">
        <v>0.224</v>
      </c>
      <c r="F22" s="6">
        <v>0.22500000000000001</v>
      </c>
      <c r="G22" s="6">
        <v>0.23100000000000001</v>
      </c>
      <c r="H22" s="6">
        <v>0.23400000000000001</v>
      </c>
      <c r="I22" s="6"/>
      <c r="J22" s="6"/>
      <c r="K22" s="26"/>
      <c r="L22" s="12"/>
      <c r="M22" s="12"/>
      <c r="N22" s="12"/>
      <c r="O22" s="12"/>
      <c r="P22" s="54"/>
      <c r="Q22" s="7">
        <v>18</v>
      </c>
      <c r="R22" s="7">
        <f t="shared" si="1"/>
        <v>1.0257777777777779</v>
      </c>
      <c r="S22" s="29">
        <v>2.5</v>
      </c>
      <c r="T22" s="7">
        <f t="shared" si="0"/>
        <v>1.008</v>
      </c>
      <c r="U22" s="29">
        <v>2.5</v>
      </c>
      <c r="V22" s="7">
        <f t="shared" si="2"/>
        <v>0.95466666666666677</v>
      </c>
      <c r="W22" s="29">
        <v>5</v>
      </c>
      <c r="X22" s="7">
        <f t="shared" si="3"/>
        <v>0.93688888888888888</v>
      </c>
      <c r="Y22" s="29">
        <v>5</v>
      </c>
    </row>
    <row r="23" spans="1:25" x14ac:dyDescent="0.25">
      <c r="A23" s="49"/>
      <c r="B23" s="34">
        <v>21</v>
      </c>
      <c r="C23" s="6">
        <v>0.19500000000000001</v>
      </c>
      <c r="D23" s="6">
        <v>0.183</v>
      </c>
      <c r="E23" s="6">
        <v>0.20100000000000001</v>
      </c>
      <c r="F23" s="6">
        <v>0.21199999999999999</v>
      </c>
      <c r="G23" s="6">
        <v>0.218</v>
      </c>
      <c r="H23" s="6">
        <v>0.22</v>
      </c>
      <c r="I23" s="6"/>
      <c r="J23" s="6"/>
      <c r="K23" s="26"/>
      <c r="L23" s="12"/>
      <c r="M23" s="12"/>
      <c r="N23" s="12"/>
      <c r="O23" s="12"/>
      <c r="P23" s="55"/>
      <c r="Q23" s="7">
        <v>21</v>
      </c>
      <c r="R23" s="7">
        <f t="shared" si="1"/>
        <v>0.78577777777777769</v>
      </c>
      <c r="S23" s="29">
        <v>2.5</v>
      </c>
      <c r="T23" s="7">
        <f t="shared" si="0"/>
        <v>0.80355555555555547</v>
      </c>
      <c r="U23" s="29">
        <v>2.5</v>
      </c>
      <c r="V23" s="7">
        <f t="shared" si="2"/>
        <v>1.6746666666666667</v>
      </c>
      <c r="W23" s="29">
        <v>5</v>
      </c>
      <c r="X23" s="7">
        <f t="shared" si="3"/>
        <v>1.6835555555555557</v>
      </c>
      <c r="Y23" s="29">
        <v>5</v>
      </c>
    </row>
    <row r="24" spans="1:25" x14ac:dyDescent="0.25">
      <c r="A24" s="3"/>
      <c r="B24" s="35"/>
      <c r="C24" s="35"/>
      <c r="D24" s="35"/>
      <c r="E24" s="35"/>
      <c r="F24" s="35"/>
      <c r="G24" s="3"/>
      <c r="H24" s="3"/>
      <c r="I24" s="3"/>
      <c r="J24" s="3"/>
      <c r="K24" s="3"/>
      <c r="L24" s="3"/>
      <c r="M24" s="3"/>
      <c r="N24" s="3"/>
      <c r="O24" s="3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customHeight="1" x14ac:dyDescent="0.25">
      <c r="A25" s="56" t="s">
        <v>37</v>
      </c>
      <c r="B25" s="57" t="s">
        <v>1</v>
      </c>
      <c r="C25" s="58"/>
      <c r="D25" s="58"/>
      <c r="E25" s="58"/>
      <c r="F25" s="58"/>
      <c r="G25" s="45"/>
      <c r="H25" s="45"/>
      <c r="I25" s="45"/>
      <c r="J25" s="46"/>
      <c r="K25" s="33"/>
      <c r="L25" s="27"/>
      <c r="M25" s="27"/>
      <c r="N25" s="27"/>
      <c r="O25" s="27"/>
      <c r="P25" s="53" t="s">
        <v>39</v>
      </c>
      <c r="Q25" s="14"/>
      <c r="R25" s="14" t="s">
        <v>6</v>
      </c>
      <c r="S25" s="15"/>
      <c r="T25" s="14" t="s">
        <v>7</v>
      </c>
      <c r="U25" s="16"/>
      <c r="V25" s="1"/>
      <c r="W25" s="1"/>
      <c r="X25" s="1"/>
      <c r="Y25" s="1"/>
    </row>
    <row r="26" spans="1:25" ht="15" customHeight="1" x14ac:dyDescent="0.25">
      <c r="A26" s="56"/>
      <c r="B26" s="5" t="s">
        <v>4</v>
      </c>
      <c r="C26" s="50" t="s">
        <v>6</v>
      </c>
      <c r="D26" s="50"/>
      <c r="E26" s="50"/>
      <c r="F26" s="50" t="s">
        <v>7</v>
      </c>
      <c r="G26" s="50"/>
      <c r="H26" s="50"/>
      <c r="I26" s="6" t="s">
        <v>16</v>
      </c>
      <c r="J26" s="25" t="s">
        <v>15</v>
      </c>
      <c r="K26" s="26"/>
      <c r="L26" s="12"/>
      <c r="M26" s="12"/>
      <c r="N26" s="12"/>
      <c r="O26" s="12"/>
      <c r="P26" s="54"/>
      <c r="Q26" s="7" t="s">
        <v>4</v>
      </c>
      <c r="R26" s="14">
        <v>1</v>
      </c>
      <c r="S26" s="14">
        <v>2</v>
      </c>
      <c r="T26" s="14">
        <v>1</v>
      </c>
      <c r="U26" s="39">
        <v>2</v>
      </c>
      <c r="V26" s="1"/>
      <c r="W26" s="1"/>
      <c r="X26" s="1"/>
      <c r="Y26" s="1"/>
    </row>
    <row r="27" spans="1:25" x14ac:dyDescent="0.25">
      <c r="A27" s="56"/>
      <c r="B27" s="5">
        <v>0</v>
      </c>
      <c r="C27" s="6">
        <f>(C5-J8)</f>
        <v>0.27500000000000002</v>
      </c>
      <c r="D27" s="6">
        <f>(D5-J8)</f>
        <v>0.28600000000000003</v>
      </c>
      <c r="E27" s="6">
        <f>(E5-J8)</f>
        <v>0.27600000000000002</v>
      </c>
      <c r="F27" s="6">
        <f>(F5-J8)</f>
        <v>0.28700000000000003</v>
      </c>
      <c r="G27" s="6">
        <f>(G5-J8)</f>
        <v>0.29300000000000004</v>
      </c>
      <c r="H27" s="6">
        <f>(H5-J8)</f>
        <v>0.29600000000000004</v>
      </c>
      <c r="I27" s="6">
        <f>(I5-J8)</f>
        <v>0.28200000000000003</v>
      </c>
      <c r="J27" s="6">
        <f>(J5-J8)</f>
        <v>1.0000000000000009E-3</v>
      </c>
      <c r="K27" s="26"/>
      <c r="L27" s="12"/>
      <c r="M27" s="12"/>
      <c r="N27" s="12"/>
      <c r="O27" s="12"/>
      <c r="P27" s="54"/>
      <c r="Q27" s="7">
        <v>0</v>
      </c>
      <c r="R27" s="7">
        <f>R16*S16</f>
        <v>0.49777777777777782</v>
      </c>
      <c r="S27" s="7">
        <f t="shared" ref="S27:S32" si="4">T16*U16</f>
        <v>0.47555555555555562</v>
      </c>
      <c r="T27" s="7">
        <f t="shared" ref="T27:T32" si="5">V16*W16</f>
        <v>0.20888888888888901</v>
      </c>
      <c r="U27" s="7">
        <f t="shared" ref="U27:U32" si="6">X16*Y16</f>
        <v>0.16444444444444453</v>
      </c>
      <c r="V27" s="1"/>
      <c r="W27" s="1"/>
      <c r="X27" s="1"/>
      <c r="Y27" s="1"/>
    </row>
    <row r="28" spans="1:25" x14ac:dyDescent="0.25">
      <c r="A28" s="56"/>
      <c r="B28" s="5">
        <v>3</v>
      </c>
      <c r="C28" s="6">
        <f>(C6-J8)</f>
        <v>0.26300000000000001</v>
      </c>
      <c r="D28" s="6">
        <f>(D6-J8)</f>
        <v>0.27200000000000002</v>
      </c>
      <c r="E28" s="6">
        <f>(E6-J8)</f>
        <v>0.26500000000000001</v>
      </c>
      <c r="F28" s="6">
        <f>(F6-J8)</f>
        <v>0.28100000000000003</v>
      </c>
      <c r="G28" s="6">
        <f>(G6-J8)</f>
        <v>0.28600000000000003</v>
      </c>
      <c r="H28" s="6">
        <f>(H6-J8)</f>
        <v>0.28400000000000003</v>
      </c>
      <c r="I28" s="6">
        <f>(I6-J8)</f>
        <v>0.28000000000000003</v>
      </c>
      <c r="J28" s="6">
        <f>(J6-J8)</f>
        <v>-1.9999999999999983E-3</v>
      </c>
      <c r="K28" s="26"/>
      <c r="L28" s="12"/>
      <c r="M28" s="12"/>
      <c r="N28" s="12"/>
      <c r="O28" s="12"/>
      <c r="P28" s="54"/>
      <c r="Q28" s="7">
        <v>3</v>
      </c>
      <c r="R28" s="7">
        <f>R17*S17</f>
        <v>0.23111111111111124</v>
      </c>
      <c r="S28" s="7">
        <f t="shared" si="4"/>
        <v>0.20888888888888901</v>
      </c>
      <c r="T28" s="7">
        <f t="shared" si="5"/>
        <v>0.27555555555555572</v>
      </c>
      <c r="U28" s="7">
        <f t="shared" si="6"/>
        <v>0.29777777777777797</v>
      </c>
      <c r="V28" s="1"/>
      <c r="W28" s="1"/>
      <c r="X28" s="1"/>
      <c r="Y28" s="1"/>
    </row>
    <row r="29" spans="1:25" x14ac:dyDescent="0.25">
      <c r="A29" s="56"/>
      <c r="B29" s="5">
        <v>6</v>
      </c>
      <c r="C29" s="6">
        <f>(C7-J8)</f>
        <v>0.28500000000000003</v>
      </c>
      <c r="D29" s="6">
        <f>(D7-J8)</f>
        <v>0.28600000000000003</v>
      </c>
      <c r="E29" s="6">
        <f>(E7-J8)</f>
        <v>0.28100000000000003</v>
      </c>
      <c r="F29" s="6">
        <f>(F7-J8)</f>
        <v>0.28600000000000003</v>
      </c>
      <c r="G29" s="6">
        <f>(G7-J8)</f>
        <v>0.29000000000000004</v>
      </c>
      <c r="H29" s="6">
        <f>(H7-J8)</f>
        <v>0.29200000000000004</v>
      </c>
      <c r="I29" s="6">
        <f>(I7-J8)</f>
        <v>0.27800000000000002</v>
      </c>
      <c r="J29" s="6">
        <f>(J7-J8)</f>
        <v>1.0000000000000009E-3</v>
      </c>
      <c r="K29" s="26"/>
      <c r="L29" s="12"/>
      <c r="M29" s="12"/>
      <c r="N29" s="12"/>
      <c r="O29" s="12"/>
      <c r="P29" s="54"/>
      <c r="Q29" s="7">
        <v>6</v>
      </c>
      <c r="R29" s="7">
        <f>R18*S18</f>
        <v>1.0311111111111111</v>
      </c>
      <c r="S29" s="7">
        <f t="shared" si="4"/>
        <v>0.9866666666666668</v>
      </c>
      <c r="T29" s="7">
        <f t="shared" si="5"/>
        <v>1.0755555555555554</v>
      </c>
      <c r="U29" s="7">
        <f t="shared" si="6"/>
        <v>1.0311111111111111</v>
      </c>
      <c r="V29" s="1"/>
      <c r="W29" s="1"/>
      <c r="X29" s="1"/>
      <c r="Y29" s="1"/>
    </row>
    <row r="30" spans="1:25" x14ac:dyDescent="0.25">
      <c r="A30" s="56"/>
      <c r="B30" s="5">
        <v>9</v>
      </c>
      <c r="C30" s="6">
        <f>(C8-J8)</f>
        <v>0.26700000000000002</v>
      </c>
      <c r="D30" s="6">
        <f>(D8-J8)</f>
        <v>0.27200000000000002</v>
      </c>
      <c r="E30" s="6">
        <f>(E8-J8)</f>
        <v>0.27100000000000002</v>
      </c>
      <c r="F30" s="6">
        <f>(F8-J8)</f>
        <v>0.28000000000000003</v>
      </c>
      <c r="G30" s="6">
        <f>(G8-J8)</f>
        <v>0.28600000000000003</v>
      </c>
      <c r="H30" s="6">
        <f>(H8-J8)</f>
        <v>0.28700000000000003</v>
      </c>
      <c r="I30" s="6"/>
      <c r="J30" s="6"/>
      <c r="K30" s="26"/>
      <c r="L30" s="12"/>
      <c r="M30" s="12"/>
      <c r="N30" s="12"/>
      <c r="O30" s="12"/>
      <c r="P30" s="54"/>
      <c r="Q30" s="7">
        <v>9</v>
      </c>
      <c r="R30" s="7">
        <f>R19*S19</f>
        <v>1.0311111111111111</v>
      </c>
      <c r="S30" s="7">
        <f t="shared" si="4"/>
        <v>1.0311111111111111</v>
      </c>
      <c r="T30" s="7">
        <f t="shared" si="5"/>
        <v>1.7644444444444445</v>
      </c>
      <c r="U30" s="7">
        <f t="shared" si="6"/>
        <v>1.7422222222222226</v>
      </c>
      <c r="V30" s="1"/>
      <c r="W30" s="1"/>
      <c r="X30" s="1"/>
      <c r="Y30" s="1"/>
    </row>
    <row r="31" spans="1:25" x14ac:dyDescent="0.25">
      <c r="A31" s="56"/>
      <c r="B31" s="5">
        <v>12</v>
      </c>
      <c r="C31" s="6">
        <f>(C9-J8)</f>
        <v>0.28500000000000003</v>
      </c>
      <c r="D31" s="6">
        <f>(D9-J8)</f>
        <v>0.28500000000000003</v>
      </c>
      <c r="E31" s="6">
        <f>(E9-J8)</f>
        <v>0.28300000000000003</v>
      </c>
      <c r="F31" s="6">
        <f>(F9-J8)</f>
        <v>0.28600000000000003</v>
      </c>
      <c r="G31" s="6">
        <f>(G9-J8)</f>
        <v>0.29100000000000004</v>
      </c>
      <c r="H31" s="6">
        <f>(H9-J8)</f>
        <v>0.29200000000000004</v>
      </c>
      <c r="I31" s="6"/>
      <c r="J31" s="6"/>
      <c r="K31" s="26"/>
      <c r="L31" s="12"/>
      <c r="M31" s="12"/>
      <c r="N31" s="12"/>
      <c r="O31" s="12"/>
      <c r="P31" s="54"/>
      <c r="Q31" s="7">
        <v>12</v>
      </c>
      <c r="R31" s="7">
        <f t="shared" ref="R31:R34" si="7">R20*S20</f>
        <v>1.4533333333333334</v>
      </c>
      <c r="S31" s="7">
        <f t="shared" si="4"/>
        <v>1.3866666666666667</v>
      </c>
      <c r="T31" s="7">
        <f t="shared" si="5"/>
        <v>2.7199999999999998</v>
      </c>
      <c r="U31" s="7">
        <f t="shared" si="6"/>
        <v>2.6977777777777776</v>
      </c>
      <c r="V31" s="1"/>
      <c r="W31" s="1"/>
      <c r="X31" s="1"/>
      <c r="Y31" s="1"/>
    </row>
    <row r="32" spans="1:25" x14ac:dyDescent="0.25">
      <c r="A32" s="56"/>
      <c r="B32" s="5">
        <v>15</v>
      </c>
      <c r="C32" s="6">
        <f>(C10-J8)</f>
        <v>0.27300000000000002</v>
      </c>
      <c r="D32" s="6">
        <f>(D10-J8)</f>
        <v>0.27800000000000002</v>
      </c>
      <c r="E32" s="6">
        <f>(E10-J8)</f>
        <v>0.27300000000000002</v>
      </c>
      <c r="F32" s="6">
        <f>(F10-J8)</f>
        <v>0.28100000000000003</v>
      </c>
      <c r="G32" s="6">
        <f>(G10-J8)</f>
        <v>0.29100000000000004</v>
      </c>
      <c r="H32" s="6">
        <f>(H10-J8)</f>
        <v>0.28900000000000003</v>
      </c>
      <c r="I32" s="6"/>
      <c r="J32" s="6"/>
      <c r="K32" s="26"/>
      <c r="L32" s="12"/>
      <c r="M32" s="12"/>
      <c r="N32" s="12"/>
      <c r="O32" s="12"/>
      <c r="P32" s="54"/>
      <c r="Q32" s="7">
        <v>15</v>
      </c>
      <c r="R32" s="7">
        <f t="shared" si="7"/>
        <v>1.4533333333333334</v>
      </c>
      <c r="S32" s="7">
        <f t="shared" si="4"/>
        <v>1.4533333333333334</v>
      </c>
      <c r="T32" s="7">
        <f t="shared" si="5"/>
        <v>3.275555555555556</v>
      </c>
      <c r="U32" s="7">
        <f t="shared" si="6"/>
        <v>3.3644444444444437</v>
      </c>
      <c r="V32" s="1"/>
      <c r="W32" s="1"/>
      <c r="X32" s="1"/>
      <c r="Y32" s="1"/>
    </row>
    <row r="33" spans="1:25" x14ac:dyDescent="0.25">
      <c r="A33" s="56"/>
      <c r="B33" s="5">
        <v>18</v>
      </c>
      <c r="C33" s="6">
        <f>(C11-J8)</f>
        <v>0.31599999999999995</v>
      </c>
      <c r="D33" s="6">
        <f>(D11-J8)</f>
        <v>0.31799999999999995</v>
      </c>
      <c r="E33" s="6">
        <f>(E11-J8)</f>
        <v>0.29900000000000004</v>
      </c>
      <c r="F33" s="6">
        <f>(F11-J8)</f>
        <v>0.30300000000000005</v>
      </c>
      <c r="G33" s="6">
        <f>(G11-J8)</f>
        <v>0.30800000000000005</v>
      </c>
      <c r="H33" s="6">
        <f>(H11-J8)</f>
        <v>0.30700000000000005</v>
      </c>
      <c r="I33" s="6"/>
      <c r="J33" s="6"/>
      <c r="K33" s="26"/>
      <c r="L33" s="12"/>
      <c r="M33" s="12"/>
      <c r="N33" s="12"/>
      <c r="O33" s="12"/>
      <c r="P33" s="54"/>
      <c r="Q33" s="7">
        <v>18</v>
      </c>
      <c r="R33" s="7">
        <f t="shared" si="7"/>
        <v>2.5644444444444447</v>
      </c>
      <c r="S33" s="7">
        <f t="shared" ref="S33:S34" si="8">T22*U22</f>
        <v>2.52</v>
      </c>
      <c r="T33" s="7">
        <f t="shared" ref="T33:T34" si="9">V22*W22</f>
        <v>4.7733333333333334</v>
      </c>
      <c r="U33" s="7">
        <f t="shared" ref="U33:U34" si="10">X22*Y22</f>
        <v>4.6844444444444449</v>
      </c>
      <c r="V33" s="1"/>
      <c r="W33" s="1"/>
      <c r="X33" s="1"/>
      <c r="Y33" s="1"/>
    </row>
    <row r="34" spans="1:25" x14ac:dyDescent="0.25">
      <c r="A34" s="56"/>
      <c r="B34" s="5">
        <v>21</v>
      </c>
      <c r="C34" s="6">
        <f>(C12-J8)</f>
        <v>0.28100000000000003</v>
      </c>
      <c r="D34" s="6">
        <f>(D12-J8)</f>
        <v>0.27900000000000003</v>
      </c>
      <c r="E34" s="6">
        <f>(E12-J8)</f>
        <v>0.28100000000000003</v>
      </c>
      <c r="F34" s="6">
        <f>(F12-J8)</f>
        <v>0.27900000000000003</v>
      </c>
      <c r="G34" s="6">
        <f>(G12-J8)</f>
        <v>0.28700000000000003</v>
      </c>
      <c r="H34" s="6">
        <f>(H12-J8)</f>
        <v>0.29300000000000004</v>
      </c>
      <c r="I34" s="6"/>
      <c r="J34" s="6"/>
      <c r="K34" s="26"/>
      <c r="L34" s="12"/>
      <c r="M34" s="12"/>
      <c r="N34" s="12"/>
      <c r="O34" s="12"/>
      <c r="P34" s="55"/>
      <c r="Q34" s="7">
        <v>21</v>
      </c>
      <c r="R34" s="7">
        <f t="shared" si="7"/>
        <v>1.9644444444444442</v>
      </c>
      <c r="S34" s="7">
        <f t="shared" si="8"/>
        <v>2.0088888888888885</v>
      </c>
      <c r="T34" s="7">
        <f t="shared" si="9"/>
        <v>8.3733333333333331</v>
      </c>
      <c r="U34" s="7">
        <f t="shared" si="10"/>
        <v>8.4177777777777791</v>
      </c>
      <c r="V34" s="1"/>
      <c r="W34" s="1"/>
      <c r="X34" s="1"/>
      <c r="Y34" s="1"/>
    </row>
    <row r="35" spans="1:25" x14ac:dyDescent="0.25">
      <c r="A35" s="5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8"/>
      <c r="Q35" s="9"/>
      <c r="R35" s="9"/>
      <c r="S35" s="9"/>
      <c r="T35" s="9"/>
      <c r="U35" s="9"/>
      <c r="V35" s="9"/>
      <c r="W35" s="9"/>
      <c r="X35" s="1"/>
      <c r="Y35" s="1"/>
    </row>
    <row r="36" spans="1:25" ht="15" customHeight="1" x14ac:dyDescent="0.25">
      <c r="A36" s="56"/>
      <c r="B36" s="44" t="s">
        <v>0</v>
      </c>
      <c r="C36" s="45"/>
      <c r="D36" s="45"/>
      <c r="E36" s="45"/>
      <c r="F36" s="45"/>
      <c r="G36" s="45"/>
      <c r="H36" s="45"/>
      <c r="I36" s="45"/>
      <c r="J36" s="46"/>
      <c r="K36" s="33"/>
      <c r="L36" s="27"/>
      <c r="M36" s="27"/>
      <c r="N36" s="27"/>
      <c r="O36" s="27"/>
      <c r="P36" s="53" t="s">
        <v>45</v>
      </c>
      <c r="Q36" s="14"/>
      <c r="R36" s="59" t="s">
        <v>3</v>
      </c>
      <c r="S36" s="61"/>
      <c r="T36" s="1"/>
      <c r="U36" s="1"/>
      <c r="V36" s="1"/>
      <c r="W36" s="1"/>
      <c r="X36" s="1"/>
      <c r="Y36" s="1"/>
    </row>
    <row r="37" spans="1:25" x14ac:dyDescent="0.25">
      <c r="A37" s="56"/>
      <c r="B37" s="5" t="s">
        <v>4</v>
      </c>
      <c r="C37" s="50" t="s">
        <v>6</v>
      </c>
      <c r="D37" s="50"/>
      <c r="E37" s="50"/>
      <c r="F37" s="50" t="s">
        <v>7</v>
      </c>
      <c r="G37" s="50"/>
      <c r="H37" s="50"/>
      <c r="I37" s="6" t="s">
        <v>16</v>
      </c>
      <c r="J37" s="25" t="s">
        <v>15</v>
      </c>
      <c r="K37" s="26"/>
      <c r="L37" s="12"/>
      <c r="M37" s="12"/>
      <c r="N37" s="12"/>
      <c r="O37" s="12"/>
      <c r="P37" s="54"/>
      <c r="Q37" s="7" t="s">
        <v>4</v>
      </c>
      <c r="R37" s="14" t="s">
        <v>6</v>
      </c>
      <c r="S37" s="39" t="s">
        <v>7</v>
      </c>
      <c r="T37" s="1"/>
      <c r="U37" s="1"/>
      <c r="V37" s="1"/>
      <c r="W37" s="1"/>
      <c r="X37" s="1"/>
      <c r="Y37" s="1"/>
    </row>
    <row r="38" spans="1:25" x14ac:dyDescent="0.25">
      <c r="A38" s="56"/>
      <c r="B38" s="5">
        <v>0</v>
      </c>
      <c r="C38" s="6">
        <f>C16-J19</f>
        <v>0.17033333333333334</v>
      </c>
      <c r="D38" s="6">
        <f>D16-J19</f>
        <v>0.17633333333333331</v>
      </c>
      <c r="E38" s="6">
        <f>E16-J19</f>
        <v>0.17633333333333331</v>
      </c>
      <c r="F38" s="6">
        <f>F16-J19</f>
        <v>0.18133333333333332</v>
      </c>
      <c r="G38" s="6">
        <f>G16-J19</f>
        <v>0.18533333333333332</v>
      </c>
      <c r="H38" s="6">
        <f>H16-J19</f>
        <v>0.19033333333333333</v>
      </c>
      <c r="I38" s="6">
        <f>I16-J19</f>
        <v>0.15033333333333332</v>
      </c>
      <c r="J38" s="6">
        <f>J16-J19</f>
        <v>-6.666666666666661E-4</v>
      </c>
      <c r="K38" s="26"/>
      <c r="L38" s="12"/>
      <c r="M38" s="12"/>
      <c r="N38" s="12"/>
      <c r="O38" s="12"/>
      <c r="P38" s="54"/>
      <c r="Q38" s="7">
        <v>0</v>
      </c>
      <c r="R38" s="7">
        <f>AVERAGE(R27:S27)</f>
        <v>0.48666666666666669</v>
      </c>
      <c r="S38" s="7">
        <f>AVERAGE(T27:U27)</f>
        <v>0.18666666666666676</v>
      </c>
      <c r="T38" s="1"/>
      <c r="U38" s="1"/>
      <c r="V38" s="1"/>
      <c r="W38" s="1"/>
      <c r="X38" s="1"/>
      <c r="Y38" s="1"/>
    </row>
    <row r="39" spans="1:25" x14ac:dyDescent="0.25">
      <c r="A39" s="56"/>
      <c r="B39" s="5">
        <v>3</v>
      </c>
      <c r="C39" s="6">
        <f>C17-J19</f>
        <v>0.16833333333333333</v>
      </c>
      <c r="D39" s="6">
        <f>D17-J19</f>
        <v>0.17233333333333334</v>
      </c>
      <c r="E39" s="6">
        <f>E17-J19</f>
        <v>0.17033333333333334</v>
      </c>
      <c r="F39" s="6">
        <f>F17-J19</f>
        <v>0.17733333333333332</v>
      </c>
      <c r="G39" s="6">
        <f>G17-J19</f>
        <v>0.18533333333333332</v>
      </c>
      <c r="H39" s="6">
        <f>H17-J19</f>
        <v>0.18333333333333332</v>
      </c>
      <c r="I39" s="6">
        <f>I17-J19</f>
        <v>0.15233333333333332</v>
      </c>
      <c r="J39" s="6">
        <f>J17-J19</f>
        <v>1.3333333333333357E-3</v>
      </c>
      <c r="K39" s="26"/>
      <c r="L39" s="12"/>
      <c r="M39" s="12"/>
      <c r="N39" s="12"/>
      <c r="O39" s="12"/>
      <c r="P39" s="54"/>
      <c r="Q39" s="7">
        <v>3</v>
      </c>
      <c r="R39" s="7">
        <f t="shared" ref="R39:R45" si="11">AVERAGE(R28:S28)</f>
        <v>0.22000000000000014</v>
      </c>
      <c r="S39" s="7">
        <f t="shared" ref="S39:S45" si="12">AVERAGE(T28:U28)</f>
        <v>0.28666666666666685</v>
      </c>
      <c r="T39" s="1"/>
      <c r="U39" s="1"/>
      <c r="V39" s="1"/>
      <c r="W39" s="1"/>
      <c r="X39" s="1"/>
      <c r="Y39" s="1"/>
    </row>
    <row r="40" spans="1:25" x14ac:dyDescent="0.25">
      <c r="A40" s="56"/>
      <c r="B40" s="5">
        <v>6</v>
      </c>
      <c r="C40" s="6">
        <f>C18-J19</f>
        <v>0.18633333333333332</v>
      </c>
      <c r="D40" s="6">
        <f>D18-J19</f>
        <v>0.18333333333333332</v>
      </c>
      <c r="E40" s="6">
        <f>E18-J19</f>
        <v>0.18033333333333332</v>
      </c>
      <c r="F40" s="6">
        <f>F18-J19</f>
        <v>0.18133333333333332</v>
      </c>
      <c r="G40" s="6">
        <f>G18-J19</f>
        <v>0.18533333333333332</v>
      </c>
      <c r="H40" s="6">
        <f>H18-J19</f>
        <v>0.18933333333333333</v>
      </c>
      <c r="I40" s="6">
        <f>I18-J19</f>
        <v>0.14933333333333332</v>
      </c>
      <c r="J40" s="6">
        <f>J18-J19</f>
        <v>-6.666666666666661E-4</v>
      </c>
      <c r="K40" s="26"/>
      <c r="L40" s="12"/>
      <c r="M40" s="12"/>
      <c r="N40" s="12"/>
      <c r="O40" s="12"/>
      <c r="P40" s="54"/>
      <c r="Q40" s="7">
        <v>6</v>
      </c>
      <c r="R40" s="7">
        <f t="shared" si="11"/>
        <v>1.0088888888888889</v>
      </c>
      <c r="S40" s="7">
        <f t="shared" si="12"/>
        <v>1.0533333333333332</v>
      </c>
      <c r="T40" s="1"/>
      <c r="U40" s="1"/>
      <c r="V40" s="1"/>
      <c r="W40" s="1"/>
      <c r="X40" s="1"/>
      <c r="Y40" s="1"/>
    </row>
    <row r="41" spans="1:25" x14ac:dyDescent="0.25">
      <c r="A41" s="56"/>
      <c r="B41" s="5">
        <v>9</v>
      </c>
      <c r="C41" s="6">
        <f>C19-J19</f>
        <v>0.16833333333333333</v>
      </c>
      <c r="D41" s="6">
        <f>D19-J19</f>
        <v>0.17133333333333334</v>
      </c>
      <c r="E41" s="6">
        <f>E19-J19</f>
        <v>0.17333333333333331</v>
      </c>
      <c r="F41" s="6">
        <f>F19-J19</f>
        <v>0.17633333333333331</v>
      </c>
      <c r="G41" s="6">
        <f>G19-J19</f>
        <v>0.18233333333333332</v>
      </c>
      <c r="H41" s="6">
        <f>H19-J19</f>
        <v>0.18533333333333332</v>
      </c>
      <c r="I41" s="6"/>
      <c r="J41" s="6"/>
      <c r="K41" s="26"/>
      <c r="L41" s="12"/>
      <c r="M41" s="12"/>
      <c r="N41" s="12"/>
      <c r="O41" s="12"/>
      <c r="P41" s="54"/>
      <c r="Q41" s="7">
        <v>9</v>
      </c>
      <c r="R41" s="7">
        <f t="shared" si="11"/>
        <v>1.0311111111111111</v>
      </c>
      <c r="S41" s="7">
        <f t="shared" si="12"/>
        <v>1.7533333333333334</v>
      </c>
      <c r="T41" s="1"/>
      <c r="U41" s="1"/>
      <c r="V41" s="1"/>
      <c r="W41" s="1"/>
      <c r="X41" s="1"/>
      <c r="Y41" s="1"/>
    </row>
    <row r="42" spans="1:25" x14ac:dyDescent="0.25">
      <c r="A42" s="56"/>
      <c r="B42" s="5">
        <v>12</v>
      </c>
      <c r="C42" s="6">
        <f>C20-J19</f>
        <v>0.18233333333333332</v>
      </c>
      <c r="D42" s="6">
        <f>D20-J19</f>
        <v>0.18133333333333332</v>
      </c>
      <c r="E42" s="6">
        <f>E20-J19</f>
        <v>0.18433333333333332</v>
      </c>
      <c r="F42" s="6">
        <f>F20-J19</f>
        <v>0.18233333333333332</v>
      </c>
      <c r="G42" s="6">
        <f>G20-J19</f>
        <v>0.18833333333333332</v>
      </c>
      <c r="H42" s="6">
        <f>H20-J19</f>
        <v>0.19033333333333333</v>
      </c>
      <c r="I42" s="6"/>
      <c r="J42" s="6"/>
      <c r="K42" s="26"/>
      <c r="L42" s="12"/>
      <c r="M42" s="12"/>
      <c r="N42" s="12"/>
      <c r="O42" s="12"/>
      <c r="P42" s="54"/>
      <c r="Q42" s="7">
        <v>12</v>
      </c>
      <c r="R42" s="7">
        <f t="shared" si="11"/>
        <v>1.42</v>
      </c>
      <c r="S42" s="7">
        <f t="shared" si="12"/>
        <v>2.7088888888888887</v>
      </c>
      <c r="T42" s="1"/>
      <c r="U42" s="1"/>
      <c r="V42" s="1"/>
      <c r="W42" s="1"/>
      <c r="X42" s="1"/>
      <c r="Y42" s="1"/>
    </row>
    <row r="43" spans="1:25" x14ac:dyDescent="0.25">
      <c r="A43" s="56"/>
      <c r="B43" s="5">
        <v>15</v>
      </c>
      <c r="C43" s="6">
        <f>C21-J19</f>
        <v>0.17433333333333331</v>
      </c>
      <c r="D43" s="6">
        <f>D21-J19</f>
        <v>0.17833333333333332</v>
      </c>
      <c r="E43" s="6">
        <f>E21-J19</f>
        <v>0.17433333333333331</v>
      </c>
      <c r="F43" s="6">
        <f>F21-J19</f>
        <v>0.18033333333333332</v>
      </c>
      <c r="G43" s="6">
        <f>G21-J19</f>
        <v>0.18533333333333332</v>
      </c>
      <c r="H43" s="6">
        <f>H21-J19</f>
        <v>0.18833333333333332</v>
      </c>
      <c r="I43" s="6"/>
      <c r="J43" s="6"/>
      <c r="K43" s="26"/>
      <c r="L43" s="12"/>
      <c r="M43" s="12"/>
      <c r="N43" s="12"/>
      <c r="O43" s="12"/>
      <c r="P43" s="54"/>
      <c r="Q43" s="7">
        <v>15</v>
      </c>
      <c r="R43" s="7">
        <f t="shared" si="11"/>
        <v>1.4533333333333334</v>
      </c>
      <c r="S43" s="7">
        <f t="shared" si="12"/>
        <v>3.32</v>
      </c>
      <c r="T43" s="1"/>
      <c r="U43" s="1"/>
      <c r="V43" s="1"/>
      <c r="W43" s="1"/>
      <c r="X43" s="1"/>
      <c r="Y43" s="1"/>
    </row>
    <row r="44" spans="1:25" x14ac:dyDescent="0.25">
      <c r="A44" s="56"/>
      <c r="B44" s="5">
        <v>18</v>
      </c>
      <c r="C44" s="6">
        <f>C22-J19</f>
        <v>0.20733333333333331</v>
      </c>
      <c r="D44" s="6">
        <f>D22-J19</f>
        <v>0.20633333333333331</v>
      </c>
      <c r="E44" s="6">
        <f>E22-J19</f>
        <v>0.19333333333333333</v>
      </c>
      <c r="F44" s="6">
        <f>F22-J19</f>
        <v>0.19433333333333333</v>
      </c>
      <c r="G44" s="6">
        <f>G22-J19</f>
        <v>0.20033333333333334</v>
      </c>
      <c r="H44" s="6">
        <f>H22-J19</f>
        <v>0.20333333333333334</v>
      </c>
      <c r="I44" s="6"/>
      <c r="J44" s="6"/>
      <c r="K44" s="26"/>
      <c r="L44" s="12"/>
      <c r="M44" s="12"/>
      <c r="N44" s="12"/>
      <c r="O44" s="12"/>
      <c r="P44" s="54"/>
      <c r="Q44" s="7">
        <v>18</v>
      </c>
      <c r="R44" s="7">
        <f t="shared" si="11"/>
        <v>2.5422222222222226</v>
      </c>
      <c r="S44" s="7">
        <f t="shared" si="12"/>
        <v>4.7288888888888891</v>
      </c>
      <c r="T44" s="1"/>
      <c r="U44" s="1"/>
      <c r="V44" s="1"/>
      <c r="W44" s="1"/>
      <c r="X44" s="1"/>
      <c r="Y44" s="1"/>
    </row>
    <row r="45" spans="1:25" x14ac:dyDescent="0.25">
      <c r="A45" s="56"/>
      <c r="B45" s="5">
        <v>21</v>
      </c>
      <c r="C45" s="6">
        <f>C23-J19</f>
        <v>0.16433333333333333</v>
      </c>
      <c r="D45" s="6">
        <f>D23-J19</f>
        <v>0.15233333333333332</v>
      </c>
      <c r="E45" s="6">
        <f>E23-J19</f>
        <v>0.17033333333333334</v>
      </c>
      <c r="F45" s="6">
        <f>F23-J19</f>
        <v>0.18133333333333332</v>
      </c>
      <c r="G45" s="6">
        <f>G23-J19</f>
        <v>0.18733333333333332</v>
      </c>
      <c r="H45" s="6">
        <f>H23-J19</f>
        <v>0.18933333333333333</v>
      </c>
      <c r="I45" s="6"/>
      <c r="J45" s="6"/>
      <c r="K45" s="26"/>
      <c r="L45" s="12"/>
      <c r="M45" s="12"/>
      <c r="N45" s="12"/>
      <c r="O45" s="12"/>
      <c r="P45" s="55"/>
      <c r="Q45" s="7">
        <v>21</v>
      </c>
      <c r="R45" s="7">
        <f t="shared" si="11"/>
        <v>1.9866666666666664</v>
      </c>
      <c r="S45" s="7">
        <f t="shared" si="12"/>
        <v>8.395555555555557</v>
      </c>
      <c r="T45" s="1"/>
      <c r="U45" s="1"/>
      <c r="V45" s="1"/>
      <c r="W45" s="1"/>
      <c r="X45" s="1"/>
      <c r="Y45" s="1"/>
    </row>
    <row r="46" spans="1:2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25" ht="15" customHeight="1" x14ac:dyDescent="0.25">
      <c r="A47" s="47" t="s">
        <v>2</v>
      </c>
      <c r="B47" s="6" t="s">
        <v>4</v>
      </c>
      <c r="C47" s="50" t="s">
        <v>6</v>
      </c>
      <c r="D47" s="50"/>
      <c r="E47" s="50"/>
      <c r="F47" s="50" t="s">
        <v>7</v>
      </c>
      <c r="G47" s="50"/>
      <c r="H47" s="50"/>
      <c r="I47" s="6" t="s">
        <v>11</v>
      </c>
      <c r="J47" s="25" t="s">
        <v>15</v>
      </c>
      <c r="K47" s="26"/>
      <c r="L47" s="12"/>
      <c r="M47" s="12"/>
      <c r="N47" s="12"/>
      <c r="O47" s="12"/>
    </row>
    <row r="48" spans="1:25" ht="15" customHeight="1" x14ac:dyDescent="0.25">
      <c r="A48" s="48"/>
      <c r="B48" s="6">
        <v>0</v>
      </c>
      <c r="C48" s="6">
        <f t="shared" ref="C48:I55" si="13">C38/C27</f>
        <v>0.61939393939393939</v>
      </c>
      <c r="D48" s="6">
        <f t="shared" si="13"/>
        <v>0.61655011655011638</v>
      </c>
      <c r="E48" s="6">
        <f t="shared" si="13"/>
        <v>0.63888888888888873</v>
      </c>
      <c r="F48" s="6">
        <f t="shared" si="13"/>
        <v>0.63182346109175369</v>
      </c>
      <c r="G48" s="6">
        <f t="shared" si="13"/>
        <v>0.63253697383390206</v>
      </c>
      <c r="H48" s="6">
        <f t="shared" si="13"/>
        <v>0.64301801801801795</v>
      </c>
      <c r="I48" s="6">
        <f t="shared" si="13"/>
        <v>0.53309692671394793</v>
      </c>
      <c r="J48" s="25">
        <f>J38/J27</f>
        <v>-0.66666666666666552</v>
      </c>
      <c r="K48" s="26"/>
      <c r="L48" s="12"/>
      <c r="M48" s="12"/>
      <c r="N48" s="12"/>
      <c r="O48" s="12"/>
    </row>
    <row r="49" spans="1:15" x14ac:dyDescent="0.25">
      <c r="A49" s="48"/>
      <c r="B49" s="6">
        <v>3</v>
      </c>
      <c r="C49" s="6">
        <f t="shared" si="13"/>
        <v>0.64005069708491757</v>
      </c>
      <c r="D49" s="6">
        <f t="shared" si="13"/>
        <v>0.63357843137254899</v>
      </c>
      <c r="E49" s="6">
        <f t="shared" si="13"/>
        <v>0.64276729559748425</v>
      </c>
      <c r="F49" s="6">
        <f t="shared" si="13"/>
        <v>0.63107947805456688</v>
      </c>
      <c r="G49" s="6">
        <f t="shared" si="13"/>
        <v>0.64801864801864795</v>
      </c>
      <c r="H49" s="6">
        <f t="shared" si="13"/>
        <v>0.64553990610328627</v>
      </c>
      <c r="I49" s="6">
        <f t="shared" si="13"/>
        <v>0.544047619047619</v>
      </c>
      <c r="J49" s="25">
        <f>J39/J28</f>
        <v>-0.66666666666666841</v>
      </c>
      <c r="K49" s="26"/>
      <c r="L49" s="12"/>
      <c r="M49" s="12"/>
      <c r="N49" s="12"/>
      <c r="O49" s="12"/>
    </row>
    <row r="50" spans="1:15" x14ac:dyDescent="0.25">
      <c r="A50" s="48"/>
      <c r="B50" s="6">
        <v>6</v>
      </c>
      <c r="C50" s="6">
        <f t="shared" si="13"/>
        <v>0.65380116959064316</v>
      </c>
      <c r="D50" s="6">
        <f t="shared" si="13"/>
        <v>0.64102564102564086</v>
      </c>
      <c r="E50" s="6">
        <f t="shared" si="13"/>
        <v>0.64175563463819685</v>
      </c>
      <c r="F50" s="6">
        <f t="shared" si="13"/>
        <v>0.63403263403263388</v>
      </c>
      <c r="G50" s="6">
        <f t="shared" si="13"/>
        <v>0.63908045977011485</v>
      </c>
      <c r="H50" s="6">
        <f t="shared" si="13"/>
        <v>0.64840182648401812</v>
      </c>
      <c r="I50" s="6">
        <f t="shared" si="13"/>
        <v>0.5371702637889687</v>
      </c>
      <c r="J50" s="25">
        <f>J40/J29</f>
        <v>-0.66666666666666552</v>
      </c>
      <c r="K50" s="26"/>
      <c r="L50" s="12"/>
      <c r="M50" s="12"/>
      <c r="N50" s="12"/>
      <c r="O50" s="12"/>
    </row>
    <row r="51" spans="1:15" x14ac:dyDescent="0.25">
      <c r="A51" s="48"/>
      <c r="B51" s="6">
        <v>9</v>
      </c>
      <c r="C51" s="6">
        <f t="shared" si="13"/>
        <v>0.63046192259675404</v>
      </c>
      <c r="D51" s="6">
        <f t="shared" si="13"/>
        <v>0.62990196078431371</v>
      </c>
      <c r="E51" s="6">
        <f t="shared" si="13"/>
        <v>0.63960639606396053</v>
      </c>
      <c r="F51" s="6">
        <f t="shared" si="13"/>
        <v>0.62976190476190463</v>
      </c>
      <c r="G51" s="6">
        <f t="shared" si="13"/>
        <v>0.63752913752913742</v>
      </c>
      <c r="H51" s="6">
        <f t="shared" si="13"/>
        <v>0.64576074332171884</v>
      </c>
      <c r="I51" s="6"/>
      <c r="J51" s="25"/>
      <c r="K51" s="26"/>
      <c r="L51" s="12"/>
      <c r="M51" s="12"/>
      <c r="N51" s="12"/>
      <c r="O51" s="12"/>
    </row>
    <row r="52" spans="1:15" x14ac:dyDescent="0.25">
      <c r="A52" s="48"/>
      <c r="B52" s="6">
        <v>12</v>
      </c>
      <c r="C52" s="6">
        <f t="shared" si="13"/>
        <v>0.63976608187134487</v>
      </c>
      <c r="D52" s="6">
        <f t="shared" si="13"/>
        <v>0.6362573099415203</v>
      </c>
      <c r="E52" s="6">
        <f t="shared" si="13"/>
        <v>0.65135453474676075</v>
      </c>
      <c r="F52" s="6">
        <f t="shared" si="13"/>
        <v>0.63752913752913742</v>
      </c>
      <c r="G52" s="6">
        <f t="shared" si="13"/>
        <v>0.64719358533791516</v>
      </c>
      <c r="H52" s="6">
        <f t="shared" si="13"/>
        <v>0.65182648401826471</v>
      </c>
      <c r="I52" s="6"/>
      <c r="J52" s="25"/>
      <c r="K52" s="26"/>
      <c r="L52" s="12"/>
      <c r="M52" s="12"/>
      <c r="N52" s="12"/>
      <c r="O52" s="12"/>
    </row>
    <row r="53" spans="1:15" x14ac:dyDescent="0.25">
      <c r="A53" s="48"/>
      <c r="B53" s="6">
        <v>15</v>
      </c>
      <c r="C53" s="6">
        <f t="shared" si="13"/>
        <v>0.63858363858363842</v>
      </c>
      <c r="D53" s="6">
        <f t="shared" si="13"/>
        <v>0.64148681055155865</v>
      </c>
      <c r="E53" s="6">
        <f t="shared" si="13"/>
        <v>0.63858363858363842</v>
      </c>
      <c r="F53" s="6">
        <f t="shared" si="13"/>
        <v>0.64175563463819685</v>
      </c>
      <c r="G53" s="6">
        <f t="shared" si="13"/>
        <v>0.63688430698739962</v>
      </c>
      <c r="H53" s="6">
        <f t="shared" si="13"/>
        <v>0.65167243367935401</v>
      </c>
      <c r="I53" s="6"/>
      <c r="J53" s="25"/>
      <c r="K53" s="26"/>
      <c r="L53" s="12"/>
      <c r="M53" s="12"/>
      <c r="N53" s="12"/>
      <c r="O53" s="12"/>
    </row>
    <row r="54" spans="1:15" x14ac:dyDescent="0.25">
      <c r="A54" s="48"/>
      <c r="B54" s="6">
        <v>18</v>
      </c>
      <c r="C54" s="6">
        <f t="shared" si="13"/>
        <v>0.6561181434599157</v>
      </c>
      <c r="D54" s="6">
        <f t="shared" si="13"/>
        <v>0.64884696016771493</v>
      </c>
      <c r="E54" s="6">
        <f t="shared" si="13"/>
        <v>0.64659977703455951</v>
      </c>
      <c r="F54" s="6">
        <f t="shared" si="13"/>
        <v>0.64136413641364121</v>
      </c>
      <c r="G54" s="6">
        <f t="shared" si="13"/>
        <v>0.65043290043290036</v>
      </c>
      <c r="H54" s="6">
        <f t="shared" si="13"/>
        <v>0.66232356134636261</v>
      </c>
      <c r="I54" s="6"/>
      <c r="J54" s="25"/>
      <c r="K54" s="26"/>
      <c r="L54" s="12"/>
      <c r="M54" s="12"/>
      <c r="N54" s="12"/>
      <c r="O54" s="12"/>
    </row>
    <row r="55" spans="1:15" x14ac:dyDescent="0.25">
      <c r="A55" s="49"/>
      <c r="B55" s="6">
        <v>21</v>
      </c>
      <c r="C55" s="6">
        <f t="shared" si="13"/>
        <v>0.58481613285883738</v>
      </c>
      <c r="D55" s="6">
        <f t="shared" si="13"/>
        <v>0.54599761051373941</v>
      </c>
      <c r="E55" s="6">
        <f t="shared" si="13"/>
        <v>0.60616844602609721</v>
      </c>
      <c r="F55" s="6">
        <f t="shared" si="13"/>
        <v>0.64994026284348849</v>
      </c>
      <c r="G55" s="6">
        <f t="shared" si="13"/>
        <v>0.65272938443670137</v>
      </c>
      <c r="H55" s="6">
        <f t="shared" si="13"/>
        <v>0.64618885096700784</v>
      </c>
      <c r="I55" s="6"/>
      <c r="J55" s="25"/>
      <c r="K55" s="26"/>
      <c r="L55" s="12"/>
      <c r="M55" s="12"/>
      <c r="N55" s="12"/>
      <c r="O55" s="12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5" customHeight="1" x14ac:dyDescent="0.25">
      <c r="A57" s="47" t="s">
        <v>36</v>
      </c>
      <c r="B57" s="6" t="s">
        <v>4</v>
      </c>
      <c r="C57" s="44" t="s">
        <v>6</v>
      </c>
      <c r="D57" s="45"/>
      <c r="E57" s="46"/>
      <c r="F57" s="44" t="s">
        <v>7</v>
      </c>
      <c r="G57" s="45"/>
      <c r="H57" s="46"/>
      <c r="I57" s="6" t="s">
        <v>11</v>
      </c>
      <c r="J57" s="10" t="s">
        <v>34</v>
      </c>
      <c r="K57" s="3"/>
      <c r="L57" s="3"/>
      <c r="M57" s="3"/>
      <c r="N57" s="3"/>
      <c r="O57" s="3"/>
    </row>
    <row r="58" spans="1:15" ht="15" customHeight="1" x14ac:dyDescent="0.25">
      <c r="A58" s="48"/>
      <c r="B58" s="6">
        <v>0</v>
      </c>
      <c r="C58" s="6">
        <f>(C48-0.4051)/0.4293</f>
        <v>0.49917060189596868</v>
      </c>
      <c r="D58" s="6">
        <f t="shared" ref="D58:H58" si="14">(D48-0.4051)/0.4293</f>
        <v>0.49254627661336209</v>
      </c>
      <c r="E58" s="6">
        <f t="shared" si="14"/>
        <v>0.54458161865569232</v>
      </c>
      <c r="F58" s="6">
        <f t="shared" si="14"/>
        <v>0.52812359909562934</v>
      </c>
      <c r="G58" s="6">
        <f t="shared" si="14"/>
        <v>0.5297856366967203</v>
      </c>
      <c r="H58" s="6">
        <f t="shared" si="14"/>
        <v>0.55419990220828774</v>
      </c>
      <c r="I58" s="6">
        <f>(I48-0.4051)/0.4293</f>
        <v>0.29815263618436505</v>
      </c>
      <c r="J58" s="3"/>
      <c r="K58" s="3"/>
      <c r="L58" s="3"/>
      <c r="M58" s="3"/>
      <c r="N58" s="3"/>
      <c r="O58" s="3"/>
    </row>
    <row r="59" spans="1:15" x14ac:dyDescent="0.25">
      <c r="A59" s="48"/>
      <c r="B59" s="6">
        <v>3</v>
      </c>
      <c r="C59" s="6">
        <f t="shared" ref="C59:H65" si="15">(C49-0.4051)/0.4293</f>
        <v>0.54728790376174596</v>
      </c>
      <c r="D59" s="6">
        <f t="shared" si="15"/>
        <v>0.53221158018296988</v>
      </c>
      <c r="E59" s="6">
        <f t="shared" si="15"/>
        <v>0.553615876071475</v>
      </c>
      <c r="F59" s="6">
        <f t="shared" si="15"/>
        <v>0.52639058479982959</v>
      </c>
      <c r="G59" s="6">
        <f t="shared" si="15"/>
        <v>0.56584823670777529</v>
      </c>
      <c r="H59" s="6">
        <f t="shared" si="15"/>
        <v>0.56007432122824652</v>
      </c>
      <c r="I59" s="6">
        <f>(I49-0.4051)/0.4293</f>
        <v>0.32366088760218725</v>
      </c>
      <c r="J59" s="3"/>
      <c r="K59" s="3"/>
      <c r="L59" s="3"/>
      <c r="M59" s="3"/>
      <c r="N59" s="3"/>
      <c r="O59" s="3"/>
    </row>
    <row r="60" spans="1:15" x14ac:dyDescent="0.25">
      <c r="A60" s="48"/>
      <c r="B60" s="6">
        <v>6</v>
      </c>
      <c r="C60" s="6">
        <f t="shared" si="15"/>
        <v>0.5793178886341559</v>
      </c>
      <c r="D60" s="6">
        <f t="shared" si="15"/>
        <v>0.54955891224234998</v>
      </c>
      <c r="E60" s="6">
        <f t="shared" si="15"/>
        <v>0.55125933994455356</v>
      </c>
      <c r="F60" s="6">
        <f t="shared" si="15"/>
        <v>0.5332695877769249</v>
      </c>
      <c r="G60" s="6">
        <f t="shared" si="15"/>
        <v>0.54502785877035831</v>
      </c>
      <c r="H60" s="6">
        <f t="shared" si="15"/>
        <v>0.56674080243190794</v>
      </c>
      <c r="I60" s="6">
        <f t="shared" ref="I60" si="16">(I50-0.4051)/0.4293</f>
        <v>0.30764095921026946</v>
      </c>
      <c r="J60" s="3"/>
      <c r="K60" s="3"/>
      <c r="L60" s="3"/>
      <c r="M60" s="3"/>
      <c r="N60" s="3"/>
      <c r="O60" s="3"/>
    </row>
    <row r="61" spans="1:15" x14ac:dyDescent="0.25">
      <c r="A61" s="48"/>
      <c r="B61" s="6">
        <v>9</v>
      </c>
      <c r="C61" s="6">
        <f t="shared" si="15"/>
        <v>0.52495206754426749</v>
      </c>
      <c r="D61" s="6">
        <f t="shared" si="15"/>
        <v>0.52364770739416189</v>
      </c>
      <c r="E61" s="6">
        <f t="shared" si="15"/>
        <v>0.54625296078257746</v>
      </c>
      <c r="F61" s="6">
        <f t="shared" si="15"/>
        <v>0.52332146462125462</v>
      </c>
      <c r="G61" s="6">
        <f t="shared" si="15"/>
        <v>0.5414142500096375</v>
      </c>
      <c r="H61" s="6">
        <f t="shared" si="15"/>
        <v>0.5605887335702745</v>
      </c>
      <c r="I61" s="6">
        <f>AVERAGE(I58:I60)</f>
        <v>0.30981816099894061</v>
      </c>
      <c r="J61" s="3" t="s">
        <v>40</v>
      </c>
      <c r="K61" s="3"/>
      <c r="L61" s="3"/>
      <c r="M61" s="3"/>
      <c r="N61" s="3"/>
      <c r="O61" s="3"/>
    </row>
    <row r="62" spans="1:15" x14ac:dyDescent="0.25">
      <c r="A62" s="48"/>
      <c r="B62" s="6">
        <v>12</v>
      </c>
      <c r="C62" s="6">
        <f t="shared" si="15"/>
        <v>0.54662492865442547</v>
      </c>
      <c r="D62" s="6">
        <f t="shared" si="15"/>
        <v>0.53845168865949289</v>
      </c>
      <c r="E62" s="6">
        <f t="shared" si="15"/>
        <v>0.5736187625128365</v>
      </c>
      <c r="F62" s="6">
        <f t="shared" si="15"/>
        <v>0.5414142500096375</v>
      </c>
      <c r="G62" s="6">
        <f t="shared" si="15"/>
        <v>0.56392635764713517</v>
      </c>
      <c r="H62" s="6">
        <f t="shared" si="15"/>
        <v>0.57471810859134564</v>
      </c>
      <c r="I62" s="6"/>
      <c r="J62" s="3"/>
      <c r="K62" s="3"/>
      <c r="L62" s="3"/>
      <c r="M62" s="3"/>
      <c r="N62" s="3"/>
      <c r="O62" s="3"/>
    </row>
    <row r="63" spans="1:15" x14ac:dyDescent="0.25">
      <c r="A63" s="48"/>
      <c r="B63" s="6">
        <v>15</v>
      </c>
      <c r="C63" s="6">
        <f t="shared" si="15"/>
        <v>0.54387057671474126</v>
      </c>
      <c r="D63" s="6">
        <f t="shared" si="15"/>
        <v>0.5506331482682475</v>
      </c>
      <c r="E63" s="6">
        <f t="shared" si="15"/>
        <v>0.54387057671474126</v>
      </c>
      <c r="F63" s="6">
        <f t="shared" si="15"/>
        <v>0.55125933994455356</v>
      </c>
      <c r="G63" s="6">
        <f t="shared" si="15"/>
        <v>0.53991219889913722</v>
      </c>
      <c r="H63" s="6">
        <f t="shared" si="15"/>
        <v>0.57435926782984859</v>
      </c>
      <c r="I63" s="6"/>
      <c r="J63" s="3"/>
      <c r="K63" s="3"/>
      <c r="L63" s="3"/>
      <c r="M63" s="3"/>
      <c r="N63" s="3"/>
      <c r="O63" s="3"/>
    </row>
    <row r="64" spans="1:15" x14ac:dyDescent="0.25">
      <c r="A64" s="48"/>
      <c r="B64" s="6">
        <v>18</v>
      </c>
      <c r="C64" s="6">
        <f t="shared" si="15"/>
        <v>0.58471498593038829</v>
      </c>
      <c r="D64" s="6">
        <f t="shared" si="15"/>
        <v>0.56777768499351244</v>
      </c>
      <c r="E64" s="6">
        <f t="shared" si="15"/>
        <v>0.56254315638145702</v>
      </c>
      <c r="F64" s="6">
        <f t="shared" si="15"/>
        <v>0.55034739439469182</v>
      </c>
      <c r="G64" s="6">
        <f t="shared" si="15"/>
        <v>0.57147193205893398</v>
      </c>
      <c r="H64" s="6">
        <f t="shared" si="15"/>
        <v>0.59916972128199997</v>
      </c>
      <c r="I64" s="6"/>
      <c r="J64" s="3"/>
      <c r="K64" s="3"/>
      <c r="L64" s="3"/>
      <c r="M64" s="3"/>
      <c r="N64" s="3"/>
      <c r="O64" s="3"/>
    </row>
    <row r="65" spans="1:15" x14ac:dyDescent="0.25">
      <c r="A65" s="49"/>
      <c r="B65" s="6">
        <v>21</v>
      </c>
      <c r="C65" s="6">
        <f t="shared" si="15"/>
        <v>0.41862597917269356</v>
      </c>
      <c r="D65" s="6">
        <f t="shared" si="15"/>
        <v>0.32820314585077892</v>
      </c>
      <c r="E65" s="6">
        <f t="shared" si="15"/>
        <v>0.46836348946214112</v>
      </c>
      <c r="F65" s="6">
        <f t="shared" si="15"/>
        <v>0.57032439516302924</v>
      </c>
      <c r="G65" s="6">
        <f t="shared" si="15"/>
        <v>0.57682130080759686</v>
      </c>
      <c r="H65" s="6">
        <f t="shared" si="15"/>
        <v>0.56158595613092899</v>
      </c>
      <c r="I65" s="6"/>
      <c r="J65" s="3"/>
      <c r="K65" s="3"/>
      <c r="L65" s="3"/>
      <c r="M65" s="3"/>
      <c r="N65" s="3"/>
      <c r="O65" s="3"/>
    </row>
    <row r="66" spans="1:15" ht="1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45" customHeight="1" x14ac:dyDescent="0.25">
      <c r="A67" s="47" t="s">
        <v>41</v>
      </c>
      <c r="B67" s="6" t="s">
        <v>4</v>
      </c>
      <c r="C67" s="44" t="s">
        <v>6</v>
      </c>
      <c r="D67" s="45"/>
      <c r="E67" s="46"/>
      <c r="F67" s="44" t="s">
        <v>7</v>
      </c>
      <c r="G67" s="45"/>
      <c r="H67" s="46"/>
      <c r="I67" s="10"/>
      <c r="J67" s="3"/>
      <c r="K67" s="3"/>
      <c r="L67" s="3"/>
      <c r="M67" s="3"/>
      <c r="N67" s="3"/>
      <c r="O67" s="3"/>
    </row>
    <row r="68" spans="1:15" x14ac:dyDescent="0.25">
      <c r="A68" s="48"/>
      <c r="B68" s="6">
        <v>0</v>
      </c>
      <c r="C68" s="6">
        <f>C58-I61</f>
        <v>0.18935244089702807</v>
      </c>
      <c r="D68" s="6">
        <f>D58-I61</f>
        <v>0.18272811561442148</v>
      </c>
      <c r="E68" s="6">
        <f>E58-I61</f>
        <v>0.23476345765675172</v>
      </c>
      <c r="F68" s="6">
        <f>F58-I61</f>
        <v>0.21830543809668873</v>
      </c>
      <c r="G68" s="6">
        <f>G58-I61</f>
        <v>0.21996747569777969</v>
      </c>
      <c r="H68" s="6">
        <f>H58-I61</f>
        <v>0.24438174120934714</v>
      </c>
      <c r="I68" s="3"/>
      <c r="J68" s="3"/>
      <c r="K68" s="3"/>
      <c r="L68" s="3"/>
      <c r="M68" s="3"/>
      <c r="N68" s="3"/>
      <c r="O68" s="3"/>
    </row>
    <row r="69" spans="1:15" x14ac:dyDescent="0.25">
      <c r="A69" s="48"/>
      <c r="B69" s="6">
        <v>3</v>
      </c>
      <c r="C69" s="6">
        <f>C59-I61</f>
        <v>0.23746974276280536</v>
      </c>
      <c r="D69" s="6">
        <f>D59-I61</f>
        <v>0.22239341918402927</v>
      </c>
      <c r="E69" s="6">
        <f>E59-I61</f>
        <v>0.24379771507253439</v>
      </c>
      <c r="F69" s="6">
        <f>F59-I61</f>
        <v>0.21657242380088898</v>
      </c>
      <c r="G69" s="6">
        <f>G59-I61</f>
        <v>0.25603007570883468</v>
      </c>
      <c r="H69" s="6">
        <f>H59-I61</f>
        <v>0.25025616022930591</v>
      </c>
      <c r="I69" s="3"/>
      <c r="J69" s="3"/>
      <c r="K69" s="3"/>
      <c r="L69" s="3"/>
      <c r="M69" s="3"/>
      <c r="N69" s="3"/>
      <c r="O69" s="3"/>
    </row>
    <row r="70" spans="1:15" x14ac:dyDescent="0.25">
      <c r="A70" s="48"/>
      <c r="B70" s="6">
        <v>6</v>
      </c>
      <c r="C70" s="6">
        <f>C60-I61</f>
        <v>0.26949972763521529</v>
      </c>
      <c r="D70" s="6">
        <f>D60-I61</f>
        <v>0.23974075124340938</v>
      </c>
      <c r="E70" s="6">
        <f>E60-I61</f>
        <v>0.24144117894561296</v>
      </c>
      <c r="F70" s="6">
        <f>F60-I61</f>
        <v>0.2234514267779843</v>
      </c>
      <c r="G70" s="6">
        <f>G60-I61</f>
        <v>0.2352096977714177</v>
      </c>
      <c r="H70" s="6">
        <f>H60-I61</f>
        <v>0.25692264143296734</v>
      </c>
      <c r="I70" s="3"/>
      <c r="J70" s="3"/>
      <c r="K70" s="3"/>
      <c r="L70" s="3"/>
      <c r="M70" s="3"/>
      <c r="N70" s="3"/>
      <c r="O70" s="3"/>
    </row>
    <row r="71" spans="1:15" x14ac:dyDescent="0.25">
      <c r="A71" s="48"/>
      <c r="B71" s="6">
        <v>9</v>
      </c>
      <c r="C71" s="6">
        <f>C61-I61</f>
        <v>0.21513390654532688</v>
      </c>
      <c r="D71" s="6">
        <f>D61-I61</f>
        <v>0.21382954639522128</v>
      </c>
      <c r="E71" s="6">
        <f>E61-I61</f>
        <v>0.23643479978363685</v>
      </c>
      <c r="F71" s="6">
        <f>F61-I61</f>
        <v>0.21350330362231401</v>
      </c>
      <c r="G71" s="6">
        <f>G61-I61</f>
        <v>0.23159608901069689</v>
      </c>
      <c r="H71" s="6">
        <f>H61-I61</f>
        <v>0.25077057257133389</v>
      </c>
      <c r="I71" s="3"/>
      <c r="J71" s="3"/>
      <c r="K71" s="3"/>
      <c r="L71" s="3"/>
      <c r="M71" s="3"/>
      <c r="N71" s="3"/>
      <c r="O71" s="3"/>
    </row>
    <row r="72" spans="1:15" x14ac:dyDescent="0.25">
      <c r="A72" s="48"/>
      <c r="B72" s="6">
        <v>12</v>
      </c>
      <c r="C72" s="6">
        <f>C62-I61</f>
        <v>0.23680676765548486</v>
      </c>
      <c r="D72" s="6">
        <f>D62-I61</f>
        <v>0.22863352766055228</v>
      </c>
      <c r="E72" s="6">
        <f>E62-I61</f>
        <v>0.26380060151389589</v>
      </c>
      <c r="F72" s="6">
        <f>F62-I61</f>
        <v>0.23159608901069689</v>
      </c>
      <c r="G72" s="6">
        <f>G62-I61</f>
        <v>0.25410819664819456</v>
      </c>
      <c r="H72" s="6">
        <f>H62-I61</f>
        <v>0.26489994759240504</v>
      </c>
      <c r="I72" s="3"/>
      <c r="J72" s="3"/>
      <c r="K72" s="3"/>
      <c r="L72" s="3"/>
      <c r="M72" s="3"/>
      <c r="N72" s="3"/>
      <c r="O72" s="3"/>
    </row>
    <row r="73" spans="1:15" x14ac:dyDescent="0.25">
      <c r="A73" s="48"/>
      <c r="B73" s="6">
        <v>15</v>
      </c>
      <c r="C73" s="6">
        <f>C63-I61</f>
        <v>0.23405241571580065</v>
      </c>
      <c r="D73" s="6">
        <f>D63-I61</f>
        <v>0.24081498726930689</v>
      </c>
      <c r="E73" s="6">
        <f>E63-I61</f>
        <v>0.23405241571580065</v>
      </c>
      <c r="F73" s="6">
        <f>F63-I61</f>
        <v>0.24144117894561296</v>
      </c>
      <c r="G73" s="6">
        <f>G63-I61</f>
        <v>0.23009403790019661</v>
      </c>
      <c r="H73" s="6">
        <f>H63-I61</f>
        <v>0.26454110683090798</v>
      </c>
      <c r="I73" s="3"/>
      <c r="J73" s="3"/>
      <c r="K73" s="3"/>
      <c r="L73" s="3"/>
      <c r="M73" s="3"/>
      <c r="N73" s="3"/>
      <c r="O73" s="3"/>
    </row>
    <row r="74" spans="1:15" x14ac:dyDescent="0.25">
      <c r="A74" s="48"/>
      <c r="B74" s="6">
        <v>18</v>
      </c>
      <c r="C74" s="6">
        <f>C64-I61</f>
        <v>0.27489682493144768</v>
      </c>
      <c r="D74" s="6">
        <f>D64-I61</f>
        <v>0.25795952399457184</v>
      </c>
      <c r="E74" s="6">
        <f>E64-I61</f>
        <v>0.25272499538251642</v>
      </c>
      <c r="F74" s="6">
        <f>F64-I61</f>
        <v>0.24052923339575122</v>
      </c>
      <c r="G74" s="6">
        <f>G64-I61</f>
        <v>0.26165377105999338</v>
      </c>
      <c r="H74" s="6">
        <f>H64-I61</f>
        <v>0.28935156028305936</v>
      </c>
      <c r="I74" s="3"/>
      <c r="J74" s="3"/>
      <c r="K74" s="3"/>
      <c r="L74" s="3"/>
      <c r="M74" s="3"/>
      <c r="N74" s="3"/>
      <c r="O74" s="3"/>
    </row>
    <row r="75" spans="1:15" x14ac:dyDescent="0.25">
      <c r="A75" s="49"/>
      <c r="B75" s="6">
        <v>21</v>
      </c>
      <c r="C75" s="6">
        <f>C65-I61</f>
        <v>0.10880781817375296</v>
      </c>
      <c r="D75" s="6">
        <f>D65-I61</f>
        <v>1.8384984851838315E-2</v>
      </c>
      <c r="E75" s="6">
        <f>E65-I61</f>
        <v>0.15854532846320052</v>
      </c>
      <c r="F75" s="6">
        <f>F65-I61</f>
        <v>0.26050623416408863</v>
      </c>
      <c r="G75" s="6">
        <f>G65-I61</f>
        <v>0.26700313980865625</v>
      </c>
      <c r="H75" s="6">
        <f>H65-I61</f>
        <v>0.25176779513198838</v>
      </c>
      <c r="I75" s="3"/>
      <c r="J75" s="3"/>
      <c r="K75" s="3"/>
      <c r="L75" s="3"/>
      <c r="M75" s="3"/>
      <c r="N75" s="3"/>
      <c r="O75" s="3"/>
    </row>
    <row r="76" spans="1:15" ht="15" customHeight="1" x14ac:dyDescent="0.25">
      <c r="A76" s="1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1:15" x14ac:dyDescent="0.25">
      <c r="A77" s="47" t="s">
        <v>42</v>
      </c>
      <c r="B77" s="6" t="s">
        <v>4</v>
      </c>
      <c r="C77" s="44" t="s">
        <v>6</v>
      </c>
      <c r="D77" s="45"/>
      <c r="E77" s="45"/>
      <c r="F77" s="45"/>
      <c r="G77" s="45"/>
      <c r="H77" s="46"/>
      <c r="I77" s="44" t="s">
        <v>7</v>
      </c>
      <c r="J77" s="45"/>
      <c r="K77" s="45"/>
      <c r="L77" s="45"/>
      <c r="M77" s="45"/>
      <c r="N77" s="46"/>
      <c r="O77" s="3"/>
    </row>
    <row r="78" spans="1:15" ht="15" customHeight="1" x14ac:dyDescent="0.25">
      <c r="A78" s="48"/>
      <c r="B78" s="6"/>
      <c r="C78" s="20" t="s">
        <v>26</v>
      </c>
      <c r="D78" s="21" t="s">
        <v>27</v>
      </c>
      <c r="E78" s="21" t="s">
        <v>28</v>
      </c>
      <c r="F78" s="21" t="s">
        <v>29</v>
      </c>
      <c r="G78" s="22" t="s">
        <v>30</v>
      </c>
      <c r="H78" s="21" t="s">
        <v>31</v>
      </c>
      <c r="I78" s="20" t="s">
        <v>26</v>
      </c>
      <c r="J78" s="21" t="s">
        <v>27</v>
      </c>
      <c r="K78" s="21" t="s">
        <v>28</v>
      </c>
      <c r="L78" s="21" t="s">
        <v>29</v>
      </c>
      <c r="M78" s="22" t="s">
        <v>30</v>
      </c>
      <c r="N78" s="28" t="s">
        <v>31</v>
      </c>
      <c r="O78" s="3"/>
    </row>
    <row r="79" spans="1:15" x14ac:dyDescent="0.25">
      <c r="A79" s="48"/>
      <c r="B79" s="6">
        <v>0</v>
      </c>
      <c r="C79" s="6">
        <f t="shared" ref="C79:C86" si="17">C58*D79</f>
        <v>62.396325236996084</v>
      </c>
      <c r="D79" s="30">
        <v>125</v>
      </c>
      <c r="E79" s="6">
        <f t="shared" ref="E79:E86" si="18">D58*F79</f>
        <v>61.568284576670258</v>
      </c>
      <c r="F79" s="30">
        <v>125</v>
      </c>
      <c r="G79" s="6">
        <f t="shared" ref="G79:G86" si="19">E58*H79</f>
        <v>68.072702331961537</v>
      </c>
      <c r="H79" s="30">
        <v>125</v>
      </c>
      <c r="I79" s="6">
        <f t="shared" ref="I79:I86" si="20">F58*J79</f>
        <v>66.015449886953661</v>
      </c>
      <c r="J79" s="30">
        <v>125</v>
      </c>
      <c r="K79" s="6">
        <f t="shared" ref="K79:K86" si="21">G58*L79</f>
        <v>66.223204587090038</v>
      </c>
      <c r="L79" s="30">
        <v>125</v>
      </c>
      <c r="M79" s="6">
        <f t="shared" ref="M79:M86" si="22">H58*N79</f>
        <v>69.274987776035971</v>
      </c>
      <c r="N79" s="30">
        <v>125</v>
      </c>
      <c r="O79" s="3"/>
    </row>
    <row r="80" spans="1:15" x14ac:dyDescent="0.25">
      <c r="A80" s="48"/>
      <c r="B80" s="6">
        <v>3</v>
      </c>
      <c r="C80" s="6">
        <f t="shared" si="17"/>
        <v>68.410987970218244</v>
      </c>
      <c r="D80" s="30">
        <v>125</v>
      </c>
      <c r="E80" s="6">
        <f t="shared" si="18"/>
        <v>66.526447522871237</v>
      </c>
      <c r="F80" s="30">
        <v>125</v>
      </c>
      <c r="G80" s="6">
        <f t="shared" si="19"/>
        <v>69.201984508934373</v>
      </c>
      <c r="H80" s="30">
        <v>125</v>
      </c>
      <c r="I80" s="6">
        <f t="shared" si="20"/>
        <v>65.798823099978705</v>
      </c>
      <c r="J80" s="30">
        <v>125</v>
      </c>
      <c r="K80" s="6">
        <f t="shared" si="21"/>
        <v>70.731029588471912</v>
      </c>
      <c r="L80" s="30">
        <v>125</v>
      </c>
      <c r="M80" s="6">
        <f t="shared" si="22"/>
        <v>70.009290153530813</v>
      </c>
      <c r="N80" s="30">
        <v>125</v>
      </c>
      <c r="O80" s="3"/>
    </row>
    <row r="81" spans="1:15" x14ac:dyDescent="0.25">
      <c r="A81" s="48"/>
      <c r="B81" s="6">
        <v>6</v>
      </c>
      <c r="C81" s="6">
        <f t="shared" si="17"/>
        <v>72.414736079269488</v>
      </c>
      <c r="D81" s="30">
        <v>125</v>
      </c>
      <c r="E81" s="6">
        <f t="shared" si="18"/>
        <v>68.694864030293743</v>
      </c>
      <c r="F81" s="30">
        <v>125</v>
      </c>
      <c r="G81" s="6">
        <f t="shared" si="19"/>
        <v>68.90741749306919</v>
      </c>
      <c r="H81" s="30">
        <v>125</v>
      </c>
      <c r="I81" s="6">
        <f t="shared" si="20"/>
        <v>66.658698472115617</v>
      </c>
      <c r="J81" s="30">
        <v>125</v>
      </c>
      <c r="K81" s="6">
        <f t="shared" si="21"/>
        <v>68.128482346294788</v>
      </c>
      <c r="L81" s="30">
        <v>125</v>
      </c>
      <c r="M81" s="6">
        <f t="shared" si="22"/>
        <v>70.84260030398849</v>
      </c>
      <c r="N81" s="30">
        <v>125</v>
      </c>
      <c r="O81" s="3"/>
    </row>
    <row r="82" spans="1:15" x14ac:dyDescent="0.25">
      <c r="A82" s="48"/>
      <c r="B82" s="6">
        <v>9</v>
      </c>
      <c r="C82" s="6">
        <f t="shared" si="17"/>
        <v>65.619008443033437</v>
      </c>
      <c r="D82" s="30">
        <v>125</v>
      </c>
      <c r="E82" s="6">
        <f t="shared" si="18"/>
        <v>65.455963424270237</v>
      </c>
      <c r="F82" s="30">
        <v>125</v>
      </c>
      <c r="G82" s="6">
        <f t="shared" si="19"/>
        <v>68.281620097822184</v>
      </c>
      <c r="H82" s="30">
        <v>125</v>
      </c>
      <c r="I82" s="6">
        <f t="shared" si="20"/>
        <v>65.41518307765682</v>
      </c>
      <c r="J82" s="30">
        <v>125</v>
      </c>
      <c r="K82" s="6">
        <f t="shared" si="21"/>
        <v>67.676781251204687</v>
      </c>
      <c r="L82" s="30">
        <v>125</v>
      </c>
      <c r="M82" s="6">
        <f t="shared" si="22"/>
        <v>70.073591696284311</v>
      </c>
      <c r="N82" s="30">
        <v>125</v>
      </c>
      <c r="O82" s="3"/>
    </row>
    <row r="83" spans="1:15" x14ac:dyDescent="0.25">
      <c r="A83" s="48"/>
      <c r="B83" s="6">
        <v>12</v>
      </c>
      <c r="C83" s="6">
        <f t="shared" si="17"/>
        <v>68.328116081803188</v>
      </c>
      <c r="D83" s="30">
        <v>125</v>
      </c>
      <c r="E83" s="6">
        <f t="shared" si="18"/>
        <v>67.306461082436613</v>
      </c>
      <c r="F83" s="30">
        <v>125</v>
      </c>
      <c r="G83" s="6">
        <f t="shared" si="19"/>
        <v>71.702345314104562</v>
      </c>
      <c r="H83" s="30">
        <v>125</v>
      </c>
      <c r="I83" s="6">
        <f t="shared" si="20"/>
        <v>67.676781251204687</v>
      </c>
      <c r="J83" s="30">
        <v>125</v>
      </c>
      <c r="K83" s="6">
        <f t="shared" si="21"/>
        <v>70.490794705891901</v>
      </c>
      <c r="L83" s="30">
        <v>125</v>
      </c>
      <c r="M83" s="6">
        <f t="shared" si="22"/>
        <v>71.839763573918205</v>
      </c>
      <c r="N83" s="30">
        <v>125</v>
      </c>
      <c r="O83" s="3"/>
    </row>
    <row r="84" spans="1:15" x14ac:dyDescent="0.25">
      <c r="A84" s="48"/>
      <c r="B84" s="6">
        <v>15</v>
      </c>
      <c r="C84" s="6">
        <f t="shared" si="17"/>
        <v>67.983822089342652</v>
      </c>
      <c r="D84" s="30">
        <v>125</v>
      </c>
      <c r="E84" s="6">
        <f t="shared" si="18"/>
        <v>68.829143533530939</v>
      </c>
      <c r="F84" s="30">
        <v>125</v>
      </c>
      <c r="G84" s="6">
        <f t="shared" si="19"/>
        <v>67.983822089342652</v>
      </c>
      <c r="H84" s="30">
        <v>125</v>
      </c>
      <c r="I84" s="6">
        <f t="shared" si="20"/>
        <v>68.90741749306919</v>
      </c>
      <c r="J84" s="30">
        <v>125</v>
      </c>
      <c r="K84" s="6">
        <f t="shared" si="21"/>
        <v>67.489024862392156</v>
      </c>
      <c r="L84" s="30">
        <v>125</v>
      </c>
      <c r="M84" s="6">
        <f t="shared" si="22"/>
        <v>71.794908478731074</v>
      </c>
      <c r="N84" s="30">
        <v>125</v>
      </c>
      <c r="O84" s="3"/>
    </row>
    <row r="85" spans="1:15" x14ac:dyDescent="0.25">
      <c r="A85" s="48"/>
      <c r="B85" s="6">
        <v>18</v>
      </c>
      <c r="C85" s="6">
        <f t="shared" si="17"/>
        <v>73.089373241298532</v>
      </c>
      <c r="D85" s="30">
        <v>125</v>
      </c>
      <c r="E85" s="6">
        <f t="shared" si="18"/>
        <v>70.97221062418906</v>
      </c>
      <c r="F85" s="30">
        <v>125</v>
      </c>
      <c r="G85" s="6">
        <f t="shared" si="19"/>
        <v>70.31789454768213</v>
      </c>
      <c r="H85" s="30">
        <v>125</v>
      </c>
      <c r="I85" s="6">
        <f t="shared" si="20"/>
        <v>68.793424299336479</v>
      </c>
      <c r="J85" s="30">
        <v>125</v>
      </c>
      <c r="K85" s="6">
        <f t="shared" si="21"/>
        <v>71.433991507366741</v>
      </c>
      <c r="L85" s="30">
        <v>125</v>
      </c>
      <c r="M85" s="6">
        <f t="shared" si="22"/>
        <v>74.896215160249994</v>
      </c>
      <c r="N85" s="30">
        <v>125</v>
      </c>
      <c r="O85" s="3"/>
    </row>
    <row r="86" spans="1:15" ht="15" customHeight="1" x14ac:dyDescent="0.25">
      <c r="A86" s="49"/>
      <c r="B86" s="6">
        <v>21</v>
      </c>
      <c r="C86" s="6">
        <f t="shared" si="17"/>
        <v>52.328247396586697</v>
      </c>
      <c r="D86" s="30">
        <v>125</v>
      </c>
      <c r="E86" s="6">
        <f t="shared" si="18"/>
        <v>41.025393231347365</v>
      </c>
      <c r="F86" s="30">
        <v>125</v>
      </c>
      <c r="G86" s="6">
        <f t="shared" si="19"/>
        <v>58.545436182767638</v>
      </c>
      <c r="H86" s="30">
        <v>125</v>
      </c>
      <c r="I86" s="6">
        <f t="shared" si="20"/>
        <v>71.290549395378662</v>
      </c>
      <c r="J86" s="30">
        <v>125</v>
      </c>
      <c r="K86" s="6">
        <f t="shared" si="21"/>
        <v>72.102662600949614</v>
      </c>
      <c r="L86" s="30">
        <v>125</v>
      </c>
      <c r="M86" s="6">
        <f t="shared" si="22"/>
        <v>70.198244516366117</v>
      </c>
      <c r="N86" s="30">
        <v>125</v>
      </c>
      <c r="O86" s="3"/>
    </row>
    <row r="87" spans="1:15" ht="15" customHeight="1" x14ac:dyDescent="0.25">
      <c r="A87" s="11"/>
      <c r="B87" s="12"/>
      <c r="C87" s="12"/>
      <c r="D87" s="12"/>
      <c r="E87" s="12"/>
      <c r="F87" s="12"/>
      <c r="G87" s="3"/>
      <c r="H87" s="3"/>
      <c r="I87" s="3"/>
      <c r="J87" s="3"/>
      <c r="K87" s="3"/>
      <c r="L87" s="3"/>
      <c r="M87" s="3"/>
      <c r="N87" s="3"/>
      <c r="O87" s="3"/>
    </row>
    <row r="88" spans="1:15" ht="15" customHeight="1" x14ac:dyDescent="0.25">
      <c r="A88" s="3"/>
      <c r="B88" s="3"/>
      <c r="C88" s="50" t="s">
        <v>8</v>
      </c>
      <c r="D88" s="50"/>
      <c r="E88" s="50"/>
      <c r="F88" s="50" t="s">
        <v>33</v>
      </c>
      <c r="G88" s="50"/>
      <c r="H88" s="50"/>
      <c r="I88" s="3"/>
      <c r="J88" s="3"/>
      <c r="K88" s="3"/>
      <c r="L88" s="3"/>
      <c r="M88" s="3"/>
      <c r="N88" s="3"/>
      <c r="O88" s="3"/>
    </row>
    <row r="89" spans="1:15" x14ac:dyDescent="0.25">
      <c r="A89" s="51" t="s">
        <v>32</v>
      </c>
      <c r="B89" s="6" t="s">
        <v>4</v>
      </c>
      <c r="C89" s="6">
        <v>1</v>
      </c>
      <c r="D89" s="6">
        <v>2</v>
      </c>
      <c r="E89" s="6">
        <v>3</v>
      </c>
      <c r="F89" s="6">
        <v>1</v>
      </c>
      <c r="G89" s="6">
        <v>2</v>
      </c>
      <c r="H89" s="6">
        <v>3</v>
      </c>
      <c r="I89" s="3"/>
      <c r="J89" s="3"/>
      <c r="K89" s="3"/>
      <c r="L89" s="3"/>
      <c r="M89" s="3"/>
      <c r="N89" s="3"/>
      <c r="O89" s="3"/>
    </row>
    <row r="90" spans="1:15" ht="15" customHeight="1" x14ac:dyDescent="0.25">
      <c r="A90" s="51"/>
      <c r="B90" s="6">
        <v>0</v>
      </c>
      <c r="C90" s="6">
        <f t="shared" ref="C90:C97" si="23">C79/1000</f>
        <v>6.2396325236996085E-2</v>
      </c>
      <c r="D90" s="6">
        <f t="shared" ref="D90:D97" si="24">E79/1000</f>
        <v>6.1568284576670261E-2</v>
      </c>
      <c r="E90" s="6">
        <f t="shared" ref="E90:E97" si="25">G79/1000</f>
        <v>6.807270233196154E-2</v>
      </c>
      <c r="F90" s="6">
        <f t="shared" ref="F90:F97" si="26">I79/1000</f>
        <v>6.6015449886953667E-2</v>
      </c>
      <c r="G90" s="6">
        <f t="shared" ref="G90:G97" si="27">K79/1000</f>
        <v>6.6223204587090037E-2</v>
      </c>
      <c r="H90" s="6">
        <f t="shared" ref="H90:H97" si="28">M79/1000</f>
        <v>6.9274987776035968E-2</v>
      </c>
      <c r="I90" s="3"/>
      <c r="J90" s="3"/>
      <c r="K90" s="3"/>
      <c r="L90" s="3"/>
      <c r="M90" s="3"/>
      <c r="N90" s="3"/>
      <c r="O90" s="3"/>
    </row>
    <row r="91" spans="1:15" ht="15" customHeight="1" x14ac:dyDescent="0.25">
      <c r="A91" s="51"/>
      <c r="B91" s="6">
        <v>3</v>
      </c>
      <c r="C91" s="6">
        <f t="shared" si="23"/>
        <v>6.8410987970218246E-2</v>
      </c>
      <c r="D91" s="6">
        <f t="shared" si="24"/>
        <v>6.6526447522871235E-2</v>
      </c>
      <c r="E91" s="6">
        <f t="shared" si="25"/>
        <v>6.9201984508934375E-2</v>
      </c>
      <c r="F91" s="6">
        <f t="shared" si="26"/>
        <v>6.5798823099978698E-2</v>
      </c>
      <c r="G91" s="6">
        <f t="shared" si="27"/>
        <v>7.0731029588471911E-2</v>
      </c>
      <c r="H91" s="6">
        <f t="shared" si="28"/>
        <v>7.0009290153530815E-2</v>
      </c>
      <c r="I91" s="3"/>
      <c r="J91" s="3"/>
      <c r="K91" s="3"/>
      <c r="L91" s="3"/>
      <c r="M91" s="3"/>
      <c r="N91" s="3"/>
      <c r="O91" s="3"/>
    </row>
    <row r="92" spans="1:15" x14ac:dyDescent="0.25">
      <c r="A92" s="51"/>
      <c r="B92" s="6">
        <v>6</v>
      </c>
      <c r="C92" s="6">
        <f t="shared" si="23"/>
        <v>7.2414736079269487E-2</v>
      </c>
      <c r="D92" s="6">
        <f t="shared" si="24"/>
        <v>6.8694864030293748E-2</v>
      </c>
      <c r="E92" s="6">
        <f t="shared" si="25"/>
        <v>6.8907417493069195E-2</v>
      </c>
      <c r="F92" s="6">
        <f t="shared" si="26"/>
        <v>6.6658698472115613E-2</v>
      </c>
      <c r="G92" s="6">
        <f t="shared" si="27"/>
        <v>6.8128482346294789E-2</v>
      </c>
      <c r="H92" s="6">
        <f t="shared" si="28"/>
        <v>7.0842600303988493E-2</v>
      </c>
      <c r="I92" s="3"/>
      <c r="J92" s="3"/>
      <c r="K92" s="3"/>
      <c r="L92" s="3"/>
      <c r="M92" s="3"/>
      <c r="N92" s="3"/>
      <c r="O92" s="3"/>
    </row>
    <row r="93" spans="1:15" x14ac:dyDescent="0.25">
      <c r="A93" s="51"/>
      <c r="B93" s="6">
        <v>9</v>
      </c>
      <c r="C93" s="6">
        <f t="shared" si="23"/>
        <v>6.5619008443033436E-2</v>
      </c>
      <c r="D93" s="6">
        <f t="shared" si="24"/>
        <v>6.5455963424270236E-2</v>
      </c>
      <c r="E93" s="6">
        <f t="shared" si="25"/>
        <v>6.8281620097822182E-2</v>
      </c>
      <c r="F93" s="6">
        <f t="shared" si="26"/>
        <v>6.5415183077656827E-2</v>
      </c>
      <c r="G93" s="6">
        <f t="shared" si="27"/>
        <v>6.7676781251204687E-2</v>
      </c>
      <c r="H93" s="6">
        <f t="shared" si="28"/>
        <v>7.0073591696284313E-2</v>
      </c>
      <c r="I93" s="3"/>
      <c r="J93" s="3"/>
      <c r="K93" s="3"/>
      <c r="L93" s="3"/>
      <c r="M93" s="3"/>
      <c r="N93" s="3"/>
      <c r="O93" s="3"/>
    </row>
    <row r="94" spans="1:15" x14ac:dyDescent="0.25">
      <c r="A94" s="51"/>
      <c r="B94" s="6">
        <v>12</v>
      </c>
      <c r="C94" s="6">
        <f t="shared" si="23"/>
        <v>6.8328116081803184E-2</v>
      </c>
      <c r="D94" s="6">
        <f t="shared" si="24"/>
        <v>6.7306461082436611E-2</v>
      </c>
      <c r="E94" s="6">
        <f t="shared" si="25"/>
        <v>7.1702345314104562E-2</v>
      </c>
      <c r="F94" s="6">
        <f t="shared" si="26"/>
        <v>6.7676781251204687E-2</v>
      </c>
      <c r="G94" s="6">
        <f t="shared" si="27"/>
        <v>7.0490794705891896E-2</v>
      </c>
      <c r="H94" s="6">
        <f t="shared" si="28"/>
        <v>7.1839763573918206E-2</v>
      </c>
      <c r="I94" s="3"/>
      <c r="J94" s="3"/>
      <c r="K94" s="3"/>
      <c r="L94" s="3"/>
      <c r="M94" s="3"/>
      <c r="N94" s="3"/>
      <c r="O94" s="3"/>
    </row>
    <row r="95" spans="1:15" x14ac:dyDescent="0.25">
      <c r="A95" s="51"/>
      <c r="B95" s="6">
        <v>15</v>
      </c>
      <c r="C95" s="6">
        <f t="shared" si="23"/>
        <v>6.7983822089342658E-2</v>
      </c>
      <c r="D95" s="6">
        <f t="shared" si="24"/>
        <v>6.8829143533530937E-2</v>
      </c>
      <c r="E95" s="6">
        <f t="shared" si="25"/>
        <v>6.7983822089342658E-2</v>
      </c>
      <c r="F95" s="6">
        <f t="shared" si="26"/>
        <v>6.8907417493069195E-2</v>
      </c>
      <c r="G95" s="6">
        <f t="shared" si="27"/>
        <v>6.7489024862392152E-2</v>
      </c>
      <c r="H95" s="6">
        <f t="shared" si="28"/>
        <v>7.1794908478731073E-2</v>
      </c>
      <c r="I95" s="3"/>
      <c r="J95" s="3"/>
      <c r="K95" s="3"/>
      <c r="L95" s="3"/>
      <c r="M95" s="3"/>
      <c r="N95" s="3"/>
      <c r="O95" s="3"/>
    </row>
    <row r="96" spans="1:15" x14ac:dyDescent="0.25">
      <c r="A96" s="51"/>
      <c r="B96" s="6">
        <v>18</v>
      </c>
      <c r="C96" s="6">
        <f t="shared" si="23"/>
        <v>7.3089373241298536E-2</v>
      </c>
      <c r="D96" s="6">
        <f t="shared" si="24"/>
        <v>7.0972210624189055E-2</v>
      </c>
      <c r="E96" s="6">
        <f t="shared" si="25"/>
        <v>7.0317894547682128E-2</v>
      </c>
      <c r="F96" s="6">
        <f t="shared" si="26"/>
        <v>6.8793424299336478E-2</v>
      </c>
      <c r="G96" s="6">
        <f t="shared" si="27"/>
        <v>7.1433991507366748E-2</v>
      </c>
      <c r="H96" s="6">
        <f t="shared" si="28"/>
        <v>7.4896215160249996E-2</v>
      </c>
      <c r="I96" s="3"/>
      <c r="J96" s="3"/>
      <c r="K96" s="3"/>
      <c r="L96" s="3"/>
      <c r="M96" s="3"/>
      <c r="N96" s="3"/>
      <c r="O96" s="3"/>
    </row>
    <row r="97" spans="1:15" x14ac:dyDescent="0.25">
      <c r="A97" s="51"/>
      <c r="B97" s="6">
        <v>21</v>
      </c>
      <c r="C97" s="6">
        <f t="shared" si="23"/>
        <v>5.2328247396586695E-2</v>
      </c>
      <c r="D97" s="6">
        <f t="shared" si="24"/>
        <v>4.1025393231347365E-2</v>
      </c>
      <c r="E97" s="6">
        <f t="shared" si="25"/>
        <v>5.8545436182767641E-2</v>
      </c>
      <c r="F97" s="6">
        <f t="shared" si="26"/>
        <v>7.1290549395378655E-2</v>
      </c>
      <c r="G97" s="6">
        <f t="shared" si="27"/>
        <v>7.2102662600949607E-2</v>
      </c>
      <c r="H97" s="6">
        <f t="shared" si="28"/>
        <v>7.0198244516366123E-2</v>
      </c>
      <c r="I97" s="3"/>
      <c r="J97" s="3"/>
      <c r="K97" s="3"/>
      <c r="L97" s="3"/>
      <c r="M97" s="3"/>
      <c r="N97" s="3"/>
      <c r="O97" s="3"/>
    </row>
    <row r="98" spans="1: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25">
      <c r="A99" s="3"/>
      <c r="B99" s="3"/>
      <c r="C99" s="44" t="s">
        <v>3</v>
      </c>
      <c r="D99" s="4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25">
      <c r="A100" s="51" t="s">
        <v>43</v>
      </c>
      <c r="B100" s="6" t="s">
        <v>4</v>
      </c>
      <c r="C100" s="6" t="s">
        <v>8</v>
      </c>
      <c r="D100" s="6" t="s">
        <v>33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25">
      <c r="A101" s="51"/>
      <c r="B101" s="6">
        <v>0</v>
      </c>
      <c r="C101" s="6">
        <f>AVERAGE(C90:E90)</f>
        <v>6.4012437381875967E-2</v>
      </c>
      <c r="D101" s="6">
        <f>AVERAGE(F90:H90)</f>
        <v>6.7171214083359895E-2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25">
      <c r="A102" s="51"/>
      <c r="B102" s="6">
        <v>3</v>
      </c>
      <c r="C102" s="6">
        <f t="shared" ref="C102:C108" si="29">AVERAGE(C91:E91)</f>
        <v>6.8046473334007943E-2</v>
      </c>
      <c r="D102" s="6">
        <f t="shared" ref="D102:D108" si="30">AVERAGE(F91:H91)</f>
        <v>6.8846380947327146E-2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25">
      <c r="A103" s="51"/>
      <c r="B103" s="6">
        <v>6</v>
      </c>
      <c r="C103" s="6">
        <f t="shared" si="29"/>
        <v>7.0005672534210819E-2</v>
      </c>
      <c r="D103" s="6">
        <f t="shared" si="30"/>
        <v>6.8543260374132955E-2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x14ac:dyDescent="0.25">
      <c r="A104" s="51"/>
      <c r="B104" s="6">
        <v>9</v>
      </c>
      <c r="C104" s="6">
        <f t="shared" si="29"/>
        <v>6.6452197321708609E-2</v>
      </c>
      <c r="D104" s="6">
        <f t="shared" si="30"/>
        <v>6.7721852008381933E-2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x14ac:dyDescent="0.25">
      <c r="A105" s="51"/>
      <c r="B105" s="6">
        <v>12</v>
      </c>
      <c r="C105" s="6">
        <f t="shared" si="29"/>
        <v>6.9112307492781452E-2</v>
      </c>
      <c r="D105" s="6">
        <f t="shared" si="30"/>
        <v>7.0002446510338268E-2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x14ac:dyDescent="0.25">
      <c r="A106" s="51"/>
      <c r="B106" s="6">
        <v>15</v>
      </c>
      <c r="C106" s="6">
        <f t="shared" si="29"/>
        <v>6.8265595904072093E-2</v>
      </c>
      <c r="D106" s="6">
        <f t="shared" si="30"/>
        <v>6.9397116944730802E-2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25">
      <c r="A107" s="51"/>
      <c r="B107" s="6">
        <v>18</v>
      </c>
      <c r="C107" s="6">
        <f t="shared" si="29"/>
        <v>7.145982613772324E-2</v>
      </c>
      <c r="D107" s="6">
        <f t="shared" si="30"/>
        <v>7.1707876988984412E-2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5">
      <c r="A108" s="51"/>
      <c r="B108" s="6">
        <v>21</v>
      </c>
      <c r="C108" s="6">
        <f t="shared" si="29"/>
        <v>5.0633025603567229E-2</v>
      </c>
      <c r="D108" s="6">
        <f t="shared" si="30"/>
        <v>7.1197152170898129E-2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25">
      <c r="A109" s="11"/>
      <c r="B109" s="12"/>
      <c r="C109" s="12"/>
      <c r="D109" s="1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25">
      <c r="A110" s="40"/>
      <c r="B110" s="40"/>
      <c r="C110" s="52" t="s">
        <v>3</v>
      </c>
      <c r="D110" s="52"/>
      <c r="E110" s="40"/>
    </row>
    <row r="111" spans="1:15" x14ac:dyDescent="0.25">
      <c r="A111" s="43" t="s">
        <v>44</v>
      </c>
      <c r="B111" s="41" t="s">
        <v>4</v>
      </c>
      <c r="C111" s="42" t="s">
        <v>8</v>
      </c>
      <c r="D111" s="42" t="s">
        <v>33</v>
      </c>
      <c r="E111" s="40"/>
    </row>
    <row r="112" spans="1:15" x14ac:dyDescent="0.25">
      <c r="A112" s="43"/>
      <c r="B112" s="41">
        <v>0</v>
      </c>
      <c r="C112" s="38">
        <f>R38/C101</f>
        <v>7.6026892049646912</v>
      </c>
      <c r="D112" s="38">
        <f>S38/D101</f>
        <v>2.7789681817424392</v>
      </c>
      <c r="E112" s="40"/>
    </row>
    <row r="113" spans="1:5" x14ac:dyDescent="0.25">
      <c r="A113" s="43"/>
      <c r="B113" s="41">
        <v>3</v>
      </c>
      <c r="C113" s="38">
        <f t="shared" ref="C113:D119" si="31">R39/C102</f>
        <v>3.233084526219665</v>
      </c>
      <c r="D113" s="38">
        <f t="shared" si="31"/>
        <v>4.1638596353523534</v>
      </c>
      <c r="E113" s="40"/>
    </row>
    <row r="114" spans="1:5" x14ac:dyDescent="0.25">
      <c r="A114" s="43"/>
      <c r="B114" s="41">
        <v>6</v>
      </c>
      <c r="C114" s="38">
        <f t="shared" si="31"/>
        <v>14.411530556982488</v>
      </c>
      <c r="D114" s="38">
        <f t="shared" si="31"/>
        <v>15.367423836915162</v>
      </c>
      <c r="E114" s="40"/>
    </row>
    <row r="115" spans="1:5" x14ac:dyDescent="0.25">
      <c r="A115" s="43"/>
      <c r="B115" s="41">
        <v>9</v>
      </c>
      <c r="C115" s="38">
        <f t="shared" si="31"/>
        <v>15.516584141217971</v>
      </c>
      <c r="D115" s="38">
        <f t="shared" si="31"/>
        <v>25.890215363813788</v>
      </c>
      <c r="E115" s="40"/>
    </row>
    <row r="116" spans="1:5" x14ac:dyDescent="0.25">
      <c r="A116" s="43"/>
      <c r="B116" s="41">
        <v>12</v>
      </c>
      <c r="C116" s="38">
        <f t="shared" si="31"/>
        <v>20.546268117994963</v>
      </c>
      <c r="D116" s="38">
        <f t="shared" si="31"/>
        <v>38.697060230442489</v>
      </c>
      <c r="E116" s="40"/>
    </row>
    <row r="117" spans="1:5" x14ac:dyDescent="0.25">
      <c r="A117" s="43"/>
      <c r="B117" s="41">
        <v>15</v>
      </c>
      <c r="C117" s="38">
        <f t="shared" si="31"/>
        <v>21.289396424160429</v>
      </c>
      <c r="D117" s="38">
        <f t="shared" si="31"/>
        <v>47.840604136971734</v>
      </c>
      <c r="E117" s="40"/>
    </row>
    <row r="118" spans="1:5" x14ac:dyDescent="0.25">
      <c r="A118" s="43"/>
      <c r="B118" s="41">
        <v>18</v>
      </c>
      <c r="C118" s="38">
        <f t="shared" si="31"/>
        <v>35.575544464978734</v>
      </c>
      <c r="D118" s="38">
        <f t="shared" si="31"/>
        <v>65.946575013165287</v>
      </c>
      <c r="E118" s="40"/>
    </row>
    <row r="119" spans="1:5" x14ac:dyDescent="0.25">
      <c r="A119" s="43"/>
      <c r="B119" s="41">
        <v>21</v>
      </c>
      <c r="C119" s="38">
        <f t="shared" si="31"/>
        <v>39.236578161876636</v>
      </c>
      <c r="D119" s="38">
        <f t="shared" si="31"/>
        <v>117.91982262722082</v>
      </c>
      <c r="E119" s="40"/>
    </row>
  </sheetData>
  <mergeCells count="40">
    <mergeCell ref="Q3:U3"/>
    <mergeCell ref="A67:A75"/>
    <mergeCell ref="C67:E67"/>
    <mergeCell ref="F67:H67"/>
    <mergeCell ref="C99:D99"/>
    <mergeCell ref="R36:S36"/>
    <mergeCell ref="A3:A23"/>
    <mergeCell ref="P3:P12"/>
    <mergeCell ref="C4:E4"/>
    <mergeCell ref="F4:H4"/>
    <mergeCell ref="C15:E15"/>
    <mergeCell ref="F15:H15"/>
    <mergeCell ref="B3:J3"/>
    <mergeCell ref="B14:J14"/>
    <mergeCell ref="P16:P19"/>
    <mergeCell ref="C26:E26"/>
    <mergeCell ref="F26:H26"/>
    <mergeCell ref="P20:P23"/>
    <mergeCell ref="F57:H57"/>
    <mergeCell ref="A47:A55"/>
    <mergeCell ref="C47:E47"/>
    <mergeCell ref="F47:H47"/>
    <mergeCell ref="P25:P34"/>
    <mergeCell ref="C37:E37"/>
    <mergeCell ref="F37:H37"/>
    <mergeCell ref="P36:P45"/>
    <mergeCell ref="A25:A45"/>
    <mergeCell ref="B25:J25"/>
    <mergeCell ref="B36:J36"/>
    <mergeCell ref="A57:A65"/>
    <mergeCell ref="C57:E57"/>
    <mergeCell ref="A111:A119"/>
    <mergeCell ref="I77:N77"/>
    <mergeCell ref="C77:H77"/>
    <mergeCell ref="A77:A86"/>
    <mergeCell ref="C88:E88"/>
    <mergeCell ref="F88:H88"/>
    <mergeCell ref="A89:A97"/>
    <mergeCell ref="A100:A108"/>
    <mergeCell ref="C110:D1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9"/>
  <sheetViews>
    <sheetView zoomScale="80" zoomScaleNormal="80" workbookViewId="0">
      <selection activeCell="P1" sqref="P1"/>
    </sheetView>
  </sheetViews>
  <sheetFormatPr defaultRowHeight="15" x14ac:dyDescent="0.25"/>
  <cols>
    <col min="1" max="1" width="9.140625" style="2"/>
    <col min="2" max="2" width="12" style="2" customWidth="1"/>
    <col min="3" max="16384" width="9.140625" style="2"/>
  </cols>
  <sheetData>
    <row r="1" spans="1:25" x14ac:dyDescent="0.25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 t="s">
        <v>47</v>
      </c>
      <c r="Q1" s="24"/>
      <c r="R1" s="24"/>
      <c r="S1" s="24"/>
      <c r="T1" s="24"/>
      <c r="U1" s="31"/>
      <c r="V1" s="24"/>
      <c r="W1" s="24"/>
      <c r="X1" s="24"/>
      <c r="Y1" s="24"/>
    </row>
    <row r="2" spans="1:25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2"/>
      <c r="Q2" s="32"/>
      <c r="R2" s="32"/>
      <c r="S2" s="32"/>
      <c r="T2" s="32"/>
      <c r="U2" s="1"/>
      <c r="V2" s="1"/>
      <c r="W2" s="1"/>
      <c r="X2" s="1"/>
      <c r="Y2" s="1"/>
    </row>
    <row r="3" spans="1:25" x14ac:dyDescent="0.25">
      <c r="A3" s="47" t="s">
        <v>14</v>
      </c>
      <c r="B3" s="44" t="s">
        <v>1</v>
      </c>
      <c r="C3" s="45"/>
      <c r="D3" s="45"/>
      <c r="E3" s="45"/>
      <c r="F3" s="45"/>
      <c r="G3" s="45"/>
      <c r="H3" s="45"/>
      <c r="I3" s="45"/>
      <c r="J3" s="46"/>
      <c r="K3" s="33"/>
      <c r="L3" s="27"/>
      <c r="M3" s="27"/>
      <c r="N3" s="27"/>
      <c r="O3" s="27"/>
      <c r="P3" s="53" t="s">
        <v>14</v>
      </c>
      <c r="Q3" s="59" t="s">
        <v>46</v>
      </c>
      <c r="R3" s="60"/>
      <c r="S3" s="60"/>
      <c r="T3" s="60"/>
      <c r="U3" s="61"/>
      <c r="V3" s="1"/>
      <c r="W3" s="1"/>
      <c r="X3" s="1"/>
      <c r="Y3" s="1"/>
    </row>
    <row r="4" spans="1:25" x14ac:dyDescent="0.25">
      <c r="A4" s="48"/>
      <c r="B4" s="5" t="s">
        <v>4</v>
      </c>
      <c r="C4" s="50" t="s">
        <v>6</v>
      </c>
      <c r="D4" s="50"/>
      <c r="E4" s="50"/>
      <c r="F4" s="50" t="s">
        <v>7</v>
      </c>
      <c r="G4" s="50"/>
      <c r="H4" s="50"/>
      <c r="I4" s="6" t="s">
        <v>11</v>
      </c>
      <c r="J4" s="25" t="s">
        <v>10</v>
      </c>
      <c r="K4" s="26"/>
      <c r="L4" s="12"/>
      <c r="M4" s="12"/>
      <c r="N4" s="12"/>
      <c r="O4" s="12"/>
      <c r="P4" s="54"/>
      <c r="Q4" s="7" t="s">
        <v>4</v>
      </c>
      <c r="R4" s="14" t="s">
        <v>6</v>
      </c>
      <c r="S4" s="15"/>
      <c r="T4" s="14" t="s">
        <v>7</v>
      </c>
      <c r="U4" s="16"/>
      <c r="V4" s="1"/>
      <c r="W4" s="1"/>
      <c r="X4" s="1"/>
      <c r="Y4" s="1"/>
    </row>
    <row r="5" spans="1:25" x14ac:dyDescent="0.25">
      <c r="A5" s="48"/>
      <c r="B5" s="5">
        <v>0</v>
      </c>
      <c r="C5" s="6">
        <v>0.30399999999999999</v>
      </c>
      <c r="D5" s="6">
        <v>0.30199999999999999</v>
      </c>
      <c r="E5" s="6">
        <v>0.30299999999999999</v>
      </c>
      <c r="F5" s="6">
        <v>0.32500000000000001</v>
      </c>
      <c r="G5" s="6">
        <v>0.32500000000000001</v>
      </c>
      <c r="H5" s="6">
        <v>0.32700000000000001</v>
      </c>
      <c r="I5" s="6">
        <v>0.312</v>
      </c>
      <c r="J5" s="6">
        <v>3.1E-2</v>
      </c>
      <c r="K5" s="26"/>
      <c r="L5" s="12"/>
      <c r="M5" s="12"/>
      <c r="N5" s="12"/>
      <c r="O5" s="12"/>
      <c r="P5" s="54"/>
      <c r="Q5" s="7">
        <v>0</v>
      </c>
      <c r="R5" s="7">
        <v>7.1999999999999995E-2</v>
      </c>
      <c r="S5" s="7">
        <v>7.0999999999999994E-2</v>
      </c>
      <c r="T5" s="7">
        <v>6.7000000000000004E-2</v>
      </c>
      <c r="U5" s="7">
        <v>6.7000000000000004E-2</v>
      </c>
      <c r="V5" s="1"/>
      <c r="W5" s="1"/>
      <c r="X5" s="1"/>
      <c r="Y5" s="1"/>
    </row>
    <row r="6" spans="1:25" x14ac:dyDescent="0.25">
      <c r="A6" s="48"/>
      <c r="B6" s="5">
        <v>3</v>
      </c>
      <c r="C6" s="6">
        <v>0.3</v>
      </c>
      <c r="D6" s="6">
        <v>0.28599999999999998</v>
      </c>
      <c r="E6" s="6">
        <v>0.29599999999999999</v>
      </c>
      <c r="F6" s="6">
        <v>0.317</v>
      </c>
      <c r="G6" s="6">
        <v>0.312</v>
      </c>
      <c r="H6" s="6">
        <v>0.314</v>
      </c>
      <c r="I6" s="6">
        <v>0.31</v>
      </c>
      <c r="J6" s="6">
        <v>2.8000000000000001E-2</v>
      </c>
      <c r="K6" s="26"/>
      <c r="L6" s="12"/>
      <c r="M6" s="12"/>
      <c r="N6" s="12"/>
      <c r="O6" s="12"/>
      <c r="P6" s="54"/>
      <c r="Q6" s="7">
        <v>3</v>
      </c>
      <c r="R6" s="7">
        <v>7.2999999999999995E-2</v>
      </c>
      <c r="S6" s="7">
        <v>7.1999999999999995E-2</v>
      </c>
      <c r="T6" s="7">
        <v>6.8000000000000005E-2</v>
      </c>
      <c r="U6" s="7">
        <v>6.8000000000000005E-2</v>
      </c>
      <c r="V6" s="1"/>
      <c r="W6" s="1"/>
      <c r="X6" s="1"/>
      <c r="Y6" s="1"/>
    </row>
    <row r="7" spans="1:25" x14ac:dyDescent="0.25">
      <c r="A7" s="48"/>
      <c r="B7" s="5">
        <v>6</v>
      </c>
      <c r="C7" s="6">
        <v>0.311</v>
      </c>
      <c r="D7" s="6">
        <v>0.30499999999999999</v>
      </c>
      <c r="E7" s="6">
        <v>0.30199999999999999</v>
      </c>
      <c r="F7" s="6">
        <v>0.32200000000000001</v>
      </c>
      <c r="G7" s="6">
        <v>0.32200000000000001</v>
      </c>
      <c r="H7" s="6">
        <v>0.32200000000000001</v>
      </c>
      <c r="I7" s="6">
        <v>0.308</v>
      </c>
      <c r="J7" s="6">
        <v>3.1E-2</v>
      </c>
      <c r="K7" s="26"/>
      <c r="L7" s="12"/>
      <c r="M7" s="12"/>
      <c r="N7" s="12"/>
      <c r="O7" s="12"/>
      <c r="P7" s="54"/>
      <c r="Q7" s="7">
        <v>6</v>
      </c>
      <c r="R7" s="7">
        <v>9.8000000000000004E-2</v>
      </c>
      <c r="S7" s="7">
        <v>9.9000000000000005E-2</v>
      </c>
      <c r="T7" s="7">
        <v>0.1</v>
      </c>
      <c r="U7" s="7">
        <v>9.8000000000000004E-2</v>
      </c>
      <c r="V7" s="1"/>
      <c r="W7" s="1"/>
      <c r="X7" s="1"/>
      <c r="Y7" s="1"/>
    </row>
    <row r="8" spans="1:25" x14ac:dyDescent="0.25">
      <c r="A8" s="48"/>
      <c r="B8" s="5">
        <v>9</v>
      </c>
      <c r="C8" s="6">
        <v>0.30099999999999999</v>
      </c>
      <c r="D8" s="6">
        <v>0.30099999999999999</v>
      </c>
      <c r="E8" s="6">
        <v>0.30299999999999999</v>
      </c>
      <c r="F8" s="6">
        <v>0.32200000000000001</v>
      </c>
      <c r="G8" s="6">
        <v>0.31900000000000001</v>
      </c>
      <c r="H8" s="6">
        <v>0.32</v>
      </c>
      <c r="I8" s="6"/>
      <c r="J8" s="6">
        <f>AVERAGE(J5:J7)</f>
        <v>0.03</v>
      </c>
      <c r="K8" s="26"/>
      <c r="L8" s="12"/>
      <c r="M8" s="12"/>
      <c r="N8" s="12"/>
      <c r="O8" s="12"/>
      <c r="P8" s="54"/>
      <c r="Q8" s="7">
        <v>9</v>
      </c>
      <c r="R8" s="7">
        <v>0.10100000000000001</v>
      </c>
      <c r="S8" s="7">
        <v>0.1</v>
      </c>
      <c r="T8" s="7">
        <v>0.14399999999999999</v>
      </c>
      <c r="U8" s="7">
        <v>0.14299999999999999</v>
      </c>
      <c r="V8" s="1"/>
      <c r="W8" s="1"/>
      <c r="X8" s="1"/>
      <c r="Y8" s="1"/>
    </row>
    <row r="9" spans="1:25" x14ac:dyDescent="0.25">
      <c r="A9" s="48"/>
      <c r="B9" s="5">
        <v>12</v>
      </c>
      <c r="C9" s="6">
        <v>0.309</v>
      </c>
      <c r="D9" s="6">
        <v>0.30499999999999999</v>
      </c>
      <c r="E9" s="6">
        <v>0.30599999999999999</v>
      </c>
      <c r="F9" s="6">
        <v>0.32800000000000001</v>
      </c>
      <c r="G9" s="6">
        <v>0.32300000000000001</v>
      </c>
      <c r="H9" s="6">
        <v>0.32400000000000001</v>
      </c>
      <c r="I9" s="6"/>
      <c r="J9" s="6"/>
      <c r="K9" s="26"/>
      <c r="L9" s="12"/>
      <c r="M9" s="12"/>
      <c r="N9" s="12"/>
      <c r="O9" s="12"/>
      <c r="P9" s="54"/>
      <c r="Q9" s="7">
        <v>12</v>
      </c>
      <c r="R9" s="7">
        <v>0.111</v>
      </c>
      <c r="S9" s="7">
        <v>0.109</v>
      </c>
      <c r="T9" s="7">
        <v>0.16200000000000001</v>
      </c>
      <c r="U9" s="7">
        <v>0.161</v>
      </c>
      <c r="V9" s="1"/>
      <c r="W9" s="1"/>
      <c r="X9" s="1"/>
      <c r="Y9" s="1"/>
    </row>
    <row r="10" spans="1:25" x14ac:dyDescent="0.25">
      <c r="A10" s="48"/>
      <c r="B10" s="5">
        <v>15</v>
      </c>
      <c r="C10" s="6">
        <v>0.30599999999999999</v>
      </c>
      <c r="D10" s="6">
        <v>0.30299999999999999</v>
      </c>
      <c r="E10" s="6">
        <v>0.29699999999999999</v>
      </c>
      <c r="F10" s="6">
        <v>0.32300000000000001</v>
      </c>
      <c r="G10" s="6">
        <v>0.31900000000000001</v>
      </c>
      <c r="H10" s="6">
        <v>0.32</v>
      </c>
      <c r="I10" s="6"/>
      <c r="J10" s="6"/>
      <c r="K10" s="26"/>
      <c r="L10" s="12"/>
      <c r="M10" s="12"/>
      <c r="N10" s="12"/>
      <c r="O10" s="12"/>
      <c r="P10" s="54"/>
      <c r="Q10" s="7">
        <v>15</v>
      </c>
      <c r="R10" s="7">
        <v>0.157</v>
      </c>
      <c r="S10" s="7">
        <v>0.157</v>
      </c>
      <c r="T10" s="7">
        <v>0.125</v>
      </c>
      <c r="U10" s="7">
        <v>0.124</v>
      </c>
      <c r="V10" s="1"/>
      <c r="W10" s="1"/>
      <c r="X10" s="1"/>
      <c r="Y10" s="1"/>
    </row>
    <row r="11" spans="1:25" x14ac:dyDescent="0.25">
      <c r="A11" s="48"/>
      <c r="B11" s="5">
        <v>18</v>
      </c>
      <c r="C11" s="6">
        <v>0.32900000000000001</v>
      </c>
      <c r="D11" s="6">
        <v>0.31900000000000001</v>
      </c>
      <c r="E11" s="6">
        <v>0.315</v>
      </c>
      <c r="F11" s="6">
        <v>0.33700000000000002</v>
      </c>
      <c r="G11" s="6">
        <v>0.32600000000000001</v>
      </c>
      <c r="H11" s="6">
        <v>0.33200000000000002</v>
      </c>
      <c r="I11" s="6"/>
      <c r="J11" s="6"/>
      <c r="K11" s="26"/>
      <c r="L11" s="12"/>
      <c r="M11" s="12"/>
      <c r="N11" s="12"/>
      <c r="O11" s="12"/>
      <c r="P11" s="54"/>
      <c r="Q11" s="7">
        <v>18</v>
      </c>
      <c r="R11" s="7">
        <v>0.17299999999999999</v>
      </c>
      <c r="S11" s="7">
        <v>0.17599999999999999</v>
      </c>
      <c r="T11" s="7">
        <v>0.14199999999999999</v>
      </c>
      <c r="U11" s="7">
        <v>0.14099999999999999</v>
      </c>
      <c r="V11" s="1"/>
      <c r="W11" s="1"/>
      <c r="X11" s="1"/>
      <c r="Y11" s="1"/>
    </row>
    <row r="12" spans="1:25" x14ac:dyDescent="0.25">
      <c r="A12" s="48"/>
      <c r="B12" s="5">
        <v>21</v>
      </c>
      <c r="C12" s="6">
        <v>0.307</v>
      </c>
      <c r="D12" s="6">
        <v>0.30499999999999999</v>
      </c>
      <c r="E12" s="6">
        <v>0.29799999999999999</v>
      </c>
      <c r="F12" s="6">
        <v>0.32400000000000001</v>
      </c>
      <c r="G12" s="6">
        <v>0.32300000000000001</v>
      </c>
      <c r="H12" s="6">
        <v>0.318</v>
      </c>
      <c r="I12" s="6"/>
      <c r="J12" s="6"/>
      <c r="K12" s="26"/>
      <c r="L12" s="12"/>
      <c r="M12" s="12"/>
      <c r="N12" s="12"/>
      <c r="O12" s="12"/>
      <c r="P12" s="55"/>
      <c r="Q12" s="7">
        <v>21</v>
      </c>
      <c r="R12" s="7">
        <v>0.159</v>
      </c>
      <c r="S12" s="7">
        <v>0.161</v>
      </c>
      <c r="T12" s="7">
        <v>0.20599999999999999</v>
      </c>
      <c r="U12" s="7">
        <v>0.20300000000000001</v>
      </c>
      <c r="V12" s="1"/>
      <c r="W12" s="1"/>
      <c r="X12" s="1"/>
      <c r="Y12" s="1"/>
    </row>
    <row r="13" spans="1:25" x14ac:dyDescent="0.25">
      <c r="A13" s="48"/>
      <c r="B13" s="3"/>
      <c r="C13" s="3" t="s">
        <v>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customHeight="1" x14ac:dyDescent="0.25">
      <c r="A14" s="48"/>
      <c r="B14" s="44" t="s">
        <v>0</v>
      </c>
      <c r="C14" s="45"/>
      <c r="D14" s="45"/>
      <c r="E14" s="45"/>
      <c r="F14" s="45"/>
      <c r="G14" s="45"/>
      <c r="H14" s="45"/>
      <c r="I14" s="45"/>
      <c r="J14" s="46"/>
      <c r="K14" s="33"/>
      <c r="L14" s="27"/>
      <c r="M14" s="27"/>
      <c r="N14" s="27"/>
      <c r="O14" s="27"/>
      <c r="P14" s="36" t="s">
        <v>25</v>
      </c>
      <c r="Q14" s="14"/>
      <c r="R14" s="15" t="s">
        <v>18</v>
      </c>
      <c r="S14" s="15"/>
      <c r="T14" s="15" t="s">
        <v>17</v>
      </c>
      <c r="U14" s="15"/>
      <c r="V14" s="15" t="s">
        <v>18</v>
      </c>
      <c r="W14" s="15"/>
      <c r="X14" s="15" t="s">
        <v>17</v>
      </c>
      <c r="Y14" s="39"/>
    </row>
    <row r="15" spans="1:25" ht="15" customHeight="1" x14ac:dyDescent="0.25">
      <c r="A15" s="48"/>
      <c r="B15" s="5" t="s">
        <v>4</v>
      </c>
      <c r="C15" s="50" t="s">
        <v>6</v>
      </c>
      <c r="D15" s="50"/>
      <c r="E15" s="50"/>
      <c r="F15" s="50" t="s">
        <v>7</v>
      </c>
      <c r="G15" s="50"/>
      <c r="H15" s="50"/>
      <c r="I15" s="6" t="s">
        <v>11</v>
      </c>
      <c r="J15" s="25" t="s">
        <v>10</v>
      </c>
      <c r="K15" s="26"/>
      <c r="L15" s="12"/>
      <c r="M15" s="12"/>
      <c r="N15" s="12"/>
      <c r="O15" s="12"/>
      <c r="P15" s="37"/>
      <c r="Q15" s="7" t="s">
        <v>4</v>
      </c>
      <c r="R15" s="14" t="s">
        <v>6</v>
      </c>
      <c r="S15" s="15" t="s">
        <v>12</v>
      </c>
      <c r="T15" s="14" t="s">
        <v>6</v>
      </c>
      <c r="U15" s="15" t="s">
        <v>12</v>
      </c>
      <c r="V15" s="14" t="s">
        <v>7</v>
      </c>
      <c r="W15" s="15" t="s">
        <v>12</v>
      </c>
      <c r="X15" s="14" t="s">
        <v>7</v>
      </c>
      <c r="Y15" s="39" t="s">
        <v>12</v>
      </c>
    </row>
    <row r="16" spans="1:25" x14ac:dyDescent="0.25">
      <c r="A16" s="48"/>
      <c r="B16" s="5">
        <v>0</v>
      </c>
      <c r="C16" s="6">
        <v>0.20200000000000001</v>
      </c>
      <c r="D16" s="6">
        <v>0.19600000000000001</v>
      </c>
      <c r="E16" s="6">
        <v>0.20200000000000001</v>
      </c>
      <c r="F16" s="6">
        <v>0.214</v>
      </c>
      <c r="G16" s="6">
        <v>0.216</v>
      </c>
      <c r="H16" s="6">
        <v>0.21299999999999999</v>
      </c>
      <c r="I16" s="6">
        <v>0.18099999999999999</v>
      </c>
      <c r="J16" s="6">
        <v>0.03</v>
      </c>
      <c r="K16" s="26"/>
      <c r="L16" s="12"/>
      <c r="M16" s="12"/>
      <c r="N16" s="12"/>
      <c r="O16" s="12"/>
      <c r="P16" s="54" t="s">
        <v>38</v>
      </c>
      <c r="Q16" s="7">
        <v>0</v>
      </c>
      <c r="R16" s="7">
        <f>(R5-0.0556)/0.1125</f>
        <v>0.14577777777777776</v>
      </c>
      <c r="S16" s="29">
        <v>2.5</v>
      </c>
      <c r="T16" s="7">
        <f t="shared" ref="T16:T23" si="0">(S5-0.0556)/0.1125</f>
        <v>0.13688888888888887</v>
      </c>
      <c r="U16" s="29">
        <v>2.5</v>
      </c>
      <c r="V16" s="7">
        <f>(T5-0.0556)/0.1125</f>
        <v>0.1013333333333334</v>
      </c>
      <c r="W16" s="29">
        <v>2.5</v>
      </c>
      <c r="X16" s="7">
        <f>(U5-0.0556)/0.1125</f>
        <v>0.1013333333333334</v>
      </c>
      <c r="Y16" s="29">
        <v>2.5</v>
      </c>
    </row>
    <row r="17" spans="1:25" x14ac:dyDescent="0.25">
      <c r="A17" s="48"/>
      <c r="B17" s="5">
        <v>3</v>
      </c>
      <c r="C17" s="6">
        <v>0.2</v>
      </c>
      <c r="D17" s="6">
        <v>0.191</v>
      </c>
      <c r="E17" s="6">
        <v>0.193</v>
      </c>
      <c r="F17" s="6">
        <v>0.21</v>
      </c>
      <c r="G17" s="6">
        <v>0.20100000000000001</v>
      </c>
      <c r="H17" s="6">
        <v>0.21299999999999999</v>
      </c>
      <c r="I17" s="6">
        <v>0.183</v>
      </c>
      <c r="J17" s="6">
        <v>3.2000000000000001E-2</v>
      </c>
      <c r="K17" s="26"/>
      <c r="L17" s="12"/>
      <c r="M17" s="12"/>
      <c r="N17" s="12"/>
      <c r="O17" s="12"/>
      <c r="P17" s="54"/>
      <c r="Q17" s="7">
        <v>3</v>
      </c>
      <c r="R17" s="7">
        <f t="shared" ref="R17:R23" si="1">(R6-0.0556)/0.1125</f>
        <v>0.15466666666666665</v>
      </c>
      <c r="S17" s="29">
        <v>2.5</v>
      </c>
      <c r="T17" s="7">
        <f t="shared" si="0"/>
        <v>0.14577777777777776</v>
      </c>
      <c r="U17" s="29">
        <v>2.5</v>
      </c>
      <c r="V17" s="7">
        <f>(T6-0.0556)/0.1125</f>
        <v>0.11022222222222229</v>
      </c>
      <c r="W17" s="29">
        <v>2.5</v>
      </c>
      <c r="X17" s="7">
        <f>(U6-0.0556)/0.1125</f>
        <v>0.11022222222222229</v>
      </c>
      <c r="Y17" s="29">
        <v>2.5</v>
      </c>
    </row>
    <row r="18" spans="1:25" x14ac:dyDescent="0.25">
      <c r="A18" s="48"/>
      <c r="B18" s="5">
        <v>6</v>
      </c>
      <c r="C18" s="6">
        <v>0.20599999999999999</v>
      </c>
      <c r="D18" s="6">
        <v>0.20499999999999999</v>
      </c>
      <c r="E18" s="6">
        <v>0.20200000000000001</v>
      </c>
      <c r="F18" s="6">
        <v>0.217</v>
      </c>
      <c r="G18" s="6">
        <v>0.216</v>
      </c>
      <c r="H18" s="6">
        <v>0.215</v>
      </c>
      <c r="I18" s="6">
        <v>0.18</v>
      </c>
      <c r="J18" s="6">
        <v>0.03</v>
      </c>
      <c r="K18" s="26"/>
      <c r="L18" s="12"/>
      <c r="M18" s="12"/>
      <c r="N18" s="12"/>
      <c r="O18" s="12"/>
      <c r="P18" s="54"/>
      <c r="Q18" s="7">
        <v>6</v>
      </c>
      <c r="R18" s="7">
        <f t="shared" si="1"/>
        <v>0.37688888888888894</v>
      </c>
      <c r="S18" s="29">
        <v>2.5</v>
      </c>
      <c r="T18" s="7">
        <f t="shared" si="0"/>
        <v>0.38577777777777783</v>
      </c>
      <c r="U18" s="29">
        <v>2.5</v>
      </c>
      <c r="V18" s="7">
        <f>(T7-0.0556)/0.1125</f>
        <v>0.39466666666666672</v>
      </c>
      <c r="W18" s="29">
        <v>2.5</v>
      </c>
      <c r="X18" s="7">
        <f>(U7-0.0556)/0.1125</f>
        <v>0.37688888888888894</v>
      </c>
      <c r="Y18" s="29">
        <v>2.5</v>
      </c>
    </row>
    <row r="19" spans="1:25" x14ac:dyDescent="0.25">
      <c r="A19" s="48"/>
      <c r="B19" s="5">
        <v>9</v>
      </c>
      <c r="C19" s="6">
        <v>0.20100000000000001</v>
      </c>
      <c r="D19" s="6">
        <v>0.20100000000000001</v>
      </c>
      <c r="E19" s="6">
        <v>0.20100000000000001</v>
      </c>
      <c r="F19" s="6">
        <v>0.215</v>
      </c>
      <c r="G19" s="6">
        <v>0.214</v>
      </c>
      <c r="H19" s="6">
        <v>0.216</v>
      </c>
      <c r="I19" s="6"/>
      <c r="J19" s="6">
        <f>AVERAGE(J16:J18)</f>
        <v>3.0666666666666665E-2</v>
      </c>
      <c r="K19" s="26"/>
      <c r="L19" s="12"/>
      <c r="M19" s="12"/>
      <c r="N19" s="12"/>
      <c r="O19" s="12"/>
      <c r="P19" s="54"/>
      <c r="Q19" s="7">
        <v>9</v>
      </c>
      <c r="R19" s="7">
        <f t="shared" si="1"/>
        <v>0.40355555555555561</v>
      </c>
      <c r="S19" s="29">
        <v>2.5</v>
      </c>
      <c r="T19" s="7">
        <f t="shared" si="0"/>
        <v>0.39466666666666672</v>
      </c>
      <c r="U19" s="29">
        <v>2.5</v>
      </c>
      <c r="V19" s="7">
        <f>(T8-0.0556)/0.1125</f>
        <v>0.78577777777777769</v>
      </c>
      <c r="W19" s="29">
        <v>2.5</v>
      </c>
      <c r="X19" s="7">
        <f>(U8-0.0556)/0.1125</f>
        <v>0.77688888888888874</v>
      </c>
      <c r="Y19" s="29">
        <v>2.5</v>
      </c>
    </row>
    <row r="20" spans="1:25" x14ac:dyDescent="0.25">
      <c r="A20" s="48"/>
      <c r="B20" s="5">
        <v>12</v>
      </c>
      <c r="C20" s="6">
        <v>0.20599999999999999</v>
      </c>
      <c r="D20" s="6">
        <v>0.20599999999999999</v>
      </c>
      <c r="E20" s="6">
        <v>0.20200000000000001</v>
      </c>
      <c r="F20" s="6">
        <v>0.219</v>
      </c>
      <c r="G20" s="6">
        <v>0.218</v>
      </c>
      <c r="H20" s="6">
        <v>0.216</v>
      </c>
      <c r="I20" s="6"/>
      <c r="J20" s="6"/>
      <c r="K20" s="26"/>
      <c r="L20" s="12"/>
      <c r="M20" s="12"/>
      <c r="N20" s="12"/>
      <c r="O20" s="12"/>
      <c r="P20" s="54"/>
      <c r="Q20" s="7">
        <v>12</v>
      </c>
      <c r="R20" s="7">
        <f t="shared" si="1"/>
        <v>0.49244444444444446</v>
      </c>
      <c r="S20" s="29">
        <v>2.5</v>
      </c>
      <c r="T20" s="7">
        <f t="shared" si="0"/>
        <v>0.47466666666666668</v>
      </c>
      <c r="U20" s="29">
        <v>2.5</v>
      </c>
      <c r="V20" s="7">
        <f t="shared" ref="V20:V23" si="2">(T9-0.0556)/0.1125</f>
        <v>0.94577777777777783</v>
      </c>
      <c r="W20" s="29">
        <v>2.5</v>
      </c>
      <c r="X20" s="7">
        <f t="shared" ref="X20:X23" si="3">(U9-0.0556)/0.1125</f>
        <v>0.93688888888888888</v>
      </c>
      <c r="Y20" s="29">
        <v>2.5</v>
      </c>
    </row>
    <row r="21" spans="1:25" x14ac:dyDescent="0.25">
      <c r="A21" s="48"/>
      <c r="B21" s="5">
        <v>15</v>
      </c>
      <c r="C21" s="6">
        <v>0.19</v>
      </c>
      <c r="D21" s="6">
        <v>0.19800000000000001</v>
      </c>
      <c r="E21" s="6">
        <v>0.19400000000000001</v>
      </c>
      <c r="F21" s="6">
        <v>0.218</v>
      </c>
      <c r="G21" s="6">
        <v>0.216</v>
      </c>
      <c r="H21" s="6">
        <v>0.218</v>
      </c>
      <c r="I21" s="6"/>
      <c r="J21" s="6"/>
      <c r="K21" s="26"/>
      <c r="L21" s="12"/>
      <c r="M21" s="12"/>
      <c r="N21" s="12"/>
      <c r="O21" s="12"/>
      <c r="P21" s="54"/>
      <c r="Q21" s="7">
        <v>15</v>
      </c>
      <c r="R21" s="7">
        <f t="shared" si="1"/>
        <v>0.90133333333333332</v>
      </c>
      <c r="S21" s="29">
        <v>2.5</v>
      </c>
      <c r="T21" s="7">
        <f t="shared" si="0"/>
        <v>0.90133333333333332</v>
      </c>
      <c r="U21" s="29">
        <v>2.5</v>
      </c>
      <c r="V21" s="7">
        <f t="shared" si="2"/>
        <v>0.61688888888888893</v>
      </c>
      <c r="W21" s="29">
        <v>5</v>
      </c>
      <c r="X21" s="7">
        <f t="shared" si="3"/>
        <v>0.60799999999999998</v>
      </c>
      <c r="Y21" s="29">
        <v>5</v>
      </c>
    </row>
    <row r="22" spans="1:25" x14ac:dyDescent="0.25">
      <c r="A22" s="48"/>
      <c r="B22" s="5">
        <v>18</v>
      </c>
      <c r="C22" s="6">
        <v>0.224</v>
      </c>
      <c r="D22" s="6">
        <v>0.216</v>
      </c>
      <c r="E22" s="6">
        <v>0.216</v>
      </c>
      <c r="F22" s="6">
        <v>0.22600000000000001</v>
      </c>
      <c r="G22" s="6">
        <v>0.222</v>
      </c>
      <c r="H22" s="6">
        <v>0.22700000000000001</v>
      </c>
      <c r="I22" s="6"/>
      <c r="J22" s="6"/>
      <c r="K22" s="26"/>
      <c r="L22" s="12"/>
      <c r="M22" s="12"/>
      <c r="N22" s="12"/>
      <c r="O22" s="12"/>
      <c r="P22" s="54"/>
      <c r="Q22" s="7">
        <v>18</v>
      </c>
      <c r="R22" s="7">
        <f t="shared" si="1"/>
        <v>1.0435555555555553</v>
      </c>
      <c r="S22" s="29">
        <v>2.5</v>
      </c>
      <c r="T22" s="7">
        <f t="shared" si="0"/>
        <v>1.0702222222222222</v>
      </c>
      <c r="U22" s="29">
        <v>2.5</v>
      </c>
      <c r="V22" s="7">
        <f t="shared" si="2"/>
        <v>0.7679999999999999</v>
      </c>
      <c r="W22" s="29">
        <v>5</v>
      </c>
      <c r="X22" s="7">
        <f t="shared" si="3"/>
        <v>0.75911111111111096</v>
      </c>
      <c r="Y22" s="29">
        <v>5</v>
      </c>
    </row>
    <row r="23" spans="1:25" x14ac:dyDescent="0.25">
      <c r="A23" s="49"/>
      <c r="B23" s="34">
        <v>21</v>
      </c>
      <c r="C23" s="6">
        <v>0.20200000000000001</v>
      </c>
      <c r="D23" s="6">
        <v>0.192</v>
      </c>
      <c r="E23" s="6">
        <v>0.192</v>
      </c>
      <c r="F23" s="6">
        <v>0.21299999999999999</v>
      </c>
      <c r="G23" s="6">
        <v>0.21299999999999999</v>
      </c>
      <c r="H23" s="6">
        <v>0.21299999999999999</v>
      </c>
      <c r="I23" s="6"/>
      <c r="J23" s="6"/>
      <c r="K23" s="26"/>
      <c r="L23" s="12"/>
      <c r="M23" s="12"/>
      <c r="N23" s="12"/>
      <c r="O23" s="12"/>
      <c r="P23" s="55"/>
      <c r="Q23" s="7">
        <v>21</v>
      </c>
      <c r="R23" s="7">
        <f t="shared" si="1"/>
        <v>0.9191111111111111</v>
      </c>
      <c r="S23" s="29">
        <v>2.5</v>
      </c>
      <c r="T23" s="7">
        <f t="shared" si="0"/>
        <v>0.93688888888888888</v>
      </c>
      <c r="U23" s="29">
        <v>2.5</v>
      </c>
      <c r="V23" s="7">
        <f t="shared" si="2"/>
        <v>1.3368888888888886</v>
      </c>
      <c r="W23" s="29">
        <v>5</v>
      </c>
      <c r="X23" s="7">
        <f t="shared" si="3"/>
        <v>1.3102222222222224</v>
      </c>
      <c r="Y23" s="29">
        <v>5</v>
      </c>
    </row>
    <row r="24" spans="1:25" x14ac:dyDescent="0.25">
      <c r="A24" s="3"/>
      <c r="B24" s="35"/>
      <c r="C24" s="35"/>
      <c r="D24" s="35"/>
      <c r="E24" s="35"/>
      <c r="F24" s="35"/>
      <c r="G24" s="3"/>
      <c r="H24" s="3"/>
      <c r="I24" s="3"/>
      <c r="J24" s="3"/>
      <c r="K24" s="3"/>
      <c r="L24" s="3"/>
      <c r="M24" s="3"/>
      <c r="N24" s="3"/>
      <c r="O24" s="3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customHeight="1" x14ac:dyDescent="0.25">
      <c r="A25" s="56" t="s">
        <v>37</v>
      </c>
      <c r="B25" s="57" t="s">
        <v>1</v>
      </c>
      <c r="C25" s="58"/>
      <c r="D25" s="58"/>
      <c r="E25" s="58"/>
      <c r="F25" s="58"/>
      <c r="G25" s="45"/>
      <c r="H25" s="45"/>
      <c r="I25" s="45"/>
      <c r="J25" s="46"/>
      <c r="K25" s="33"/>
      <c r="L25" s="27"/>
      <c r="M25" s="27"/>
      <c r="N25" s="27"/>
      <c r="O25" s="27"/>
      <c r="P25" s="53" t="s">
        <v>39</v>
      </c>
      <c r="Q25" s="14"/>
      <c r="R25" s="14" t="s">
        <v>6</v>
      </c>
      <c r="S25" s="15"/>
      <c r="T25" s="14" t="s">
        <v>7</v>
      </c>
      <c r="U25" s="16"/>
      <c r="V25" s="1"/>
      <c r="W25" s="1"/>
      <c r="X25" s="1"/>
      <c r="Y25" s="1"/>
    </row>
    <row r="26" spans="1:25" ht="15" customHeight="1" x14ac:dyDescent="0.25">
      <c r="A26" s="56"/>
      <c r="B26" s="5" t="s">
        <v>4</v>
      </c>
      <c r="C26" s="50" t="s">
        <v>6</v>
      </c>
      <c r="D26" s="50"/>
      <c r="E26" s="50"/>
      <c r="F26" s="50" t="s">
        <v>7</v>
      </c>
      <c r="G26" s="50"/>
      <c r="H26" s="50"/>
      <c r="I26" s="6" t="s">
        <v>16</v>
      </c>
      <c r="J26" s="25" t="s">
        <v>15</v>
      </c>
      <c r="K26" s="26"/>
      <c r="L26" s="12"/>
      <c r="M26" s="12"/>
      <c r="N26" s="12"/>
      <c r="O26" s="12"/>
      <c r="P26" s="54"/>
      <c r="Q26" s="7" t="s">
        <v>4</v>
      </c>
      <c r="R26" s="14">
        <v>1</v>
      </c>
      <c r="S26" s="14">
        <v>2</v>
      </c>
      <c r="T26" s="14">
        <v>1</v>
      </c>
      <c r="U26" s="39">
        <v>2</v>
      </c>
      <c r="V26" s="1"/>
      <c r="W26" s="1"/>
      <c r="X26" s="1"/>
      <c r="Y26" s="1"/>
    </row>
    <row r="27" spans="1:25" x14ac:dyDescent="0.25">
      <c r="A27" s="56"/>
      <c r="B27" s="5">
        <v>0</v>
      </c>
      <c r="C27" s="6">
        <f>(C5-J8)</f>
        <v>0.27400000000000002</v>
      </c>
      <c r="D27" s="6">
        <f>(D5-J8)</f>
        <v>0.27200000000000002</v>
      </c>
      <c r="E27" s="6">
        <f>(E5-J8)</f>
        <v>0.27300000000000002</v>
      </c>
      <c r="F27" s="6">
        <f>(F5-J8)</f>
        <v>0.29500000000000004</v>
      </c>
      <c r="G27" s="6">
        <f>(G5-J8)</f>
        <v>0.29500000000000004</v>
      </c>
      <c r="H27" s="6">
        <f>(H5-J8)</f>
        <v>0.29700000000000004</v>
      </c>
      <c r="I27" s="6">
        <f>(I5-J8)</f>
        <v>0.28200000000000003</v>
      </c>
      <c r="J27" s="6">
        <f>(J5-J8)</f>
        <v>1.0000000000000009E-3</v>
      </c>
      <c r="K27" s="26"/>
      <c r="L27" s="12"/>
      <c r="M27" s="12"/>
      <c r="N27" s="12"/>
      <c r="O27" s="12"/>
      <c r="P27" s="54"/>
      <c r="Q27" s="7">
        <v>0</v>
      </c>
      <c r="R27" s="7">
        <f>R16*S16</f>
        <v>0.3644444444444444</v>
      </c>
      <c r="S27" s="7">
        <f t="shared" ref="S27:S32" si="4">T16*U16</f>
        <v>0.34222222222222215</v>
      </c>
      <c r="T27" s="7">
        <f t="shared" ref="T27:T32" si="5">V16*W16</f>
        <v>0.25333333333333352</v>
      </c>
      <c r="U27" s="7">
        <f t="shared" ref="U27:U32" si="6">X16*Y16</f>
        <v>0.25333333333333352</v>
      </c>
      <c r="V27" s="1"/>
      <c r="W27" s="1"/>
      <c r="X27" s="1"/>
      <c r="Y27" s="1"/>
    </row>
    <row r="28" spans="1:25" x14ac:dyDescent="0.25">
      <c r="A28" s="56"/>
      <c r="B28" s="5">
        <v>3</v>
      </c>
      <c r="C28" s="6">
        <f>(C6-J8)</f>
        <v>0.27</v>
      </c>
      <c r="D28" s="6">
        <f>(D6-J8)</f>
        <v>0.25600000000000001</v>
      </c>
      <c r="E28" s="6">
        <f>(E6-J8)</f>
        <v>0.26600000000000001</v>
      </c>
      <c r="F28" s="6">
        <f>(F6-J8)</f>
        <v>0.28700000000000003</v>
      </c>
      <c r="G28" s="6">
        <f>(G6-J8)</f>
        <v>0.28200000000000003</v>
      </c>
      <c r="H28" s="6">
        <f>(H6-J8)</f>
        <v>0.28400000000000003</v>
      </c>
      <c r="I28" s="6">
        <f>(I6-J8)</f>
        <v>0.28000000000000003</v>
      </c>
      <c r="J28" s="6">
        <f>(J6-J8)</f>
        <v>-1.9999999999999983E-3</v>
      </c>
      <c r="K28" s="26"/>
      <c r="L28" s="12"/>
      <c r="M28" s="12"/>
      <c r="N28" s="12"/>
      <c r="O28" s="12"/>
      <c r="P28" s="54"/>
      <c r="Q28" s="7">
        <v>3</v>
      </c>
      <c r="R28" s="7">
        <f>R17*S17</f>
        <v>0.3866666666666666</v>
      </c>
      <c r="S28" s="7">
        <f t="shared" si="4"/>
        <v>0.3644444444444444</v>
      </c>
      <c r="T28" s="7">
        <f t="shared" si="5"/>
        <v>0.27555555555555572</v>
      </c>
      <c r="U28" s="7">
        <f t="shared" si="6"/>
        <v>0.27555555555555572</v>
      </c>
      <c r="V28" s="1"/>
      <c r="W28" s="1"/>
      <c r="X28" s="1"/>
      <c r="Y28" s="1"/>
    </row>
    <row r="29" spans="1:25" x14ac:dyDescent="0.25">
      <c r="A29" s="56"/>
      <c r="B29" s="5">
        <v>6</v>
      </c>
      <c r="C29" s="6">
        <f>(C7-J8)</f>
        <v>0.28100000000000003</v>
      </c>
      <c r="D29" s="6">
        <f>(D7-J8)</f>
        <v>0.27500000000000002</v>
      </c>
      <c r="E29" s="6">
        <f>(E7-J8)</f>
        <v>0.27200000000000002</v>
      </c>
      <c r="F29" s="6">
        <f>(F7-J8)</f>
        <v>0.29200000000000004</v>
      </c>
      <c r="G29" s="6">
        <f>(G7-J8)</f>
        <v>0.29200000000000004</v>
      </c>
      <c r="H29" s="6">
        <f>(H7-J8)</f>
        <v>0.29200000000000004</v>
      </c>
      <c r="I29" s="6">
        <f>(I7-J8)</f>
        <v>0.27800000000000002</v>
      </c>
      <c r="J29" s="6">
        <f>(J7-J8)</f>
        <v>1.0000000000000009E-3</v>
      </c>
      <c r="K29" s="26"/>
      <c r="L29" s="12"/>
      <c r="M29" s="12"/>
      <c r="N29" s="12"/>
      <c r="O29" s="12"/>
      <c r="P29" s="54"/>
      <c r="Q29" s="7">
        <v>6</v>
      </c>
      <c r="R29" s="7">
        <f>R18*S18</f>
        <v>0.94222222222222229</v>
      </c>
      <c r="S29" s="7">
        <f t="shared" si="4"/>
        <v>0.96444444444444455</v>
      </c>
      <c r="T29" s="7">
        <f t="shared" si="5"/>
        <v>0.9866666666666668</v>
      </c>
      <c r="U29" s="7">
        <f t="shared" si="6"/>
        <v>0.94222222222222229</v>
      </c>
      <c r="V29" s="1"/>
      <c r="W29" s="1"/>
      <c r="X29" s="1"/>
      <c r="Y29" s="1"/>
    </row>
    <row r="30" spans="1:25" x14ac:dyDescent="0.25">
      <c r="A30" s="56"/>
      <c r="B30" s="5">
        <v>9</v>
      </c>
      <c r="C30" s="6">
        <f>(C8-J8)</f>
        <v>0.27100000000000002</v>
      </c>
      <c r="D30" s="6">
        <f>(D8-J8)</f>
        <v>0.27100000000000002</v>
      </c>
      <c r="E30" s="6">
        <f>(E8-J8)</f>
        <v>0.27300000000000002</v>
      </c>
      <c r="F30" s="6">
        <f>(F8-J8)</f>
        <v>0.29200000000000004</v>
      </c>
      <c r="G30" s="6">
        <f>(G8-J8)</f>
        <v>0.28900000000000003</v>
      </c>
      <c r="H30" s="6">
        <f>(H8-J8)</f>
        <v>0.29000000000000004</v>
      </c>
      <c r="I30" s="6"/>
      <c r="J30" s="6"/>
      <c r="K30" s="26"/>
      <c r="L30" s="12"/>
      <c r="M30" s="12"/>
      <c r="N30" s="12"/>
      <c r="O30" s="12"/>
      <c r="P30" s="54"/>
      <c r="Q30" s="7">
        <v>9</v>
      </c>
      <c r="R30" s="7">
        <f>R19*S19</f>
        <v>1.0088888888888889</v>
      </c>
      <c r="S30" s="7">
        <f t="shared" si="4"/>
        <v>0.9866666666666668</v>
      </c>
      <c r="T30" s="7">
        <f t="shared" si="5"/>
        <v>1.9644444444444442</v>
      </c>
      <c r="U30" s="7">
        <f t="shared" si="6"/>
        <v>1.9422222222222219</v>
      </c>
      <c r="V30" s="1"/>
      <c r="W30" s="1"/>
      <c r="X30" s="1"/>
      <c r="Y30" s="1"/>
    </row>
    <row r="31" spans="1:25" x14ac:dyDescent="0.25">
      <c r="A31" s="56"/>
      <c r="B31" s="5">
        <v>12</v>
      </c>
      <c r="C31" s="6">
        <f>(C9-J8)</f>
        <v>0.27900000000000003</v>
      </c>
      <c r="D31" s="6">
        <f>(D9-J8)</f>
        <v>0.27500000000000002</v>
      </c>
      <c r="E31" s="6">
        <f>(E9-J8)</f>
        <v>0.27600000000000002</v>
      </c>
      <c r="F31" s="6">
        <f>(F9-J8)</f>
        <v>0.29800000000000004</v>
      </c>
      <c r="G31" s="6">
        <f>(G9-J8)</f>
        <v>0.29300000000000004</v>
      </c>
      <c r="H31" s="6">
        <f>(H9-J8)</f>
        <v>0.29400000000000004</v>
      </c>
      <c r="I31" s="6"/>
      <c r="J31" s="6"/>
      <c r="K31" s="26"/>
      <c r="L31" s="12"/>
      <c r="M31" s="12"/>
      <c r="N31" s="12"/>
      <c r="O31" s="12"/>
      <c r="P31" s="54"/>
      <c r="Q31" s="7">
        <v>12</v>
      </c>
      <c r="R31" s="7">
        <f t="shared" ref="R31:R34" si="7">R20*S20</f>
        <v>1.2311111111111113</v>
      </c>
      <c r="S31" s="7">
        <f t="shared" si="4"/>
        <v>1.1866666666666668</v>
      </c>
      <c r="T31" s="7">
        <f t="shared" si="5"/>
        <v>2.3644444444444446</v>
      </c>
      <c r="U31" s="7">
        <f t="shared" si="6"/>
        <v>2.3422222222222224</v>
      </c>
      <c r="V31" s="1"/>
      <c r="W31" s="1"/>
      <c r="X31" s="1"/>
      <c r="Y31" s="1"/>
    </row>
    <row r="32" spans="1:25" x14ac:dyDescent="0.25">
      <c r="A32" s="56"/>
      <c r="B32" s="5">
        <v>15</v>
      </c>
      <c r="C32" s="6">
        <f>(C10-J8)</f>
        <v>0.27600000000000002</v>
      </c>
      <c r="D32" s="6">
        <f>(D10-J8)</f>
        <v>0.27300000000000002</v>
      </c>
      <c r="E32" s="6">
        <f>(E10-J8)</f>
        <v>0.26700000000000002</v>
      </c>
      <c r="F32" s="6">
        <f>(F10-J8)</f>
        <v>0.29300000000000004</v>
      </c>
      <c r="G32" s="6">
        <f>(G10-J8)</f>
        <v>0.28900000000000003</v>
      </c>
      <c r="H32" s="6">
        <f>(H10-J8)</f>
        <v>0.29000000000000004</v>
      </c>
      <c r="I32" s="6"/>
      <c r="J32" s="6"/>
      <c r="K32" s="26"/>
      <c r="L32" s="12"/>
      <c r="M32" s="12"/>
      <c r="N32" s="12"/>
      <c r="O32" s="12"/>
      <c r="P32" s="54"/>
      <c r="Q32" s="7">
        <v>15</v>
      </c>
      <c r="R32" s="7">
        <f t="shared" si="7"/>
        <v>2.2533333333333334</v>
      </c>
      <c r="S32" s="7">
        <f t="shared" si="4"/>
        <v>2.2533333333333334</v>
      </c>
      <c r="T32" s="7">
        <f t="shared" si="5"/>
        <v>3.0844444444444448</v>
      </c>
      <c r="U32" s="7">
        <f t="shared" si="6"/>
        <v>3.04</v>
      </c>
      <c r="V32" s="1"/>
      <c r="W32" s="1"/>
      <c r="X32" s="1"/>
      <c r="Y32" s="1"/>
    </row>
    <row r="33" spans="1:25" x14ac:dyDescent="0.25">
      <c r="A33" s="56"/>
      <c r="B33" s="5">
        <v>18</v>
      </c>
      <c r="C33" s="6">
        <f>(C11-J8)</f>
        <v>0.29900000000000004</v>
      </c>
      <c r="D33" s="6">
        <f>(D11-J8)</f>
        <v>0.28900000000000003</v>
      </c>
      <c r="E33" s="6">
        <f>(E11-J8)</f>
        <v>0.28500000000000003</v>
      </c>
      <c r="F33" s="6">
        <f>(F11-J8)</f>
        <v>0.30700000000000005</v>
      </c>
      <c r="G33" s="6">
        <f>(G11-J8)</f>
        <v>0.29600000000000004</v>
      </c>
      <c r="H33" s="6">
        <f>(H11-J8)</f>
        <v>0.30200000000000005</v>
      </c>
      <c r="I33" s="6"/>
      <c r="J33" s="6"/>
      <c r="K33" s="26"/>
      <c r="L33" s="12"/>
      <c r="M33" s="12"/>
      <c r="N33" s="12"/>
      <c r="O33" s="12"/>
      <c r="P33" s="54"/>
      <c r="Q33" s="7">
        <v>18</v>
      </c>
      <c r="R33" s="7">
        <f t="shared" si="7"/>
        <v>2.6088888888888881</v>
      </c>
      <c r="S33" s="7">
        <f t="shared" ref="S33:S34" si="8">T22*U22</f>
        <v>2.6755555555555555</v>
      </c>
      <c r="T33" s="7">
        <f t="shared" ref="T33:T34" si="9">V22*W22</f>
        <v>3.8399999999999994</v>
      </c>
      <c r="U33" s="7">
        <f t="shared" ref="U33:U34" si="10">X22*Y22</f>
        <v>3.7955555555555547</v>
      </c>
      <c r="V33" s="1"/>
      <c r="W33" s="1"/>
      <c r="X33" s="1"/>
      <c r="Y33" s="1"/>
    </row>
    <row r="34" spans="1:25" x14ac:dyDescent="0.25">
      <c r="A34" s="56"/>
      <c r="B34" s="5">
        <v>21</v>
      </c>
      <c r="C34" s="6">
        <f>(C12-J8)</f>
        <v>0.27700000000000002</v>
      </c>
      <c r="D34" s="6">
        <f>(D12-J8)</f>
        <v>0.27500000000000002</v>
      </c>
      <c r="E34" s="6">
        <f>(E12-J8)</f>
        <v>0.26800000000000002</v>
      </c>
      <c r="F34" s="6">
        <f>(F12-J8)</f>
        <v>0.29400000000000004</v>
      </c>
      <c r="G34" s="6">
        <f>(G12-J8)</f>
        <v>0.29300000000000004</v>
      </c>
      <c r="H34" s="6">
        <f>(H12-J8)</f>
        <v>0.28800000000000003</v>
      </c>
      <c r="I34" s="6"/>
      <c r="J34" s="6"/>
      <c r="K34" s="26"/>
      <c r="L34" s="12"/>
      <c r="M34" s="12"/>
      <c r="N34" s="12"/>
      <c r="O34" s="12"/>
      <c r="P34" s="55"/>
      <c r="Q34" s="7">
        <v>21</v>
      </c>
      <c r="R34" s="7">
        <f t="shared" si="7"/>
        <v>2.2977777777777777</v>
      </c>
      <c r="S34" s="7">
        <f t="shared" si="8"/>
        <v>2.3422222222222224</v>
      </c>
      <c r="T34" s="7">
        <f t="shared" si="9"/>
        <v>6.6844444444444431</v>
      </c>
      <c r="U34" s="7">
        <f t="shared" si="10"/>
        <v>6.551111111111112</v>
      </c>
      <c r="V34" s="1"/>
      <c r="W34" s="1"/>
      <c r="X34" s="1"/>
      <c r="Y34" s="1"/>
    </row>
    <row r="35" spans="1:25" x14ac:dyDescent="0.25">
      <c r="A35" s="5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8"/>
      <c r="Q35" s="9"/>
      <c r="R35" s="9"/>
      <c r="S35" s="9"/>
      <c r="T35" s="9"/>
      <c r="U35" s="9"/>
      <c r="V35" s="9"/>
      <c r="W35" s="9"/>
      <c r="X35" s="1"/>
      <c r="Y35" s="1"/>
    </row>
    <row r="36" spans="1:25" ht="15" customHeight="1" x14ac:dyDescent="0.25">
      <c r="A36" s="56"/>
      <c r="B36" s="44" t="s">
        <v>0</v>
      </c>
      <c r="C36" s="45"/>
      <c r="D36" s="45"/>
      <c r="E36" s="45"/>
      <c r="F36" s="45"/>
      <c r="G36" s="45"/>
      <c r="H36" s="45"/>
      <c r="I36" s="45"/>
      <c r="J36" s="46"/>
      <c r="K36" s="33"/>
      <c r="L36" s="27"/>
      <c r="M36" s="27"/>
      <c r="N36" s="27"/>
      <c r="O36" s="27"/>
      <c r="P36" s="53" t="s">
        <v>45</v>
      </c>
      <c r="Q36" s="14"/>
      <c r="R36" s="59" t="s">
        <v>3</v>
      </c>
      <c r="S36" s="61"/>
      <c r="T36" s="1"/>
      <c r="U36" s="1"/>
      <c r="V36" s="1"/>
      <c r="W36" s="1"/>
      <c r="X36" s="1"/>
      <c r="Y36" s="1"/>
    </row>
    <row r="37" spans="1:25" x14ac:dyDescent="0.25">
      <c r="A37" s="56"/>
      <c r="B37" s="5" t="s">
        <v>4</v>
      </c>
      <c r="C37" s="50" t="s">
        <v>6</v>
      </c>
      <c r="D37" s="50"/>
      <c r="E37" s="50"/>
      <c r="F37" s="50" t="s">
        <v>7</v>
      </c>
      <c r="G37" s="50"/>
      <c r="H37" s="50"/>
      <c r="I37" s="6" t="s">
        <v>16</v>
      </c>
      <c r="J37" s="25" t="s">
        <v>15</v>
      </c>
      <c r="K37" s="26"/>
      <c r="L37" s="12"/>
      <c r="M37" s="12"/>
      <c r="N37" s="12"/>
      <c r="O37" s="12"/>
      <c r="P37" s="54"/>
      <c r="Q37" s="7" t="s">
        <v>4</v>
      </c>
      <c r="R37" s="14" t="s">
        <v>6</v>
      </c>
      <c r="S37" s="39" t="s">
        <v>7</v>
      </c>
      <c r="T37" s="1"/>
      <c r="U37" s="1"/>
      <c r="V37" s="1"/>
      <c r="W37" s="1"/>
      <c r="X37" s="1"/>
      <c r="Y37" s="1"/>
    </row>
    <row r="38" spans="1:25" x14ac:dyDescent="0.25">
      <c r="A38" s="56"/>
      <c r="B38" s="5">
        <v>0</v>
      </c>
      <c r="C38" s="6">
        <f>C16-J19</f>
        <v>0.17133333333333334</v>
      </c>
      <c r="D38" s="6">
        <f>D16-J19</f>
        <v>0.16533333333333333</v>
      </c>
      <c r="E38" s="6">
        <f>E16-J19</f>
        <v>0.17133333333333334</v>
      </c>
      <c r="F38" s="6">
        <f>F16-J19</f>
        <v>0.18333333333333332</v>
      </c>
      <c r="G38" s="6">
        <f>G16-J19</f>
        <v>0.18533333333333332</v>
      </c>
      <c r="H38" s="6">
        <f>H16-J19</f>
        <v>0.18233333333333332</v>
      </c>
      <c r="I38" s="6">
        <f>I16-J19</f>
        <v>0.15033333333333332</v>
      </c>
      <c r="J38" s="6">
        <f>J16-J19</f>
        <v>-6.666666666666661E-4</v>
      </c>
      <c r="K38" s="26"/>
      <c r="L38" s="12"/>
      <c r="M38" s="12"/>
      <c r="N38" s="12"/>
      <c r="O38" s="12"/>
      <c r="P38" s="54"/>
      <c r="Q38" s="7">
        <v>0</v>
      </c>
      <c r="R38" s="7">
        <f>AVERAGE(R27:S27)</f>
        <v>0.35333333333333328</v>
      </c>
      <c r="S38" s="7">
        <f>AVERAGE(T27:U27)</f>
        <v>0.25333333333333352</v>
      </c>
      <c r="T38" s="1"/>
      <c r="U38" s="1"/>
      <c r="V38" s="1"/>
      <c r="W38" s="1"/>
      <c r="X38" s="1"/>
      <c r="Y38" s="1"/>
    </row>
    <row r="39" spans="1:25" x14ac:dyDescent="0.25">
      <c r="A39" s="56"/>
      <c r="B39" s="5">
        <v>3</v>
      </c>
      <c r="C39" s="6">
        <f>C17-J19</f>
        <v>0.16933333333333334</v>
      </c>
      <c r="D39" s="6">
        <f>D17-J19</f>
        <v>0.16033333333333333</v>
      </c>
      <c r="E39" s="6">
        <f>E17-J19</f>
        <v>0.16233333333333333</v>
      </c>
      <c r="F39" s="6">
        <f>F17-J19</f>
        <v>0.17933333333333332</v>
      </c>
      <c r="G39" s="6">
        <f>G17-J19</f>
        <v>0.17033333333333334</v>
      </c>
      <c r="H39" s="6">
        <f>H17-J19</f>
        <v>0.18233333333333332</v>
      </c>
      <c r="I39" s="6">
        <f>I17-J19</f>
        <v>0.15233333333333332</v>
      </c>
      <c r="J39" s="6">
        <f>J17-J19</f>
        <v>1.3333333333333357E-3</v>
      </c>
      <c r="K39" s="26"/>
      <c r="L39" s="12"/>
      <c r="M39" s="12"/>
      <c r="N39" s="12"/>
      <c r="O39" s="12"/>
      <c r="P39" s="54"/>
      <c r="Q39" s="7">
        <v>3</v>
      </c>
      <c r="R39" s="7">
        <f t="shared" ref="R39:R45" si="11">AVERAGE(R28:S28)</f>
        <v>0.37555555555555553</v>
      </c>
      <c r="S39" s="7">
        <f t="shared" ref="S39:S45" si="12">AVERAGE(T28:U28)</f>
        <v>0.27555555555555572</v>
      </c>
      <c r="T39" s="1"/>
      <c r="U39" s="1"/>
      <c r="V39" s="1"/>
      <c r="W39" s="1"/>
      <c r="X39" s="1"/>
      <c r="Y39" s="1"/>
    </row>
    <row r="40" spans="1:25" x14ac:dyDescent="0.25">
      <c r="A40" s="56"/>
      <c r="B40" s="5">
        <v>6</v>
      </c>
      <c r="C40" s="6">
        <f>C18-J19</f>
        <v>0.17533333333333331</v>
      </c>
      <c r="D40" s="6">
        <f>D18-J19</f>
        <v>0.17433333333333331</v>
      </c>
      <c r="E40" s="6">
        <f>E18-J19</f>
        <v>0.17133333333333334</v>
      </c>
      <c r="F40" s="6">
        <f>F18-J19</f>
        <v>0.18633333333333332</v>
      </c>
      <c r="G40" s="6">
        <f>G18-J19</f>
        <v>0.18533333333333332</v>
      </c>
      <c r="H40" s="6">
        <f>H18-J19</f>
        <v>0.18433333333333332</v>
      </c>
      <c r="I40" s="6">
        <f>I18-J19</f>
        <v>0.14933333333333332</v>
      </c>
      <c r="J40" s="6">
        <f>J18-J19</f>
        <v>-6.666666666666661E-4</v>
      </c>
      <c r="K40" s="26"/>
      <c r="L40" s="12"/>
      <c r="M40" s="12"/>
      <c r="N40" s="12"/>
      <c r="O40" s="12"/>
      <c r="P40" s="54"/>
      <c r="Q40" s="7">
        <v>6</v>
      </c>
      <c r="R40" s="7">
        <f t="shared" si="11"/>
        <v>0.95333333333333337</v>
      </c>
      <c r="S40" s="7">
        <f t="shared" si="12"/>
        <v>0.96444444444444455</v>
      </c>
      <c r="T40" s="1"/>
      <c r="U40" s="1"/>
      <c r="V40" s="1"/>
      <c r="W40" s="1"/>
      <c r="X40" s="1"/>
      <c r="Y40" s="1"/>
    </row>
    <row r="41" spans="1:25" x14ac:dyDescent="0.25">
      <c r="A41" s="56"/>
      <c r="B41" s="5">
        <v>9</v>
      </c>
      <c r="C41" s="6">
        <f>C19-J19</f>
        <v>0.17033333333333334</v>
      </c>
      <c r="D41" s="6">
        <f>D19-J19</f>
        <v>0.17033333333333334</v>
      </c>
      <c r="E41" s="6">
        <f>E19-J19</f>
        <v>0.17033333333333334</v>
      </c>
      <c r="F41" s="6">
        <f>F19-J19</f>
        <v>0.18433333333333332</v>
      </c>
      <c r="G41" s="6">
        <f>G19-J19</f>
        <v>0.18333333333333332</v>
      </c>
      <c r="H41" s="6">
        <f>H19-J19</f>
        <v>0.18533333333333332</v>
      </c>
      <c r="I41" s="6"/>
      <c r="J41" s="6"/>
      <c r="K41" s="26"/>
      <c r="L41" s="12"/>
      <c r="M41" s="12"/>
      <c r="N41" s="12"/>
      <c r="O41" s="12"/>
      <c r="P41" s="54"/>
      <c r="Q41" s="7">
        <v>9</v>
      </c>
      <c r="R41" s="7">
        <f t="shared" si="11"/>
        <v>0.99777777777777787</v>
      </c>
      <c r="S41" s="7">
        <f t="shared" si="12"/>
        <v>1.9533333333333331</v>
      </c>
      <c r="T41" s="1"/>
      <c r="U41" s="1"/>
      <c r="V41" s="1"/>
      <c r="W41" s="1"/>
      <c r="X41" s="1"/>
      <c r="Y41" s="1"/>
    </row>
    <row r="42" spans="1:25" x14ac:dyDescent="0.25">
      <c r="A42" s="56"/>
      <c r="B42" s="5">
        <v>12</v>
      </c>
      <c r="C42" s="6">
        <f>C20-J19</f>
        <v>0.17533333333333331</v>
      </c>
      <c r="D42" s="6">
        <f>D20-J19</f>
        <v>0.17533333333333331</v>
      </c>
      <c r="E42" s="6">
        <f>E20-J19</f>
        <v>0.17133333333333334</v>
      </c>
      <c r="F42" s="6">
        <f>F20-J19</f>
        <v>0.18833333333333332</v>
      </c>
      <c r="G42" s="6">
        <f>G20-J19</f>
        <v>0.18733333333333332</v>
      </c>
      <c r="H42" s="6">
        <f>H20-J19</f>
        <v>0.18533333333333332</v>
      </c>
      <c r="I42" s="6"/>
      <c r="J42" s="6"/>
      <c r="K42" s="26"/>
      <c r="L42" s="12"/>
      <c r="M42" s="12"/>
      <c r="N42" s="12"/>
      <c r="O42" s="12"/>
      <c r="P42" s="54"/>
      <c r="Q42" s="7">
        <v>12</v>
      </c>
      <c r="R42" s="7">
        <f t="shared" si="11"/>
        <v>1.2088888888888891</v>
      </c>
      <c r="S42" s="7">
        <f t="shared" si="12"/>
        <v>2.3533333333333335</v>
      </c>
      <c r="T42" s="1"/>
      <c r="U42" s="1"/>
      <c r="V42" s="1"/>
      <c r="W42" s="1"/>
      <c r="X42" s="1"/>
      <c r="Y42" s="1"/>
    </row>
    <row r="43" spans="1:25" x14ac:dyDescent="0.25">
      <c r="A43" s="56"/>
      <c r="B43" s="5">
        <v>15</v>
      </c>
      <c r="C43" s="6">
        <f>C21-J19</f>
        <v>0.15933333333333333</v>
      </c>
      <c r="D43" s="6">
        <f>D21-J19</f>
        <v>0.16733333333333333</v>
      </c>
      <c r="E43" s="6">
        <f>E21-J19</f>
        <v>0.16333333333333333</v>
      </c>
      <c r="F43" s="6">
        <f>F21-J19</f>
        <v>0.18733333333333332</v>
      </c>
      <c r="G43" s="6">
        <f>G21-J19</f>
        <v>0.18533333333333332</v>
      </c>
      <c r="H43" s="6">
        <f>H21-J19</f>
        <v>0.18733333333333332</v>
      </c>
      <c r="I43" s="6"/>
      <c r="J43" s="6"/>
      <c r="K43" s="26"/>
      <c r="L43" s="12"/>
      <c r="M43" s="12"/>
      <c r="N43" s="12"/>
      <c r="O43" s="12"/>
      <c r="P43" s="54"/>
      <c r="Q43" s="7">
        <v>15</v>
      </c>
      <c r="R43" s="7">
        <f t="shared" si="11"/>
        <v>2.2533333333333334</v>
      </c>
      <c r="S43" s="7">
        <f t="shared" si="12"/>
        <v>3.0622222222222222</v>
      </c>
      <c r="T43" s="1"/>
      <c r="U43" s="1"/>
      <c r="V43" s="1"/>
      <c r="W43" s="1"/>
      <c r="X43" s="1"/>
      <c r="Y43" s="1"/>
    </row>
    <row r="44" spans="1:25" x14ac:dyDescent="0.25">
      <c r="A44" s="56"/>
      <c r="B44" s="5">
        <v>18</v>
      </c>
      <c r="C44" s="6">
        <f>C22-J19</f>
        <v>0.19333333333333333</v>
      </c>
      <c r="D44" s="6">
        <f>D22-J19</f>
        <v>0.18533333333333332</v>
      </c>
      <c r="E44" s="6">
        <f>E22-J19</f>
        <v>0.18533333333333332</v>
      </c>
      <c r="F44" s="6">
        <f>F22-J19</f>
        <v>0.19533333333333333</v>
      </c>
      <c r="G44" s="6">
        <f>G22-J19</f>
        <v>0.19133333333333333</v>
      </c>
      <c r="H44" s="6">
        <f>H22-J19</f>
        <v>0.19633333333333333</v>
      </c>
      <c r="I44" s="6"/>
      <c r="J44" s="6"/>
      <c r="K44" s="26"/>
      <c r="L44" s="12"/>
      <c r="M44" s="12"/>
      <c r="N44" s="12"/>
      <c r="O44" s="12"/>
      <c r="P44" s="54"/>
      <c r="Q44" s="7">
        <v>18</v>
      </c>
      <c r="R44" s="7">
        <f t="shared" si="11"/>
        <v>2.6422222222222218</v>
      </c>
      <c r="S44" s="7">
        <f t="shared" si="12"/>
        <v>3.8177777777777768</v>
      </c>
      <c r="T44" s="1"/>
      <c r="U44" s="1"/>
      <c r="V44" s="1"/>
      <c r="W44" s="1"/>
      <c r="X44" s="1"/>
      <c r="Y44" s="1"/>
    </row>
    <row r="45" spans="1:25" x14ac:dyDescent="0.25">
      <c r="A45" s="56"/>
      <c r="B45" s="5">
        <v>21</v>
      </c>
      <c r="C45" s="6">
        <f>C23-J19</f>
        <v>0.17133333333333334</v>
      </c>
      <c r="D45" s="6">
        <f>D23-J19</f>
        <v>0.16133333333333333</v>
      </c>
      <c r="E45" s="6">
        <f>E23-J19</f>
        <v>0.16133333333333333</v>
      </c>
      <c r="F45" s="6">
        <f>F23-J19</f>
        <v>0.18233333333333332</v>
      </c>
      <c r="G45" s="6">
        <f>G23-J19</f>
        <v>0.18233333333333332</v>
      </c>
      <c r="H45" s="6">
        <f>H23-J19</f>
        <v>0.18233333333333332</v>
      </c>
      <c r="I45" s="6"/>
      <c r="J45" s="6"/>
      <c r="K45" s="26"/>
      <c r="L45" s="12"/>
      <c r="M45" s="12"/>
      <c r="N45" s="12"/>
      <c r="O45" s="12"/>
      <c r="P45" s="55"/>
      <c r="Q45" s="7">
        <v>21</v>
      </c>
      <c r="R45" s="7">
        <f t="shared" si="11"/>
        <v>2.3200000000000003</v>
      </c>
      <c r="S45" s="7">
        <f t="shared" si="12"/>
        <v>6.6177777777777775</v>
      </c>
      <c r="T45" s="1"/>
      <c r="U45" s="1"/>
      <c r="V45" s="1"/>
      <c r="W45" s="1"/>
      <c r="X45" s="1"/>
      <c r="Y45" s="1"/>
    </row>
    <row r="46" spans="1:2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25" ht="15" customHeight="1" x14ac:dyDescent="0.25">
      <c r="A47" s="47" t="s">
        <v>2</v>
      </c>
      <c r="B47" s="6" t="s">
        <v>4</v>
      </c>
      <c r="C47" s="50" t="s">
        <v>6</v>
      </c>
      <c r="D47" s="50"/>
      <c r="E47" s="50"/>
      <c r="F47" s="50" t="s">
        <v>7</v>
      </c>
      <c r="G47" s="50"/>
      <c r="H47" s="50"/>
      <c r="I47" s="6" t="s">
        <v>11</v>
      </c>
      <c r="J47" s="25" t="s">
        <v>15</v>
      </c>
      <c r="K47" s="26"/>
      <c r="L47" s="12"/>
      <c r="M47" s="12"/>
      <c r="N47" s="12"/>
      <c r="O47" s="12"/>
    </row>
    <row r="48" spans="1:25" ht="15" customHeight="1" x14ac:dyDescent="0.25">
      <c r="A48" s="48"/>
      <c r="B48" s="6">
        <v>0</v>
      </c>
      <c r="C48" s="6">
        <f t="shared" ref="C48:I55" si="13">C38/C27</f>
        <v>0.62530413625304138</v>
      </c>
      <c r="D48" s="6">
        <f t="shared" si="13"/>
        <v>0.60784313725490191</v>
      </c>
      <c r="E48" s="6">
        <f t="shared" si="13"/>
        <v>0.62759462759462759</v>
      </c>
      <c r="F48" s="6">
        <f t="shared" si="13"/>
        <v>0.62146892655367214</v>
      </c>
      <c r="G48" s="6">
        <f t="shared" si="13"/>
        <v>0.6282485875706213</v>
      </c>
      <c r="H48" s="6">
        <f t="shared" si="13"/>
        <v>0.61391694725028045</v>
      </c>
      <c r="I48" s="6">
        <f t="shared" si="13"/>
        <v>0.53309692671394793</v>
      </c>
      <c r="J48" s="25">
        <f>J38/J27</f>
        <v>-0.66666666666666552</v>
      </c>
      <c r="K48" s="26"/>
      <c r="L48" s="12"/>
      <c r="M48" s="12"/>
      <c r="N48" s="12"/>
      <c r="O48" s="12"/>
    </row>
    <row r="49" spans="1:15" x14ac:dyDescent="0.25">
      <c r="A49" s="48"/>
      <c r="B49" s="6">
        <v>3</v>
      </c>
      <c r="C49" s="6">
        <f t="shared" si="13"/>
        <v>0.62716049382716044</v>
      </c>
      <c r="D49" s="6">
        <f t="shared" si="13"/>
        <v>0.62630208333333326</v>
      </c>
      <c r="E49" s="6">
        <f t="shared" si="13"/>
        <v>0.61027568922305764</v>
      </c>
      <c r="F49" s="6">
        <f t="shared" si="13"/>
        <v>0.62485481997677106</v>
      </c>
      <c r="G49" s="6">
        <f t="shared" si="13"/>
        <v>0.60401891252955076</v>
      </c>
      <c r="H49" s="6">
        <f t="shared" si="13"/>
        <v>0.64201877934272289</v>
      </c>
      <c r="I49" s="6">
        <f t="shared" si="13"/>
        <v>0.544047619047619</v>
      </c>
      <c r="J49" s="25">
        <f>J39/J28</f>
        <v>-0.66666666666666841</v>
      </c>
      <c r="K49" s="26"/>
      <c r="L49" s="12"/>
      <c r="M49" s="12"/>
      <c r="N49" s="12"/>
      <c r="O49" s="12"/>
    </row>
    <row r="50" spans="1:15" x14ac:dyDescent="0.25">
      <c r="A50" s="48"/>
      <c r="B50" s="6">
        <v>6</v>
      </c>
      <c r="C50" s="6">
        <f t="shared" si="13"/>
        <v>0.62396204033214697</v>
      </c>
      <c r="D50" s="6">
        <f t="shared" si="13"/>
        <v>0.6339393939393938</v>
      </c>
      <c r="E50" s="6">
        <f t="shared" si="13"/>
        <v>0.62990196078431371</v>
      </c>
      <c r="F50" s="6">
        <f t="shared" si="13"/>
        <v>0.63812785388127846</v>
      </c>
      <c r="G50" s="6">
        <f t="shared" si="13"/>
        <v>0.63470319634703187</v>
      </c>
      <c r="H50" s="6">
        <f t="shared" si="13"/>
        <v>0.63127853881278528</v>
      </c>
      <c r="I50" s="6">
        <f t="shared" si="13"/>
        <v>0.5371702637889687</v>
      </c>
      <c r="J50" s="25">
        <f>J40/J29</f>
        <v>-0.66666666666666552</v>
      </c>
      <c r="K50" s="26"/>
      <c r="L50" s="12"/>
      <c r="M50" s="12"/>
      <c r="N50" s="12"/>
      <c r="O50" s="12"/>
    </row>
    <row r="51" spans="1:15" x14ac:dyDescent="0.25">
      <c r="A51" s="48"/>
      <c r="B51" s="6">
        <v>9</v>
      </c>
      <c r="C51" s="6">
        <f t="shared" si="13"/>
        <v>0.62853628536285355</v>
      </c>
      <c r="D51" s="6">
        <f t="shared" si="13"/>
        <v>0.62853628536285355</v>
      </c>
      <c r="E51" s="6">
        <f t="shared" si="13"/>
        <v>0.62393162393162394</v>
      </c>
      <c r="F51" s="6">
        <f t="shared" si="13"/>
        <v>0.63127853881278528</v>
      </c>
      <c r="G51" s="6">
        <f t="shared" si="13"/>
        <v>0.63437139561707023</v>
      </c>
      <c r="H51" s="6">
        <f t="shared" si="13"/>
        <v>0.63908045977011485</v>
      </c>
      <c r="I51" s="6"/>
      <c r="J51" s="25"/>
      <c r="K51" s="26"/>
      <c r="L51" s="12"/>
      <c r="M51" s="12"/>
      <c r="N51" s="12"/>
      <c r="O51" s="12"/>
    </row>
    <row r="52" spans="1:15" x14ac:dyDescent="0.25">
      <c r="A52" s="48"/>
      <c r="B52" s="6">
        <v>12</v>
      </c>
      <c r="C52" s="6">
        <f t="shared" si="13"/>
        <v>0.62843488649940249</v>
      </c>
      <c r="D52" s="6">
        <f t="shared" si="13"/>
        <v>0.63757575757575746</v>
      </c>
      <c r="E52" s="6">
        <f t="shared" si="13"/>
        <v>0.62077294685990336</v>
      </c>
      <c r="F52" s="6">
        <f t="shared" si="13"/>
        <v>0.63199105145413859</v>
      </c>
      <c r="G52" s="6">
        <f t="shared" si="13"/>
        <v>0.63936291240045495</v>
      </c>
      <c r="H52" s="6">
        <f t="shared" si="13"/>
        <v>0.63038548752834456</v>
      </c>
      <c r="I52" s="6"/>
      <c r="J52" s="25"/>
      <c r="K52" s="26"/>
      <c r="L52" s="12"/>
      <c r="M52" s="12"/>
      <c r="N52" s="12"/>
      <c r="O52" s="12"/>
    </row>
    <row r="53" spans="1:15" x14ac:dyDescent="0.25">
      <c r="A53" s="48"/>
      <c r="B53" s="6">
        <v>15</v>
      </c>
      <c r="C53" s="6">
        <f t="shared" si="13"/>
        <v>0.57729468599033806</v>
      </c>
      <c r="D53" s="6">
        <f t="shared" si="13"/>
        <v>0.61294261294261287</v>
      </c>
      <c r="E53" s="6">
        <f t="shared" si="13"/>
        <v>0.61173533083645437</v>
      </c>
      <c r="F53" s="6">
        <f t="shared" si="13"/>
        <v>0.63936291240045495</v>
      </c>
      <c r="G53" s="6">
        <f t="shared" si="13"/>
        <v>0.64129181084198372</v>
      </c>
      <c r="H53" s="6">
        <f t="shared" si="13"/>
        <v>0.6459770114942528</v>
      </c>
      <c r="I53" s="6"/>
      <c r="J53" s="25"/>
      <c r="K53" s="26"/>
      <c r="L53" s="12"/>
      <c r="M53" s="12"/>
      <c r="N53" s="12"/>
      <c r="O53" s="12"/>
    </row>
    <row r="54" spans="1:15" x14ac:dyDescent="0.25">
      <c r="A54" s="48"/>
      <c r="B54" s="6">
        <v>18</v>
      </c>
      <c r="C54" s="6">
        <f t="shared" si="13"/>
        <v>0.64659977703455951</v>
      </c>
      <c r="D54" s="6">
        <f t="shared" si="13"/>
        <v>0.64129181084198372</v>
      </c>
      <c r="E54" s="6">
        <f t="shared" si="13"/>
        <v>0.65029239766081859</v>
      </c>
      <c r="F54" s="6">
        <f t="shared" si="13"/>
        <v>0.63626492942453838</v>
      </c>
      <c r="G54" s="6">
        <f t="shared" si="13"/>
        <v>0.64639639639639623</v>
      </c>
      <c r="H54" s="6">
        <f t="shared" si="13"/>
        <v>0.65011037527593807</v>
      </c>
      <c r="I54" s="6"/>
      <c r="J54" s="25"/>
      <c r="K54" s="26"/>
      <c r="L54" s="12"/>
      <c r="M54" s="12"/>
      <c r="N54" s="12"/>
      <c r="O54" s="12"/>
    </row>
    <row r="55" spans="1:15" x14ac:dyDescent="0.25">
      <c r="A55" s="49"/>
      <c r="B55" s="6">
        <v>21</v>
      </c>
      <c r="C55" s="6">
        <f t="shared" si="13"/>
        <v>0.61853188929001202</v>
      </c>
      <c r="D55" s="6">
        <f t="shared" si="13"/>
        <v>0.58666666666666656</v>
      </c>
      <c r="E55" s="6">
        <f t="shared" si="13"/>
        <v>0.60199004975124371</v>
      </c>
      <c r="F55" s="6">
        <f t="shared" si="13"/>
        <v>0.62018140589569148</v>
      </c>
      <c r="G55" s="6">
        <f t="shared" si="13"/>
        <v>0.62229806598407267</v>
      </c>
      <c r="H55" s="6">
        <f t="shared" si="13"/>
        <v>0.63310185185185175</v>
      </c>
      <c r="I55" s="6"/>
      <c r="J55" s="25"/>
      <c r="K55" s="26"/>
      <c r="L55" s="12"/>
      <c r="M55" s="12"/>
      <c r="N55" s="12"/>
      <c r="O55" s="12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5" customHeight="1" x14ac:dyDescent="0.25">
      <c r="A57" s="47" t="s">
        <v>36</v>
      </c>
      <c r="B57" s="6" t="s">
        <v>4</v>
      </c>
      <c r="C57" s="44" t="s">
        <v>6</v>
      </c>
      <c r="D57" s="45"/>
      <c r="E57" s="46"/>
      <c r="F57" s="44" t="s">
        <v>7</v>
      </c>
      <c r="G57" s="45"/>
      <c r="H57" s="46"/>
      <c r="I57" s="6" t="s">
        <v>11</v>
      </c>
      <c r="J57" s="10" t="s">
        <v>34</v>
      </c>
      <c r="K57" s="3"/>
      <c r="L57" s="3"/>
      <c r="M57" s="3"/>
      <c r="N57" s="3"/>
      <c r="O57" s="3"/>
    </row>
    <row r="58" spans="1:15" ht="15" customHeight="1" x14ac:dyDescent="0.25">
      <c r="A58" s="48"/>
      <c r="B58" s="6">
        <v>0</v>
      </c>
      <c r="C58" s="6">
        <f>(C48-0.4051)/0.4293</f>
        <v>0.5129376572397889</v>
      </c>
      <c r="D58" s="6">
        <f t="shared" ref="D58:H58" si="14">(D48-0.4051)/0.4293</f>
        <v>0.4722644706613135</v>
      </c>
      <c r="E58" s="6">
        <f t="shared" si="14"/>
        <v>0.51827306684050212</v>
      </c>
      <c r="F58" s="6">
        <f t="shared" si="14"/>
        <v>0.50400402178819503</v>
      </c>
      <c r="G58" s="6">
        <f t="shared" si="14"/>
        <v>0.51979638381230209</v>
      </c>
      <c r="H58" s="6">
        <f t="shared" si="14"/>
        <v>0.48641264209243051</v>
      </c>
      <c r="I58" s="6">
        <f>(I48-0.4051)/0.4293</f>
        <v>0.29815263618436505</v>
      </c>
      <c r="J58" s="3"/>
      <c r="K58" s="3"/>
      <c r="L58" s="3"/>
      <c r="M58" s="3"/>
      <c r="N58" s="3"/>
      <c r="O58" s="3"/>
    </row>
    <row r="59" spans="1:15" x14ac:dyDescent="0.25">
      <c r="A59" s="48"/>
      <c r="B59" s="6">
        <v>3</v>
      </c>
      <c r="C59" s="6">
        <f t="shared" ref="C59:I65" si="15">(C49-0.4051)/0.4293</f>
        <v>0.51726180719114934</v>
      </c>
      <c r="D59" s="6">
        <f t="shared" si="15"/>
        <v>0.51526224862178716</v>
      </c>
      <c r="E59" s="6">
        <f t="shared" si="15"/>
        <v>0.47793079250653997</v>
      </c>
      <c r="F59" s="6">
        <f t="shared" si="15"/>
        <v>0.51189103185830664</v>
      </c>
      <c r="G59" s="6">
        <f t="shared" si="15"/>
        <v>0.4633564233159812</v>
      </c>
      <c r="H59" s="6">
        <f t="shared" si="15"/>
        <v>0.55187230221924732</v>
      </c>
      <c r="I59" s="6">
        <f>(I49-0.4051)/0.4293</f>
        <v>0.32366088760218725</v>
      </c>
      <c r="J59" s="3"/>
      <c r="K59" s="3"/>
      <c r="L59" s="3"/>
      <c r="M59" s="3"/>
      <c r="N59" s="3"/>
      <c r="O59" s="3"/>
    </row>
    <row r="60" spans="1:15" x14ac:dyDescent="0.25">
      <c r="A60" s="48"/>
      <c r="B60" s="6">
        <v>6</v>
      </c>
      <c r="C60" s="6">
        <f t="shared" si="15"/>
        <v>0.50981141470334723</v>
      </c>
      <c r="D60" s="6">
        <f t="shared" si="15"/>
        <v>0.53305239678405258</v>
      </c>
      <c r="E60" s="6">
        <f t="shared" si="15"/>
        <v>0.52364770739416189</v>
      </c>
      <c r="F60" s="6">
        <f t="shared" si="15"/>
        <v>0.54280888395359528</v>
      </c>
      <c r="G60" s="6">
        <f t="shared" si="15"/>
        <v>0.53483157779415758</v>
      </c>
      <c r="H60" s="6">
        <f t="shared" si="15"/>
        <v>0.52685427163471987</v>
      </c>
      <c r="I60" s="6">
        <f t="shared" si="15"/>
        <v>0.30764095921026946</v>
      </c>
      <c r="J60" s="3"/>
      <c r="K60" s="3"/>
      <c r="L60" s="3"/>
      <c r="M60" s="3"/>
      <c r="N60" s="3"/>
      <c r="O60" s="3"/>
    </row>
    <row r="61" spans="1:15" x14ac:dyDescent="0.25">
      <c r="A61" s="48"/>
      <c r="B61" s="6">
        <v>9</v>
      </c>
      <c r="C61" s="6">
        <f t="shared" si="15"/>
        <v>0.52046653939635112</v>
      </c>
      <c r="D61" s="6">
        <f t="shared" si="15"/>
        <v>0.52046653939635112</v>
      </c>
      <c r="E61" s="6">
        <f t="shared" si="15"/>
        <v>0.50974056354908903</v>
      </c>
      <c r="F61" s="6">
        <f t="shared" si="15"/>
        <v>0.52685427163471987</v>
      </c>
      <c r="G61" s="6">
        <f t="shared" si="15"/>
        <v>0.53405869000016359</v>
      </c>
      <c r="H61" s="6">
        <f t="shared" si="15"/>
        <v>0.54502785877035831</v>
      </c>
      <c r="I61" s="6">
        <f>AVERAGE(I58:I60)</f>
        <v>0.30981816099894061</v>
      </c>
      <c r="J61" s="3" t="s">
        <v>40</v>
      </c>
      <c r="K61" s="3"/>
      <c r="L61" s="3"/>
      <c r="M61" s="3"/>
      <c r="N61" s="3"/>
      <c r="O61" s="3"/>
    </row>
    <row r="62" spans="1:15" x14ac:dyDescent="0.25">
      <c r="A62" s="48"/>
      <c r="B62" s="6">
        <v>12</v>
      </c>
      <c r="C62" s="6">
        <f t="shared" si="15"/>
        <v>0.52023034358118436</v>
      </c>
      <c r="D62" s="6">
        <f t="shared" si="15"/>
        <v>0.54152284550607366</v>
      </c>
      <c r="E62" s="6">
        <f t="shared" si="15"/>
        <v>0.50238282520359501</v>
      </c>
      <c r="F62" s="6">
        <f t="shared" si="15"/>
        <v>0.52851397962762303</v>
      </c>
      <c r="G62" s="6">
        <f t="shared" si="15"/>
        <v>0.54568579641382464</v>
      </c>
      <c r="H62" s="6">
        <f t="shared" si="15"/>
        <v>0.52477402172919763</v>
      </c>
      <c r="I62" s="6"/>
      <c r="J62" s="3"/>
      <c r="K62" s="3"/>
      <c r="L62" s="3"/>
      <c r="M62" s="3"/>
      <c r="N62" s="3"/>
      <c r="O62" s="3"/>
    </row>
    <row r="63" spans="1:15" x14ac:dyDescent="0.25">
      <c r="A63" s="48"/>
      <c r="B63" s="6">
        <v>15</v>
      </c>
      <c r="C63" s="6">
        <f t="shared" si="15"/>
        <v>0.40110572091856056</v>
      </c>
      <c r="D63" s="6">
        <f t="shared" si="15"/>
        <v>0.48414305367484939</v>
      </c>
      <c r="E63" s="6">
        <f t="shared" si="15"/>
        <v>0.48133084285221139</v>
      </c>
      <c r="F63" s="6">
        <f t="shared" si="15"/>
        <v>0.54568579641382464</v>
      </c>
      <c r="G63" s="6">
        <f t="shared" si="15"/>
        <v>0.55017892113203748</v>
      </c>
      <c r="H63" s="6">
        <f t="shared" si="15"/>
        <v>0.56109250289832935</v>
      </c>
      <c r="I63" s="6"/>
      <c r="J63" s="3"/>
      <c r="K63" s="3"/>
      <c r="L63" s="3"/>
      <c r="M63" s="3"/>
      <c r="N63" s="3"/>
      <c r="O63" s="3"/>
    </row>
    <row r="64" spans="1:15" x14ac:dyDescent="0.25">
      <c r="A64" s="48"/>
      <c r="B64" s="6">
        <v>18</v>
      </c>
      <c r="C64" s="6">
        <f t="shared" si="15"/>
        <v>0.56254315638145702</v>
      </c>
      <c r="D64" s="6">
        <f t="shared" si="15"/>
        <v>0.55017892113203748</v>
      </c>
      <c r="E64" s="6">
        <f t="shared" si="15"/>
        <v>0.57114464863922332</v>
      </c>
      <c r="F64" s="6">
        <f t="shared" si="15"/>
        <v>0.53846943728054586</v>
      </c>
      <c r="G64" s="6">
        <f t="shared" si="15"/>
        <v>0.56206940693313812</v>
      </c>
      <c r="H64" s="6">
        <f t="shared" si="15"/>
        <v>0.57072065053794097</v>
      </c>
      <c r="I64" s="6"/>
      <c r="J64" s="3"/>
      <c r="K64" s="3"/>
      <c r="L64" s="3"/>
      <c r="M64" s="3"/>
      <c r="N64" s="3"/>
      <c r="O64" s="3"/>
    </row>
    <row r="65" spans="1:15" x14ac:dyDescent="0.25">
      <c r="A65" s="49"/>
      <c r="B65" s="6">
        <v>21</v>
      </c>
      <c r="C65" s="6">
        <f t="shared" si="15"/>
        <v>0.49716256531565806</v>
      </c>
      <c r="D65" s="6">
        <f t="shared" si="15"/>
        <v>0.42293656339777902</v>
      </c>
      <c r="E65" s="6">
        <f t="shared" si="15"/>
        <v>0.4586304443308728</v>
      </c>
      <c r="F65" s="6">
        <f t="shared" si="15"/>
        <v>0.50100490541740383</v>
      </c>
      <c r="G65" s="6">
        <f t="shared" si="15"/>
        <v>0.50593539712106372</v>
      </c>
      <c r="H65" s="6">
        <f t="shared" si="15"/>
        <v>0.53110144852516128</v>
      </c>
      <c r="I65" s="6"/>
      <c r="J65" s="3"/>
      <c r="K65" s="3"/>
      <c r="L65" s="3"/>
      <c r="M65" s="3"/>
      <c r="N65" s="3"/>
      <c r="O65" s="3"/>
    </row>
    <row r="66" spans="1:15" ht="1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45" customHeight="1" x14ac:dyDescent="0.25">
      <c r="A67" s="47" t="s">
        <v>41</v>
      </c>
      <c r="B67" s="6" t="s">
        <v>4</v>
      </c>
      <c r="C67" s="44" t="s">
        <v>6</v>
      </c>
      <c r="D67" s="45"/>
      <c r="E67" s="46"/>
      <c r="F67" s="44" t="s">
        <v>7</v>
      </c>
      <c r="G67" s="45"/>
      <c r="H67" s="46"/>
      <c r="I67" s="10"/>
      <c r="J67" s="3"/>
      <c r="K67" s="3"/>
      <c r="L67" s="3"/>
      <c r="M67" s="3"/>
      <c r="N67" s="3"/>
      <c r="O67" s="3"/>
    </row>
    <row r="68" spans="1:15" x14ac:dyDescent="0.25">
      <c r="A68" s="48"/>
      <c r="B68" s="6">
        <v>0</v>
      </c>
      <c r="C68" s="6">
        <f>C58-I61</f>
        <v>0.2031194962408483</v>
      </c>
      <c r="D68" s="6">
        <f>D58-I61</f>
        <v>0.16244630966237289</v>
      </c>
      <c r="E68" s="6">
        <f>E58-I61</f>
        <v>0.20845490584156151</v>
      </c>
      <c r="F68" s="6">
        <f>F58-I61</f>
        <v>0.19418586078925443</v>
      </c>
      <c r="G68" s="6">
        <f>G58-I61</f>
        <v>0.20997822281336148</v>
      </c>
      <c r="H68" s="6">
        <f>H58-I61</f>
        <v>0.17659448109348991</v>
      </c>
      <c r="I68" s="3"/>
      <c r="J68" s="3"/>
      <c r="K68" s="3"/>
      <c r="L68" s="3"/>
      <c r="M68" s="3"/>
      <c r="N68" s="3"/>
      <c r="O68" s="3"/>
    </row>
    <row r="69" spans="1:15" x14ac:dyDescent="0.25">
      <c r="A69" s="48"/>
      <c r="B69" s="6">
        <v>3</v>
      </c>
      <c r="C69" s="6">
        <f>C59-I61</f>
        <v>0.20744364619220873</v>
      </c>
      <c r="D69" s="6">
        <f>D59-I61</f>
        <v>0.20544408762284655</v>
      </c>
      <c r="E69" s="6">
        <f>E59-I61</f>
        <v>0.16811263150759936</v>
      </c>
      <c r="F69" s="6">
        <f>F59-I61</f>
        <v>0.20207287085936604</v>
      </c>
      <c r="G69" s="6">
        <f>G59-I61</f>
        <v>0.1535382623170406</v>
      </c>
      <c r="H69" s="6">
        <f>H59-I61</f>
        <v>0.24205414122030672</v>
      </c>
      <c r="I69" s="3"/>
      <c r="J69" s="3"/>
      <c r="K69" s="3"/>
      <c r="L69" s="3"/>
      <c r="M69" s="3"/>
      <c r="N69" s="3"/>
      <c r="O69" s="3"/>
    </row>
    <row r="70" spans="1:15" x14ac:dyDescent="0.25">
      <c r="A70" s="48"/>
      <c r="B70" s="6">
        <v>6</v>
      </c>
      <c r="C70" s="6">
        <f>C60-I61</f>
        <v>0.19999325370440663</v>
      </c>
      <c r="D70" s="6">
        <f>D60-I61</f>
        <v>0.22323423578511198</v>
      </c>
      <c r="E70" s="6">
        <f>E60-I61</f>
        <v>0.21382954639522128</v>
      </c>
      <c r="F70" s="6">
        <f>F60-I61</f>
        <v>0.23299072295465467</v>
      </c>
      <c r="G70" s="6">
        <f>G60-I61</f>
        <v>0.22501341679521697</v>
      </c>
      <c r="H70" s="6">
        <f>H60-I61</f>
        <v>0.21703611063577927</v>
      </c>
      <c r="I70" s="3"/>
      <c r="J70" s="3"/>
      <c r="K70" s="3"/>
      <c r="L70" s="3"/>
      <c r="M70" s="3"/>
      <c r="N70" s="3"/>
      <c r="O70" s="3"/>
    </row>
    <row r="71" spans="1:15" x14ac:dyDescent="0.25">
      <c r="A71" s="48"/>
      <c r="B71" s="6">
        <v>9</v>
      </c>
      <c r="C71" s="6">
        <f>C61-I61</f>
        <v>0.21064837839741052</v>
      </c>
      <c r="D71" s="6">
        <f>D61-I61</f>
        <v>0.21064837839741052</v>
      </c>
      <c r="E71" s="6">
        <f>E61-I61</f>
        <v>0.19992240255014843</v>
      </c>
      <c r="F71" s="6">
        <f>F61-I61</f>
        <v>0.21703611063577927</v>
      </c>
      <c r="G71" s="6">
        <f>G61-I61</f>
        <v>0.22424052900122299</v>
      </c>
      <c r="H71" s="6">
        <f>H61-I61</f>
        <v>0.2352096977714177</v>
      </c>
      <c r="I71" s="3"/>
      <c r="J71" s="3"/>
      <c r="K71" s="3"/>
      <c r="L71" s="3"/>
      <c r="M71" s="3"/>
      <c r="N71" s="3"/>
      <c r="O71" s="3"/>
    </row>
    <row r="72" spans="1:15" x14ac:dyDescent="0.25">
      <c r="A72" s="48"/>
      <c r="B72" s="6">
        <v>12</v>
      </c>
      <c r="C72" s="6">
        <f>C62-I61</f>
        <v>0.21041218258224376</v>
      </c>
      <c r="D72" s="6">
        <f>D62-I61</f>
        <v>0.23170468450713305</v>
      </c>
      <c r="E72" s="6">
        <f>E62-I61</f>
        <v>0.1925646642046544</v>
      </c>
      <c r="F72" s="6">
        <f>F62-I61</f>
        <v>0.21869581862868243</v>
      </c>
      <c r="G72" s="6">
        <f>G62-I61</f>
        <v>0.23586763541488404</v>
      </c>
      <c r="H72" s="6">
        <f>H62-I61</f>
        <v>0.21495586073025702</v>
      </c>
      <c r="I72" s="3"/>
      <c r="J72" s="3"/>
      <c r="K72" s="3"/>
      <c r="L72" s="3"/>
      <c r="M72" s="3"/>
      <c r="N72" s="3"/>
      <c r="O72" s="3"/>
    </row>
    <row r="73" spans="1:15" x14ac:dyDescent="0.25">
      <c r="A73" s="48"/>
      <c r="B73" s="6">
        <v>15</v>
      </c>
      <c r="C73" s="6">
        <f>C63-I61</f>
        <v>9.1287559919619954E-2</v>
      </c>
      <c r="D73" s="6">
        <f>D63-I61</f>
        <v>0.17432489267590878</v>
      </c>
      <c r="E73" s="6">
        <f>E63-I61</f>
        <v>0.17151268185327079</v>
      </c>
      <c r="F73" s="6">
        <f>F63-I61</f>
        <v>0.23586763541488404</v>
      </c>
      <c r="G73" s="6">
        <f>G63-I61</f>
        <v>0.24036076013309687</v>
      </c>
      <c r="H73" s="6">
        <f>H63-I61</f>
        <v>0.25127434189938874</v>
      </c>
      <c r="I73" s="3"/>
      <c r="J73" s="3"/>
      <c r="K73" s="3"/>
      <c r="L73" s="3"/>
      <c r="M73" s="3"/>
      <c r="N73" s="3"/>
      <c r="O73" s="3"/>
    </row>
    <row r="74" spans="1:15" x14ac:dyDescent="0.25">
      <c r="A74" s="48"/>
      <c r="B74" s="6">
        <v>18</v>
      </c>
      <c r="C74" s="6">
        <f>C64-I61</f>
        <v>0.25272499538251642</v>
      </c>
      <c r="D74" s="6">
        <f>D64-I61</f>
        <v>0.24036076013309687</v>
      </c>
      <c r="E74" s="6">
        <f>E64-I61</f>
        <v>0.26132648764028271</v>
      </c>
      <c r="F74" s="6">
        <f>F64-I61</f>
        <v>0.22865127628160525</v>
      </c>
      <c r="G74" s="6">
        <f>G64-I61</f>
        <v>0.25225124593419751</v>
      </c>
      <c r="H74" s="6">
        <f>H64-I61</f>
        <v>0.26090248953900036</v>
      </c>
      <c r="I74" s="3"/>
      <c r="J74" s="3"/>
      <c r="K74" s="3"/>
      <c r="L74" s="3"/>
      <c r="M74" s="3"/>
      <c r="N74" s="3"/>
      <c r="O74" s="3"/>
    </row>
    <row r="75" spans="1:15" x14ac:dyDescent="0.25">
      <c r="A75" s="49"/>
      <c r="B75" s="6">
        <v>21</v>
      </c>
      <c r="C75" s="6">
        <f>C65-I61</f>
        <v>0.18734440431671745</v>
      </c>
      <c r="D75" s="6">
        <f>D65-I61</f>
        <v>0.11311840239883841</v>
      </c>
      <c r="E75" s="6">
        <f>E65-I61</f>
        <v>0.14881228333193219</v>
      </c>
      <c r="F75" s="6">
        <f>F65-I61</f>
        <v>0.19118674441846323</v>
      </c>
      <c r="G75" s="6">
        <f>G65-I61</f>
        <v>0.19611723612212312</v>
      </c>
      <c r="H75" s="6">
        <f>H65-I61</f>
        <v>0.22128328752622067</v>
      </c>
      <c r="I75" s="3"/>
      <c r="J75" s="3"/>
      <c r="K75" s="3"/>
      <c r="L75" s="3"/>
      <c r="M75" s="3"/>
      <c r="N75" s="3"/>
      <c r="O75" s="3"/>
    </row>
    <row r="76" spans="1:15" ht="15" customHeight="1" x14ac:dyDescent="0.25">
      <c r="A76" s="1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1:15" x14ac:dyDescent="0.25">
      <c r="A77" s="47" t="s">
        <v>42</v>
      </c>
      <c r="B77" s="6" t="s">
        <v>4</v>
      </c>
      <c r="C77" s="44" t="s">
        <v>6</v>
      </c>
      <c r="D77" s="45"/>
      <c r="E77" s="45"/>
      <c r="F77" s="45"/>
      <c r="G77" s="45"/>
      <c r="H77" s="46"/>
      <c r="I77" s="44" t="s">
        <v>7</v>
      </c>
      <c r="J77" s="45"/>
      <c r="K77" s="45"/>
      <c r="L77" s="45"/>
      <c r="M77" s="45"/>
      <c r="N77" s="46"/>
      <c r="O77" s="3"/>
    </row>
    <row r="78" spans="1:15" ht="15" customHeight="1" x14ac:dyDescent="0.25">
      <c r="A78" s="48"/>
      <c r="B78" s="6"/>
      <c r="C78" s="20" t="s">
        <v>26</v>
      </c>
      <c r="D78" s="21" t="s">
        <v>27</v>
      </c>
      <c r="E78" s="21" t="s">
        <v>28</v>
      </c>
      <c r="F78" s="21" t="s">
        <v>29</v>
      </c>
      <c r="G78" s="22" t="s">
        <v>30</v>
      </c>
      <c r="H78" s="21" t="s">
        <v>31</v>
      </c>
      <c r="I78" s="20" t="s">
        <v>26</v>
      </c>
      <c r="J78" s="21" t="s">
        <v>27</v>
      </c>
      <c r="K78" s="21" t="s">
        <v>28</v>
      </c>
      <c r="L78" s="21" t="s">
        <v>29</v>
      </c>
      <c r="M78" s="22" t="s">
        <v>30</v>
      </c>
      <c r="N78" s="28" t="s">
        <v>31</v>
      </c>
      <c r="O78" s="3"/>
    </row>
    <row r="79" spans="1:15" x14ac:dyDescent="0.25">
      <c r="A79" s="48"/>
      <c r="B79" s="6">
        <v>0</v>
      </c>
      <c r="C79" s="6">
        <f t="shared" ref="C79:C86" si="16">C58*D79</f>
        <v>64.117207154973613</v>
      </c>
      <c r="D79" s="30">
        <v>125</v>
      </c>
      <c r="E79" s="6">
        <f t="shared" ref="E79:E86" si="17">D58*F79</f>
        <v>59.033058832664189</v>
      </c>
      <c r="F79" s="30">
        <v>125</v>
      </c>
      <c r="G79" s="6">
        <f t="shared" ref="G79:G86" si="18">E58*H79</f>
        <v>64.784133355062764</v>
      </c>
      <c r="H79" s="30">
        <v>125</v>
      </c>
      <c r="I79" s="6">
        <f t="shared" ref="I79:I86" si="19">F58*J79</f>
        <v>63.000502723524377</v>
      </c>
      <c r="J79" s="30">
        <v>125</v>
      </c>
      <c r="K79" s="6">
        <f t="shared" ref="K79:K86" si="20">G58*L79</f>
        <v>64.974547976537764</v>
      </c>
      <c r="L79" s="30">
        <v>125</v>
      </c>
      <c r="M79" s="6">
        <f t="shared" ref="M79:M86" si="21">H58*N79</f>
        <v>60.801580261553816</v>
      </c>
      <c r="N79" s="30">
        <v>125</v>
      </c>
      <c r="O79" s="3"/>
    </row>
    <row r="80" spans="1:15" x14ac:dyDescent="0.25">
      <c r="A80" s="48"/>
      <c r="B80" s="6">
        <v>3</v>
      </c>
      <c r="C80" s="6">
        <f t="shared" si="16"/>
        <v>64.657725898893673</v>
      </c>
      <c r="D80" s="30">
        <v>125</v>
      </c>
      <c r="E80" s="6">
        <f t="shared" si="17"/>
        <v>64.407781077723399</v>
      </c>
      <c r="F80" s="30">
        <v>125</v>
      </c>
      <c r="G80" s="6">
        <f t="shared" si="18"/>
        <v>59.741349063317493</v>
      </c>
      <c r="H80" s="30">
        <v>125</v>
      </c>
      <c r="I80" s="6">
        <f t="shared" si="19"/>
        <v>63.986378982288329</v>
      </c>
      <c r="J80" s="30">
        <v>125</v>
      </c>
      <c r="K80" s="6">
        <f t="shared" si="20"/>
        <v>57.91955291449765</v>
      </c>
      <c r="L80" s="30">
        <v>125</v>
      </c>
      <c r="M80" s="6">
        <f t="shared" si="21"/>
        <v>68.984037777405916</v>
      </c>
      <c r="N80" s="30">
        <v>125</v>
      </c>
      <c r="O80" s="3"/>
    </row>
    <row r="81" spans="1:15" x14ac:dyDescent="0.25">
      <c r="A81" s="48"/>
      <c r="B81" s="6">
        <v>6</v>
      </c>
      <c r="C81" s="6">
        <f t="shared" si="16"/>
        <v>63.726426837918403</v>
      </c>
      <c r="D81" s="30">
        <v>125</v>
      </c>
      <c r="E81" s="6">
        <f t="shared" si="17"/>
        <v>66.631549598006572</v>
      </c>
      <c r="F81" s="30">
        <v>125</v>
      </c>
      <c r="G81" s="6">
        <f t="shared" si="18"/>
        <v>65.455963424270237</v>
      </c>
      <c r="H81" s="30">
        <v>125</v>
      </c>
      <c r="I81" s="6">
        <f t="shared" si="19"/>
        <v>67.851110494199403</v>
      </c>
      <c r="J81" s="30">
        <v>125</v>
      </c>
      <c r="K81" s="6">
        <f t="shared" si="20"/>
        <v>66.853947224269703</v>
      </c>
      <c r="L81" s="30">
        <v>125</v>
      </c>
      <c r="M81" s="6">
        <f t="shared" si="21"/>
        <v>65.856783954339988</v>
      </c>
      <c r="N81" s="30">
        <v>125</v>
      </c>
      <c r="O81" s="3"/>
    </row>
    <row r="82" spans="1:15" x14ac:dyDescent="0.25">
      <c r="A82" s="48"/>
      <c r="B82" s="6">
        <v>9</v>
      </c>
      <c r="C82" s="6">
        <f t="shared" si="16"/>
        <v>65.058317424543887</v>
      </c>
      <c r="D82" s="30">
        <v>125</v>
      </c>
      <c r="E82" s="6">
        <f t="shared" si="17"/>
        <v>65.058317424543887</v>
      </c>
      <c r="F82" s="30">
        <v>125</v>
      </c>
      <c r="G82" s="6">
        <f t="shared" si="18"/>
        <v>63.717570443636127</v>
      </c>
      <c r="H82" s="30">
        <v>125</v>
      </c>
      <c r="I82" s="6">
        <f t="shared" si="19"/>
        <v>65.856783954339988</v>
      </c>
      <c r="J82" s="30">
        <v>125</v>
      </c>
      <c r="K82" s="6">
        <f t="shared" si="20"/>
        <v>66.757336250020444</v>
      </c>
      <c r="L82" s="30">
        <v>125</v>
      </c>
      <c r="M82" s="6">
        <f t="shared" si="21"/>
        <v>68.128482346294788</v>
      </c>
      <c r="N82" s="30">
        <v>125</v>
      </c>
      <c r="O82" s="3"/>
    </row>
    <row r="83" spans="1:15" x14ac:dyDescent="0.25">
      <c r="A83" s="48"/>
      <c r="B83" s="6">
        <v>12</v>
      </c>
      <c r="C83" s="6">
        <f t="shared" si="16"/>
        <v>65.028792947648043</v>
      </c>
      <c r="D83" s="30">
        <v>125</v>
      </c>
      <c r="E83" s="6">
        <f t="shared" si="17"/>
        <v>67.690355688259203</v>
      </c>
      <c r="F83" s="30">
        <v>125</v>
      </c>
      <c r="G83" s="6">
        <f t="shared" si="18"/>
        <v>62.797853150449377</v>
      </c>
      <c r="H83" s="30">
        <v>125</v>
      </c>
      <c r="I83" s="6">
        <f t="shared" si="19"/>
        <v>66.064247453452879</v>
      </c>
      <c r="J83" s="30">
        <v>125</v>
      </c>
      <c r="K83" s="6">
        <f t="shared" si="20"/>
        <v>68.210724551728077</v>
      </c>
      <c r="L83" s="30">
        <v>125</v>
      </c>
      <c r="M83" s="6">
        <f t="shared" si="21"/>
        <v>65.596752716149709</v>
      </c>
      <c r="N83" s="30">
        <v>125</v>
      </c>
      <c r="O83" s="3"/>
    </row>
    <row r="84" spans="1:15" x14ac:dyDescent="0.25">
      <c r="A84" s="48"/>
      <c r="B84" s="6">
        <v>15</v>
      </c>
      <c r="C84" s="6">
        <f t="shared" si="16"/>
        <v>50.138215114820071</v>
      </c>
      <c r="D84" s="30">
        <v>125</v>
      </c>
      <c r="E84" s="6">
        <f t="shared" si="17"/>
        <v>60.517881709356175</v>
      </c>
      <c r="F84" s="30">
        <v>125</v>
      </c>
      <c r="G84" s="6">
        <f t="shared" si="18"/>
        <v>60.166355356526424</v>
      </c>
      <c r="H84" s="30">
        <v>125</v>
      </c>
      <c r="I84" s="6">
        <f t="shared" si="19"/>
        <v>68.210724551728077</v>
      </c>
      <c r="J84" s="30">
        <v>125</v>
      </c>
      <c r="K84" s="6">
        <f t="shared" si="20"/>
        <v>68.772365141504679</v>
      </c>
      <c r="L84" s="30">
        <v>125</v>
      </c>
      <c r="M84" s="6">
        <f t="shared" si="21"/>
        <v>70.136562862291171</v>
      </c>
      <c r="N84" s="30">
        <v>125</v>
      </c>
      <c r="O84" s="3"/>
    </row>
    <row r="85" spans="1:15" x14ac:dyDescent="0.25">
      <c r="A85" s="48"/>
      <c r="B85" s="6">
        <v>18</v>
      </c>
      <c r="C85" s="6">
        <f t="shared" si="16"/>
        <v>70.31789454768213</v>
      </c>
      <c r="D85" s="30">
        <v>125</v>
      </c>
      <c r="E85" s="6">
        <f t="shared" si="17"/>
        <v>68.772365141504679</v>
      </c>
      <c r="F85" s="30">
        <v>125</v>
      </c>
      <c r="G85" s="6">
        <f t="shared" si="18"/>
        <v>71.393081079902913</v>
      </c>
      <c r="H85" s="30">
        <v>125</v>
      </c>
      <c r="I85" s="6">
        <f t="shared" si="19"/>
        <v>67.308679660068236</v>
      </c>
      <c r="J85" s="30">
        <v>125</v>
      </c>
      <c r="K85" s="6">
        <f t="shared" si="20"/>
        <v>70.258675866642264</v>
      </c>
      <c r="L85" s="30">
        <v>125</v>
      </c>
      <c r="M85" s="6">
        <f t="shared" si="21"/>
        <v>71.340081317242621</v>
      </c>
      <c r="N85" s="30">
        <v>125</v>
      </c>
      <c r="O85" s="3"/>
    </row>
    <row r="86" spans="1:15" ht="15" customHeight="1" x14ac:dyDescent="0.25">
      <c r="A86" s="49"/>
      <c r="B86" s="6">
        <v>21</v>
      </c>
      <c r="C86" s="6">
        <f t="shared" si="16"/>
        <v>62.145320664457259</v>
      </c>
      <c r="D86" s="30">
        <v>125</v>
      </c>
      <c r="E86" s="6">
        <f t="shared" si="17"/>
        <v>52.867070424722378</v>
      </c>
      <c r="F86" s="30">
        <v>125</v>
      </c>
      <c r="G86" s="6">
        <f t="shared" si="18"/>
        <v>57.328805541359102</v>
      </c>
      <c r="H86" s="30">
        <v>125</v>
      </c>
      <c r="I86" s="6">
        <f t="shared" si="19"/>
        <v>62.625613177175481</v>
      </c>
      <c r="J86" s="30">
        <v>125</v>
      </c>
      <c r="K86" s="6">
        <f t="shared" si="20"/>
        <v>63.241924640132964</v>
      </c>
      <c r="L86" s="30">
        <v>125</v>
      </c>
      <c r="M86" s="6">
        <f t="shared" si="21"/>
        <v>66.387681065645154</v>
      </c>
      <c r="N86" s="30">
        <v>125</v>
      </c>
      <c r="O86" s="3"/>
    </row>
    <row r="87" spans="1:15" ht="15" customHeight="1" x14ac:dyDescent="0.25">
      <c r="A87" s="11"/>
      <c r="B87" s="12"/>
      <c r="C87" s="12"/>
      <c r="D87" s="12"/>
      <c r="E87" s="12"/>
      <c r="F87" s="12"/>
      <c r="G87" s="3"/>
      <c r="H87" s="3"/>
      <c r="I87" s="3"/>
      <c r="J87" s="3"/>
      <c r="K87" s="3"/>
      <c r="L87" s="3"/>
      <c r="M87" s="3"/>
      <c r="N87" s="3"/>
      <c r="O87" s="3"/>
    </row>
    <row r="88" spans="1:15" ht="15" customHeight="1" x14ac:dyDescent="0.25">
      <c r="A88" s="3"/>
      <c r="B88" s="3"/>
      <c r="C88" s="50" t="s">
        <v>8</v>
      </c>
      <c r="D88" s="50"/>
      <c r="E88" s="50"/>
      <c r="F88" s="50" t="s">
        <v>33</v>
      </c>
      <c r="G88" s="50"/>
      <c r="H88" s="50"/>
      <c r="I88" s="3"/>
      <c r="J88" s="3"/>
      <c r="K88" s="3"/>
      <c r="L88" s="3"/>
      <c r="M88" s="3"/>
      <c r="N88" s="3"/>
      <c r="O88" s="3"/>
    </row>
    <row r="89" spans="1:15" x14ac:dyDescent="0.25">
      <c r="A89" s="51" t="s">
        <v>32</v>
      </c>
      <c r="B89" s="6" t="s">
        <v>4</v>
      </c>
      <c r="C89" s="6">
        <v>1</v>
      </c>
      <c r="D89" s="6">
        <v>2</v>
      </c>
      <c r="E89" s="6">
        <v>3</v>
      </c>
      <c r="F89" s="6">
        <v>1</v>
      </c>
      <c r="G89" s="6">
        <v>2</v>
      </c>
      <c r="H89" s="6">
        <v>3</v>
      </c>
      <c r="I89" s="3"/>
      <c r="J89" s="3"/>
      <c r="K89" s="3"/>
      <c r="L89" s="3"/>
      <c r="M89" s="3"/>
      <c r="N89" s="3"/>
      <c r="O89" s="3"/>
    </row>
    <row r="90" spans="1:15" ht="15" customHeight="1" x14ac:dyDescent="0.25">
      <c r="A90" s="51"/>
      <c r="B90" s="6">
        <v>0</v>
      </c>
      <c r="C90" s="6">
        <f t="shared" ref="C90:C97" si="22">C79/1000</f>
        <v>6.4117207154973613E-2</v>
      </c>
      <c r="D90" s="6">
        <f t="shared" ref="D90:D97" si="23">E79/1000</f>
        <v>5.9033058832664187E-2</v>
      </c>
      <c r="E90" s="6">
        <f t="shared" ref="E90:E97" si="24">G79/1000</f>
        <v>6.4784133355062765E-2</v>
      </c>
      <c r="F90" s="6">
        <f t="shared" ref="F90:F97" si="25">I79/1000</f>
        <v>6.3000502723524379E-2</v>
      </c>
      <c r="G90" s="6">
        <f t="shared" ref="G90:G97" si="26">K79/1000</f>
        <v>6.4974547976537761E-2</v>
      </c>
      <c r="H90" s="6">
        <f t="shared" ref="H90:H97" si="27">M79/1000</f>
        <v>6.0801580261553814E-2</v>
      </c>
      <c r="I90" s="3"/>
      <c r="J90" s="3"/>
      <c r="K90" s="3"/>
      <c r="L90" s="3"/>
      <c r="M90" s="3"/>
      <c r="N90" s="3"/>
      <c r="O90" s="3"/>
    </row>
    <row r="91" spans="1:15" ht="15" customHeight="1" x14ac:dyDescent="0.25">
      <c r="A91" s="51"/>
      <c r="B91" s="6">
        <v>3</v>
      </c>
      <c r="C91" s="6">
        <f t="shared" si="22"/>
        <v>6.4657725898893667E-2</v>
      </c>
      <c r="D91" s="6">
        <f t="shared" si="23"/>
        <v>6.4407781077723394E-2</v>
      </c>
      <c r="E91" s="6">
        <f t="shared" si="24"/>
        <v>5.9741349063317496E-2</v>
      </c>
      <c r="F91" s="6">
        <f t="shared" si="25"/>
        <v>6.3986378982288331E-2</v>
      </c>
      <c r="G91" s="6">
        <f t="shared" si="26"/>
        <v>5.791955291449765E-2</v>
      </c>
      <c r="H91" s="6">
        <f t="shared" si="27"/>
        <v>6.8984037777405915E-2</v>
      </c>
      <c r="I91" s="3"/>
      <c r="J91" s="3"/>
      <c r="K91" s="3"/>
      <c r="L91" s="3"/>
      <c r="M91" s="3"/>
      <c r="N91" s="3"/>
      <c r="O91" s="3"/>
    </row>
    <row r="92" spans="1:15" x14ac:dyDescent="0.25">
      <c r="A92" s="51"/>
      <c r="B92" s="6">
        <v>6</v>
      </c>
      <c r="C92" s="6">
        <f t="shared" si="22"/>
        <v>6.3726426837918404E-2</v>
      </c>
      <c r="D92" s="6">
        <f t="shared" si="23"/>
        <v>6.6631549598006573E-2</v>
      </c>
      <c r="E92" s="6">
        <f t="shared" si="24"/>
        <v>6.5455963424270236E-2</v>
      </c>
      <c r="F92" s="6">
        <f t="shared" si="25"/>
        <v>6.785111049419941E-2</v>
      </c>
      <c r="G92" s="6">
        <f t="shared" si="26"/>
        <v>6.6853947224269697E-2</v>
      </c>
      <c r="H92" s="6">
        <f t="shared" si="27"/>
        <v>6.5856783954339984E-2</v>
      </c>
      <c r="I92" s="3"/>
      <c r="J92" s="3"/>
      <c r="K92" s="3"/>
      <c r="L92" s="3"/>
      <c r="M92" s="3"/>
      <c r="N92" s="3"/>
      <c r="O92" s="3"/>
    </row>
    <row r="93" spans="1:15" x14ac:dyDescent="0.25">
      <c r="A93" s="51"/>
      <c r="B93" s="6">
        <v>9</v>
      </c>
      <c r="C93" s="6">
        <f t="shared" si="22"/>
        <v>6.5058317424543891E-2</v>
      </c>
      <c r="D93" s="6">
        <f t="shared" si="23"/>
        <v>6.5058317424543891E-2</v>
      </c>
      <c r="E93" s="6">
        <f t="shared" si="24"/>
        <v>6.3717570443636129E-2</v>
      </c>
      <c r="F93" s="6">
        <f t="shared" si="25"/>
        <v>6.5856783954339984E-2</v>
      </c>
      <c r="G93" s="6">
        <f t="shared" si="26"/>
        <v>6.6757336250020449E-2</v>
      </c>
      <c r="H93" s="6">
        <f t="shared" si="27"/>
        <v>6.8128482346294789E-2</v>
      </c>
      <c r="I93" s="3"/>
      <c r="J93" s="3"/>
      <c r="K93" s="3"/>
      <c r="L93" s="3"/>
      <c r="M93" s="3"/>
      <c r="N93" s="3"/>
      <c r="O93" s="3"/>
    </row>
    <row r="94" spans="1:15" x14ac:dyDescent="0.25">
      <c r="A94" s="51"/>
      <c r="B94" s="6">
        <v>12</v>
      </c>
      <c r="C94" s="6">
        <f t="shared" si="22"/>
        <v>6.5028792947648045E-2</v>
      </c>
      <c r="D94" s="6">
        <f t="shared" si="23"/>
        <v>6.7690355688259207E-2</v>
      </c>
      <c r="E94" s="6">
        <f t="shared" si="24"/>
        <v>6.2797853150449376E-2</v>
      </c>
      <c r="F94" s="6">
        <f t="shared" si="25"/>
        <v>6.6064247453452879E-2</v>
      </c>
      <c r="G94" s="6">
        <f t="shared" si="26"/>
        <v>6.821072455172808E-2</v>
      </c>
      <c r="H94" s="6">
        <f t="shared" si="27"/>
        <v>6.5596752716149703E-2</v>
      </c>
      <c r="I94" s="3"/>
      <c r="J94" s="3"/>
      <c r="K94" s="3"/>
      <c r="L94" s="3"/>
      <c r="M94" s="3"/>
      <c r="N94" s="3"/>
      <c r="O94" s="3"/>
    </row>
    <row r="95" spans="1:15" x14ac:dyDescent="0.25">
      <c r="A95" s="51"/>
      <c r="B95" s="6">
        <v>15</v>
      </c>
      <c r="C95" s="6">
        <f t="shared" si="22"/>
        <v>5.013821511482007E-2</v>
      </c>
      <c r="D95" s="6">
        <f t="shared" si="23"/>
        <v>6.0517881709356174E-2</v>
      </c>
      <c r="E95" s="6">
        <f t="shared" si="24"/>
        <v>6.0166355356526424E-2</v>
      </c>
      <c r="F95" s="6">
        <f t="shared" si="25"/>
        <v>6.821072455172808E-2</v>
      </c>
      <c r="G95" s="6">
        <f t="shared" si="26"/>
        <v>6.8772365141504685E-2</v>
      </c>
      <c r="H95" s="6">
        <f t="shared" si="27"/>
        <v>7.0136562862291169E-2</v>
      </c>
      <c r="I95" s="3"/>
      <c r="J95" s="3"/>
      <c r="K95" s="3"/>
      <c r="L95" s="3"/>
      <c r="M95" s="3"/>
      <c r="N95" s="3"/>
      <c r="O95" s="3"/>
    </row>
    <row r="96" spans="1:15" x14ac:dyDescent="0.25">
      <c r="A96" s="51"/>
      <c r="B96" s="6">
        <v>18</v>
      </c>
      <c r="C96" s="6">
        <f t="shared" si="22"/>
        <v>7.0317894547682128E-2</v>
      </c>
      <c r="D96" s="6">
        <f t="shared" si="23"/>
        <v>6.8772365141504685E-2</v>
      </c>
      <c r="E96" s="6">
        <f t="shared" si="24"/>
        <v>7.1393081079902915E-2</v>
      </c>
      <c r="F96" s="6">
        <f t="shared" si="25"/>
        <v>6.7308679660068232E-2</v>
      </c>
      <c r="G96" s="6">
        <f t="shared" si="26"/>
        <v>7.0258675866642264E-2</v>
      </c>
      <c r="H96" s="6">
        <f t="shared" si="27"/>
        <v>7.1340081317242621E-2</v>
      </c>
      <c r="I96" s="3"/>
      <c r="J96" s="3"/>
      <c r="K96" s="3"/>
      <c r="L96" s="3"/>
      <c r="M96" s="3"/>
      <c r="N96" s="3"/>
      <c r="O96" s="3"/>
    </row>
    <row r="97" spans="1:15" x14ac:dyDescent="0.25">
      <c r="A97" s="51"/>
      <c r="B97" s="6">
        <v>21</v>
      </c>
      <c r="C97" s="6">
        <f t="shared" si="22"/>
        <v>6.2145320664457257E-2</v>
      </c>
      <c r="D97" s="6">
        <f t="shared" si="23"/>
        <v>5.2867070424722377E-2</v>
      </c>
      <c r="E97" s="6">
        <f t="shared" si="24"/>
        <v>5.73288055413591E-2</v>
      </c>
      <c r="F97" s="6">
        <f t="shared" si="25"/>
        <v>6.2625613177175479E-2</v>
      </c>
      <c r="G97" s="6">
        <f t="shared" si="26"/>
        <v>6.3241924640132965E-2</v>
      </c>
      <c r="H97" s="6">
        <f t="shared" si="27"/>
        <v>6.638768106564516E-2</v>
      </c>
      <c r="I97" s="3"/>
      <c r="J97" s="3"/>
      <c r="K97" s="3"/>
      <c r="L97" s="3"/>
      <c r="M97" s="3"/>
      <c r="N97" s="3"/>
      <c r="O97" s="3"/>
    </row>
    <row r="98" spans="1: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25">
      <c r="A99" s="3"/>
      <c r="B99" s="3"/>
      <c r="C99" s="44" t="s">
        <v>3</v>
      </c>
      <c r="D99" s="4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25">
      <c r="A100" s="51" t="s">
        <v>43</v>
      </c>
      <c r="B100" s="6" t="s">
        <v>4</v>
      </c>
      <c r="C100" s="6" t="s">
        <v>8</v>
      </c>
      <c r="D100" s="6" t="s">
        <v>33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25">
      <c r="A101" s="51"/>
      <c r="B101" s="6">
        <v>0</v>
      </c>
      <c r="C101" s="6">
        <f>AVERAGE(C90:E90)</f>
        <v>6.2644799780900193E-2</v>
      </c>
      <c r="D101" s="6">
        <f>AVERAGE(F90:H90)</f>
        <v>6.2925543653871985E-2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25">
      <c r="A102" s="51"/>
      <c r="B102" s="6">
        <v>3</v>
      </c>
      <c r="C102" s="6">
        <f t="shared" ref="C102:C108" si="28">AVERAGE(C91:E91)</f>
        <v>6.2935618679978184E-2</v>
      </c>
      <c r="D102" s="6">
        <f t="shared" ref="D102:D108" si="29">AVERAGE(F91:H91)</f>
        <v>6.3629989891397301E-2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25">
      <c r="A103" s="51"/>
      <c r="B103" s="6">
        <v>6</v>
      </c>
      <c r="C103" s="6">
        <f t="shared" si="28"/>
        <v>6.5271313286731733E-2</v>
      </c>
      <c r="D103" s="6">
        <f t="shared" si="29"/>
        <v>6.6853947224269697E-2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x14ac:dyDescent="0.25">
      <c r="A104" s="51"/>
      <c r="B104" s="6">
        <v>9</v>
      </c>
      <c r="C104" s="6">
        <f t="shared" si="28"/>
        <v>6.4611401764241308E-2</v>
      </c>
      <c r="D104" s="6">
        <f t="shared" si="29"/>
        <v>6.6914200850218403E-2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x14ac:dyDescent="0.25">
      <c r="A105" s="51"/>
      <c r="B105" s="6">
        <v>12</v>
      </c>
      <c r="C105" s="6">
        <f t="shared" si="28"/>
        <v>6.5172333928785534E-2</v>
      </c>
      <c r="D105" s="6">
        <f t="shared" si="29"/>
        <v>6.662390824044355E-2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x14ac:dyDescent="0.25">
      <c r="A106" s="51"/>
      <c r="B106" s="6">
        <v>15</v>
      </c>
      <c r="C106" s="6">
        <f t="shared" si="28"/>
        <v>5.6940817393567551E-2</v>
      </c>
      <c r="D106" s="6">
        <f t="shared" si="29"/>
        <v>6.9039884185174635E-2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25">
      <c r="A107" s="51"/>
      <c r="B107" s="6">
        <v>18</v>
      </c>
      <c r="C107" s="6">
        <f t="shared" si="28"/>
        <v>7.016111358969658E-2</v>
      </c>
      <c r="D107" s="6">
        <f t="shared" si="29"/>
        <v>6.9635812281317711E-2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5">
      <c r="A108" s="51"/>
      <c r="B108" s="6">
        <v>21</v>
      </c>
      <c r="C108" s="6">
        <f t="shared" si="28"/>
        <v>5.7447065543512914E-2</v>
      </c>
      <c r="D108" s="6">
        <f t="shared" si="29"/>
        <v>6.4085072960984535E-2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25">
      <c r="A109" s="11"/>
      <c r="B109" s="12"/>
      <c r="C109" s="12"/>
      <c r="D109" s="1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25">
      <c r="A110" s="40"/>
      <c r="B110" s="40"/>
      <c r="C110" s="52" t="s">
        <v>3</v>
      </c>
      <c r="D110" s="52"/>
      <c r="E110" s="40"/>
    </row>
    <row r="111" spans="1:15" x14ac:dyDescent="0.25">
      <c r="A111" s="43" t="s">
        <v>44</v>
      </c>
      <c r="B111" s="41" t="s">
        <v>4</v>
      </c>
      <c r="C111" s="42" t="s">
        <v>8</v>
      </c>
      <c r="D111" s="42" t="s">
        <v>33</v>
      </c>
      <c r="E111" s="40"/>
    </row>
    <row r="112" spans="1:15" x14ac:dyDescent="0.25">
      <c r="A112" s="43"/>
      <c r="B112" s="41">
        <v>0</v>
      </c>
      <c r="C112" s="38">
        <f>R38/C101</f>
        <v>5.6402659848720802</v>
      </c>
      <c r="D112" s="38">
        <f>S38/D101</f>
        <v>4.0259220441037096</v>
      </c>
      <c r="E112" s="40"/>
    </row>
    <row r="113" spans="1:5" x14ac:dyDescent="0.25">
      <c r="A113" s="43"/>
      <c r="B113" s="41">
        <v>3</v>
      </c>
      <c r="C113" s="38">
        <f t="shared" ref="C113:D119" si="30">R39/C102</f>
        <v>5.9672974292224072</v>
      </c>
      <c r="D113" s="38">
        <f t="shared" si="30"/>
        <v>4.3305924773187883</v>
      </c>
      <c r="E113" s="40"/>
    </row>
    <row r="114" spans="1:5" x14ac:dyDescent="0.25">
      <c r="A114" s="43"/>
      <c r="B114" s="41">
        <v>6</v>
      </c>
      <c r="C114" s="38">
        <f t="shared" si="30"/>
        <v>14.605701729110539</v>
      </c>
      <c r="D114" s="38">
        <f t="shared" si="30"/>
        <v>14.426140631743079</v>
      </c>
      <c r="E114" s="40"/>
    </row>
    <row r="115" spans="1:5" x14ac:dyDescent="0.25">
      <c r="A115" s="43"/>
      <c r="B115" s="41">
        <v>9</v>
      </c>
      <c r="C115" s="38">
        <f t="shared" si="30"/>
        <v>15.4427508231216</v>
      </c>
      <c r="D115" s="38">
        <f t="shared" si="30"/>
        <v>29.191611175416998</v>
      </c>
      <c r="E115" s="40"/>
    </row>
    <row r="116" spans="1:5" x14ac:dyDescent="0.25">
      <c r="A116" s="43"/>
      <c r="B116" s="41">
        <v>12</v>
      </c>
      <c r="C116" s="38">
        <f t="shared" si="30"/>
        <v>18.549111501973432</v>
      </c>
      <c r="D116" s="38">
        <f t="shared" si="30"/>
        <v>35.322655117142467</v>
      </c>
      <c r="E116" s="40"/>
    </row>
    <row r="117" spans="1:5" x14ac:dyDescent="0.25">
      <c r="A117" s="43"/>
      <c r="B117" s="41">
        <v>15</v>
      </c>
      <c r="C117" s="38">
        <f t="shared" si="30"/>
        <v>39.573252307893391</v>
      </c>
      <c r="D117" s="38">
        <f t="shared" si="30"/>
        <v>44.354393961741209</v>
      </c>
      <c r="E117" s="40"/>
    </row>
    <row r="118" spans="1:5" x14ac:dyDescent="0.25">
      <c r="A118" s="43"/>
      <c r="B118" s="41">
        <v>18</v>
      </c>
      <c r="C118" s="38">
        <f t="shared" si="30"/>
        <v>37.659354121343959</v>
      </c>
      <c r="D118" s="38">
        <f t="shared" si="30"/>
        <v>54.824919142962763</v>
      </c>
      <c r="E118" s="40"/>
    </row>
    <row r="119" spans="1:5" x14ac:dyDescent="0.25">
      <c r="A119" s="43"/>
      <c r="B119" s="41">
        <v>21</v>
      </c>
      <c r="C119" s="38">
        <f t="shared" si="30"/>
        <v>40.385004491530225</v>
      </c>
      <c r="D119" s="38">
        <f t="shared" si="30"/>
        <v>103.26551054731154</v>
      </c>
      <c r="E119" s="40"/>
    </row>
  </sheetData>
  <mergeCells count="40">
    <mergeCell ref="C99:D99"/>
    <mergeCell ref="A100:A108"/>
    <mergeCell ref="C110:D110"/>
    <mergeCell ref="A111:A119"/>
    <mergeCell ref="A77:A86"/>
    <mergeCell ref="C77:H77"/>
    <mergeCell ref="I77:N77"/>
    <mergeCell ref="C88:E88"/>
    <mergeCell ref="F88:H88"/>
    <mergeCell ref="A89:A97"/>
    <mergeCell ref="A57:A65"/>
    <mergeCell ref="C57:E57"/>
    <mergeCell ref="F57:H57"/>
    <mergeCell ref="A67:A75"/>
    <mergeCell ref="C67:E67"/>
    <mergeCell ref="F67:H67"/>
    <mergeCell ref="R36:S36"/>
    <mergeCell ref="C37:E37"/>
    <mergeCell ref="F37:H37"/>
    <mergeCell ref="A47:A55"/>
    <mergeCell ref="C47:E47"/>
    <mergeCell ref="F47:H47"/>
    <mergeCell ref="P20:P23"/>
    <mergeCell ref="A25:A45"/>
    <mergeCell ref="B25:J25"/>
    <mergeCell ref="P25:P34"/>
    <mergeCell ref="C26:E26"/>
    <mergeCell ref="F26:H26"/>
    <mergeCell ref="B36:J36"/>
    <mergeCell ref="P36:P45"/>
    <mergeCell ref="A3:A23"/>
    <mergeCell ref="B3:J3"/>
    <mergeCell ref="P3:P12"/>
    <mergeCell ref="P16:P19"/>
    <mergeCell ref="Q3:U3"/>
    <mergeCell ref="C4:E4"/>
    <mergeCell ref="F4:H4"/>
    <mergeCell ref="B14:J14"/>
    <mergeCell ref="C15:E15"/>
    <mergeCell ref="F15:H1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9"/>
  <sheetViews>
    <sheetView topLeftCell="I1" zoomScale="85" zoomScaleNormal="85" workbookViewId="0">
      <selection activeCell="P1" sqref="P1:Y1"/>
    </sheetView>
  </sheetViews>
  <sheetFormatPr defaultRowHeight="15" x14ac:dyDescent="0.25"/>
  <cols>
    <col min="1" max="1" width="9.140625" style="2"/>
    <col min="2" max="2" width="12" style="2" customWidth="1"/>
    <col min="3" max="16384" width="9.140625" style="2"/>
  </cols>
  <sheetData>
    <row r="1" spans="1:25" x14ac:dyDescent="0.25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62" t="s">
        <v>47</v>
      </c>
      <c r="Q1" s="62"/>
      <c r="R1" s="62"/>
      <c r="S1" s="62"/>
      <c r="T1" s="62"/>
      <c r="U1" s="62"/>
      <c r="V1" s="62"/>
      <c r="W1" s="62"/>
      <c r="X1" s="62"/>
      <c r="Y1" s="62"/>
    </row>
    <row r="2" spans="1:25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2"/>
      <c r="Q2" s="32"/>
      <c r="R2" s="32"/>
      <c r="S2" s="32"/>
      <c r="T2" s="32"/>
      <c r="U2" s="1"/>
      <c r="V2" s="1"/>
      <c r="W2" s="1"/>
      <c r="X2" s="1"/>
      <c r="Y2" s="1"/>
    </row>
    <row r="3" spans="1:25" x14ac:dyDescent="0.25">
      <c r="A3" s="47" t="s">
        <v>14</v>
      </c>
      <c r="B3" s="44" t="s">
        <v>1</v>
      </c>
      <c r="C3" s="45"/>
      <c r="D3" s="45"/>
      <c r="E3" s="45"/>
      <c r="F3" s="45"/>
      <c r="G3" s="45"/>
      <c r="H3" s="45"/>
      <c r="I3" s="45"/>
      <c r="J3" s="46"/>
      <c r="K3" s="33"/>
      <c r="L3" s="27"/>
      <c r="M3" s="27"/>
      <c r="N3" s="27"/>
      <c r="O3" s="27"/>
      <c r="P3" s="53" t="s">
        <v>14</v>
      </c>
      <c r="Q3" s="59" t="s">
        <v>46</v>
      </c>
      <c r="R3" s="60"/>
      <c r="S3" s="60"/>
      <c r="T3" s="60"/>
      <c r="U3" s="61"/>
      <c r="V3" s="1"/>
      <c r="W3" s="1"/>
      <c r="X3" s="1"/>
      <c r="Y3" s="1"/>
    </row>
    <row r="4" spans="1:25" x14ac:dyDescent="0.25">
      <c r="A4" s="48"/>
      <c r="B4" s="5" t="s">
        <v>4</v>
      </c>
      <c r="C4" s="50" t="s">
        <v>6</v>
      </c>
      <c r="D4" s="50"/>
      <c r="E4" s="50"/>
      <c r="F4" s="50" t="s">
        <v>7</v>
      </c>
      <c r="G4" s="50"/>
      <c r="H4" s="50"/>
      <c r="I4" s="6" t="s">
        <v>11</v>
      </c>
      <c r="J4" s="25" t="s">
        <v>10</v>
      </c>
      <c r="K4" s="26"/>
      <c r="L4" s="12"/>
      <c r="M4" s="12"/>
      <c r="N4" s="12"/>
      <c r="O4" s="12"/>
      <c r="P4" s="54"/>
      <c r="Q4" s="7" t="s">
        <v>4</v>
      </c>
      <c r="R4" s="14" t="s">
        <v>6</v>
      </c>
      <c r="S4" s="15"/>
      <c r="T4" s="14" t="s">
        <v>7</v>
      </c>
      <c r="U4" s="16"/>
      <c r="V4" s="1"/>
      <c r="W4" s="1"/>
      <c r="X4" s="1"/>
      <c r="Y4" s="1"/>
    </row>
    <row r="5" spans="1:25" x14ac:dyDescent="0.25">
      <c r="A5" s="48"/>
      <c r="B5" s="5">
        <v>0</v>
      </c>
      <c r="C5" s="6">
        <v>0.29699999999999999</v>
      </c>
      <c r="D5" s="6">
        <v>0.30199999999999999</v>
      </c>
      <c r="E5" s="6">
        <v>0.29799999999999999</v>
      </c>
      <c r="F5" s="6">
        <v>0.31900000000000001</v>
      </c>
      <c r="G5" s="6">
        <v>0.32700000000000001</v>
      </c>
      <c r="H5" s="6">
        <v>0.32</v>
      </c>
      <c r="I5" s="6">
        <v>0.312</v>
      </c>
      <c r="J5" s="6">
        <v>3.1E-2</v>
      </c>
      <c r="K5" s="26"/>
      <c r="L5" s="12"/>
      <c r="M5" s="12"/>
      <c r="N5" s="12"/>
      <c r="O5" s="12"/>
      <c r="P5" s="54"/>
      <c r="Q5" s="7">
        <v>0</v>
      </c>
      <c r="R5" s="7">
        <v>6.6000000000000003E-2</v>
      </c>
      <c r="S5" s="7">
        <v>6.6000000000000003E-2</v>
      </c>
      <c r="T5" s="7">
        <v>6.3E-2</v>
      </c>
      <c r="U5" s="7">
        <v>6.3E-2</v>
      </c>
      <c r="V5" s="1"/>
      <c r="W5" s="1"/>
      <c r="X5" s="1"/>
      <c r="Y5" s="1"/>
    </row>
    <row r="6" spans="1:25" x14ac:dyDescent="0.25">
      <c r="A6" s="48"/>
      <c r="B6" s="5">
        <v>3</v>
      </c>
      <c r="C6" s="6">
        <v>0.28699999999999998</v>
      </c>
      <c r="D6" s="6">
        <v>0.28899999999999998</v>
      </c>
      <c r="E6" s="6">
        <v>0.28799999999999998</v>
      </c>
      <c r="F6" s="6">
        <v>0.31</v>
      </c>
      <c r="G6" s="6">
        <v>0.312</v>
      </c>
      <c r="H6" s="6">
        <v>0.307</v>
      </c>
      <c r="I6" s="6">
        <v>0.31</v>
      </c>
      <c r="J6" s="6">
        <v>2.8000000000000001E-2</v>
      </c>
      <c r="K6" s="26"/>
      <c r="L6" s="12"/>
      <c r="M6" s="12"/>
      <c r="N6" s="12"/>
      <c r="O6" s="12"/>
      <c r="P6" s="54"/>
      <c r="Q6" s="7">
        <v>3</v>
      </c>
      <c r="R6" s="7">
        <v>6.9000000000000006E-2</v>
      </c>
      <c r="S6" s="7">
        <v>7.4999999999999997E-2</v>
      </c>
      <c r="T6" s="7">
        <v>7.9000000000000001E-2</v>
      </c>
      <c r="U6" s="7">
        <v>8.4000000000000005E-2</v>
      </c>
      <c r="V6" s="1"/>
      <c r="W6" s="1"/>
      <c r="X6" s="1"/>
      <c r="Y6" s="1"/>
    </row>
    <row r="7" spans="1:25" x14ac:dyDescent="0.25">
      <c r="A7" s="48"/>
      <c r="B7" s="5">
        <v>6</v>
      </c>
      <c r="C7" s="6">
        <v>0.28999999999999998</v>
      </c>
      <c r="D7" s="6">
        <v>0.29599999999999999</v>
      </c>
      <c r="E7" s="6">
        <v>0.29699999999999999</v>
      </c>
      <c r="F7" s="6">
        <v>0.31900000000000001</v>
      </c>
      <c r="G7" s="6">
        <v>0.314</v>
      </c>
      <c r="H7" s="6">
        <v>0.32200000000000001</v>
      </c>
      <c r="I7" s="6">
        <v>0.308</v>
      </c>
      <c r="J7" s="6">
        <v>3.1E-2</v>
      </c>
      <c r="K7" s="26"/>
      <c r="L7" s="12"/>
      <c r="M7" s="12"/>
      <c r="N7" s="12"/>
      <c r="O7" s="12"/>
      <c r="P7" s="54"/>
      <c r="Q7" s="7">
        <v>6</v>
      </c>
      <c r="R7" s="7">
        <v>0.11</v>
      </c>
      <c r="S7" s="7">
        <v>0.109</v>
      </c>
      <c r="T7" s="7">
        <v>8.2000000000000003E-2</v>
      </c>
      <c r="U7" s="7">
        <v>8.2000000000000003E-2</v>
      </c>
      <c r="V7" s="1"/>
      <c r="W7" s="1"/>
      <c r="X7" s="1"/>
      <c r="Y7" s="1"/>
    </row>
    <row r="8" spans="1:25" x14ac:dyDescent="0.25">
      <c r="A8" s="48"/>
      <c r="B8" s="5">
        <v>9</v>
      </c>
      <c r="C8" s="6">
        <v>0.29299999999999998</v>
      </c>
      <c r="D8" s="6">
        <v>0.29899999999999999</v>
      </c>
      <c r="E8" s="6">
        <v>0.29499999999999998</v>
      </c>
      <c r="F8" s="6">
        <v>0.318</v>
      </c>
      <c r="G8" s="6">
        <v>0.315</v>
      </c>
      <c r="H8" s="6">
        <v>0.314</v>
      </c>
      <c r="I8" s="6"/>
      <c r="J8" s="6">
        <f>AVERAGE(J5:J7)</f>
        <v>0.03</v>
      </c>
      <c r="K8" s="26"/>
      <c r="L8" s="12"/>
      <c r="M8" s="12"/>
      <c r="N8" s="12"/>
      <c r="O8" s="12"/>
      <c r="P8" s="54"/>
      <c r="Q8" s="7">
        <v>9</v>
      </c>
      <c r="R8" s="7">
        <v>0.126</v>
      </c>
      <c r="S8" s="7">
        <v>0.126</v>
      </c>
      <c r="T8" s="7">
        <v>0.182</v>
      </c>
      <c r="U8" s="7">
        <v>0.182</v>
      </c>
      <c r="V8" s="1"/>
      <c r="W8" s="1"/>
      <c r="X8" s="1"/>
      <c r="Y8" s="1"/>
    </row>
    <row r="9" spans="1:25" x14ac:dyDescent="0.25">
      <c r="A9" s="48"/>
      <c r="B9" s="5">
        <v>12</v>
      </c>
      <c r="C9" s="6">
        <v>0.29899999999999999</v>
      </c>
      <c r="D9" s="6">
        <v>0.30199999999999999</v>
      </c>
      <c r="E9" s="6">
        <v>0.29899999999999999</v>
      </c>
      <c r="F9" s="6">
        <v>0.31900000000000001</v>
      </c>
      <c r="G9" s="6">
        <v>0.313</v>
      </c>
      <c r="H9" s="6">
        <v>0.318</v>
      </c>
      <c r="I9" s="6"/>
      <c r="J9" s="6"/>
      <c r="K9" s="26"/>
      <c r="L9" s="12"/>
      <c r="M9" s="12"/>
      <c r="N9" s="12"/>
      <c r="O9" s="12"/>
      <c r="P9" s="54"/>
      <c r="Q9" s="7">
        <v>12</v>
      </c>
      <c r="R9" s="7">
        <v>0.1</v>
      </c>
      <c r="S9" s="7">
        <v>9.9000000000000005E-2</v>
      </c>
      <c r="T9" s="7">
        <v>0.187</v>
      </c>
      <c r="U9" s="7">
        <v>0.188</v>
      </c>
      <c r="V9" s="1"/>
      <c r="W9" s="1"/>
      <c r="X9" s="1"/>
      <c r="Y9" s="1"/>
    </row>
    <row r="10" spans="1:25" x14ac:dyDescent="0.25">
      <c r="A10" s="48"/>
      <c r="B10" s="5">
        <v>15</v>
      </c>
      <c r="C10" s="6">
        <v>0.29699999999999999</v>
      </c>
      <c r="D10" s="6">
        <v>0.29799999999999999</v>
      </c>
      <c r="E10" s="6">
        <v>0.29299999999999998</v>
      </c>
      <c r="F10" s="6">
        <v>0.32</v>
      </c>
      <c r="G10" s="6">
        <v>0.308</v>
      </c>
      <c r="H10" s="6">
        <v>0.313</v>
      </c>
      <c r="I10" s="6"/>
      <c r="J10" s="6"/>
      <c r="K10" s="26"/>
      <c r="L10" s="12"/>
      <c r="M10" s="12"/>
      <c r="N10" s="12"/>
      <c r="O10" s="12"/>
      <c r="P10" s="54"/>
      <c r="Q10" s="7">
        <v>15</v>
      </c>
      <c r="R10" s="7">
        <v>0.111</v>
      </c>
      <c r="S10" s="7">
        <v>0.111</v>
      </c>
      <c r="T10" s="7">
        <v>0.21</v>
      </c>
      <c r="U10" s="7">
        <v>0.20799999999999999</v>
      </c>
      <c r="V10" s="1"/>
      <c r="W10" s="1"/>
      <c r="X10" s="1"/>
      <c r="Y10" s="1"/>
    </row>
    <row r="11" spans="1:25" x14ac:dyDescent="0.25">
      <c r="A11" s="48"/>
      <c r="B11" s="5">
        <v>18</v>
      </c>
      <c r="C11" s="6">
        <v>0.307</v>
      </c>
      <c r="D11" s="6">
        <v>0.30299999999999999</v>
      </c>
      <c r="E11" s="6">
        <v>0.28999999999999998</v>
      </c>
      <c r="F11" s="6">
        <v>0.32600000000000001</v>
      </c>
      <c r="G11" s="6">
        <v>0.32800000000000001</v>
      </c>
      <c r="H11" s="6">
        <v>0.32200000000000001</v>
      </c>
      <c r="I11" s="6"/>
      <c r="J11" s="6"/>
      <c r="K11" s="26"/>
      <c r="L11" s="12"/>
      <c r="M11" s="12"/>
      <c r="N11" s="12"/>
      <c r="O11" s="12"/>
      <c r="P11" s="54"/>
      <c r="Q11" s="7">
        <v>18</v>
      </c>
      <c r="R11" s="7">
        <v>0.16200000000000001</v>
      </c>
      <c r="S11" s="7">
        <v>0.161</v>
      </c>
      <c r="T11" s="7">
        <v>0.23300000000000001</v>
      </c>
      <c r="U11" s="7">
        <v>0.23300000000000001</v>
      </c>
      <c r="V11" s="1"/>
      <c r="W11" s="1"/>
      <c r="X11" s="1"/>
      <c r="Y11" s="1"/>
    </row>
    <row r="12" spans="1:25" x14ac:dyDescent="0.25">
      <c r="A12" s="48"/>
      <c r="B12" s="5">
        <v>21</v>
      </c>
      <c r="C12" s="6">
        <v>0.29399999999999998</v>
      </c>
      <c r="D12" s="6">
        <v>0.29599999999999999</v>
      </c>
      <c r="E12" s="6">
        <v>0.29199999999999998</v>
      </c>
      <c r="F12" s="6">
        <v>0.315</v>
      </c>
      <c r="G12" s="6">
        <v>0.311</v>
      </c>
      <c r="H12" s="6">
        <v>0.316</v>
      </c>
      <c r="I12" s="6"/>
      <c r="J12" s="6"/>
      <c r="K12" s="26"/>
      <c r="L12" s="12"/>
      <c r="M12" s="12"/>
      <c r="N12" s="12"/>
      <c r="O12" s="12"/>
      <c r="P12" s="55"/>
      <c r="Q12" s="7">
        <v>21</v>
      </c>
      <c r="R12" s="7">
        <v>0.188</v>
      </c>
      <c r="S12" s="7">
        <v>0.188</v>
      </c>
      <c r="T12" s="7">
        <v>0.214</v>
      </c>
      <c r="U12" s="7">
        <v>0.215</v>
      </c>
      <c r="V12" s="1"/>
      <c r="W12" s="1"/>
      <c r="X12" s="1"/>
      <c r="Y12" s="1"/>
    </row>
    <row r="13" spans="1:25" x14ac:dyDescent="0.25">
      <c r="A13" s="48"/>
      <c r="B13" s="3"/>
      <c r="C13" s="3" t="s">
        <v>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customHeight="1" x14ac:dyDescent="0.25">
      <c r="A14" s="48"/>
      <c r="B14" s="44" t="s">
        <v>0</v>
      </c>
      <c r="C14" s="45"/>
      <c r="D14" s="45"/>
      <c r="E14" s="45"/>
      <c r="F14" s="45"/>
      <c r="G14" s="45"/>
      <c r="H14" s="45"/>
      <c r="I14" s="45"/>
      <c r="J14" s="46"/>
      <c r="K14" s="33"/>
      <c r="L14" s="27"/>
      <c r="M14" s="27"/>
      <c r="N14" s="27"/>
      <c r="O14" s="27"/>
      <c r="P14" s="36" t="s">
        <v>25</v>
      </c>
      <c r="Q14" s="14"/>
      <c r="R14" s="15" t="s">
        <v>18</v>
      </c>
      <c r="S14" s="15"/>
      <c r="T14" s="15" t="s">
        <v>17</v>
      </c>
      <c r="U14" s="15"/>
      <c r="V14" s="15" t="s">
        <v>18</v>
      </c>
      <c r="W14" s="15"/>
      <c r="X14" s="15" t="s">
        <v>17</v>
      </c>
      <c r="Y14" s="39"/>
    </row>
    <row r="15" spans="1:25" ht="15" customHeight="1" x14ac:dyDescent="0.25">
      <c r="A15" s="48"/>
      <c r="B15" s="5" t="s">
        <v>4</v>
      </c>
      <c r="C15" s="50" t="s">
        <v>6</v>
      </c>
      <c r="D15" s="50"/>
      <c r="E15" s="50"/>
      <c r="F15" s="50" t="s">
        <v>7</v>
      </c>
      <c r="G15" s="50"/>
      <c r="H15" s="50"/>
      <c r="I15" s="6" t="s">
        <v>11</v>
      </c>
      <c r="J15" s="25" t="s">
        <v>10</v>
      </c>
      <c r="K15" s="26"/>
      <c r="L15" s="12"/>
      <c r="M15" s="12"/>
      <c r="N15" s="12"/>
      <c r="O15" s="12"/>
      <c r="P15" s="37"/>
      <c r="Q15" s="7" t="s">
        <v>4</v>
      </c>
      <c r="R15" s="14" t="s">
        <v>6</v>
      </c>
      <c r="S15" s="15" t="s">
        <v>12</v>
      </c>
      <c r="T15" s="14" t="s">
        <v>6</v>
      </c>
      <c r="U15" s="15" t="s">
        <v>12</v>
      </c>
      <c r="V15" s="14" t="s">
        <v>7</v>
      </c>
      <c r="W15" s="15" t="s">
        <v>12</v>
      </c>
      <c r="X15" s="14" t="s">
        <v>7</v>
      </c>
      <c r="Y15" s="39" t="s">
        <v>12</v>
      </c>
    </row>
    <row r="16" spans="1:25" x14ac:dyDescent="0.25">
      <c r="A16" s="48"/>
      <c r="B16" s="5">
        <v>0</v>
      </c>
      <c r="C16" s="6">
        <v>0.2</v>
      </c>
      <c r="D16" s="6">
        <v>0.20200000000000001</v>
      </c>
      <c r="E16" s="6">
        <v>0.19700000000000001</v>
      </c>
      <c r="F16" s="6">
        <v>0.20799999999999999</v>
      </c>
      <c r="G16" s="6">
        <v>0.21299999999999999</v>
      </c>
      <c r="H16" s="6">
        <v>0.20899999999999999</v>
      </c>
      <c r="I16" s="6">
        <v>0.18099999999999999</v>
      </c>
      <c r="J16" s="6">
        <v>0.03</v>
      </c>
      <c r="K16" s="26"/>
      <c r="L16" s="12"/>
      <c r="M16" s="12"/>
      <c r="N16" s="12"/>
      <c r="O16" s="12"/>
      <c r="P16" s="54" t="s">
        <v>38</v>
      </c>
      <c r="Q16" s="7">
        <v>0</v>
      </c>
      <c r="R16" s="7">
        <f>(R5-0.0556)/0.1125</f>
        <v>9.2444444444444496E-2</v>
      </c>
      <c r="S16" s="29">
        <v>2.5</v>
      </c>
      <c r="T16" s="7">
        <f t="shared" ref="T16:T23" si="0">(S5-0.0556)/0.1125</f>
        <v>9.2444444444444496E-2</v>
      </c>
      <c r="U16" s="29">
        <v>2.5</v>
      </c>
      <c r="V16" s="7">
        <f>(T5-0.0556)/0.1125</f>
        <v>6.577777777777781E-2</v>
      </c>
      <c r="W16" s="29">
        <v>2.5</v>
      </c>
      <c r="X16" s="7">
        <f>(U5-0.0556)/0.1125</f>
        <v>6.577777777777781E-2</v>
      </c>
      <c r="Y16" s="29">
        <v>2.5</v>
      </c>
    </row>
    <row r="17" spans="1:25" x14ac:dyDescent="0.25">
      <c r="A17" s="48"/>
      <c r="B17" s="5">
        <v>3</v>
      </c>
      <c r="C17" s="6">
        <v>0.193</v>
      </c>
      <c r="D17" s="6">
        <v>0.19400000000000001</v>
      </c>
      <c r="E17" s="6">
        <v>0.191</v>
      </c>
      <c r="F17" s="6">
        <v>0.20499999999999999</v>
      </c>
      <c r="G17" s="6">
        <v>0.21</v>
      </c>
      <c r="H17" s="6">
        <v>0.20699999999999999</v>
      </c>
      <c r="I17" s="6">
        <v>0.183</v>
      </c>
      <c r="J17" s="6">
        <v>3.2000000000000001E-2</v>
      </c>
      <c r="K17" s="26"/>
      <c r="L17" s="12"/>
      <c r="M17" s="12"/>
      <c r="N17" s="12"/>
      <c r="O17" s="12"/>
      <c r="P17" s="54"/>
      <c r="Q17" s="7">
        <v>3</v>
      </c>
      <c r="R17" s="7">
        <f t="shared" ref="R17:R23" si="1">(R6-0.0556)/0.1125</f>
        <v>0.1191111111111112</v>
      </c>
      <c r="S17" s="29">
        <v>2.5</v>
      </c>
      <c r="T17" s="7">
        <f t="shared" si="0"/>
        <v>0.17244444444444446</v>
      </c>
      <c r="U17" s="29">
        <v>2.5</v>
      </c>
      <c r="V17" s="7">
        <f>(T6-0.0556)/0.1125</f>
        <v>0.20800000000000002</v>
      </c>
      <c r="W17" s="29">
        <v>2.5</v>
      </c>
      <c r="X17" s="7">
        <f>(U6-0.0556)/0.1125</f>
        <v>0.25244444444444453</v>
      </c>
      <c r="Y17" s="29">
        <v>2.5</v>
      </c>
    </row>
    <row r="18" spans="1:25" x14ac:dyDescent="0.25">
      <c r="A18" s="48"/>
      <c r="B18" s="5">
        <v>6</v>
      </c>
      <c r="C18" s="6">
        <v>0.19900000000000001</v>
      </c>
      <c r="D18" s="6">
        <v>0.20100000000000001</v>
      </c>
      <c r="E18" s="6">
        <v>0.19700000000000001</v>
      </c>
      <c r="F18" s="6">
        <v>0.216</v>
      </c>
      <c r="G18" s="6">
        <v>0.215</v>
      </c>
      <c r="H18" s="6">
        <v>0.219</v>
      </c>
      <c r="I18" s="6">
        <v>0.18</v>
      </c>
      <c r="J18" s="6">
        <v>0.03</v>
      </c>
      <c r="K18" s="26"/>
      <c r="L18" s="12"/>
      <c r="M18" s="12"/>
      <c r="N18" s="12"/>
      <c r="O18" s="12"/>
      <c r="P18" s="54"/>
      <c r="Q18" s="7">
        <v>6</v>
      </c>
      <c r="R18" s="7">
        <f t="shared" si="1"/>
        <v>0.48355555555555557</v>
      </c>
      <c r="S18" s="29">
        <v>2.5</v>
      </c>
      <c r="T18" s="7">
        <f t="shared" si="0"/>
        <v>0.47466666666666668</v>
      </c>
      <c r="U18" s="29">
        <v>2.5</v>
      </c>
      <c r="V18" s="7">
        <f>(T7-0.0556)/0.1125</f>
        <v>0.23466666666666672</v>
      </c>
      <c r="W18" s="29">
        <v>2.5</v>
      </c>
      <c r="X18" s="7">
        <f>(U7-0.0556)/0.1125</f>
        <v>0.23466666666666672</v>
      </c>
      <c r="Y18" s="29">
        <v>2.5</v>
      </c>
    </row>
    <row r="19" spans="1:25" x14ac:dyDescent="0.25">
      <c r="A19" s="48"/>
      <c r="B19" s="5">
        <v>9</v>
      </c>
      <c r="C19" s="6">
        <v>0.193</v>
      </c>
      <c r="D19" s="6">
        <v>0.19900000000000001</v>
      </c>
      <c r="E19" s="6">
        <v>0.19400000000000001</v>
      </c>
      <c r="F19" s="6">
        <v>0.2</v>
      </c>
      <c r="G19" s="6">
        <v>0.21299999999999999</v>
      </c>
      <c r="H19" s="6">
        <v>0.21199999999999999</v>
      </c>
      <c r="I19" s="6"/>
      <c r="J19" s="6">
        <f>AVERAGE(J16:J18)</f>
        <v>3.0666666666666665E-2</v>
      </c>
      <c r="K19" s="26"/>
      <c r="L19" s="12"/>
      <c r="M19" s="12"/>
      <c r="N19" s="12"/>
      <c r="O19" s="12"/>
      <c r="P19" s="54"/>
      <c r="Q19" s="7">
        <v>9</v>
      </c>
      <c r="R19" s="7">
        <f t="shared" si="1"/>
        <v>0.62577777777777777</v>
      </c>
      <c r="S19" s="29">
        <v>2.5</v>
      </c>
      <c r="T19" s="7">
        <f t="shared" si="0"/>
        <v>0.62577777777777777</v>
      </c>
      <c r="U19" s="29">
        <v>2.5</v>
      </c>
      <c r="V19" s="7">
        <f>(T8-0.0556)/0.1125</f>
        <v>1.1235555555555556</v>
      </c>
      <c r="W19" s="29">
        <v>2.5</v>
      </c>
      <c r="X19" s="7">
        <f>(U8-0.0556)/0.1125</f>
        <v>1.1235555555555556</v>
      </c>
      <c r="Y19" s="29">
        <v>2.5</v>
      </c>
    </row>
    <row r="20" spans="1:25" x14ac:dyDescent="0.25">
      <c r="A20" s="48"/>
      <c r="B20" s="5">
        <v>12</v>
      </c>
      <c r="C20" s="6">
        <v>0.20200000000000001</v>
      </c>
      <c r="D20" s="6">
        <v>0.20399999999999999</v>
      </c>
      <c r="E20" s="6">
        <v>0.19700000000000001</v>
      </c>
      <c r="F20" s="6">
        <v>0.21199999999999999</v>
      </c>
      <c r="G20" s="6">
        <v>0.21299999999999999</v>
      </c>
      <c r="H20" s="6">
        <v>0.216</v>
      </c>
      <c r="I20" s="6"/>
      <c r="J20" s="6"/>
      <c r="K20" s="26"/>
      <c r="L20" s="12"/>
      <c r="M20" s="12"/>
      <c r="N20" s="12"/>
      <c r="O20" s="12"/>
      <c r="P20" s="54"/>
      <c r="Q20" s="7">
        <v>12</v>
      </c>
      <c r="R20" s="7">
        <f t="shared" si="1"/>
        <v>0.39466666666666672</v>
      </c>
      <c r="S20" s="29">
        <v>2.5</v>
      </c>
      <c r="T20" s="7">
        <f t="shared" si="0"/>
        <v>0.38577777777777783</v>
      </c>
      <c r="U20" s="29">
        <v>2.5</v>
      </c>
      <c r="V20" s="7">
        <f t="shared" ref="V20:V23" si="2">(T9-0.0556)/0.1125</f>
        <v>1.1680000000000001</v>
      </c>
      <c r="W20" s="29">
        <v>2.5</v>
      </c>
      <c r="X20" s="7">
        <f t="shared" ref="X20:X23" si="3">(U9-0.0556)/0.1125</f>
        <v>1.1768888888888891</v>
      </c>
      <c r="Y20" s="29">
        <v>2.5</v>
      </c>
    </row>
    <row r="21" spans="1:25" x14ac:dyDescent="0.25">
      <c r="A21" s="48"/>
      <c r="B21" s="5">
        <v>15</v>
      </c>
      <c r="C21" s="6">
        <v>0.19400000000000001</v>
      </c>
      <c r="D21" s="6">
        <v>0.19900000000000001</v>
      </c>
      <c r="E21" s="6">
        <v>0.19500000000000001</v>
      </c>
      <c r="F21" s="6">
        <v>0.21299999999999999</v>
      </c>
      <c r="G21" s="6">
        <v>0.20799999999999999</v>
      </c>
      <c r="H21" s="6">
        <v>0.21299999999999999</v>
      </c>
      <c r="I21" s="6"/>
      <c r="J21" s="6"/>
      <c r="K21" s="26"/>
      <c r="L21" s="12"/>
      <c r="M21" s="12"/>
      <c r="N21" s="12"/>
      <c r="O21" s="12"/>
      <c r="P21" s="54"/>
      <c r="Q21" s="7">
        <v>15</v>
      </c>
      <c r="R21" s="7">
        <f t="shared" si="1"/>
        <v>0.49244444444444446</v>
      </c>
      <c r="S21" s="29">
        <v>2.5</v>
      </c>
      <c r="T21" s="7">
        <f t="shared" si="0"/>
        <v>0.49244444444444446</v>
      </c>
      <c r="U21" s="29">
        <v>2.5</v>
      </c>
      <c r="V21" s="7">
        <f t="shared" si="2"/>
        <v>1.3724444444444444</v>
      </c>
      <c r="W21" s="29">
        <v>2.5</v>
      </c>
      <c r="X21" s="7">
        <f t="shared" si="3"/>
        <v>1.3546666666666665</v>
      </c>
      <c r="Y21" s="29">
        <v>2.5</v>
      </c>
    </row>
    <row r="22" spans="1:25" x14ac:dyDescent="0.25">
      <c r="A22" s="48"/>
      <c r="B22" s="5">
        <v>18</v>
      </c>
      <c r="C22" s="6">
        <v>0.214</v>
      </c>
      <c r="D22" s="6">
        <v>0.20599999999999999</v>
      </c>
      <c r="E22" s="6">
        <v>0.19900000000000001</v>
      </c>
      <c r="F22" s="6">
        <v>0.223</v>
      </c>
      <c r="G22" s="6">
        <v>0.223</v>
      </c>
      <c r="H22" s="6">
        <v>0.218</v>
      </c>
      <c r="I22" s="6"/>
      <c r="J22" s="6"/>
      <c r="K22" s="26"/>
      <c r="L22" s="12"/>
      <c r="M22" s="12"/>
      <c r="N22" s="12"/>
      <c r="O22" s="12"/>
      <c r="P22" s="54"/>
      <c r="Q22" s="7">
        <v>18</v>
      </c>
      <c r="R22" s="7">
        <f t="shared" si="1"/>
        <v>0.94577777777777783</v>
      </c>
      <c r="S22" s="29">
        <v>2.5</v>
      </c>
      <c r="T22" s="7">
        <f t="shared" si="0"/>
        <v>0.93688888888888888</v>
      </c>
      <c r="U22" s="29">
        <v>2.5</v>
      </c>
      <c r="V22" s="7">
        <f t="shared" si="2"/>
        <v>1.5768888888888888</v>
      </c>
      <c r="W22" s="29">
        <v>2.5</v>
      </c>
      <c r="X22" s="7">
        <f t="shared" si="3"/>
        <v>1.5768888888888888</v>
      </c>
      <c r="Y22" s="29">
        <v>2.5</v>
      </c>
    </row>
    <row r="23" spans="1:25" x14ac:dyDescent="0.25">
      <c r="A23" s="49"/>
      <c r="B23" s="34">
        <v>21</v>
      </c>
      <c r="C23" s="6">
        <v>0.19400000000000001</v>
      </c>
      <c r="D23" s="6">
        <v>0.19800000000000001</v>
      </c>
      <c r="E23" s="6">
        <v>0.193</v>
      </c>
      <c r="F23" s="6">
        <v>0.214</v>
      </c>
      <c r="G23" s="6">
        <v>0.21199999999999999</v>
      </c>
      <c r="H23" s="6">
        <v>0.216</v>
      </c>
      <c r="I23" s="6"/>
      <c r="J23" s="6"/>
      <c r="K23" s="26"/>
      <c r="L23" s="12"/>
      <c r="M23" s="12"/>
      <c r="N23" s="12"/>
      <c r="O23" s="12"/>
      <c r="P23" s="55"/>
      <c r="Q23" s="7">
        <v>21</v>
      </c>
      <c r="R23" s="7">
        <f t="shared" si="1"/>
        <v>1.1768888888888891</v>
      </c>
      <c r="S23" s="29">
        <v>2.5</v>
      </c>
      <c r="T23" s="7">
        <f t="shared" si="0"/>
        <v>1.1768888888888891</v>
      </c>
      <c r="U23" s="29">
        <v>2.5</v>
      </c>
      <c r="V23" s="7">
        <f t="shared" si="2"/>
        <v>1.4079999999999999</v>
      </c>
      <c r="W23" s="29">
        <v>5</v>
      </c>
      <c r="X23" s="7">
        <f t="shared" si="3"/>
        <v>1.4168888888888886</v>
      </c>
      <c r="Y23" s="29">
        <v>5</v>
      </c>
    </row>
    <row r="24" spans="1:25" x14ac:dyDescent="0.25">
      <c r="A24" s="3"/>
      <c r="B24" s="35"/>
      <c r="C24" s="35"/>
      <c r="D24" s="35"/>
      <c r="E24" s="35"/>
      <c r="F24" s="35"/>
      <c r="G24" s="3"/>
      <c r="H24" s="3"/>
      <c r="I24" s="3"/>
      <c r="J24" s="3"/>
      <c r="K24" s="3"/>
      <c r="L24" s="3"/>
      <c r="M24" s="3"/>
      <c r="N24" s="3"/>
      <c r="O24" s="3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customHeight="1" x14ac:dyDescent="0.25">
      <c r="A25" s="56" t="s">
        <v>37</v>
      </c>
      <c r="B25" s="57" t="s">
        <v>1</v>
      </c>
      <c r="C25" s="58"/>
      <c r="D25" s="58"/>
      <c r="E25" s="58"/>
      <c r="F25" s="58"/>
      <c r="G25" s="45"/>
      <c r="H25" s="45"/>
      <c r="I25" s="45"/>
      <c r="J25" s="46"/>
      <c r="K25" s="33"/>
      <c r="L25" s="27"/>
      <c r="M25" s="27"/>
      <c r="N25" s="27"/>
      <c r="O25" s="27"/>
      <c r="P25" s="53" t="s">
        <v>39</v>
      </c>
      <c r="Q25" s="14"/>
      <c r="R25" s="14" t="s">
        <v>6</v>
      </c>
      <c r="S25" s="15"/>
      <c r="T25" s="14" t="s">
        <v>7</v>
      </c>
      <c r="U25" s="16"/>
      <c r="V25" s="1"/>
      <c r="W25" s="1"/>
      <c r="X25" s="1"/>
      <c r="Y25" s="1"/>
    </row>
    <row r="26" spans="1:25" ht="15" customHeight="1" x14ac:dyDescent="0.25">
      <c r="A26" s="56"/>
      <c r="B26" s="5" t="s">
        <v>4</v>
      </c>
      <c r="C26" s="50" t="s">
        <v>6</v>
      </c>
      <c r="D26" s="50"/>
      <c r="E26" s="50"/>
      <c r="F26" s="50" t="s">
        <v>7</v>
      </c>
      <c r="G26" s="50"/>
      <c r="H26" s="50"/>
      <c r="I26" s="6" t="s">
        <v>16</v>
      </c>
      <c r="J26" s="25" t="s">
        <v>15</v>
      </c>
      <c r="K26" s="26"/>
      <c r="L26" s="12"/>
      <c r="M26" s="12"/>
      <c r="N26" s="12"/>
      <c r="O26" s="12"/>
      <c r="P26" s="54"/>
      <c r="Q26" s="7" t="s">
        <v>4</v>
      </c>
      <c r="R26" s="14">
        <v>1</v>
      </c>
      <c r="S26" s="14">
        <v>2</v>
      </c>
      <c r="T26" s="14">
        <v>1</v>
      </c>
      <c r="U26" s="39">
        <v>2</v>
      </c>
      <c r="V26" s="1"/>
      <c r="W26" s="1"/>
      <c r="X26" s="1"/>
      <c r="Y26" s="1"/>
    </row>
    <row r="27" spans="1:25" x14ac:dyDescent="0.25">
      <c r="A27" s="56"/>
      <c r="B27" s="5">
        <v>0</v>
      </c>
      <c r="C27" s="6">
        <f>(C5-J8)</f>
        <v>0.26700000000000002</v>
      </c>
      <c r="D27" s="6">
        <f>(D5-J8)</f>
        <v>0.27200000000000002</v>
      </c>
      <c r="E27" s="6">
        <f>(E5-J8)</f>
        <v>0.26800000000000002</v>
      </c>
      <c r="F27" s="6">
        <f>(F5-J8)</f>
        <v>0.28900000000000003</v>
      </c>
      <c r="G27" s="6">
        <f>(G5-J8)</f>
        <v>0.29700000000000004</v>
      </c>
      <c r="H27" s="6">
        <f>(H5-J8)</f>
        <v>0.29000000000000004</v>
      </c>
      <c r="I27" s="6">
        <f>(I5-J8)</f>
        <v>0.28200000000000003</v>
      </c>
      <c r="J27" s="6">
        <f>(J5-J8)</f>
        <v>1.0000000000000009E-3</v>
      </c>
      <c r="K27" s="26"/>
      <c r="L27" s="12"/>
      <c r="M27" s="12"/>
      <c r="N27" s="12"/>
      <c r="O27" s="12"/>
      <c r="P27" s="54"/>
      <c r="Q27" s="7">
        <v>0</v>
      </c>
      <c r="R27" s="7">
        <f>R16*S16</f>
        <v>0.23111111111111124</v>
      </c>
      <c r="S27" s="7">
        <f t="shared" ref="S27:S32" si="4">T16*U16</f>
        <v>0.23111111111111124</v>
      </c>
      <c r="T27" s="7">
        <f t="shared" ref="T27:T32" si="5">V16*W16</f>
        <v>0.16444444444444453</v>
      </c>
      <c r="U27" s="7">
        <f t="shared" ref="U27:U32" si="6">X16*Y16</f>
        <v>0.16444444444444453</v>
      </c>
      <c r="V27" s="1"/>
      <c r="W27" s="1"/>
      <c r="X27" s="1"/>
      <c r="Y27" s="1"/>
    </row>
    <row r="28" spans="1:25" x14ac:dyDescent="0.25">
      <c r="A28" s="56"/>
      <c r="B28" s="5">
        <v>3</v>
      </c>
      <c r="C28" s="6">
        <f>(C6-J8)</f>
        <v>0.25700000000000001</v>
      </c>
      <c r="D28" s="6">
        <f>(D6-J8)</f>
        <v>0.25900000000000001</v>
      </c>
      <c r="E28" s="6">
        <f>(E6-J8)</f>
        <v>0.25800000000000001</v>
      </c>
      <c r="F28" s="6">
        <f>(F6-J8)</f>
        <v>0.28000000000000003</v>
      </c>
      <c r="G28" s="6">
        <f>(G6-J8)</f>
        <v>0.28200000000000003</v>
      </c>
      <c r="H28" s="6">
        <f>(H6-J8)</f>
        <v>0.27700000000000002</v>
      </c>
      <c r="I28" s="6">
        <f>(I6-J8)</f>
        <v>0.28000000000000003</v>
      </c>
      <c r="J28" s="6">
        <f>(J6-J8)</f>
        <v>-1.9999999999999983E-3</v>
      </c>
      <c r="K28" s="26"/>
      <c r="L28" s="12"/>
      <c r="M28" s="12"/>
      <c r="N28" s="12"/>
      <c r="O28" s="12"/>
      <c r="P28" s="54"/>
      <c r="Q28" s="7">
        <v>3</v>
      </c>
      <c r="R28" s="7">
        <f>R17*S17</f>
        <v>0.29777777777777797</v>
      </c>
      <c r="S28" s="7">
        <f t="shared" si="4"/>
        <v>0.43111111111111111</v>
      </c>
      <c r="T28" s="7">
        <f t="shared" si="5"/>
        <v>0.52</v>
      </c>
      <c r="U28" s="7">
        <f t="shared" si="6"/>
        <v>0.63111111111111129</v>
      </c>
      <c r="V28" s="1"/>
      <c r="W28" s="1"/>
      <c r="X28" s="1"/>
      <c r="Y28" s="1"/>
    </row>
    <row r="29" spans="1:25" x14ac:dyDescent="0.25">
      <c r="A29" s="56"/>
      <c r="B29" s="5">
        <v>6</v>
      </c>
      <c r="C29" s="6">
        <f>(C7-J8)</f>
        <v>0.26</v>
      </c>
      <c r="D29" s="6">
        <f>(D7-J8)</f>
        <v>0.26600000000000001</v>
      </c>
      <c r="E29" s="6">
        <f>(E7-J8)</f>
        <v>0.26700000000000002</v>
      </c>
      <c r="F29" s="6">
        <f>(F7-J8)</f>
        <v>0.28900000000000003</v>
      </c>
      <c r="G29" s="6">
        <f>(G7-J8)</f>
        <v>0.28400000000000003</v>
      </c>
      <c r="H29" s="6">
        <f>(H7-J8)</f>
        <v>0.29200000000000004</v>
      </c>
      <c r="I29" s="6">
        <f>(I7-J8)</f>
        <v>0.27800000000000002</v>
      </c>
      <c r="J29" s="6">
        <f>(J7-J8)</f>
        <v>1.0000000000000009E-3</v>
      </c>
      <c r="K29" s="26"/>
      <c r="L29" s="12"/>
      <c r="M29" s="12"/>
      <c r="N29" s="12"/>
      <c r="O29" s="12"/>
      <c r="P29" s="54"/>
      <c r="Q29" s="7">
        <v>6</v>
      </c>
      <c r="R29" s="7">
        <f>R18*S18</f>
        <v>1.2088888888888889</v>
      </c>
      <c r="S29" s="7">
        <f t="shared" si="4"/>
        <v>1.1866666666666668</v>
      </c>
      <c r="T29" s="7">
        <f t="shared" si="5"/>
        <v>0.58666666666666678</v>
      </c>
      <c r="U29" s="7">
        <f t="shared" si="6"/>
        <v>0.58666666666666678</v>
      </c>
      <c r="V29" s="1"/>
      <c r="W29" s="1"/>
      <c r="X29" s="1"/>
      <c r="Y29" s="1"/>
    </row>
    <row r="30" spans="1:25" x14ac:dyDescent="0.25">
      <c r="A30" s="56"/>
      <c r="B30" s="5">
        <v>9</v>
      </c>
      <c r="C30" s="6">
        <f>(C8-J8)</f>
        <v>0.26300000000000001</v>
      </c>
      <c r="D30" s="6">
        <f>(D8-J8)</f>
        <v>0.26900000000000002</v>
      </c>
      <c r="E30" s="6">
        <f>(E8-J8)</f>
        <v>0.26500000000000001</v>
      </c>
      <c r="F30" s="6">
        <f>(F8-J8)</f>
        <v>0.28800000000000003</v>
      </c>
      <c r="G30" s="6">
        <f>(G8-J8)</f>
        <v>0.28500000000000003</v>
      </c>
      <c r="H30" s="6">
        <f>(H8-J8)</f>
        <v>0.28400000000000003</v>
      </c>
      <c r="I30" s="6"/>
      <c r="J30" s="6"/>
      <c r="K30" s="26"/>
      <c r="L30" s="12"/>
      <c r="M30" s="12"/>
      <c r="N30" s="12"/>
      <c r="O30" s="12"/>
      <c r="P30" s="54"/>
      <c r="Q30" s="7">
        <v>9</v>
      </c>
      <c r="R30" s="7">
        <f>R19*S19</f>
        <v>1.5644444444444443</v>
      </c>
      <c r="S30" s="7">
        <f t="shared" si="4"/>
        <v>1.5644444444444443</v>
      </c>
      <c r="T30" s="7">
        <f t="shared" si="5"/>
        <v>2.8088888888888892</v>
      </c>
      <c r="U30" s="7">
        <f t="shared" si="6"/>
        <v>2.8088888888888892</v>
      </c>
      <c r="V30" s="1"/>
      <c r="W30" s="1"/>
      <c r="X30" s="1"/>
      <c r="Y30" s="1"/>
    </row>
    <row r="31" spans="1:25" x14ac:dyDescent="0.25">
      <c r="A31" s="56"/>
      <c r="B31" s="5">
        <v>12</v>
      </c>
      <c r="C31" s="6">
        <f>(C9-J8)</f>
        <v>0.26900000000000002</v>
      </c>
      <c r="D31" s="6">
        <f>(D9-J8)</f>
        <v>0.27200000000000002</v>
      </c>
      <c r="E31" s="6">
        <f>(E9-J8)</f>
        <v>0.26900000000000002</v>
      </c>
      <c r="F31" s="6">
        <f>(F9-J8)</f>
        <v>0.28900000000000003</v>
      </c>
      <c r="G31" s="6">
        <f>(G9-J8)</f>
        <v>0.28300000000000003</v>
      </c>
      <c r="H31" s="6">
        <f>(H9-J8)</f>
        <v>0.28800000000000003</v>
      </c>
      <c r="I31" s="6"/>
      <c r="J31" s="6"/>
      <c r="K31" s="26"/>
      <c r="L31" s="12"/>
      <c r="M31" s="12"/>
      <c r="N31" s="12"/>
      <c r="O31" s="12"/>
      <c r="P31" s="54"/>
      <c r="Q31" s="7">
        <v>12</v>
      </c>
      <c r="R31" s="7">
        <f t="shared" ref="R31:R34" si="7">R20*S20</f>
        <v>0.9866666666666668</v>
      </c>
      <c r="S31" s="7">
        <f t="shared" si="4"/>
        <v>0.96444444444444455</v>
      </c>
      <c r="T31" s="7">
        <f t="shared" si="5"/>
        <v>2.9200000000000004</v>
      </c>
      <c r="U31" s="7">
        <f t="shared" si="6"/>
        <v>2.942222222222223</v>
      </c>
      <c r="V31" s="1"/>
      <c r="W31" s="1"/>
      <c r="X31" s="1"/>
      <c r="Y31" s="1"/>
    </row>
    <row r="32" spans="1:25" x14ac:dyDescent="0.25">
      <c r="A32" s="56"/>
      <c r="B32" s="5">
        <v>15</v>
      </c>
      <c r="C32" s="6">
        <f>(C10-J8)</f>
        <v>0.26700000000000002</v>
      </c>
      <c r="D32" s="6">
        <f>(D10-J8)</f>
        <v>0.26800000000000002</v>
      </c>
      <c r="E32" s="6">
        <f>(E10-J8)</f>
        <v>0.26300000000000001</v>
      </c>
      <c r="F32" s="6">
        <f>(F10-J8)</f>
        <v>0.29000000000000004</v>
      </c>
      <c r="G32" s="6">
        <f>(G10-J8)</f>
        <v>0.27800000000000002</v>
      </c>
      <c r="H32" s="6">
        <f>(H10-J8)</f>
        <v>0.28300000000000003</v>
      </c>
      <c r="I32" s="6"/>
      <c r="J32" s="6"/>
      <c r="K32" s="26"/>
      <c r="L32" s="12"/>
      <c r="M32" s="12"/>
      <c r="N32" s="12"/>
      <c r="O32" s="12"/>
      <c r="P32" s="54"/>
      <c r="Q32" s="7">
        <v>15</v>
      </c>
      <c r="R32" s="7">
        <f t="shared" si="7"/>
        <v>1.2311111111111113</v>
      </c>
      <c r="S32" s="7">
        <f t="shared" si="4"/>
        <v>1.2311111111111113</v>
      </c>
      <c r="T32" s="7">
        <f t="shared" si="5"/>
        <v>3.431111111111111</v>
      </c>
      <c r="U32" s="7">
        <f t="shared" si="6"/>
        <v>3.3866666666666663</v>
      </c>
      <c r="V32" s="1"/>
      <c r="W32" s="1"/>
      <c r="X32" s="1"/>
      <c r="Y32" s="1"/>
    </row>
    <row r="33" spans="1:25" x14ac:dyDescent="0.25">
      <c r="A33" s="56"/>
      <c r="B33" s="5">
        <v>18</v>
      </c>
      <c r="C33" s="6">
        <f>(C11-J8)</f>
        <v>0.27700000000000002</v>
      </c>
      <c r="D33" s="6">
        <f>(D11-J8)</f>
        <v>0.27300000000000002</v>
      </c>
      <c r="E33" s="6">
        <f>(E11-J8)</f>
        <v>0.26</v>
      </c>
      <c r="F33" s="6">
        <f>(F11-J8)</f>
        <v>0.29600000000000004</v>
      </c>
      <c r="G33" s="6">
        <f>(G11-J8)</f>
        <v>0.29800000000000004</v>
      </c>
      <c r="H33" s="6">
        <f>(H11-J8)</f>
        <v>0.29200000000000004</v>
      </c>
      <c r="I33" s="6"/>
      <c r="J33" s="6"/>
      <c r="K33" s="26"/>
      <c r="L33" s="12"/>
      <c r="M33" s="12"/>
      <c r="N33" s="12"/>
      <c r="O33" s="12"/>
      <c r="P33" s="54"/>
      <c r="Q33" s="7">
        <v>18</v>
      </c>
      <c r="R33" s="7">
        <f t="shared" si="7"/>
        <v>2.3644444444444446</v>
      </c>
      <c r="S33" s="7">
        <f t="shared" ref="S33:S34" si="8">T22*U22</f>
        <v>2.3422222222222224</v>
      </c>
      <c r="T33" s="7">
        <f t="shared" ref="T33:T34" si="9">V22*W22</f>
        <v>3.9422222222222221</v>
      </c>
      <c r="U33" s="7">
        <f t="shared" ref="U33:U34" si="10">X22*Y22</f>
        <v>3.9422222222222221</v>
      </c>
      <c r="V33" s="1"/>
      <c r="W33" s="1"/>
      <c r="X33" s="1"/>
      <c r="Y33" s="1"/>
    </row>
    <row r="34" spans="1:25" x14ac:dyDescent="0.25">
      <c r="A34" s="56"/>
      <c r="B34" s="5">
        <v>21</v>
      </c>
      <c r="C34" s="6">
        <f>(C12-J8)</f>
        <v>0.26400000000000001</v>
      </c>
      <c r="D34" s="6">
        <f>(D12-J8)</f>
        <v>0.26600000000000001</v>
      </c>
      <c r="E34" s="6">
        <f>(E12-J8)</f>
        <v>0.26200000000000001</v>
      </c>
      <c r="F34" s="6">
        <f>(F12-J8)</f>
        <v>0.28500000000000003</v>
      </c>
      <c r="G34" s="6">
        <f>(G12-J8)</f>
        <v>0.28100000000000003</v>
      </c>
      <c r="H34" s="6">
        <f>(H12-J8)</f>
        <v>0.28600000000000003</v>
      </c>
      <c r="I34" s="6"/>
      <c r="J34" s="6"/>
      <c r="K34" s="26"/>
      <c r="L34" s="12"/>
      <c r="M34" s="12"/>
      <c r="N34" s="12"/>
      <c r="O34" s="12"/>
      <c r="P34" s="55"/>
      <c r="Q34" s="7">
        <v>21</v>
      </c>
      <c r="R34" s="7">
        <f t="shared" si="7"/>
        <v>2.942222222222223</v>
      </c>
      <c r="S34" s="7">
        <f t="shared" si="8"/>
        <v>2.942222222222223</v>
      </c>
      <c r="T34" s="7">
        <f t="shared" si="9"/>
        <v>7.0399999999999991</v>
      </c>
      <c r="U34" s="7">
        <f t="shared" si="10"/>
        <v>7.0844444444444434</v>
      </c>
      <c r="V34" s="1"/>
      <c r="W34" s="1"/>
      <c r="X34" s="1"/>
      <c r="Y34" s="1"/>
    </row>
    <row r="35" spans="1:25" x14ac:dyDescent="0.25">
      <c r="A35" s="5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8"/>
      <c r="Q35" s="9"/>
      <c r="R35" s="9"/>
      <c r="S35" s="9"/>
      <c r="T35" s="9"/>
      <c r="U35" s="9"/>
      <c r="V35" s="9"/>
      <c r="W35" s="9"/>
      <c r="X35" s="1"/>
      <c r="Y35" s="1"/>
    </row>
    <row r="36" spans="1:25" ht="15" customHeight="1" x14ac:dyDescent="0.25">
      <c r="A36" s="56"/>
      <c r="B36" s="44" t="s">
        <v>0</v>
      </c>
      <c r="C36" s="45"/>
      <c r="D36" s="45"/>
      <c r="E36" s="45"/>
      <c r="F36" s="45"/>
      <c r="G36" s="45"/>
      <c r="H36" s="45"/>
      <c r="I36" s="45"/>
      <c r="J36" s="46"/>
      <c r="K36" s="33"/>
      <c r="L36" s="27"/>
      <c r="M36" s="27"/>
      <c r="N36" s="27"/>
      <c r="O36" s="27"/>
      <c r="P36" s="53" t="s">
        <v>45</v>
      </c>
      <c r="Q36" s="14"/>
      <c r="R36" s="59" t="s">
        <v>3</v>
      </c>
      <c r="S36" s="61"/>
      <c r="T36" s="1"/>
      <c r="U36" s="1"/>
      <c r="V36" s="1"/>
      <c r="W36" s="1"/>
      <c r="X36" s="1"/>
      <c r="Y36" s="1"/>
    </row>
    <row r="37" spans="1:25" x14ac:dyDescent="0.25">
      <c r="A37" s="56"/>
      <c r="B37" s="5" t="s">
        <v>4</v>
      </c>
      <c r="C37" s="50" t="s">
        <v>6</v>
      </c>
      <c r="D37" s="50"/>
      <c r="E37" s="50"/>
      <c r="F37" s="50" t="s">
        <v>7</v>
      </c>
      <c r="G37" s="50"/>
      <c r="H37" s="50"/>
      <c r="I37" s="6" t="s">
        <v>16</v>
      </c>
      <c r="J37" s="25" t="s">
        <v>15</v>
      </c>
      <c r="K37" s="26"/>
      <c r="L37" s="12"/>
      <c r="M37" s="12"/>
      <c r="N37" s="12"/>
      <c r="O37" s="12"/>
      <c r="P37" s="54"/>
      <c r="Q37" s="7" t="s">
        <v>4</v>
      </c>
      <c r="R37" s="14" t="s">
        <v>6</v>
      </c>
      <c r="S37" s="39" t="s">
        <v>7</v>
      </c>
      <c r="T37" s="1"/>
      <c r="U37" s="1"/>
      <c r="V37" s="1"/>
      <c r="W37" s="1"/>
      <c r="X37" s="1"/>
      <c r="Y37" s="1"/>
    </row>
    <row r="38" spans="1:25" x14ac:dyDescent="0.25">
      <c r="A38" s="56"/>
      <c r="B38" s="5">
        <v>0</v>
      </c>
      <c r="C38" s="6">
        <f>C16-J19</f>
        <v>0.16933333333333334</v>
      </c>
      <c r="D38" s="6">
        <f>D16-J19</f>
        <v>0.17133333333333334</v>
      </c>
      <c r="E38" s="6">
        <f>E16-J19</f>
        <v>0.16633333333333333</v>
      </c>
      <c r="F38" s="6">
        <f>F16-J19</f>
        <v>0.17733333333333332</v>
      </c>
      <c r="G38" s="6">
        <f>G16-J19</f>
        <v>0.18233333333333332</v>
      </c>
      <c r="H38" s="6">
        <f>H16-J19</f>
        <v>0.17833333333333332</v>
      </c>
      <c r="I38" s="6">
        <f>I16-J19</f>
        <v>0.15033333333333332</v>
      </c>
      <c r="J38" s="6">
        <f>J16-J19</f>
        <v>-6.666666666666661E-4</v>
      </c>
      <c r="K38" s="26"/>
      <c r="L38" s="12"/>
      <c r="M38" s="12"/>
      <c r="N38" s="12"/>
      <c r="O38" s="12"/>
      <c r="P38" s="54"/>
      <c r="Q38" s="7">
        <v>0</v>
      </c>
      <c r="R38" s="7">
        <f>AVERAGE(R27:S27)</f>
        <v>0.23111111111111124</v>
      </c>
      <c r="S38" s="7">
        <f>AVERAGE(T27:U27)</f>
        <v>0.16444444444444453</v>
      </c>
      <c r="T38" s="1"/>
      <c r="U38" s="1"/>
      <c r="V38" s="1"/>
      <c r="W38" s="1"/>
      <c r="X38" s="1"/>
      <c r="Y38" s="1"/>
    </row>
    <row r="39" spans="1:25" x14ac:dyDescent="0.25">
      <c r="A39" s="56"/>
      <c r="B39" s="5">
        <v>3</v>
      </c>
      <c r="C39" s="6">
        <f>C17-J19</f>
        <v>0.16233333333333333</v>
      </c>
      <c r="D39" s="6">
        <f>D17-J19</f>
        <v>0.16333333333333333</v>
      </c>
      <c r="E39" s="6">
        <f>E17-J19</f>
        <v>0.16033333333333333</v>
      </c>
      <c r="F39" s="6">
        <f>F17-J19</f>
        <v>0.17433333333333331</v>
      </c>
      <c r="G39" s="6">
        <f>G17-J19</f>
        <v>0.17933333333333332</v>
      </c>
      <c r="H39" s="6">
        <f>H17-J19</f>
        <v>0.17633333333333331</v>
      </c>
      <c r="I39" s="6">
        <f>I17-J19</f>
        <v>0.15233333333333332</v>
      </c>
      <c r="J39" s="6">
        <f>J17-J19</f>
        <v>1.3333333333333357E-3</v>
      </c>
      <c r="K39" s="26"/>
      <c r="L39" s="12"/>
      <c r="M39" s="12"/>
      <c r="N39" s="12"/>
      <c r="O39" s="12"/>
      <c r="P39" s="54"/>
      <c r="Q39" s="7">
        <v>3</v>
      </c>
      <c r="R39" s="7">
        <f t="shared" ref="R39:R45" si="11">AVERAGE(R28:S28)</f>
        <v>0.36444444444444457</v>
      </c>
      <c r="S39" s="7">
        <f t="shared" ref="S39:S45" si="12">AVERAGE(T28:U28)</f>
        <v>0.5755555555555556</v>
      </c>
      <c r="T39" s="1"/>
      <c r="U39" s="1"/>
      <c r="V39" s="1"/>
      <c r="W39" s="1"/>
      <c r="X39" s="1"/>
      <c r="Y39" s="1"/>
    </row>
    <row r="40" spans="1:25" x14ac:dyDescent="0.25">
      <c r="A40" s="56"/>
      <c r="B40" s="5">
        <v>6</v>
      </c>
      <c r="C40" s="6">
        <f>C18-J19</f>
        <v>0.16833333333333333</v>
      </c>
      <c r="D40" s="6">
        <f>D18-J19</f>
        <v>0.17033333333333334</v>
      </c>
      <c r="E40" s="6">
        <f>E18-J19</f>
        <v>0.16633333333333333</v>
      </c>
      <c r="F40" s="6">
        <f>F18-J19</f>
        <v>0.18533333333333332</v>
      </c>
      <c r="G40" s="6">
        <f>G18-J19</f>
        <v>0.18433333333333332</v>
      </c>
      <c r="H40" s="6">
        <f>H18-J19</f>
        <v>0.18833333333333332</v>
      </c>
      <c r="I40" s="6">
        <f>I18-J19</f>
        <v>0.14933333333333332</v>
      </c>
      <c r="J40" s="6">
        <f>J18-J19</f>
        <v>-6.666666666666661E-4</v>
      </c>
      <c r="K40" s="26"/>
      <c r="L40" s="12"/>
      <c r="M40" s="12"/>
      <c r="N40" s="12"/>
      <c r="O40" s="12"/>
      <c r="P40" s="54"/>
      <c r="Q40" s="7">
        <v>6</v>
      </c>
      <c r="R40" s="7">
        <f t="shared" si="11"/>
        <v>1.1977777777777778</v>
      </c>
      <c r="S40" s="7">
        <f t="shared" si="12"/>
        <v>0.58666666666666678</v>
      </c>
      <c r="T40" s="1"/>
      <c r="U40" s="1"/>
      <c r="V40" s="1"/>
      <c r="W40" s="1"/>
      <c r="X40" s="1"/>
      <c r="Y40" s="1"/>
    </row>
    <row r="41" spans="1:25" x14ac:dyDescent="0.25">
      <c r="A41" s="56"/>
      <c r="B41" s="5">
        <v>9</v>
      </c>
      <c r="C41" s="6">
        <f>C19-J19</f>
        <v>0.16233333333333333</v>
      </c>
      <c r="D41" s="6">
        <f>D19-J19</f>
        <v>0.16833333333333333</v>
      </c>
      <c r="E41" s="6">
        <f>E19-J19</f>
        <v>0.16333333333333333</v>
      </c>
      <c r="F41" s="6">
        <f>F19-J19</f>
        <v>0.16933333333333334</v>
      </c>
      <c r="G41" s="6">
        <f>G19-J19</f>
        <v>0.18233333333333332</v>
      </c>
      <c r="H41" s="6">
        <f>H19-J19</f>
        <v>0.18133333333333332</v>
      </c>
      <c r="I41" s="6"/>
      <c r="J41" s="6"/>
      <c r="K41" s="26"/>
      <c r="L41" s="12"/>
      <c r="M41" s="12"/>
      <c r="N41" s="12"/>
      <c r="O41" s="12"/>
      <c r="P41" s="54"/>
      <c r="Q41" s="7">
        <v>9</v>
      </c>
      <c r="R41" s="7">
        <f t="shared" si="11"/>
        <v>1.5644444444444443</v>
      </c>
      <c r="S41" s="7">
        <f t="shared" si="12"/>
        <v>2.8088888888888892</v>
      </c>
      <c r="T41" s="1"/>
      <c r="U41" s="1"/>
      <c r="V41" s="1"/>
      <c r="W41" s="1"/>
      <c r="X41" s="1"/>
      <c r="Y41" s="1"/>
    </row>
    <row r="42" spans="1:25" x14ac:dyDescent="0.25">
      <c r="A42" s="56"/>
      <c r="B42" s="5">
        <v>12</v>
      </c>
      <c r="C42" s="6">
        <f>C20-J19</f>
        <v>0.17133333333333334</v>
      </c>
      <c r="D42" s="6">
        <f>D20-J19</f>
        <v>0.17333333333333331</v>
      </c>
      <c r="E42" s="6">
        <f>E20-J19</f>
        <v>0.16633333333333333</v>
      </c>
      <c r="F42" s="6">
        <f>F20-J19</f>
        <v>0.18133333333333332</v>
      </c>
      <c r="G42" s="6">
        <f>G20-J19</f>
        <v>0.18233333333333332</v>
      </c>
      <c r="H42" s="6">
        <f>H20-J19</f>
        <v>0.18533333333333332</v>
      </c>
      <c r="I42" s="6"/>
      <c r="J42" s="6"/>
      <c r="K42" s="26"/>
      <c r="L42" s="12"/>
      <c r="M42" s="12"/>
      <c r="N42" s="12"/>
      <c r="O42" s="12"/>
      <c r="P42" s="54"/>
      <c r="Q42" s="7">
        <v>12</v>
      </c>
      <c r="R42" s="7">
        <f t="shared" si="11"/>
        <v>0.97555555555555573</v>
      </c>
      <c r="S42" s="7">
        <f t="shared" si="12"/>
        <v>2.9311111111111119</v>
      </c>
      <c r="T42" s="1"/>
      <c r="U42" s="1"/>
      <c r="V42" s="1"/>
      <c r="W42" s="1"/>
      <c r="X42" s="1"/>
      <c r="Y42" s="1"/>
    </row>
    <row r="43" spans="1:25" x14ac:dyDescent="0.25">
      <c r="A43" s="56"/>
      <c r="B43" s="5">
        <v>15</v>
      </c>
      <c r="C43" s="6">
        <f>C21-J19</f>
        <v>0.16333333333333333</v>
      </c>
      <c r="D43" s="6">
        <f>D21-J19</f>
        <v>0.16833333333333333</v>
      </c>
      <c r="E43" s="6">
        <f>E21-J19</f>
        <v>0.16433333333333333</v>
      </c>
      <c r="F43" s="6">
        <f>F21-J19</f>
        <v>0.18233333333333332</v>
      </c>
      <c r="G43" s="6">
        <f>G21-J19</f>
        <v>0.17733333333333332</v>
      </c>
      <c r="H43" s="6">
        <f>H21-J19</f>
        <v>0.18233333333333332</v>
      </c>
      <c r="I43" s="6"/>
      <c r="J43" s="6"/>
      <c r="K43" s="26"/>
      <c r="L43" s="12"/>
      <c r="M43" s="12"/>
      <c r="N43" s="12"/>
      <c r="O43" s="12"/>
      <c r="P43" s="54"/>
      <c r="Q43" s="7">
        <v>15</v>
      </c>
      <c r="R43" s="7">
        <f t="shared" si="11"/>
        <v>1.2311111111111113</v>
      </c>
      <c r="S43" s="7">
        <f t="shared" si="12"/>
        <v>3.4088888888888889</v>
      </c>
      <c r="T43" s="1"/>
      <c r="U43" s="1"/>
      <c r="V43" s="1"/>
      <c r="W43" s="1"/>
      <c r="X43" s="1"/>
      <c r="Y43" s="1"/>
    </row>
    <row r="44" spans="1:25" x14ac:dyDescent="0.25">
      <c r="A44" s="56"/>
      <c r="B44" s="5">
        <v>18</v>
      </c>
      <c r="C44" s="6">
        <f>C22-J19</f>
        <v>0.18333333333333332</v>
      </c>
      <c r="D44" s="6">
        <f>D22-J19</f>
        <v>0.17533333333333331</v>
      </c>
      <c r="E44" s="6">
        <f>E22-J19</f>
        <v>0.16833333333333333</v>
      </c>
      <c r="F44" s="6">
        <f>F22-J19</f>
        <v>0.19233333333333333</v>
      </c>
      <c r="G44" s="6">
        <f>G22-J19</f>
        <v>0.19233333333333333</v>
      </c>
      <c r="H44" s="6">
        <f>H22-J19</f>
        <v>0.18733333333333332</v>
      </c>
      <c r="I44" s="6"/>
      <c r="J44" s="6"/>
      <c r="K44" s="26"/>
      <c r="L44" s="12"/>
      <c r="M44" s="12"/>
      <c r="N44" s="12"/>
      <c r="O44" s="12"/>
      <c r="P44" s="54"/>
      <c r="Q44" s="7">
        <v>18</v>
      </c>
      <c r="R44" s="7">
        <f t="shared" si="11"/>
        <v>2.3533333333333335</v>
      </c>
      <c r="S44" s="7">
        <f t="shared" si="12"/>
        <v>3.9422222222222221</v>
      </c>
      <c r="T44" s="1"/>
      <c r="U44" s="1"/>
      <c r="V44" s="1"/>
      <c r="W44" s="1"/>
      <c r="X44" s="1"/>
      <c r="Y44" s="1"/>
    </row>
    <row r="45" spans="1:25" x14ac:dyDescent="0.25">
      <c r="A45" s="56"/>
      <c r="B45" s="5">
        <v>21</v>
      </c>
      <c r="C45" s="6">
        <f>C23-J19</f>
        <v>0.16333333333333333</v>
      </c>
      <c r="D45" s="6">
        <f>D23-J19</f>
        <v>0.16733333333333333</v>
      </c>
      <c r="E45" s="6">
        <f>E23-J19</f>
        <v>0.16233333333333333</v>
      </c>
      <c r="F45" s="6">
        <f>F23-J19</f>
        <v>0.18333333333333332</v>
      </c>
      <c r="G45" s="6">
        <f>G23-J19</f>
        <v>0.18133333333333332</v>
      </c>
      <c r="H45" s="6">
        <f>H23-J19</f>
        <v>0.18533333333333332</v>
      </c>
      <c r="I45" s="6"/>
      <c r="J45" s="6"/>
      <c r="K45" s="26"/>
      <c r="L45" s="12"/>
      <c r="M45" s="12"/>
      <c r="N45" s="12"/>
      <c r="O45" s="12"/>
      <c r="P45" s="55"/>
      <c r="Q45" s="7">
        <v>21</v>
      </c>
      <c r="R45" s="7">
        <f t="shared" si="11"/>
        <v>2.942222222222223</v>
      </c>
      <c r="S45" s="7">
        <f t="shared" si="12"/>
        <v>7.0622222222222213</v>
      </c>
      <c r="T45" s="1"/>
      <c r="U45" s="1"/>
      <c r="V45" s="1"/>
      <c r="W45" s="1"/>
      <c r="X45" s="1"/>
      <c r="Y45" s="1"/>
    </row>
    <row r="46" spans="1:2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25" ht="15" customHeight="1" x14ac:dyDescent="0.25">
      <c r="A47" s="47" t="s">
        <v>2</v>
      </c>
      <c r="B47" s="6" t="s">
        <v>4</v>
      </c>
      <c r="C47" s="50" t="s">
        <v>6</v>
      </c>
      <c r="D47" s="50"/>
      <c r="E47" s="50"/>
      <c r="F47" s="50" t="s">
        <v>7</v>
      </c>
      <c r="G47" s="50"/>
      <c r="H47" s="50"/>
      <c r="I47" s="6" t="s">
        <v>11</v>
      </c>
      <c r="J47" s="25" t="s">
        <v>15</v>
      </c>
      <c r="K47" s="26"/>
      <c r="L47" s="12"/>
      <c r="M47" s="12"/>
      <c r="N47" s="12"/>
      <c r="O47" s="12"/>
    </row>
    <row r="48" spans="1:25" ht="15" customHeight="1" x14ac:dyDescent="0.25">
      <c r="A48" s="48"/>
      <c r="B48" s="6">
        <v>0</v>
      </c>
      <c r="C48" s="6">
        <f t="shared" ref="C48:I55" si="13">C38/C27</f>
        <v>0.63420724094881398</v>
      </c>
      <c r="D48" s="6">
        <f t="shared" si="13"/>
        <v>0.62990196078431371</v>
      </c>
      <c r="E48" s="6">
        <f t="shared" si="13"/>
        <v>0.62064676616915415</v>
      </c>
      <c r="F48" s="6">
        <f t="shared" si="13"/>
        <v>0.61361014994232976</v>
      </c>
      <c r="G48" s="6">
        <f t="shared" si="13"/>
        <v>0.61391694725028045</v>
      </c>
      <c r="H48" s="6">
        <f t="shared" si="13"/>
        <v>0.61494252873563204</v>
      </c>
      <c r="I48" s="6">
        <f t="shared" si="13"/>
        <v>0.53309692671394793</v>
      </c>
      <c r="J48" s="25">
        <f>J38/J27</f>
        <v>-0.66666666666666552</v>
      </c>
      <c r="K48" s="26"/>
      <c r="L48" s="12"/>
      <c r="M48" s="12"/>
      <c r="N48" s="12"/>
      <c r="O48" s="12"/>
    </row>
    <row r="49" spans="1:15" x14ac:dyDescent="0.25">
      <c r="A49" s="48"/>
      <c r="B49" s="6">
        <v>3</v>
      </c>
      <c r="C49" s="6">
        <f t="shared" si="13"/>
        <v>0.63164721141374836</v>
      </c>
      <c r="D49" s="6">
        <f t="shared" si="13"/>
        <v>0.63063063063063063</v>
      </c>
      <c r="E49" s="6">
        <f t="shared" si="13"/>
        <v>0.62144702842377253</v>
      </c>
      <c r="F49" s="6">
        <f t="shared" si="13"/>
        <v>0.62261904761904752</v>
      </c>
      <c r="G49" s="6">
        <f t="shared" si="13"/>
        <v>0.63593380614657202</v>
      </c>
      <c r="H49" s="6">
        <f t="shared" si="13"/>
        <v>0.63658243080625743</v>
      </c>
      <c r="I49" s="6">
        <f t="shared" si="13"/>
        <v>0.544047619047619</v>
      </c>
      <c r="J49" s="25">
        <f>J39/J28</f>
        <v>-0.66666666666666841</v>
      </c>
      <c r="K49" s="26"/>
      <c r="L49" s="12"/>
      <c r="M49" s="12"/>
      <c r="N49" s="12"/>
      <c r="O49" s="12"/>
    </row>
    <row r="50" spans="1:15" x14ac:dyDescent="0.25">
      <c r="A50" s="48"/>
      <c r="B50" s="6">
        <v>6</v>
      </c>
      <c r="C50" s="6">
        <f t="shared" si="13"/>
        <v>0.64743589743589747</v>
      </c>
      <c r="D50" s="6">
        <f t="shared" si="13"/>
        <v>0.64035087719298245</v>
      </c>
      <c r="E50" s="6">
        <f t="shared" si="13"/>
        <v>0.62297128589263417</v>
      </c>
      <c r="F50" s="6">
        <f t="shared" si="13"/>
        <v>0.64129181084198372</v>
      </c>
      <c r="G50" s="6">
        <f t="shared" si="13"/>
        <v>0.64906103286384964</v>
      </c>
      <c r="H50" s="6">
        <f t="shared" si="13"/>
        <v>0.64497716894977153</v>
      </c>
      <c r="I50" s="6">
        <f t="shared" si="13"/>
        <v>0.5371702637889687</v>
      </c>
      <c r="J50" s="25">
        <f>J40/J29</f>
        <v>-0.66666666666666552</v>
      </c>
      <c r="K50" s="26"/>
      <c r="L50" s="12"/>
      <c r="M50" s="12"/>
      <c r="N50" s="12"/>
      <c r="O50" s="12"/>
    </row>
    <row r="51" spans="1:15" x14ac:dyDescent="0.25">
      <c r="A51" s="48"/>
      <c r="B51" s="6">
        <v>9</v>
      </c>
      <c r="C51" s="6">
        <f t="shared" si="13"/>
        <v>0.61723700887198985</v>
      </c>
      <c r="D51" s="6">
        <f t="shared" si="13"/>
        <v>0.62577447335811642</v>
      </c>
      <c r="E51" s="6">
        <f t="shared" si="13"/>
        <v>0.61635220125786161</v>
      </c>
      <c r="F51" s="6">
        <f t="shared" si="13"/>
        <v>0.58796296296296291</v>
      </c>
      <c r="G51" s="6">
        <f t="shared" si="13"/>
        <v>0.63976608187134487</v>
      </c>
      <c r="H51" s="6">
        <f t="shared" si="13"/>
        <v>0.63849765258215951</v>
      </c>
      <c r="I51" s="6"/>
      <c r="J51" s="25"/>
      <c r="K51" s="26"/>
      <c r="L51" s="12"/>
      <c r="M51" s="12"/>
      <c r="N51" s="12"/>
      <c r="O51" s="12"/>
    </row>
    <row r="52" spans="1:15" x14ac:dyDescent="0.25">
      <c r="A52" s="48"/>
      <c r="B52" s="6">
        <v>12</v>
      </c>
      <c r="C52" s="6">
        <f t="shared" si="13"/>
        <v>0.63692688971499378</v>
      </c>
      <c r="D52" s="6">
        <f t="shared" si="13"/>
        <v>0.63725490196078416</v>
      </c>
      <c r="E52" s="6">
        <f t="shared" si="13"/>
        <v>0.61833952912019818</v>
      </c>
      <c r="F52" s="6">
        <f t="shared" si="13"/>
        <v>0.62745098039215674</v>
      </c>
      <c r="G52" s="6">
        <f t="shared" si="13"/>
        <v>0.64428739693757353</v>
      </c>
      <c r="H52" s="6">
        <f t="shared" si="13"/>
        <v>0.64351851851851838</v>
      </c>
      <c r="I52" s="6"/>
      <c r="J52" s="25"/>
      <c r="K52" s="26"/>
      <c r="L52" s="12"/>
      <c r="M52" s="12"/>
      <c r="N52" s="12"/>
      <c r="O52" s="12"/>
    </row>
    <row r="53" spans="1:15" x14ac:dyDescent="0.25">
      <c r="A53" s="48"/>
      <c r="B53" s="6">
        <v>15</v>
      </c>
      <c r="C53" s="6">
        <f t="shared" si="13"/>
        <v>0.61173533083645437</v>
      </c>
      <c r="D53" s="6">
        <f t="shared" si="13"/>
        <v>0.62810945273631835</v>
      </c>
      <c r="E53" s="6">
        <f t="shared" si="13"/>
        <v>0.62484157160963238</v>
      </c>
      <c r="F53" s="6">
        <f t="shared" si="13"/>
        <v>0.62873563218390793</v>
      </c>
      <c r="G53" s="6">
        <f t="shared" si="13"/>
        <v>0.6378896882494004</v>
      </c>
      <c r="H53" s="6">
        <f t="shared" si="13"/>
        <v>0.64428739693757353</v>
      </c>
      <c r="I53" s="6"/>
      <c r="J53" s="25"/>
      <c r="K53" s="26"/>
      <c r="L53" s="12"/>
      <c r="M53" s="12"/>
      <c r="N53" s="12"/>
      <c r="O53" s="12"/>
    </row>
    <row r="54" spans="1:15" x14ac:dyDescent="0.25">
      <c r="A54" s="48"/>
      <c r="B54" s="6">
        <v>18</v>
      </c>
      <c r="C54" s="6">
        <f t="shared" si="13"/>
        <v>0.66185318892900113</v>
      </c>
      <c r="D54" s="6">
        <f t="shared" si="13"/>
        <v>0.64224664224664207</v>
      </c>
      <c r="E54" s="6">
        <f t="shared" si="13"/>
        <v>0.64743589743589747</v>
      </c>
      <c r="F54" s="6">
        <f t="shared" si="13"/>
        <v>0.64977477477477463</v>
      </c>
      <c r="G54" s="6">
        <f t="shared" si="13"/>
        <v>0.64541387024608488</v>
      </c>
      <c r="H54" s="6">
        <f t="shared" si="13"/>
        <v>0.64155251141552505</v>
      </c>
      <c r="I54" s="6"/>
      <c r="J54" s="25"/>
      <c r="K54" s="26"/>
      <c r="L54" s="12"/>
      <c r="M54" s="12"/>
      <c r="N54" s="12"/>
      <c r="O54" s="12"/>
    </row>
    <row r="55" spans="1:15" x14ac:dyDescent="0.25">
      <c r="A55" s="49"/>
      <c r="B55" s="6">
        <v>21</v>
      </c>
      <c r="C55" s="6">
        <f t="shared" si="13"/>
        <v>0.61868686868686862</v>
      </c>
      <c r="D55" s="6">
        <f t="shared" si="13"/>
        <v>0.62907268170426067</v>
      </c>
      <c r="E55" s="6">
        <f t="shared" si="13"/>
        <v>0.61959287531806617</v>
      </c>
      <c r="F55" s="6">
        <f t="shared" si="13"/>
        <v>0.64327485380116944</v>
      </c>
      <c r="G55" s="6">
        <f t="shared" si="13"/>
        <v>0.6453143534994068</v>
      </c>
      <c r="H55" s="6">
        <f t="shared" si="13"/>
        <v>0.64801864801864795</v>
      </c>
      <c r="I55" s="6"/>
      <c r="J55" s="25"/>
      <c r="K55" s="26"/>
      <c r="L55" s="12"/>
      <c r="M55" s="12"/>
      <c r="N55" s="12"/>
      <c r="O55" s="12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5" customHeight="1" x14ac:dyDescent="0.25">
      <c r="A57" s="47" t="s">
        <v>36</v>
      </c>
      <c r="B57" s="6" t="s">
        <v>4</v>
      </c>
      <c r="C57" s="44" t="s">
        <v>6</v>
      </c>
      <c r="D57" s="45"/>
      <c r="E57" s="46"/>
      <c r="F57" s="44" t="s">
        <v>7</v>
      </c>
      <c r="G57" s="45"/>
      <c r="H57" s="46"/>
      <c r="I57" s="6" t="s">
        <v>11</v>
      </c>
      <c r="J57" s="10" t="s">
        <v>34</v>
      </c>
      <c r="K57" s="3"/>
      <c r="L57" s="3"/>
      <c r="M57" s="3"/>
      <c r="N57" s="3"/>
      <c r="O57" s="3"/>
    </row>
    <row r="58" spans="1:15" ht="15" customHeight="1" x14ac:dyDescent="0.25">
      <c r="A58" s="48"/>
      <c r="B58" s="6">
        <v>0</v>
      </c>
      <c r="C58" s="6">
        <f>(C48-0.4051)/0.4293</f>
        <v>0.53367631248267866</v>
      </c>
      <c r="D58" s="6">
        <f t="shared" ref="D58:H58" si="14">(D48-0.4051)/0.4293</f>
        <v>0.52364770739416189</v>
      </c>
      <c r="E58" s="6">
        <f t="shared" si="14"/>
        <v>0.50208890325915245</v>
      </c>
      <c r="F58" s="6">
        <f t="shared" si="14"/>
        <v>0.48569799660454166</v>
      </c>
      <c r="G58" s="6">
        <f t="shared" si="14"/>
        <v>0.48641264209243051</v>
      </c>
      <c r="H58" s="6">
        <f t="shared" si="14"/>
        <v>0.48880160432245989</v>
      </c>
      <c r="I58" s="6">
        <f>(I48-0.4051)/0.4293</f>
        <v>0.29815263618436505</v>
      </c>
      <c r="J58" s="3"/>
      <c r="K58" s="3"/>
      <c r="L58" s="3"/>
      <c r="M58" s="3"/>
      <c r="N58" s="3"/>
      <c r="O58" s="3"/>
    </row>
    <row r="59" spans="1:15" x14ac:dyDescent="0.25">
      <c r="A59" s="48"/>
      <c r="B59" s="6">
        <v>3</v>
      </c>
      <c r="C59" s="6">
        <f t="shared" ref="C59:I65" si="15">(C49-0.4051)/0.4293</f>
        <v>0.52771304778417971</v>
      </c>
      <c r="D59" s="6">
        <f t="shared" si="15"/>
        <v>0.52534505155050226</v>
      </c>
      <c r="E59" s="6">
        <f t="shared" si="15"/>
        <v>0.50395301286692873</v>
      </c>
      <c r="F59" s="6">
        <f t="shared" si="15"/>
        <v>0.50668308320299904</v>
      </c>
      <c r="G59" s="6">
        <f t="shared" si="15"/>
        <v>0.53769812752520851</v>
      </c>
      <c r="H59" s="6">
        <f t="shared" si="15"/>
        <v>0.53920901655312692</v>
      </c>
      <c r="I59" s="6">
        <f>(I49-0.4051)/0.4293</f>
        <v>0.32366088760218725</v>
      </c>
      <c r="J59" s="3"/>
      <c r="K59" s="3"/>
      <c r="L59" s="3"/>
      <c r="M59" s="3"/>
      <c r="N59" s="3"/>
      <c r="O59" s="3"/>
    </row>
    <row r="60" spans="1:15" x14ac:dyDescent="0.25">
      <c r="A60" s="48"/>
      <c r="B60" s="6">
        <v>6</v>
      </c>
      <c r="C60" s="6">
        <f t="shared" si="15"/>
        <v>0.56449079300232341</v>
      </c>
      <c r="D60" s="6">
        <f t="shared" si="15"/>
        <v>0.5479871353202479</v>
      </c>
      <c r="E60" s="6">
        <f t="shared" si="15"/>
        <v>0.50750357766744503</v>
      </c>
      <c r="F60" s="6">
        <f t="shared" si="15"/>
        <v>0.55017892113203748</v>
      </c>
      <c r="G60" s="6">
        <f t="shared" si="15"/>
        <v>0.56827634023724583</v>
      </c>
      <c r="H60" s="6">
        <f t="shared" si="15"/>
        <v>0.55876349627247035</v>
      </c>
      <c r="I60" s="6">
        <f t="shared" si="15"/>
        <v>0.30764095921026946</v>
      </c>
      <c r="J60" s="3"/>
      <c r="K60" s="3"/>
      <c r="L60" s="3"/>
      <c r="M60" s="3"/>
      <c r="N60" s="3"/>
      <c r="O60" s="3"/>
    </row>
    <row r="61" spans="1:15" x14ac:dyDescent="0.25">
      <c r="A61" s="48"/>
      <c r="B61" s="6">
        <v>9</v>
      </c>
      <c r="C61" s="6">
        <f t="shared" si="15"/>
        <v>0.49414630531560638</v>
      </c>
      <c r="D61" s="6">
        <f t="shared" si="15"/>
        <v>0.51403324798070438</v>
      </c>
      <c r="E61" s="6">
        <f t="shared" si="15"/>
        <v>0.49208525799641645</v>
      </c>
      <c r="F61" s="6">
        <f t="shared" si="15"/>
        <v>0.42595612150701812</v>
      </c>
      <c r="G61" s="6">
        <f t="shared" si="15"/>
        <v>0.54662492865442547</v>
      </c>
      <c r="H61" s="6">
        <f t="shared" si="15"/>
        <v>0.54367028321024802</v>
      </c>
      <c r="I61" s="6">
        <f>AVERAGE(I58:I60)</f>
        <v>0.30981816099894061</v>
      </c>
      <c r="J61" s="3" t="s">
        <v>40</v>
      </c>
      <c r="K61" s="3"/>
      <c r="L61" s="3"/>
      <c r="M61" s="3"/>
      <c r="N61" s="3"/>
      <c r="O61" s="3"/>
    </row>
    <row r="62" spans="1:15" x14ac:dyDescent="0.25">
      <c r="A62" s="48"/>
      <c r="B62" s="6">
        <v>12</v>
      </c>
      <c r="C62" s="6">
        <f t="shared" si="15"/>
        <v>0.54001138997203302</v>
      </c>
      <c r="D62" s="6">
        <f t="shared" si="15"/>
        <v>0.54077545297177765</v>
      </c>
      <c r="E62" s="6">
        <f t="shared" si="15"/>
        <v>0.49671448665315204</v>
      </c>
      <c r="F62" s="6">
        <f t="shared" si="15"/>
        <v>0.5179384588682896</v>
      </c>
      <c r="G62" s="6">
        <f t="shared" si="15"/>
        <v>0.55715675969618794</v>
      </c>
      <c r="H62" s="6">
        <f t="shared" si="15"/>
        <v>0.55536575476011729</v>
      </c>
      <c r="I62" s="6"/>
      <c r="J62" s="3"/>
      <c r="K62" s="3"/>
      <c r="L62" s="3"/>
      <c r="M62" s="3"/>
      <c r="N62" s="3"/>
      <c r="O62" s="3"/>
    </row>
    <row r="63" spans="1:15" x14ac:dyDescent="0.25">
      <c r="A63" s="48"/>
      <c r="B63" s="6">
        <v>15</v>
      </c>
      <c r="C63" s="6">
        <f t="shared" si="15"/>
        <v>0.48133084285221139</v>
      </c>
      <c r="D63" s="6">
        <f t="shared" si="15"/>
        <v>0.51947228683046431</v>
      </c>
      <c r="E63" s="6">
        <f t="shared" si="15"/>
        <v>0.5118601714643195</v>
      </c>
      <c r="F63" s="6">
        <f t="shared" si="15"/>
        <v>0.52093089257840186</v>
      </c>
      <c r="G63" s="6">
        <f t="shared" si="15"/>
        <v>0.54225410726624823</v>
      </c>
      <c r="H63" s="6">
        <f t="shared" si="15"/>
        <v>0.55715675969618794</v>
      </c>
      <c r="I63" s="6"/>
      <c r="J63" s="3"/>
      <c r="K63" s="3"/>
      <c r="L63" s="3"/>
      <c r="M63" s="3"/>
      <c r="N63" s="3"/>
      <c r="O63" s="3"/>
    </row>
    <row r="64" spans="1:15" x14ac:dyDescent="0.25">
      <c r="A64" s="48"/>
      <c r="B64" s="6">
        <v>18</v>
      </c>
      <c r="C64" s="6">
        <f t="shared" si="15"/>
        <v>0.59807404828558375</v>
      </c>
      <c r="D64" s="6">
        <f t="shared" si="15"/>
        <v>0.55240308000615435</v>
      </c>
      <c r="E64" s="6">
        <f t="shared" si="15"/>
        <v>0.56449079300232341</v>
      </c>
      <c r="F64" s="6">
        <f t="shared" si="15"/>
        <v>0.56993891165798882</v>
      </c>
      <c r="G64" s="6">
        <f t="shared" si="15"/>
        <v>0.55978073665521744</v>
      </c>
      <c r="H64" s="6">
        <f t="shared" si="15"/>
        <v>0.55078619011303287</v>
      </c>
      <c r="I64" s="6"/>
      <c r="J64" s="3"/>
      <c r="K64" s="3"/>
      <c r="L64" s="3"/>
      <c r="M64" s="3"/>
      <c r="N64" s="3"/>
      <c r="O64" s="3"/>
    </row>
    <row r="65" spans="1:15" x14ac:dyDescent="0.25">
      <c r="A65" s="49"/>
      <c r="B65" s="6">
        <v>21</v>
      </c>
      <c r="C65" s="6">
        <f t="shared" si="15"/>
        <v>0.49752357020002003</v>
      </c>
      <c r="D65" s="6">
        <f t="shared" si="15"/>
        <v>0.52171600676510754</v>
      </c>
      <c r="E65" s="6">
        <f t="shared" si="15"/>
        <v>0.49963399794564672</v>
      </c>
      <c r="F65" s="6">
        <f t="shared" si="15"/>
        <v>0.55479816864935805</v>
      </c>
      <c r="G65" s="6">
        <f t="shared" si="15"/>
        <v>0.55954892499279474</v>
      </c>
      <c r="H65" s="6">
        <f t="shared" si="15"/>
        <v>0.56584823670777529</v>
      </c>
      <c r="I65" s="6"/>
      <c r="J65" s="3"/>
      <c r="K65" s="3"/>
      <c r="L65" s="3"/>
      <c r="M65" s="3"/>
      <c r="N65" s="3"/>
      <c r="O65" s="3"/>
    </row>
    <row r="66" spans="1:15" ht="1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45" customHeight="1" x14ac:dyDescent="0.25">
      <c r="A67" s="47" t="s">
        <v>41</v>
      </c>
      <c r="B67" s="6" t="s">
        <v>4</v>
      </c>
      <c r="C67" s="44" t="s">
        <v>6</v>
      </c>
      <c r="D67" s="45"/>
      <c r="E67" s="46"/>
      <c r="F67" s="44" t="s">
        <v>7</v>
      </c>
      <c r="G67" s="45"/>
      <c r="H67" s="46"/>
      <c r="I67" s="10"/>
      <c r="J67" s="3"/>
      <c r="K67" s="3"/>
      <c r="L67" s="3"/>
      <c r="M67" s="3"/>
      <c r="N67" s="3"/>
      <c r="O67" s="3"/>
    </row>
    <row r="68" spans="1:15" x14ac:dyDescent="0.25">
      <c r="A68" s="48"/>
      <c r="B68" s="6">
        <v>0</v>
      </c>
      <c r="C68" s="6">
        <f>C58-I61</f>
        <v>0.22385815148373805</v>
      </c>
      <c r="D68" s="6">
        <f>D58-I61</f>
        <v>0.21382954639522128</v>
      </c>
      <c r="E68" s="6">
        <f>E58-I61</f>
        <v>0.19227074226021185</v>
      </c>
      <c r="F68" s="6">
        <f>F58-I61</f>
        <v>0.17587983560560105</v>
      </c>
      <c r="G68" s="6">
        <f>G58-I61</f>
        <v>0.17659448109348991</v>
      </c>
      <c r="H68" s="6">
        <f>H58-I61</f>
        <v>0.17898344332351929</v>
      </c>
      <c r="I68" s="3"/>
      <c r="J68" s="3"/>
      <c r="K68" s="3"/>
      <c r="L68" s="3"/>
      <c r="M68" s="3"/>
      <c r="N68" s="3"/>
      <c r="O68" s="3"/>
    </row>
    <row r="69" spans="1:15" x14ac:dyDescent="0.25">
      <c r="A69" s="48"/>
      <c r="B69" s="6">
        <v>3</v>
      </c>
      <c r="C69" s="6">
        <f>C59-I61</f>
        <v>0.21789488678523911</v>
      </c>
      <c r="D69" s="6">
        <f>D59-I61</f>
        <v>0.21552689055156166</v>
      </c>
      <c r="E69" s="6">
        <f>E59-I61</f>
        <v>0.19413485186798812</v>
      </c>
      <c r="F69" s="6">
        <f>F59-I61</f>
        <v>0.19686492220405843</v>
      </c>
      <c r="G69" s="6">
        <f>G59-I61</f>
        <v>0.22787996652626791</v>
      </c>
      <c r="H69" s="6">
        <f>H59-I61</f>
        <v>0.22939085555418631</v>
      </c>
      <c r="I69" s="3"/>
      <c r="J69" s="3"/>
      <c r="K69" s="3"/>
      <c r="L69" s="3"/>
      <c r="M69" s="3"/>
      <c r="N69" s="3"/>
      <c r="O69" s="3"/>
    </row>
    <row r="70" spans="1:15" x14ac:dyDescent="0.25">
      <c r="A70" s="48"/>
      <c r="B70" s="6">
        <v>6</v>
      </c>
      <c r="C70" s="6">
        <f>C60-I61</f>
        <v>0.2546726320033828</v>
      </c>
      <c r="D70" s="6">
        <f>D60-I61</f>
        <v>0.23816897432130729</v>
      </c>
      <c r="E70" s="6">
        <f>E60-I61</f>
        <v>0.19768541666850442</v>
      </c>
      <c r="F70" s="6">
        <f>F60-I61</f>
        <v>0.24036076013309687</v>
      </c>
      <c r="G70" s="6">
        <f>G60-I61</f>
        <v>0.25845817923830522</v>
      </c>
      <c r="H70" s="6">
        <f>H60-I61</f>
        <v>0.24894533527352974</v>
      </c>
      <c r="I70" s="3"/>
      <c r="J70" s="3"/>
      <c r="K70" s="3"/>
      <c r="L70" s="3"/>
      <c r="M70" s="3"/>
      <c r="N70" s="3"/>
      <c r="O70" s="3"/>
    </row>
    <row r="71" spans="1:15" x14ac:dyDescent="0.25">
      <c r="A71" s="48"/>
      <c r="B71" s="6">
        <v>9</v>
      </c>
      <c r="C71" s="6">
        <f>C61-I61</f>
        <v>0.18432814431666578</v>
      </c>
      <c r="D71" s="6">
        <f>D61-I61</f>
        <v>0.20421508698176377</v>
      </c>
      <c r="E71" s="6">
        <f>E61-I61</f>
        <v>0.18226709699747584</v>
      </c>
      <c r="F71" s="6">
        <f>F61-I61</f>
        <v>0.11613796050807751</v>
      </c>
      <c r="G71" s="6">
        <f>G61-I61</f>
        <v>0.23680676765548486</v>
      </c>
      <c r="H71" s="6">
        <f>H61-I61</f>
        <v>0.23385212221130741</v>
      </c>
      <c r="I71" s="3"/>
      <c r="J71" s="3"/>
      <c r="K71" s="3"/>
      <c r="L71" s="3"/>
      <c r="M71" s="3"/>
      <c r="N71" s="3"/>
      <c r="O71" s="3"/>
    </row>
    <row r="72" spans="1:15" x14ac:dyDescent="0.25">
      <c r="A72" s="48"/>
      <c r="B72" s="6">
        <v>12</v>
      </c>
      <c r="C72" s="6">
        <f>C62-I61</f>
        <v>0.23019322897309241</v>
      </c>
      <c r="D72" s="6">
        <f>D62-I61</f>
        <v>0.23095729197283704</v>
      </c>
      <c r="E72" s="6">
        <f>E62-I61</f>
        <v>0.18689632565421144</v>
      </c>
      <c r="F72" s="6">
        <f>F62-I61</f>
        <v>0.20812029786934899</v>
      </c>
      <c r="G72" s="6">
        <f>G62-I61</f>
        <v>0.24733859869724734</v>
      </c>
      <c r="H72" s="6">
        <f>H62-I61</f>
        <v>0.24554759376117669</v>
      </c>
      <c r="I72" s="3"/>
      <c r="J72" s="3"/>
      <c r="K72" s="3"/>
      <c r="L72" s="3"/>
      <c r="M72" s="3"/>
      <c r="N72" s="3"/>
      <c r="O72" s="3"/>
    </row>
    <row r="73" spans="1:15" x14ac:dyDescent="0.25">
      <c r="A73" s="48"/>
      <c r="B73" s="6">
        <v>15</v>
      </c>
      <c r="C73" s="6">
        <f>C63-I61</f>
        <v>0.17151268185327079</v>
      </c>
      <c r="D73" s="6">
        <f>D63-I61</f>
        <v>0.20965412583152371</v>
      </c>
      <c r="E73" s="6">
        <f>E63-I61</f>
        <v>0.2020420104653789</v>
      </c>
      <c r="F73" s="6">
        <f>F63-I61</f>
        <v>0.21111273157946125</v>
      </c>
      <c r="G73" s="6">
        <f>G63-I61</f>
        <v>0.23243594626730762</v>
      </c>
      <c r="H73" s="6">
        <f>H63-I61</f>
        <v>0.24733859869724734</v>
      </c>
      <c r="I73" s="3"/>
      <c r="J73" s="3"/>
      <c r="K73" s="3"/>
      <c r="L73" s="3"/>
      <c r="M73" s="3"/>
      <c r="N73" s="3"/>
      <c r="O73" s="3"/>
    </row>
    <row r="74" spans="1:15" x14ac:dyDescent="0.25">
      <c r="A74" s="48"/>
      <c r="B74" s="6">
        <v>18</v>
      </c>
      <c r="C74" s="6">
        <f>C64-I61</f>
        <v>0.28825588728664314</v>
      </c>
      <c r="D74" s="6">
        <f>D64-I61</f>
        <v>0.24258491900721374</v>
      </c>
      <c r="E74" s="6">
        <f>E64-I61</f>
        <v>0.2546726320033828</v>
      </c>
      <c r="F74" s="6">
        <f>F64-I61</f>
        <v>0.26012075065904822</v>
      </c>
      <c r="G74" s="6">
        <f>G64-I61</f>
        <v>0.24996257565627683</v>
      </c>
      <c r="H74" s="6">
        <f>H64-I61</f>
        <v>0.24096802911409226</v>
      </c>
      <c r="I74" s="3"/>
      <c r="J74" s="3"/>
      <c r="K74" s="3"/>
      <c r="L74" s="3"/>
      <c r="M74" s="3"/>
      <c r="N74" s="3"/>
      <c r="O74" s="3"/>
    </row>
    <row r="75" spans="1:15" x14ac:dyDescent="0.25">
      <c r="A75" s="49"/>
      <c r="B75" s="6">
        <v>21</v>
      </c>
      <c r="C75" s="6">
        <f>C65-I61</f>
        <v>0.18770540920107942</v>
      </c>
      <c r="D75" s="6">
        <f>D65-I61</f>
        <v>0.21189784576616694</v>
      </c>
      <c r="E75" s="6">
        <f>E65-I61</f>
        <v>0.18981583694670612</v>
      </c>
      <c r="F75" s="6">
        <f>F65-I61</f>
        <v>0.24498000765041744</v>
      </c>
      <c r="G75" s="6">
        <f>G65-I61</f>
        <v>0.24973076399385413</v>
      </c>
      <c r="H75" s="6">
        <f>H65-I61</f>
        <v>0.25603007570883468</v>
      </c>
      <c r="I75" s="3"/>
      <c r="J75" s="3"/>
      <c r="K75" s="3"/>
      <c r="L75" s="3"/>
      <c r="M75" s="3"/>
      <c r="N75" s="3"/>
      <c r="O75" s="3"/>
    </row>
    <row r="76" spans="1:15" ht="15" customHeight="1" x14ac:dyDescent="0.25">
      <c r="A76" s="1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1:15" x14ac:dyDescent="0.25">
      <c r="A77" s="47" t="s">
        <v>42</v>
      </c>
      <c r="B77" s="6" t="s">
        <v>4</v>
      </c>
      <c r="C77" s="44" t="s">
        <v>6</v>
      </c>
      <c r="D77" s="45"/>
      <c r="E77" s="45"/>
      <c r="F77" s="45"/>
      <c r="G77" s="45"/>
      <c r="H77" s="46"/>
      <c r="I77" s="44" t="s">
        <v>7</v>
      </c>
      <c r="J77" s="45"/>
      <c r="K77" s="45"/>
      <c r="L77" s="45"/>
      <c r="M77" s="45"/>
      <c r="N77" s="46"/>
      <c r="O77" s="3"/>
    </row>
    <row r="78" spans="1:15" ht="15" customHeight="1" x14ac:dyDescent="0.25">
      <c r="A78" s="48"/>
      <c r="B78" s="6"/>
      <c r="C78" s="20" t="s">
        <v>26</v>
      </c>
      <c r="D78" s="21" t="s">
        <v>27</v>
      </c>
      <c r="E78" s="21" t="s">
        <v>28</v>
      </c>
      <c r="F78" s="21" t="s">
        <v>29</v>
      </c>
      <c r="G78" s="22" t="s">
        <v>30</v>
      </c>
      <c r="H78" s="21" t="s">
        <v>31</v>
      </c>
      <c r="I78" s="20" t="s">
        <v>26</v>
      </c>
      <c r="J78" s="21" t="s">
        <v>27</v>
      </c>
      <c r="K78" s="21" t="s">
        <v>28</v>
      </c>
      <c r="L78" s="21" t="s">
        <v>29</v>
      </c>
      <c r="M78" s="22" t="s">
        <v>30</v>
      </c>
      <c r="N78" s="28" t="s">
        <v>31</v>
      </c>
      <c r="O78" s="3"/>
    </row>
    <row r="79" spans="1:15" x14ac:dyDescent="0.25">
      <c r="A79" s="48"/>
      <c r="B79" s="6">
        <v>0</v>
      </c>
      <c r="C79" s="6">
        <f t="shared" ref="C79:C86" si="16">C58*D79</f>
        <v>66.709539060334833</v>
      </c>
      <c r="D79" s="30">
        <v>125</v>
      </c>
      <c r="E79" s="6">
        <f t="shared" ref="E79:E86" si="17">D58*F79</f>
        <v>65.455963424270237</v>
      </c>
      <c r="F79" s="30">
        <v>125</v>
      </c>
      <c r="G79" s="6">
        <f t="shared" ref="G79:G86" si="18">E58*H79</f>
        <v>62.761112907394057</v>
      </c>
      <c r="H79" s="30">
        <v>125</v>
      </c>
      <c r="I79" s="6">
        <f t="shared" ref="I79:I86" si="19">F58*J79</f>
        <v>60.712249575567711</v>
      </c>
      <c r="J79" s="30">
        <v>125</v>
      </c>
      <c r="K79" s="6">
        <f t="shared" ref="K79:K86" si="20">G58*L79</f>
        <v>60.801580261553816</v>
      </c>
      <c r="L79" s="30">
        <v>125</v>
      </c>
      <c r="M79" s="6">
        <f t="shared" ref="M79:M86" si="21">H58*N79</f>
        <v>61.100200540307483</v>
      </c>
      <c r="N79" s="30">
        <v>125</v>
      </c>
      <c r="O79" s="3"/>
    </row>
    <row r="80" spans="1:15" x14ac:dyDescent="0.25">
      <c r="A80" s="48"/>
      <c r="B80" s="6">
        <v>3</v>
      </c>
      <c r="C80" s="6">
        <f t="shared" si="16"/>
        <v>65.964130973022463</v>
      </c>
      <c r="D80" s="30">
        <v>125</v>
      </c>
      <c r="E80" s="6">
        <f t="shared" si="17"/>
        <v>65.668131443812783</v>
      </c>
      <c r="F80" s="30">
        <v>125</v>
      </c>
      <c r="G80" s="6">
        <f t="shared" si="18"/>
        <v>62.994126608366088</v>
      </c>
      <c r="H80" s="30">
        <v>125</v>
      </c>
      <c r="I80" s="6">
        <f t="shared" si="19"/>
        <v>63.335385400374882</v>
      </c>
      <c r="J80" s="30">
        <v>125</v>
      </c>
      <c r="K80" s="6">
        <f t="shared" si="20"/>
        <v>67.212265940651065</v>
      </c>
      <c r="L80" s="30">
        <v>125</v>
      </c>
      <c r="M80" s="6">
        <f t="shared" si="21"/>
        <v>67.40112706914087</v>
      </c>
      <c r="N80" s="30">
        <v>125</v>
      </c>
      <c r="O80" s="3"/>
    </row>
    <row r="81" spans="1:15" x14ac:dyDescent="0.25">
      <c r="A81" s="48"/>
      <c r="B81" s="6">
        <v>6</v>
      </c>
      <c r="C81" s="6">
        <f t="shared" si="16"/>
        <v>70.56134912529042</v>
      </c>
      <c r="D81" s="30">
        <v>125</v>
      </c>
      <c r="E81" s="6">
        <f t="shared" si="17"/>
        <v>68.498391915030993</v>
      </c>
      <c r="F81" s="30">
        <v>125</v>
      </c>
      <c r="G81" s="6">
        <f t="shared" si="18"/>
        <v>63.437947208430629</v>
      </c>
      <c r="H81" s="30">
        <v>125</v>
      </c>
      <c r="I81" s="6">
        <f t="shared" si="19"/>
        <v>68.772365141504679</v>
      </c>
      <c r="J81" s="30">
        <v>125</v>
      </c>
      <c r="K81" s="6">
        <f t="shared" si="20"/>
        <v>71.034542529655724</v>
      </c>
      <c r="L81" s="30">
        <v>125</v>
      </c>
      <c r="M81" s="6">
        <f t="shared" si="21"/>
        <v>69.84543703405879</v>
      </c>
      <c r="N81" s="30">
        <v>125</v>
      </c>
      <c r="O81" s="3"/>
    </row>
    <row r="82" spans="1:15" x14ac:dyDescent="0.25">
      <c r="A82" s="48"/>
      <c r="B82" s="6">
        <v>9</v>
      </c>
      <c r="C82" s="6">
        <f t="shared" si="16"/>
        <v>61.768288164450794</v>
      </c>
      <c r="D82" s="30">
        <v>125</v>
      </c>
      <c r="E82" s="6">
        <f t="shared" si="17"/>
        <v>64.254155997588043</v>
      </c>
      <c r="F82" s="30">
        <v>125</v>
      </c>
      <c r="G82" s="6">
        <f t="shared" si="18"/>
        <v>61.510657249552054</v>
      </c>
      <c r="H82" s="30">
        <v>125</v>
      </c>
      <c r="I82" s="6">
        <f t="shared" si="19"/>
        <v>53.244515188377264</v>
      </c>
      <c r="J82" s="30">
        <v>125</v>
      </c>
      <c r="K82" s="6">
        <f t="shared" si="20"/>
        <v>68.328116081803188</v>
      </c>
      <c r="L82" s="30">
        <v>125</v>
      </c>
      <c r="M82" s="6">
        <f t="shared" si="21"/>
        <v>67.958785401281006</v>
      </c>
      <c r="N82" s="30">
        <v>125</v>
      </c>
      <c r="O82" s="3"/>
    </row>
    <row r="83" spans="1:15" x14ac:dyDescent="0.25">
      <c r="A83" s="48"/>
      <c r="B83" s="6">
        <v>12</v>
      </c>
      <c r="C83" s="6">
        <f t="shared" si="16"/>
        <v>67.50142374650413</v>
      </c>
      <c r="D83" s="30">
        <v>125</v>
      </c>
      <c r="E83" s="6">
        <f t="shared" si="17"/>
        <v>67.596931621472208</v>
      </c>
      <c r="F83" s="30">
        <v>125</v>
      </c>
      <c r="G83" s="6">
        <f t="shared" si="18"/>
        <v>62.089310831644006</v>
      </c>
      <c r="H83" s="30">
        <v>125</v>
      </c>
      <c r="I83" s="6">
        <f t="shared" si="19"/>
        <v>64.742307358536195</v>
      </c>
      <c r="J83" s="30">
        <v>125</v>
      </c>
      <c r="K83" s="6">
        <f t="shared" si="20"/>
        <v>69.64459496202349</v>
      </c>
      <c r="L83" s="30">
        <v>125</v>
      </c>
      <c r="M83" s="6">
        <f t="shared" si="21"/>
        <v>69.42071934501466</v>
      </c>
      <c r="N83" s="30">
        <v>125</v>
      </c>
      <c r="O83" s="3"/>
    </row>
    <row r="84" spans="1:15" x14ac:dyDescent="0.25">
      <c r="A84" s="48"/>
      <c r="B84" s="6">
        <v>15</v>
      </c>
      <c r="C84" s="6">
        <f t="shared" si="16"/>
        <v>60.166355356526424</v>
      </c>
      <c r="D84" s="30">
        <v>125</v>
      </c>
      <c r="E84" s="6">
        <f t="shared" si="17"/>
        <v>64.934035853808041</v>
      </c>
      <c r="F84" s="30">
        <v>125</v>
      </c>
      <c r="G84" s="6">
        <f t="shared" si="18"/>
        <v>63.982521433039935</v>
      </c>
      <c r="H84" s="30">
        <v>125</v>
      </c>
      <c r="I84" s="6">
        <f t="shared" si="19"/>
        <v>65.116361572300235</v>
      </c>
      <c r="J84" s="30">
        <v>125</v>
      </c>
      <c r="K84" s="6">
        <f t="shared" si="20"/>
        <v>67.781763408281023</v>
      </c>
      <c r="L84" s="30">
        <v>125</v>
      </c>
      <c r="M84" s="6">
        <f t="shared" si="21"/>
        <v>69.64459496202349</v>
      </c>
      <c r="N84" s="30">
        <v>125</v>
      </c>
      <c r="O84" s="3"/>
    </row>
    <row r="85" spans="1:15" x14ac:dyDescent="0.25">
      <c r="A85" s="48"/>
      <c r="B85" s="6">
        <v>18</v>
      </c>
      <c r="C85" s="6">
        <f t="shared" si="16"/>
        <v>74.759256035697973</v>
      </c>
      <c r="D85" s="30">
        <v>125</v>
      </c>
      <c r="E85" s="6">
        <f t="shared" si="17"/>
        <v>69.050385000769296</v>
      </c>
      <c r="F85" s="30">
        <v>125</v>
      </c>
      <c r="G85" s="6">
        <f t="shared" si="18"/>
        <v>70.56134912529042</v>
      </c>
      <c r="H85" s="30">
        <v>125</v>
      </c>
      <c r="I85" s="6">
        <f t="shared" si="19"/>
        <v>71.2423639572486</v>
      </c>
      <c r="J85" s="30">
        <v>125</v>
      </c>
      <c r="K85" s="6">
        <f t="shared" si="20"/>
        <v>69.972592081902178</v>
      </c>
      <c r="L85" s="30">
        <v>125</v>
      </c>
      <c r="M85" s="6">
        <f t="shared" si="21"/>
        <v>68.848273764129104</v>
      </c>
      <c r="N85" s="30">
        <v>125</v>
      </c>
      <c r="O85" s="3"/>
    </row>
    <row r="86" spans="1:15" ht="15" customHeight="1" x14ac:dyDescent="0.25">
      <c r="A86" s="49"/>
      <c r="B86" s="6">
        <v>21</v>
      </c>
      <c r="C86" s="6">
        <f t="shared" si="16"/>
        <v>62.1904462750025</v>
      </c>
      <c r="D86" s="30">
        <v>125</v>
      </c>
      <c r="E86" s="6">
        <f t="shared" si="17"/>
        <v>65.21450084563844</v>
      </c>
      <c r="F86" s="30">
        <v>125</v>
      </c>
      <c r="G86" s="6">
        <f t="shared" si="18"/>
        <v>62.454249743205843</v>
      </c>
      <c r="H86" s="30">
        <v>125</v>
      </c>
      <c r="I86" s="6">
        <f t="shared" si="19"/>
        <v>69.349771081169763</v>
      </c>
      <c r="J86" s="30">
        <v>125</v>
      </c>
      <c r="K86" s="6">
        <f t="shared" si="20"/>
        <v>69.943615624099337</v>
      </c>
      <c r="L86" s="30">
        <v>125</v>
      </c>
      <c r="M86" s="6">
        <f t="shared" si="21"/>
        <v>70.731029588471912</v>
      </c>
      <c r="N86" s="30">
        <v>125</v>
      </c>
      <c r="O86" s="3"/>
    </row>
    <row r="87" spans="1:15" ht="15" customHeight="1" x14ac:dyDescent="0.25">
      <c r="A87" s="11"/>
      <c r="B87" s="12"/>
      <c r="C87" s="12"/>
      <c r="D87" s="12"/>
      <c r="E87" s="12"/>
      <c r="F87" s="12"/>
      <c r="G87" s="3"/>
      <c r="H87" s="3"/>
      <c r="I87" s="3"/>
      <c r="J87" s="3"/>
      <c r="K87" s="3"/>
      <c r="L87" s="3"/>
      <c r="M87" s="3"/>
      <c r="N87" s="3"/>
      <c r="O87" s="3"/>
    </row>
    <row r="88" spans="1:15" ht="15" customHeight="1" x14ac:dyDescent="0.25">
      <c r="A88" s="3"/>
      <c r="B88" s="3"/>
      <c r="C88" s="50" t="s">
        <v>8</v>
      </c>
      <c r="D88" s="50"/>
      <c r="E88" s="50"/>
      <c r="F88" s="50" t="s">
        <v>33</v>
      </c>
      <c r="G88" s="50"/>
      <c r="H88" s="50"/>
      <c r="I88" s="3"/>
      <c r="J88" s="3"/>
      <c r="K88" s="3"/>
      <c r="L88" s="3"/>
      <c r="M88" s="3"/>
      <c r="N88" s="3"/>
      <c r="O88" s="3"/>
    </row>
    <row r="89" spans="1:15" x14ac:dyDescent="0.25">
      <c r="A89" s="51" t="s">
        <v>32</v>
      </c>
      <c r="B89" s="6" t="s">
        <v>4</v>
      </c>
      <c r="C89" s="6">
        <v>1</v>
      </c>
      <c r="D89" s="6">
        <v>2</v>
      </c>
      <c r="E89" s="6">
        <v>3</v>
      </c>
      <c r="F89" s="6">
        <v>1</v>
      </c>
      <c r="G89" s="6">
        <v>2</v>
      </c>
      <c r="H89" s="6">
        <v>3</v>
      </c>
      <c r="I89" s="3"/>
      <c r="J89" s="3"/>
      <c r="K89" s="3"/>
      <c r="L89" s="3"/>
      <c r="M89" s="3"/>
      <c r="N89" s="3"/>
      <c r="O89" s="3"/>
    </row>
    <row r="90" spans="1:15" ht="15" customHeight="1" x14ac:dyDescent="0.25">
      <c r="A90" s="51"/>
      <c r="B90" s="6">
        <v>0</v>
      </c>
      <c r="C90" s="6">
        <f t="shared" ref="C90:C97" si="22">C79/1000</f>
        <v>6.6709539060334833E-2</v>
      </c>
      <c r="D90" s="6">
        <f t="shared" ref="D90:D97" si="23">E79/1000</f>
        <v>6.5455963424270236E-2</v>
      </c>
      <c r="E90" s="6">
        <f t="shared" ref="E90:E97" si="24">G79/1000</f>
        <v>6.2761112907394057E-2</v>
      </c>
      <c r="F90" s="6">
        <f t="shared" ref="F90:F97" si="25">I79/1000</f>
        <v>6.0712249575567707E-2</v>
      </c>
      <c r="G90" s="6">
        <f t="shared" ref="G90:G97" si="26">K79/1000</f>
        <v>6.0801580261553814E-2</v>
      </c>
      <c r="H90" s="6">
        <f t="shared" ref="H90:H97" si="27">M79/1000</f>
        <v>6.1100200540307487E-2</v>
      </c>
      <c r="I90" s="3"/>
      <c r="J90" s="3"/>
      <c r="K90" s="3"/>
      <c r="L90" s="3"/>
      <c r="M90" s="3"/>
      <c r="N90" s="3"/>
      <c r="O90" s="3"/>
    </row>
    <row r="91" spans="1:15" ht="15" customHeight="1" x14ac:dyDescent="0.25">
      <c r="A91" s="51"/>
      <c r="B91" s="6">
        <v>3</v>
      </c>
      <c r="C91" s="6">
        <f t="shared" si="22"/>
        <v>6.5964130973022464E-2</v>
      </c>
      <c r="D91" s="6">
        <f t="shared" si="23"/>
        <v>6.5668131443812783E-2</v>
      </c>
      <c r="E91" s="6">
        <f t="shared" si="24"/>
        <v>6.2994126608366091E-2</v>
      </c>
      <c r="F91" s="6">
        <f t="shared" si="25"/>
        <v>6.333538540037488E-2</v>
      </c>
      <c r="G91" s="6">
        <f t="shared" si="26"/>
        <v>6.7212265940651064E-2</v>
      </c>
      <c r="H91" s="6">
        <f t="shared" si="27"/>
        <v>6.7401127069140865E-2</v>
      </c>
      <c r="I91" s="3"/>
      <c r="J91" s="3"/>
      <c r="K91" s="3"/>
      <c r="L91" s="3"/>
      <c r="M91" s="3"/>
      <c r="N91" s="3"/>
      <c r="O91" s="3"/>
    </row>
    <row r="92" spans="1:15" x14ac:dyDescent="0.25">
      <c r="A92" s="51"/>
      <c r="B92" s="6">
        <v>6</v>
      </c>
      <c r="C92" s="6">
        <f t="shared" si="22"/>
        <v>7.0561349125290426E-2</v>
      </c>
      <c r="D92" s="6">
        <f t="shared" si="23"/>
        <v>6.8498391915030987E-2</v>
      </c>
      <c r="E92" s="6">
        <f t="shared" si="24"/>
        <v>6.3437947208430628E-2</v>
      </c>
      <c r="F92" s="6">
        <f t="shared" si="25"/>
        <v>6.8772365141504685E-2</v>
      </c>
      <c r="G92" s="6">
        <f t="shared" si="26"/>
        <v>7.1034542529655728E-2</v>
      </c>
      <c r="H92" s="6">
        <f t="shared" si="27"/>
        <v>6.9845437034058794E-2</v>
      </c>
      <c r="I92" s="3"/>
      <c r="J92" s="3"/>
      <c r="K92" s="3"/>
      <c r="L92" s="3"/>
      <c r="M92" s="3"/>
      <c r="N92" s="3"/>
      <c r="O92" s="3"/>
    </row>
    <row r="93" spans="1:15" x14ac:dyDescent="0.25">
      <c r="A93" s="51"/>
      <c r="B93" s="6">
        <v>9</v>
      </c>
      <c r="C93" s="6">
        <f t="shared" si="22"/>
        <v>6.1768288164450798E-2</v>
      </c>
      <c r="D93" s="6">
        <f t="shared" si="23"/>
        <v>6.4254155997588047E-2</v>
      </c>
      <c r="E93" s="6">
        <f t="shared" si="24"/>
        <v>6.1510657249552056E-2</v>
      </c>
      <c r="F93" s="6">
        <f t="shared" si="25"/>
        <v>5.3244515188377264E-2</v>
      </c>
      <c r="G93" s="6">
        <f t="shared" si="26"/>
        <v>6.8328116081803184E-2</v>
      </c>
      <c r="H93" s="6">
        <f t="shared" si="27"/>
        <v>6.7958785401281002E-2</v>
      </c>
      <c r="I93" s="3"/>
      <c r="J93" s="3"/>
      <c r="K93" s="3"/>
      <c r="L93" s="3"/>
      <c r="M93" s="3"/>
      <c r="N93" s="3"/>
      <c r="O93" s="3"/>
    </row>
    <row r="94" spans="1:15" x14ac:dyDescent="0.25">
      <c r="A94" s="51"/>
      <c r="B94" s="6">
        <v>12</v>
      </c>
      <c r="C94" s="6">
        <f t="shared" si="22"/>
        <v>6.7501423746504127E-2</v>
      </c>
      <c r="D94" s="6">
        <f t="shared" si="23"/>
        <v>6.7596931621472206E-2</v>
      </c>
      <c r="E94" s="6">
        <f t="shared" si="24"/>
        <v>6.2089310831644005E-2</v>
      </c>
      <c r="F94" s="6">
        <f t="shared" si="25"/>
        <v>6.47423073585362E-2</v>
      </c>
      <c r="G94" s="6">
        <f t="shared" si="26"/>
        <v>6.9644594962023493E-2</v>
      </c>
      <c r="H94" s="6">
        <f t="shared" si="27"/>
        <v>6.9420719345014661E-2</v>
      </c>
      <c r="I94" s="3"/>
      <c r="J94" s="3"/>
      <c r="K94" s="3"/>
      <c r="L94" s="3"/>
      <c r="M94" s="3"/>
      <c r="N94" s="3"/>
      <c r="O94" s="3"/>
    </row>
    <row r="95" spans="1:15" x14ac:dyDescent="0.25">
      <c r="A95" s="51"/>
      <c r="B95" s="6">
        <v>15</v>
      </c>
      <c r="C95" s="6">
        <f t="shared" si="22"/>
        <v>6.0166355356526424E-2</v>
      </c>
      <c r="D95" s="6">
        <f t="shared" si="23"/>
        <v>6.4934035853808039E-2</v>
      </c>
      <c r="E95" s="6">
        <f t="shared" si="24"/>
        <v>6.3982521433039938E-2</v>
      </c>
      <c r="F95" s="6">
        <f t="shared" si="25"/>
        <v>6.5116361572300233E-2</v>
      </c>
      <c r="G95" s="6">
        <f t="shared" si="26"/>
        <v>6.7781763408281029E-2</v>
      </c>
      <c r="H95" s="6">
        <f t="shared" si="27"/>
        <v>6.9644594962023493E-2</v>
      </c>
      <c r="I95" s="3"/>
      <c r="J95" s="3"/>
      <c r="K95" s="3"/>
      <c r="L95" s="3"/>
      <c r="M95" s="3"/>
      <c r="N95" s="3"/>
      <c r="O95" s="3"/>
    </row>
    <row r="96" spans="1:15" x14ac:dyDescent="0.25">
      <c r="A96" s="51"/>
      <c r="B96" s="6">
        <v>18</v>
      </c>
      <c r="C96" s="6">
        <f t="shared" si="22"/>
        <v>7.4759256035697969E-2</v>
      </c>
      <c r="D96" s="6">
        <f t="shared" si="23"/>
        <v>6.9050385000769293E-2</v>
      </c>
      <c r="E96" s="6">
        <f t="shared" si="24"/>
        <v>7.0561349125290426E-2</v>
      </c>
      <c r="F96" s="6">
        <f t="shared" si="25"/>
        <v>7.1242363957248603E-2</v>
      </c>
      <c r="G96" s="6">
        <f t="shared" si="26"/>
        <v>6.997259208190218E-2</v>
      </c>
      <c r="H96" s="6">
        <f t="shared" si="27"/>
        <v>6.8848273764129109E-2</v>
      </c>
      <c r="I96" s="3"/>
      <c r="J96" s="3"/>
      <c r="K96" s="3"/>
      <c r="L96" s="3"/>
      <c r="M96" s="3"/>
      <c r="N96" s="3"/>
      <c r="O96" s="3"/>
    </row>
    <row r="97" spans="1:15" x14ac:dyDescent="0.25">
      <c r="A97" s="51"/>
      <c r="B97" s="6">
        <v>21</v>
      </c>
      <c r="C97" s="6">
        <f t="shared" si="22"/>
        <v>6.2190446275002503E-2</v>
      </c>
      <c r="D97" s="6">
        <f t="shared" si="23"/>
        <v>6.5214500845638443E-2</v>
      </c>
      <c r="E97" s="6">
        <f t="shared" si="24"/>
        <v>6.245424974320584E-2</v>
      </c>
      <c r="F97" s="6">
        <f t="shared" si="25"/>
        <v>6.934977108116977E-2</v>
      </c>
      <c r="G97" s="6">
        <f t="shared" si="26"/>
        <v>6.9943615624099342E-2</v>
      </c>
      <c r="H97" s="6">
        <f t="shared" si="27"/>
        <v>7.0731029588471911E-2</v>
      </c>
      <c r="I97" s="3"/>
      <c r="J97" s="3"/>
      <c r="K97" s="3"/>
      <c r="L97" s="3"/>
      <c r="M97" s="3"/>
      <c r="N97" s="3"/>
      <c r="O97" s="3"/>
    </row>
    <row r="98" spans="1: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25">
      <c r="A99" s="3"/>
      <c r="B99" s="3"/>
      <c r="C99" s="44" t="s">
        <v>3</v>
      </c>
      <c r="D99" s="4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25">
      <c r="A100" s="51" t="s">
        <v>43</v>
      </c>
      <c r="B100" s="6" t="s">
        <v>4</v>
      </c>
      <c r="C100" s="6" t="s">
        <v>8</v>
      </c>
      <c r="D100" s="6" t="s">
        <v>33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25">
      <c r="A101" s="51"/>
      <c r="B101" s="6">
        <v>0</v>
      </c>
      <c r="C101" s="6">
        <f>AVERAGE(C90:E90)</f>
        <v>6.4975538463999713E-2</v>
      </c>
      <c r="D101" s="6">
        <f>AVERAGE(F90:H90)</f>
        <v>6.0871343459143003E-2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25">
      <c r="A102" s="51"/>
      <c r="B102" s="6">
        <v>3</v>
      </c>
      <c r="C102" s="6">
        <f t="shared" ref="C102:C108" si="28">AVERAGE(C91:E91)</f>
        <v>6.4875463008400441E-2</v>
      </c>
      <c r="D102" s="6">
        <f t="shared" ref="D102:D108" si="29">AVERAGE(F91:H91)</f>
        <v>6.598292613672227E-2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25">
      <c r="A103" s="51"/>
      <c r="B103" s="6">
        <v>6</v>
      </c>
      <c r="C103" s="6">
        <f t="shared" si="28"/>
        <v>6.7499229416250681E-2</v>
      </c>
      <c r="D103" s="6">
        <f t="shared" si="29"/>
        <v>6.9884114901739736E-2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x14ac:dyDescent="0.25">
      <c r="A104" s="51"/>
      <c r="B104" s="6">
        <v>9</v>
      </c>
      <c r="C104" s="6">
        <f t="shared" si="28"/>
        <v>6.2511033803863636E-2</v>
      </c>
      <c r="D104" s="6">
        <f t="shared" si="29"/>
        <v>6.317713889048715E-2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x14ac:dyDescent="0.25">
      <c r="A105" s="51"/>
      <c r="B105" s="6">
        <v>12</v>
      </c>
      <c r="C105" s="6">
        <f t="shared" si="28"/>
        <v>6.5729222066540111E-2</v>
      </c>
      <c r="D105" s="6">
        <f t="shared" si="29"/>
        <v>6.7935873888524789E-2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x14ac:dyDescent="0.25">
      <c r="A106" s="51"/>
      <c r="B106" s="6">
        <v>15</v>
      </c>
      <c r="C106" s="6">
        <f t="shared" si="28"/>
        <v>6.3027637547791462E-2</v>
      </c>
      <c r="D106" s="6">
        <f t="shared" si="29"/>
        <v>6.7514239980868251E-2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25">
      <c r="A107" s="51"/>
      <c r="B107" s="6">
        <v>18</v>
      </c>
      <c r="C107" s="6">
        <f t="shared" si="28"/>
        <v>7.1456996720585905E-2</v>
      </c>
      <c r="D107" s="6">
        <f t="shared" si="29"/>
        <v>7.0021076601093302E-2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5">
      <c r="A108" s="51"/>
      <c r="B108" s="6">
        <v>21</v>
      </c>
      <c r="C108" s="6">
        <f t="shared" si="28"/>
        <v>6.3286398954615589E-2</v>
      </c>
      <c r="D108" s="6">
        <f t="shared" si="29"/>
        <v>7.0008138764580341E-2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25">
      <c r="A109" s="11"/>
      <c r="B109" s="12"/>
      <c r="C109" s="12"/>
      <c r="D109" s="1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25">
      <c r="A110" s="40"/>
      <c r="B110" s="40"/>
      <c r="C110" s="52" t="s">
        <v>3</v>
      </c>
      <c r="D110" s="52"/>
      <c r="E110" s="40"/>
    </row>
    <row r="111" spans="1:15" x14ac:dyDescent="0.25">
      <c r="A111" s="43" t="s">
        <v>44</v>
      </c>
      <c r="B111" s="41" t="s">
        <v>4</v>
      </c>
      <c r="C111" s="42" t="s">
        <v>8</v>
      </c>
      <c r="D111" s="42" t="s">
        <v>33</v>
      </c>
      <c r="E111" s="40"/>
    </row>
    <row r="112" spans="1:15" x14ac:dyDescent="0.25">
      <c r="A112" s="43"/>
      <c r="B112" s="41">
        <v>0</v>
      </c>
      <c r="C112" s="38">
        <f>R38/C101</f>
        <v>3.5568941262281411</v>
      </c>
      <c r="D112" s="38">
        <f>S38/D101</f>
        <v>2.7015083797981236</v>
      </c>
    </row>
    <row r="113" spans="1:4" x14ac:dyDescent="0.25">
      <c r="A113" s="43"/>
      <c r="B113" s="41">
        <v>3</v>
      </c>
      <c r="C113" s="38">
        <f t="shared" ref="C113:D119" si="30">R39/C102</f>
        <v>5.617600669720912</v>
      </c>
      <c r="D113" s="38">
        <f t="shared" si="30"/>
        <v>8.7227952631708874</v>
      </c>
    </row>
    <row r="114" spans="1:4" x14ac:dyDescent="0.25">
      <c r="A114" s="43"/>
      <c r="B114" s="41">
        <v>6</v>
      </c>
      <c r="C114" s="38">
        <f t="shared" si="30"/>
        <v>17.745058545652206</v>
      </c>
      <c r="D114" s="38">
        <f t="shared" si="30"/>
        <v>8.3948500670223414</v>
      </c>
    </row>
    <row r="115" spans="1:4" x14ac:dyDescent="0.25">
      <c r="A115" s="43"/>
      <c r="B115" s="41">
        <v>9</v>
      </c>
      <c r="C115" s="38">
        <f t="shared" si="30"/>
        <v>25.026692877182111</v>
      </c>
      <c r="D115" s="38">
        <f t="shared" si="30"/>
        <v>44.460526991541805</v>
      </c>
    </row>
    <row r="116" spans="1:4" x14ac:dyDescent="0.25">
      <c r="A116" s="43"/>
      <c r="B116" s="41">
        <v>12</v>
      </c>
      <c r="C116" s="38">
        <f t="shared" si="30"/>
        <v>14.842037147008448</v>
      </c>
      <c r="D116" s="38">
        <f t="shared" si="30"/>
        <v>43.145262485630774</v>
      </c>
    </row>
    <row r="117" spans="1:4" x14ac:dyDescent="0.25">
      <c r="A117" s="43"/>
      <c r="B117" s="41">
        <v>15</v>
      </c>
      <c r="C117" s="38">
        <f t="shared" si="30"/>
        <v>19.532877306048579</v>
      </c>
      <c r="D117" s="38">
        <f t="shared" si="30"/>
        <v>50.491405810905633</v>
      </c>
    </row>
    <row r="118" spans="1:4" x14ac:dyDescent="0.25">
      <c r="A118" s="43"/>
      <c r="B118" s="41">
        <v>18</v>
      </c>
      <c r="C118" s="38">
        <f t="shared" si="30"/>
        <v>32.933560621578245</v>
      </c>
      <c r="D118" s="38">
        <f t="shared" si="30"/>
        <v>56.300508555172208</v>
      </c>
    </row>
    <row r="119" spans="1:4" x14ac:dyDescent="0.25">
      <c r="A119" s="43"/>
      <c r="B119" s="41">
        <v>21</v>
      </c>
      <c r="C119" s="38">
        <f t="shared" si="30"/>
        <v>46.490593094610603</v>
      </c>
      <c r="D119" s="38">
        <f t="shared" si="30"/>
        <v>100.87716009663802</v>
      </c>
    </row>
  </sheetData>
  <mergeCells count="41">
    <mergeCell ref="P1:Y1"/>
    <mergeCell ref="C99:D99"/>
    <mergeCell ref="A100:A108"/>
    <mergeCell ref="C110:D110"/>
    <mergeCell ref="A111:A119"/>
    <mergeCell ref="A77:A86"/>
    <mergeCell ref="C77:H77"/>
    <mergeCell ref="I77:N77"/>
    <mergeCell ref="C88:E88"/>
    <mergeCell ref="F88:H88"/>
    <mergeCell ref="A89:A97"/>
    <mergeCell ref="A57:A65"/>
    <mergeCell ref="C57:E57"/>
    <mergeCell ref="F57:H57"/>
    <mergeCell ref="A67:A75"/>
    <mergeCell ref="C67:E67"/>
    <mergeCell ref="F67:H67"/>
    <mergeCell ref="R36:S36"/>
    <mergeCell ref="C37:E37"/>
    <mergeCell ref="F37:H37"/>
    <mergeCell ref="A47:A55"/>
    <mergeCell ref="C47:E47"/>
    <mergeCell ref="F47:H47"/>
    <mergeCell ref="P20:P23"/>
    <mergeCell ref="A25:A45"/>
    <mergeCell ref="B25:J25"/>
    <mergeCell ref="P25:P34"/>
    <mergeCell ref="C26:E26"/>
    <mergeCell ref="F26:H26"/>
    <mergeCell ref="B36:J36"/>
    <mergeCell ref="P36:P45"/>
    <mergeCell ref="A3:A23"/>
    <mergeCell ref="B3:J3"/>
    <mergeCell ref="P3:P12"/>
    <mergeCell ref="P16:P19"/>
    <mergeCell ref="Q3:U3"/>
    <mergeCell ref="C4:E4"/>
    <mergeCell ref="F4:H4"/>
    <mergeCell ref="B14:J14"/>
    <mergeCell ref="C15:E15"/>
    <mergeCell ref="F15:H1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="70" zoomScaleNormal="70" workbookViewId="0">
      <selection activeCell="P15" sqref="P15"/>
    </sheetView>
  </sheetViews>
  <sheetFormatPr defaultRowHeight="15" x14ac:dyDescent="0.25"/>
  <cols>
    <col min="1" max="16384" width="9.140625" style="2"/>
  </cols>
  <sheetData>
    <row r="1" spans="1:8" ht="15" customHeight="1" x14ac:dyDescent="0.25">
      <c r="C1" s="13" t="s">
        <v>19</v>
      </c>
      <c r="D1" s="13" t="s">
        <v>20</v>
      </c>
      <c r="E1" s="13" t="s">
        <v>21</v>
      </c>
      <c r="F1" s="13" t="s">
        <v>19</v>
      </c>
      <c r="G1" s="13" t="s">
        <v>20</v>
      </c>
      <c r="H1" s="13" t="s">
        <v>21</v>
      </c>
    </row>
    <row r="2" spans="1:8" x14ac:dyDescent="0.25">
      <c r="A2" s="51" t="s">
        <v>44</v>
      </c>
      <c r="B2" s="6" t="s">
        <v>4</v>
      </c>
      <c r="C2" s="50" t="s">
        <v>8</v>
      </c>
      <c r="D2" s="50"/>
      <c r="E2" s="50"/>
      <c r="F2" s="50" t="s">
        <v>9</v>
      </c>
      <c r="G2" s="50"/>
      <c r="H2" s="50"/>
    </row>
    <row r="3" spans="1:8" x14ac:dyDescent="0.25">
      <c r="A3" s="51"/>
      <c r="B3" s="6">
        <v>0</v>
      </c>
      <c r="C3" s="2">
        <v>7.6026892049646912</v>
      </c>
      <c r="D3" s="2">
        <v>5.6402659848720802</v>
      </c>
      <c r="E3" s="2">
        <v>3.5568941262281411</v>
      </c>
      <c r="F3" s="2">
        <v>2.7789681817424392</v>
      </c>
      <c r="G3" s="2">
        <v>4.0259220441037096</v>
      </c>
      <c r="H3" s="2">
        <v>2.7015083797981236</v>
      </c>
    </row>
    <row r="4" spans="1:8" x14ac:dyDescent="0.25">
      <c r="A4" s="51"/>
      <c r="B4" s="6">
        <v>3</v>
      </c>
      <c r="C4" s="2">
        <v>3.233084526219665</v>
      </c>
      <c r="D4" s="2">
        <v>5.9672974292224072</v>
      </c>
      <c r="E4" s="2">
        <v>5.617600669720912</v>
      </c>
      <c r="F4" s="2">
        <v>4.1638596353523534</v>
      </c>
      <c r="G4" s="2">
        <v>4.3305924773187883</v>
      </c>
      <c r="H4" s="2">
        <v>8.7227952631708874</v>
      </c>
    </row>
    <row r="5" spans="1:8" x14ac:dyDescent="0.25">
      <c r="A5" s="51"/>
      <c r="B5" s="6">
        <v>6</v>
      </c>
      <c r="C5" s="2">
        <v>14.411530556982488</v>
      </c>
      <c r="D5" s="2">
        <v>14.605701729110539</v>
      </c>
      <c r="E5" s="2">
        <v>17.745058545652206</v>
      </c>
      <c r="F5" s="2">
        <v>15.367423836915162</v>
      </c>
      <c r="G5" s="2">
        <v>14.426140631743079</v>
      </c>
      <c r="H5" s="2">
        <v>8.3948500670223414</v>
      </c>
    </row>
    <row r="6" spans="1:8" x14ac:dyDescent="0.25">
      <c r="A6" s="51"/>
      <c r="B6" s="6">
        <v>9</v>
      </c>
      <c r="C6" s="2">
        <v>15.516584141217971</v>
      </c>
      <c r="D6" s="2">
        <v>15.4427508231216</v>
      </c>
      <c r="E6" s="2">
        <v>25.026692877182111</v>
      </c>
      <c r="F6" s="2">
        <v>25.890215363813788</v>
      </c>
      <c r="G6" s="2">
        <v>29.191611175416998</v>
      </c>
      <c r="H6" s="2">
        <v>44.460526991541805</v>
      </c>
    </row>
    <row r="7" spans="1:8" x14ac:dyDescent="0.25">
      <c r="A7" s="51"/>
      <c r="B7" s="6">
        <v>12</v>
      </c>
      <c r="C7" s="2">
        <v>20.546268117994963</v>
      </c>
      <c r="D7" s="2">
        <v>18.549111501973432</v>
      </c>
      <c r="E7" s="2">
        <v>14.842037147008448</v>
      </c>
      <c r="F7" s="2">
        <v>38.697060230442489</v>
      </c>
      <c r="G7" s="2">
        <v>35.322655117142467</v>
      </c>
      <c r="H7" s="2">
        <v>43.145262485630774</v>
      </c>
    </row>
    <row r="8" spans="1:8" x14ac:dyDescent="0.25">
      <c r="A8" s="51"/>
      <c r="B8" s="6">
        <v>15</v>
      </c>
      <c r="C8" s="2">
        <v>21.289396424160429</v>
      </c>
      <c r="D8" s="2">
        <v>39.573252307893391</v>
      </c>
      <c r="E8" s="2">
        <v>19.532877306048579</v>
      </c>
      <c r="F8" s="2">
        <v>47.840604136971734</v>
      </c>
      <c r="G8" s="2">
        <v>44.354393961741209</v>
      </c>
      <c r="H8" s="2">
        <v>50.491405810905633</v>
      </c>
    </row>
    <row r="9" spans="1:8" x14ac:dyDescent="0.25">
      <c r="A9" s="51"/>
      <c r="B9" s="6">
        <v>18</v>
      </c>
      <c r="C9" s="2">
        <v>35.575544464978734</v>
      </c>
      <c r="D9" s="2">
        <v>37.659354121343959</v>
      </c>
      <c r="E9" s="2">
        <v>32.933560621578245</v>
      </c>
      <c r="F9" s="2">
        <v>65.946575013165287</v>
      </c>
      <c r="G9" s="2">
        <v>54.824919142962763</v>
      </c>
      <c r="H9" s="2">
        <v>56.300508555172208</v>
      </c>
    </row>
    <row r="10" spans="1:8" x14ac:dyDescent="0.25">
      <c r="A10" s="51"/>
      <c r="B10" s="6">
        <v>21</v>
      </c>
      <c r="C10" s="2">
        <v>39.236578161876636</v>
      </c>
      <c r="D10" s="2">
        <v>40.385004491530225</v>
      </c>
      <c r="E10" s="2">
        <v>46.490593094610603</v>
      </c>
      <c r="F10" s="2">
        <v>117.91982262722082</v>
      </c>
      <c r="G10" s="2">
        <v>103.26551054731154</v>
      </c>
      <c r="H10" s="2">
        <v>100.87716009663802</v>
      </c>
    </row>
    <row r="12" spans="1:8" x14ac:dyDescent="0.25">
      <c r="A12" s="47" t="s">
        <v>3</v>
      </c>
      <c r="B12" s="6" t="s">
        <v>4</v>
      </c>
      <c r="C12" s="6" t="s">
        <v>8</v>
      </c>
      <c r="D12" s="6" t="s">
        <v>22</v>
      </c>
      <c r="E12" s="6" t="s">
        <v>9</v>
      </c>
      <c r="F12" s="17" t="s">
        <v>22</v>
      </c>
      <c r="G12" s="17" t="s">
        <v>23</v>
      </c>
      <c r="H12" s="17" t="s">
        <v>24</v>
      </c>
    </row>
    <row r="13" spans="1:8" x14ac:dyDescent="0.25">
      <c r="A13" s="48"/>
      <c r="B13" s="6">
        <v>0</v>
      </c>
      <c r="C13" s="6">
        <f t="shared" ref="C13:C20" si="0">AVERAGE(C3:E3)</f>
        <v>5.5999497720216374</v>
      </c>
      <c r="D13" s="6">
        <f t="shared" ref="D13:D20" si="1">STDEV(C3:E3)</f>
        <v>2.0231988292172818</v>
      </c>
      <c r="E13" s="6">
        <f t="shared" ref="E13:E20" si="2">AVERAGE(F3:H3)</f>
        <v>3.1687995352147578</v>
      </c>
      <c r="F13" s="2">
        <f t="shared" ref="F13:F20" si="3">STDEV(F3:H3)</f>
        <v>0.74329957060553942</v>
      </c>
      <c r="G13" s="2">
        <f t="shared" ref="G13:G20" si="4">_xlfn.T.TEST(C3:E3,F3:H3,1,1)</f>
        <v>9.1819720674659155E-2</v>
      </c>
      <c r="H13" s="18"/>
    </row>
    <row r="14" spans="1:8" x14ac:dyDescent="0.25">
      <c r="A14" s="48"/>
      <c r="B14" s="6">
        <v>3</v>
      </c>
      <c r="C14" s="6">
        <f t="shared" si="0"/>
        <v>4.9393275417209948</v>
      </c>
      <c r="D14" s="6">
        <f t="shared" si="1"/>
        <v>1.4879586274025789</v>
      </c>
      <c r="E14" s="6">
        <f t="shared" si="2"/>
        <v>5.7390824586140097</v>
      </c>
      <c r="F14" s="2">
        <f t="shared" si="3"/>
        <v>2.5853155581485714</v>
      </c>
      <c r="G14" s="2">
        <f t="shared" si="4"/>
        <v>0.3092746990764948</v>
      </c>
      <c r="H14" s="18"/>
    </row>
    <row r="15" spans="1:8" x14ac:dyDescent="0.25">
      <c r="A15" s="48"/>
      <c r="B15" s="6">
        <v>6</v>
      </c>
      <c r="C15" s="6">
        <f t="shared" si="0"/>
        <v>15.58743027724841</v>
      </c>
      <c r="D15" s="6">
        <f t="shared" si="1"/>
        <v>1.8710813503113022</v>
      </c>
      <c r="E15" s="6">
        <f t="shared" si="2"/>
        <v>12.729471511893527</v>
      </c>
      <c r="F15" s="2">
        <f t="shared" si="3"/>
        <v>3.7832804311652128</v>
      </c>
      <c r="G15" s="2">
        <f t="shared" si="4"/>
        <v>0.23671365695866936</v>
      </c>
      <c r="H15" s="18"/>
    </row>
    <row r="16" spans="1:8" x14ac:dyDescent="0.25">
      <c r="A16" s="48"/>
      <c r="B16" s="6">
        <v>9</v>
      </c>
      <c r="C16" s="6">
        <f t="shared" si="0"/>
        <v>18.662009280507224</v>
      </c>
      <c r="D16" s="6">
        <f t="shared" si="1"/>
        <v>5.5121013056775503</v>
      </c>
      <c r="E16" s="6">
        <f t="shared" si="2"/>
        <v>33.180784510257531</v>
      </c>
      <c r="F16" s="2">
        <f t="shared" si="3"/>
        <v>9.907030150821404</v>
      </c>
      <c r="G16" s="2">
        <f t="shared" si="4"/>
        <v>1.5795897809290999E-2</v>
      </c>
      <c r="H16" s="19"/>
    </row>
    <row r="17" spans="1:8" x14ac:dyDescent="0.25">
      <c r="A17" s="48"/>
      <c r="B17" s="6">
        <v>12</v>
      </c>
      <c r="C17" s="6">
        <f t="shared" si="0"/>
        <v>17.979138922325614</v>
      </c>
      <c r="D17" s="6">
        <f t="shared" si="1"/>
        <v>2.8945145186634011</v>
      </c>
      <c r="E17" s="6">
        <f t="shared" si="2"/>
        <v>39.054992611071917</v>
      </c>
      <c r="F17" s="2">
        <f t="shared" si="3"/>
        <v>3.923567662499166</v>
      </c>
      <c r="G17" s="2">
        <f t="shared" si="4"/>
        <v>1.4244649816812621E-2</v>
      </c>
      <c r="H17" s="19" t="s">
        <v>35</v>
      </c>
    </row>
    <row r="18" spans="1:8" x14ac:dyDescent="0.25">
      <c r="A18" s="48"/>
      <c r="B18" s="6">
        <v>15</v>
      </c>
      <c r="C18" s="6">
        <f t="shared" si="0"/>
        <v>26.798508679367469</v>
      </c>
      <c r="D18" s="6">
        <f t="shared" si="1"/>
        <v>11.09805820555991</v>
      </c>
      <c r="E18" s="6">
        <f t="shared" si="2"/>
        <v>47.562134636539525</v>
      </c>
      <c r="F18" s="2">
        <f t="shared" si="3"/>
        <v>3.0779680888858088</v>
      </c>
      <c r="G18" s="2">
        <f t="shared" si="4"/>
        <v>6.2102950870881524E-2</v>
      </c>
      <c r="H18" s="18" t="s">
        <v>35</v>
      </c>
    </row>
    <row r="19" spans="1:8" x14ac:dyDescent="0.25">
      <c r="A19" s="48"/>
      <c r="B19" s="6">
        <v>18</v>
      </c>
      <c r="C19" s="6">
        <f t="shared" si="0"/>
        <v>35.389486402633644</v>
      </c>
      <c r="D19" s="6">
        <f t="shared" si="1"/>
        <v>2.3683843126759805</v>
      </c>
      <c r="E19" s="6">
        <f t="shared" si="2"/>
        <v>59.024000903766755</v>
      </c>
      <c r="F19" s="2">
        <f t="shared" si="3"/>
        <v>6.0403530735746189</v>
      </c>
      <c r="G19" s="2">
        <f t="shared" si="4"/>
        <v>1.253606137650471E-2</v>
      </c>
      <c r="H19" s="18" t="s">
        <v>35</v>
      </c>
    </row>
    <row r="20" spans="1:8" x14ac:dyDescent="0.25">
      <c r="A20" s="49"/>
      <c r="B20" s="6">
        <v>21</v>
      </c>
      <c r="C20" s="6">
        <f t="shared" si="0"/>
        <v>42.037391916005824</v>
      </c>
      <c r="D20" s="6">
        <f t="shared" si="1"/>
        <v>3.8990987819630401</v>
      </c>
      <c r="E20" s="6">
        <f t="shared" si="2"/>
        <v>107.35416442372347</v>
      </c>
      <c r="F20" s="2">
        <f t="shared" si="3"/>
        <v>9.2277247696090523</v>
      </c>
      <c r="G20" s="2">
        <f t="shared" si="4"/>
        <v>5.8355775743948778E-3</v>
      </c>
      <c r="H20" s="18" t="s">
        <v>35</v>
      </c>
    </row>
  </sheetData>
  <mergeCells count="4">
    <mergeCell ref="A2:A10"/>
    <mergeCell ref="C2:E2"/>
    <mergeCell ref="F2:H2"/>
    <mergeCell ref="A12:A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Assay n1</vt:lpstr>
      <vt:lpstr>Assay n2</vt:lpstr>
      <vt:lpstr>Assay n3</vt:lpstr>
      <vt:lpstr>AVERAGE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Akmal binti Mohamed Rozali</dc:creator>
  <cp:lastModifiedBy>A455LJ</cp:lastModifiedBy>
  <dcterms:created xsi:type="dcterms:W3CDTF">2014-11-13T04:40:07Z</dcterms:created>
  <dcterms:modified xsi:type="dcterms:W3CDTF">2016-12-13T23:22:31Z</dcterms:modified>
</cp:coreProperties>
</file>