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880" windowHeight="5580" activeTab="3"/>
  </bookViews>
  <sheets>
    <sheet name="Assay n1" sheetId="7" r:id="rId1"/>
    <sheet name="Assay n2" sheetId="25" r:id="rId2"/>
    <sheet name="Assay n3" sheetId="26" r:id="rId3"/>
    <sheet name="AVERAGE" sheetId="22" r:id="rId4"/>
  </sheets>
  <calcPr calcId="145621"/>
</workbook>
</file>

<file path=xl/calcChain.xml><?xml version="1.0" encoding="utf-8"?>
<calcChain xmlns="http://schemas.openxmlformats.org/spreadsheetml/2006/main">
  <c r="X20" i="7" l="1"/>
  <c r="V22" i="7"/>
  <c r="X23" i="26"/>
  <c r="X22" i="26"/>
  <c r="X21" i="26"/>
  <c r="X20" i="26"/>
  <c r="V23" i="26"/>
  <c r="V22" i="26"/>
  <c r="V21" i="26"/>
  <c r="V20" i="26"/>
  <c r="T23" i="26"/>
  <c r="T22" i="26"/>
  <c r="R23" i="26"/>
  <c r="R22" i="26"/>
  <c r="X23" i="25"/>
  <c r="X22" i="25"/>
  <c r="X21" i="25"/>
  <c r="X20" i="25"/>
  <c r="V23" i="25"/>
  <c r="V22" i="25"/>
  <c r="V21" i="25"/>
  <c r="V20" i="25"/>
  <c r="T23" i="25"/>
  <c r="T22" i="25"/>
  <c r="R23" i="25"/>
  <c r="R22" i="25"/>
  <c r="V23" i="7"/>
  <c r="V21" i="7"/>
  <c r="V20" i="7"/>
  <c r="X23" i="7"/>
  <c r="X22" i="7"/>
  <c r="X21" i="7"/>
  <c r="T23" i="7"/>
  <c r="T22" i="7"/>
  <c r="R23" i="7"/>
  <c r="R22" i="7"/>
  <c r="R20" i="26"/>
  <c r="R20" i="7"/>
  <c r="R21" i="7"/>
  <c r="G20" i="22" l="1"/>
  <c r="G19" i="22"/>
  <c r="G18" i="22"/>
  <c r="G17" i="22"/>
  <c r="G16" i="22"/>
  <c r="G15" i="22"/>
  <c r="G14" i="22"/>
  <c r="G13" i="22"/>
  <c r="T21" i="26"/>
  <c r="R21" i="26"/>
  <c r="T20" i="26"/>
  <c r="T19" i="26"/>
  <c r="R19" i="26"/>
  <c r="T18" i="26"/>
  <c r="R18" i="26"/>
  <c r="T17" i="26"/>
  <c r="R17" i="26"/>
  <c r="T16" i="26"/>
  <c r="R16" i="26"/>
  <c r="T21" i="25"/>
  <c r="R21" i="25"/>
  <c r="T20" i="25"/>
  <c r="R20" i="25"/>
  <c r="T19" i="25"/>
  <c r="R19" i="25"/>
  <c r="T18" i="25"/>
  <c r="R18" i="25"/>
  <c r="T17" i="25"/>
  <c r="R17" i="25"/>
  <c r="T16" i="25"/>
  <c r="R16" i="25"/>
  <c r="T21" i="7"/>
  <c r="T20" i="7"/>
  <c r="U34" i="26" l="1"/>
  <c r="T34" i="26"/>
  <c r="S34" i="26"/>
  <c r="R34" i="26"/>
  <c r="U33" i="26"/>
  <c r="T33" i="26"/>
  <c r="S33" i="26"/>
  <c r="R33" i="26"/>
  <c r="U32" i="26"/>
  <c r="T32" i="26"/>
  <c r="S32" i="26"/>
  <c r="R32" i="26"/>
  <c r="U31" i="26"/>
  <c r="T31" i="26"/>
  <c r="S31" i="26"/>
  <c r="R31" i="26"/>
  <c r="X19" i="26"/>
  <c r="U30" i="26" s="1"/>
  <c r="V19" i="26"/>
  <c r="T30" i="26" s="1"/>
  <c r="S30" i="26"/>
  <c r="R30" i="26"/>
  <c r="J19" i="26"/>
  <c r="X18" i="26"/>
  <c r="U29" i="26" s="1"/>
  <c r="V18" i="26"/>
  <c r="T29" i="26" s="1"/>
  <c r="S29" i="26"/>
  <c r="R29" i="26"/>
  <c r="X17" i="26"/>
  <c r="U28" i="26" s="1"/>
  <c r="V17" i="26"/>
  <c r="T28" i="26" s="1"/>
  <c r="S28" i="26"/>
  <c r="R28" i="26"/>
  <c r="X16" i="26"/>
  <c r="U27" i="26" s="1"/>
  <c r="V16" i="26"/>
  <c r="T27" i="26" s="1"/>
  <c r="S27" i="26"/>
  <c r="R27" i="26"/>
  <c r="J8" i="26"/>
  <c r="E34" i="26" s="1"/>
  <c r="U34" i="25"/>
  <c r="T34" i="25"/>
  <c r="S34" i="25"/>
  <c r="R34" i="25"/>
  <c r="U33" i="25"/>
  <c r="T33" i="25"/>
  <c r="S33" i="25"/>
  <c r="R33" i="25"/>
  <c r="U32" i="25"/>
  <c r="T32" i="25"/>
  <c r="S32" i="25"/>
  <c r="R32" i="25"/>
  <c r="U31" i="25"/>
  <c r="T31" i="25"/>
  <c r="S42" i="25" s="1"/>
  <c r="S31" i="25"/>
  <c r="R31" i="25"/>
  <c r="X19" i="25"/>
  <c r="U30" i="25" s="1"/>
  <c r="V19" i="25"/>
  <c r="T30" i="25" s="1"/>
  <c r="S41" i="25" s="1"/>
  <c r="S30" i="25"/>
  <c r="R30" i="25"/>
  <c r="J19" i="25"/>
  <c r="C40" i="25" s="1"/>
  <c r="X18" i="25"/>
  <c r="U29" i="25" s="1"/>
  <c r="V18" i="25"/>
  <c r="T29" i="25" s="1"/>
  <c r="S29" i="25"/>
  <c r="R29" i="25"/>
  <c r="X17" i="25"/>
  <c r="U28" i="25" s="1"/>
  <c r="V17" i="25"/>
  <c r="T28" i="25" s="1"/>
  <c r="S28" i="25"/>
  <c r="R28" i="25"/>
  <c r="X16" i="25"/>
  <c r="U27" i="25" s="1"/>
  <c r="V16" i="25"/>
  <c r="T27" i="25" s="1"/>
  <c r="S27" i="25"/>
  <c r="R27" i="25"/>
  <c r="J8" i="25"/>
  <c r="H34" i="25" s="1"/>
  <c r="U34" i="7"/>
  <c r="U33" i="7"/>
  <c r="X19" i="7"/>
  <c r="X18" i="7"/>
  <c r="X17" i="7"/>
  <c r="X16" i="7"/>
  <c r="T34" i="7"/>
  <c r="T33" i="7"/>
  <c r="V19" i="7"/>
  <c r="V18" i="7"/>
  <c r="V17" i="7"/>
  <c r="V16" i="7"/>
  <c r="S34" i="7"/>
  <c r="S33" i="7"/>
  <c r="T19" i="7"/>
  <c r="T18" i="7"/>
  <c r="T17" i="7"/>
  <c r="T16" i="7"/>
  <c r="R32" i="7"/>
  <c r="R33" i="7"/>
  <c r="R34" i="7"/>
  <c r="R45" i="7" s="1"/>
  <c r="R31" i="7"/>
  <c r="R17" i="7"/>
  <c r="R18" i="7"/>
  <c r="R19" i="7"/>
  <c r="R16" i="7"/>
  <c r="R27" i="7" s="1"/>
  <c r="S44" i="7" l="1"/>
  <c r="S44" i="26"/>
  <c r="S44" i="25"/>
  <c r="S45" i="7"/>
  <c r="R44" i="7"/>
  <c r="R45" i="26"/>
  <c r="R40" i="26"/>
  <c r="S41" i="26"/>
  <c r="S45" i="26"/>
  <c r="S43" i="26"/>
  <c r="S42" i="26"/>
  <c r="R44" i="26"/>
  <c r="R43" i="26"/>
  <c r="R42" i="26"/>
  <c r="R41" i="26"/>
  <c r="S38" i="26"/>
  <c r="S39" i="26"/>
  <c r="S40" i="26"/>
  <c r="R38" i="26"/>
  <c r="R39" i="26"/>
  <c r="G45" i="26"/>
  <c r="C45" i="26"/>
  <c r="G44" i="26"/>
  <c r="C44" i="26"/>
  <c r="G43" i="26"/>
  <c r="C43" i="26"/>
  <c r="G42" i="26"/>
  <c r="C42" i="26"/>
  <c r="G41" i="26"/>
  <c r="C41" i="26"/>
  <c r="I40" i="26"/>
  <c r="E40" i="26"/>
  <c r="G39" i="26"/>
  <c r="F45" i="26"/>
  <c r="F27" i="26"/>
  <c r="J27" i="26"/>
  <c r="F28" i="26"/>
  <c r="J28" i="26"/>
  <c r="F29" i="26"/>
  <c r="J29" i="26"/>
  <c r="F30" i="26"/>
  <c r="D31" i="26"/>
  <c r="H31" i="26"/>
  <c r="F32" i="26"/>
  <c r="D33" i="26"/>
  <c r="H33" i="26"/>
  <c r="F34" i="26"/>
  <c r="D38" i="26"/>
  <c r="H38" i="26"/>
  <c r="F39" i="26"/>
  <c r="G40" i="26"/>
  <c r="H41" i="26"/>
  <c r="E42" i="26"/>
  <c r="H43" i="26"/>
  <c r="E44" i="26"/>
  <c r="D45" i="26"/>
  <c r="C27" i="26"/>
  <c r="G27" i="26"/>
  <c r="C28" i="26"/>
  <c r="G28" i="26"/>
  <c r="C29" i="26"/>
  <c r="G29" i="26"/>
  <c r="C30" i="26"/>
  <c r="G30" i="26"/>
  <c r="E31" i="26"/>
  <c r="C32" i="26"/>
  <c r="G32" i="26"/>
  <c r="E33" i="26"/>
  <c r="C34" i="26"/>
  <c r="G34" i="26"/>
  <c r="E38" i="26"/>
  <c r="I38" i="26"/>
  <c r="C39" i="26"/>
  <c r="H39" i="26"/>
  <c r="C40" i="26"/>
  <c r="H40" i="26"/>
  <c r="D41" i="26"/>
  <c r="F42" i="26"/>
  <c r="D43" i="26"/>
  <c r="F44" i="26"/>
  <c r="E45" i="26"/>
  <c r="E55" i="26" s="1"/>
  <c r="E65" i="26" s="1"/>
  <c r="D27" i="26"/>
  <c r="H27" i="26"/>
  <c r="D28" i="26"/>
  <c r="H28" i="26"/>
  <c r="D29" i="26"/>
  <c r="H29" i="26"/>
  <c r="D30" i="26"/>
  <c r="H30" i="26"/>
  <c r="F31" i="26"/>
  <c r="D32" i="26"/>
  <c r="H32" i="26"/>
  <c r="F33" i="26"/>
  <c r="D34" i="26"/>
  <c r="H34" i="26"/>
  <c r="F38" i="26"/>
  <c r="J38" i="26"/>
  <c r="J48" i="26" s="1"/>
  <c r="D39" i="26"/>
  <c r="I39" i="26"/>
  <c r="D40" i="26"/>
  <c r="J40" i="26"/>
  <c r="J50" i="26" s="1"/>
  <c r="E41" i="26"/>
  <c r="H42" i="26"/>
  <c r="H52" i="26" s="1"/>
  <c r="H62" i="26" s="1"/>
  <c r="E43" i="26"/>
  <c r="H44" i="26"/>
  <c r="H45" i="26"/>
  <c r="E27" i="26"/>
  <c r="I27" i="26"/>
  <c r="E28" i="26"/>
  <c r="I28" i="26"/>
  <c r="E29" i="26"/>
  <c r="I29" i="26"/>
  <c r="E30" i="26"/>
  <c r="C31" i="26"/>
  <c r="G31" i="26"/>
  <c r="E32" i="26"/>
  <c r="C33" i="26"/>
  <c r="G33" i="26"/>
  <c r="C38" i="26"/>
  <c r="G38" i="26"/>
  <c r="E39" i="26"/>
  <c r="E49" i="26" s="1"/>
  <c r="E59" i="26" s="1"/>
  <c r="J39" i="26"/>
  <c r="J49" i="26" s="1"/>
  <c r="F40" i="26"/>
  <c r="F50" i="26" s="1"/>
  <c r="F60" i="26" s="1"/>
  <c r="F41" i="26"/>
  <c r="D42" i="26"/>
  <c r="F43" i="26"/>
  <c r="D44" i="26"/>
  <c r="S45" i="25"/>
  <c r="S43" i="25"/>
  <c r="R45" i="25"/>
  <c r="R44" i="25"/>
  <c r="R43" i="25"/>
  <c r="R42" i="25"/>
  <c r="R41" i="25"/>
  <c r="S38" i="25"/>
  <c r="S39" i="25"/>
  <c r="S40" i="25"/>
  <c r="R38" i="25"/>
  <c r="R39" i="25"/>
  <c r="R40" i="25"/>
  <c r="E27" i="25"/>
  <c r="I27" i="25"/>
  <c r="E28" i="25"/>
  <c r="I28" i="25"/>
  <c r="E29" i="25"/>
  <c r="I29" i="25"/>
  <c r="E30" i="25"/>
  <c r="C31" i="25"/>
  <c r="G31" i="25"/>
  <c r="E32" i="25"/>
  <c r="C33" i="25"/>
  <c r="G33" i="25"/>
  <c r="E34" i="25"/>
  <c r="C38" i="25"/>
  <c r="G38" i="25"/>
  <c r="E39" i="25"/>
  <c r="G45" i="25"/>
  <c r="C45" i="25"/>
  <c r="G44" i="25"/>
  <c r="C44" i="25"/>
  <c r="G43" i="25"/>
  <c r="C43" i="25"/>
  <c r="G42" i="25"/>
  <c r="C42" i="25"/>
  <c r="C52" i="25" s="1"/>
  <c r="C62" i="25" s="1"/>
  <c r="G41" i="25"/>
  <c r="C41" i="25"/>
  <c r="I40" i="25"/>
  <c r="E40" i="25"/>
  <c r="G39" i="25"/>
  <c r="F45" i="25"/>
  <c r="F44" i="25"/>
  <c r="F43" i="25"/>
  <c r="F42" i="25"/>
  <c r="E45" i="25"/>
  <c r="E44" i="25"/>
  <c r="E43" i="25"/>
  <c r="E53" i="25" s="1"/>
  <c r="E63" i="25" s="1"/>
  <c r="H45" i="25"/>
  <c r="H55" i="25" s="1"/>
  <c r="H65" i="25" s="1"/>
  <c r="D45" i="25"/>
  <c r="H44" i="25"/>
  <c r="D44" i="25"/>
  <c r="H43" i="25"/>
  <c r="D43" i="25"/>
  <c r="H42" i="25"/>
  <c r="D42" i="25"/>
  <c r="H41" i="25"/>
  <c r="D41" i="25"/>
  <c r="J40" i="25"/>
  <c r="F40" i="25"/>
  <c r="H39" i="25"/>
  <c r="F27" i="25"/>
  <c r="J27" i="25"/>
  <c r="F28" i="25"/>
  <c r="J28" i="25"/>
  <c r="F29" i="25"/>
  <c r="J29" i="25"/>
  <c r="F30" i="25"/>
  <c r="D31" i="25"/>
  <c r="H31" i="25"/>
  <c r="F32" i="25"/>
  <c r="D33" i="25"/>
  <c r="H33" i="25"/>
  <c r="F34" i="25"/>
  <c r="D38" i="25"/>
  <c r="H38" i="25"/>
  <c r="F39" i="25"/>
  <c r="D40" i="25"/>
  <c r="C27" i="25"/>
  <c r="G27" i="25"/>
  <c r="C28" i="25"/>
  <c r="G28" i="25"/>
  <c r="C29" i="25"/>
  <c r="C50" i="25" s="1"/>
  <c r="C60" i="25" s="1"/>
  <c r="G29" i="25"/>
  <c r="C30" i="25"/>
  <c r="G30" i="25"/>
  <c r="E31" i="25"/>
  <c r="C32" i="25"/>
  <c r="G32" i="25"/>
  <c r="E33" i="25"/>
  <c r="C34" i="25"/>
  <c r="G34" i="25"/>
  <c r="E38" i="25"/>
  <c r="I38" i="25"/>
  <c r="I48" i="25" s="1"/>
  <c r="I58" i="25" s="1"/>
  <c r="C39" i="25"/>
  <c r="I39" i="25"/>
  <c r="I49" i="25" s="1"/>
  <c r="I59" i="25" s="1"/>
  <c r="G40" i="25"/>
  <c r="E41" i="25"/>
  <c r="E42" i="25"/>
  <c r="E52" i="25" s="1"/>
  <c r="E62" i="25" s="1"/>
  <c r="D27" i="25"/>
  <c r="H27" i="25"/>
  <c r="D28" i="25"/>
  <c r="H28" i="25"/>
  <c r="D29" i="25"/>
  <c r="H29" i="25"/>
  <c r="D30" i="25"/>
  <c r="H30" i="25"/>
  <c r="F31" i="25"/>
  <c r="D32" i="25"/>
  <c r="H32" i="25"/>
  <c r="F33" i="25"/>
  <c r="D34" i="25"/>
  <c r="F38" i="25"/>
  <c r="J38" i="25"/>
  <c r="J48" i="25" s="1"/>
  <c r="D39" i="25"/>
  <c r="J39" i="25"/>
  <c r="H40" i="25"/>
  <c r="F41" i="25"/>
  <c r="G48" i="26" l="1"/>
  <c r="G58" i="26" s="1"/>
  <c r="J49" i="25"/>
  <c r="C49" i="25"/>
  <c r="C59" i="25" s="1"/>
  <c r="D54" i="26"/>
  <c r="D64" i="26" s="1"/>
  <c r="H55" i="26"/>
  <c r="H65" i="26" s="1"/>
  <c r="F49" i="26"/>
  <c r="F59" i="26" s="1"/>
  <c r="I50" i="25"/>
  <c r="I60" i="25" s="1"/>
  <c r="I61" i="25" s="1"/>
  <c r="H54" i="26"/>
  <c r="H64" i="26" s="1"/>
  <c r="M85" i="26" s="1"/>
  <c r="H96" i="26" s="1"/>
  <c r="F53" i="26"/>
  <c r="F63" i="26" s="1"/>
  <c r="I84" i="26" s="1"/>
  <c r="F95" i="26" s="1"/>
  <c r="F51" i="26"/>
  <c r="F61" i="26" s="1"/>
  <c r="I82" i="26" s="1"/>
  <c r="F93" i="26" s="1"/>
  <c r="F48" i="26"/>
  <c r="F58" i="26" s="1"/>
  <c r="I79" i="26" s="1"/>
  <c r="F90" i="26" s="1"/>
  <c r="E51" i="26"/>
  <c r="E61" i="26" s="1"/>
  <c r="G82" i="26" s="1"/>
  <c r="E93" i="26" s="1"/>
  <c r="D52" i="26"/>
  <c r="D62" i="26" s="1"/>
  <c r="E83" i="26" s="1"/>
  <c r="D94" i="26" s="1"/>
  <c r="D49" i="26"/>
  <c r="D59" i="26" s="1"/>
  <c r="C50" i="26"/>
  <c r="C60" i="26" s="1"/>
  <c r="C81" i="26" s="1"/>
  <c r="C92" i="26" s="1"/>
  <c r="C48" i="26"/>
  <c r="C58" i="26" s="1"/>
  <c r="C79" i="26" s="1"/>
  <c r="C90" i="26" s="1"/>
  <c r="H49" i="26"/>
  <c r="H59" i="26" s="1"/>
  <c r="M80" i="26" s="1"/>
  <c r="H91" i="26" s="1"/>
  <c r="D50" i="26"/>
  <c r="D60" i="26" s="1"/>
  <c r="E81" i="26" s="1"/>
  <c r="D92" i="26" s="1"/>
  <c r="F54" i="26"/>
  <c r="F64" i="26" s="1"/>
  <c r="I85" i="26" s="1"/>
  <c r="F96" i="26" s="1"/>
  <c r="K79" i="26"/>
  <c r="G90" i="26" s="1"/>
  <c r="E53" i="26"/>
  <c r="E63" i="26" s="1"/>
  <c r="H50" i="26"/>
  <c r="H60" i="26" s="1"/>
  <c r="I48" i="26"/>
  <c r="I58" i="26" s="1"/>
  <c r="D55" i="26"/>
  <c r="D65" i="26" s="1"/>
  <c r="H51" i="26"/>
  <c r="H61" i="26" s="1"/>
  <c r="D48" i="26"/>
  <c r="D58" i="26" s="1"/>
  <c r="E50" i="26"/>
  <c r="E60" i="26" s="1"/>
  <c r="C52" i="26"/>
  <c r="C62" i="26" s="1"/>
  <c r="C54" i="26"/>
  <c r="C64" i="26" s="1"/>
  <c r="E85" i="26"/>
  <c r="D96" i="26" s="1"/>
  <c r="I81" i="26"/>
  <c r="F92" i="26" s="1"/>
  <c r="M83" i="26"/>
  <c r="H94" i="26" s="1"/>
  <c r="I49" i="26"/>
  <c r="I59" i="26" s="1"/>
  <c r="D53" i="26"/>
  <c r="D63" i="26" s="1"/>
  <c r="E48" i="26"/>
  <c r="E58" i="26" s="1"/>
  <c r="E54" i="26"/>
  <c r="E64" i="26" s="1"/>
  <c r="G50" i="26"/>
  <c r="G60" i="26" s="1"/>
  <c r="I50" i="26"/>
  <c r="I60" i="26" s="1"/>
  <c r="G52" i="26"/>
  <c r="G62" i="26" s="1"/>
  <c r="G54" i="26"/>
  <c r="G64" i="26" s="1"/>
  <c r="M86" i="26"/>
  <c r="H97" i="26" s="1"/>
  <c r="E80" i="26"/>
  <c r="D91" i="26" s="1"/>
  <c r="F52" i="26"/>
  <c r="F62" i="26" s="1"/>
  <c r="H53" i="26"/>
  <c r="H63" i="26" s="1"/>
  <c r="I80" i="26"/>
  <c r="F91" i="26" s="1"/>
  <c r="F55" i="26"/>
  <c r="F65" i="26" s="1"/>
  <c r="C51" i="26"/>
  <c r="C61" i="26" s="1"/>
  <c r="C53" i="26"/>
  <c r="C63" i="26" s="1"/>
  <c r="C55" i="26"/>
  <c r="C65" i="26" s="1"/>
  <c r="G80" i="26"/>
  <c r="E91" i="26" s="1"/>
  <c r="G86" i="26"/>
  <c r="E97" i="26" s="1"/>
  <c r="D51" i="26"/>
  <c r="D61" i="26" s="1"/>
  <c r="C49" i="26"/>
  <c r="C59" i="26" s="1"/>
  <c r="E52" i="26"/>
  <c r="E62" i="26" s="1"/>
  <c r="H48" i="26"/>
  <c r="H58" i="26" s="1"/>
  <c r="G49" i="26"/>
  <c r="G59" i="26" s="1"/>
  <c r="G51" i="26"/>
  <c r="G61" i="26" s="1"/>
  <c r="G53" i="26"/>
  <c r="G63" i="26" s="1"/>
  <c r="G55" i="26"/>
  <c r="G65" i="26" s="1"/>
  <c r="H50" i="25"/>
  <c r="H60" i="25" s="1"/>
  <c r="G52" i="25"/>
  <c r="G62" i="25" s="1"/>
  <c r="F48" i="25"/>
  <c r="F58" i="25" s="1"/>
  <c r="E48" i="25"/>
  <c r="E58" i="25" s="1"/>
  <c r="D49" i="25"/>
  <c r="D59" i="25" s="1"/>
  <c r="G54" i="25"/>
  <c r="G64" i="25" s="1"/>
  <c r="K85" i="25" s="1"/>
  <c r="G96" i="25" s="1"/>
  <c r="F51" i="25"/>
  <c r="F61" i="25" s="1"/>
  <c r="I82" i="25" s="1"/>
  <c r="F93" i="25" s="1"/>
  <c r="E51" i="25"/>
  <c r="E61" i="25" s="1"/>
  <c r="D50" i="25"/>
  <c r="D60" i="25" s="1"/>
  <c r="E81" i="25" s="1"/>
  <c r="D92" i="25" s="1"/>
  <c r="E55" i="25"/>
  <c r="E65" i="25" s="1"/>
  <c r="G86" i="25" s="1"/>
  <c r="E97" i="25" s="1"/>
  <c r="D48" i="25"/>
  <c r="D58" i="25" s="1"/>
  <c r="E79" i="25" s="1"/>
  <c r="D90" i="25" s="1"/>
  <c r="G50" i="25"/>
  <c r="G60" i="25" s="1"/>
  <c r="F49" i="25"/>
  <c r="F59" i="25" s="1"/>
  <c r="I80" i="25" s="1"/>
  <c r="F91" i="25" s="1"/>
  <c r="C81" i="25"/>
  <c r="C92" i="25" s="1"/>
  <c r="C80" i="25"/>
  <c r="C91" i="25" s="1"/>
  <c r="J50" i="25"/>
  <c r="H52" i="25"/>
  <c r="H62" i="25" s="1"/>
  <c r="H54" i="25"/>
  <c r="H64" i="25" s="1"/>
  <c r="E54" i="25"/>
  <c r="E64" i="25" s="1"/>
  <c r="F54" i="25"/>
  <c r="F64" i="25" s="1"/>
  <c r="G48" i="25"/>
  <c r="G58" i="25" s="1"/>
  <c r="G83" i="25"/>
  <c r="E94" i="25" s="1"/>
  <c r="G82" i="25"/>
  <c r="E93" i="25" s="1"/>
  <c r="D51" i="25"/>
  <c r="D61" i="25" s="1"/>
  <c r="D53" i="25"/>
  <c r="D63" i="25" s="1"/>
  <c r="D55" i="25"/>
  <c r="D65" i="25" s="1"/>
  <c r="F55" i="25"/>
  <c r="F65" i="25" s="1"/>
  <c r="C51" i="25"/>
  <c r="C61" i="25" s="1"/>
  <c r="C53" i="25"/>
  <c r="C63" i="25" s="1"/>
  <c r="C55" i="25"/>
  <c r="C65" i="25" s="1"/>
  <c r="C48" i="25"/>
  <c r="C58" i="25" s="1"/>
  <c r="I79" i="25"/>
  <c r="F90" i="25" s="1"/>
  <c r="G79" i="25"/>
  <c r="E90" i="25" s="1"/>
  <c r="H49" i="25"/>
  <c r="H59" i="25" s="1"/>
  <c r="H51" i="25"/>
  <c r="H61" i="25" s="1"/>
  <c r="H53" i="25"/>
  <c r="H63" i="25" s="1"/>
  <c r="M86" i="25"/>
  <c r="H97" i="25" s="1"/>
  <c r="F52" i="25"/>
  <c r="F62" i="25" s="1"/>
  <c r="G49" i="25"/>
  <c r="G59" i="25" s="1"/>
  <c r="G51" i="25"/>
  <c r="G61" i="25" s="1"/>
  <c r="G53" i="25"/>
  <c r="G63" i="25" s="1"/>
  <c r="G55" i="25"/>
  <c r="G65" i="25" s="1"/>
  <c r="E80" i="25"/>
  <c r="D91" i="25" s="1"/>
  <c r="M81" i="25"/>
  <c r="H92" i="25" s="1"/>
  <c r="H48" i="25"/>
  <c r="H58" i="25" s="1"/>
  <c r="F50" i="25"/>
  <c r="F60" i="25" s="1"/>
  <c r="D52" i="25"/>
  <c r="D62" i="25" s="1"/>
  <c r="D54" i="25"/>
  <c r="D64" i="25" s="1"/>
  <c r="G84" i="25"/>
  <c r="E95" i="25" s="1"/>
  <c r="F53" i="25"/>
  <c r="F63" i="25" s="1"/>
  <c r="E50" i="25"/>
  <c r="E60" i="25" s="1"/>
  <c r="C83" i="25"/>
  <c r="C94" i="25" s="1"/>
  <c r="C54" i="25"/>
  <c r="C64" i="25" s="1"/>
  <c r="E49" i="25"/>
  <c r="E59" i="25" s="1"/>
  <c r="C70" i="25" l="1"/>
  <c r="D69" i="25"/>
  <c r="E72" i="25"/>
  <c r="E73" i="25"/>
  <c r="C72" i="25"/>
  <c r="G72" i="25"/>
  <c r="C69" i="25"/>
  <c r="H70" i="25"/>
  <c r="G70" i="25"/>
  <c r="E71" i="25"/>
  <c r="E68" i="25"/>
  <c r="F68" i="25"/>
  <c r="H75" i="25"/>
  <c r="K83" i="25"/>
  <c r="G94" i="25" s="1"/>
  <c r="I61" i="26"/>
  <c r="F68" i="26" s="1"/>
  <c r="C70" i="26"/>
  <c r="C84" i="26"/>
  <c r="C95" i="26" s="1"/>
  <c r="I83" i="26"/>
  <c r="F94" i="26" s="1"/>
  <c r="K81" i="26"/>
  <c r="G92" i="26" s="1"/>
  <c r="E79" i="26"/>
  <c r="D90" i="26" s="1"/>
  <c r="D68" i="26"/>
  <c r="M81" i="26"/>
  <c r="H92" i="26" s="1"/>
  <c r="G83" i="26"/>
  <c r="E94" i="26" s="1"/>
  <c r="E72" i="26"/>
  <c r="K82" i="26"/>
  <c r="G93" i="26" s="1"/>
  <c r="C80" i="26"/>
  <c r="C91" i="26" s="1"/>
  <c r="C102" i="26" s="1"/>
  <c r="C113" i="26" s="1"/>
  <c r="C69" i="26"/>
  <c r="C82" i="26"/>
  <c r="C93" i="26" s="1"/>
  <c r="M84" i="26"/>
  <c r="H95" i="26" s="1"/>
  <c r="H73" i="26"/>
  <c r="K85" i="26"/>
  <c r="G96" i="26" s="1"/>
  <c r="D107" i="26" s="1"/>
  <c r="D118" i="26" s="1"/>
  <c r="G85" i="26"/>
  <c r="E96" i="26" s="1"/>
  <c r="E74" i="26"/>
  <c r="E84" i="26"/>
  <c r="D95" i="26" s="1"/>
  <c r="C85" i="26"/>
  <c r="C96" i="26" s="1"/>
  <c r="C107" i="26" s="1"/>
  <c r="C118" i="26" s="1"/>
  <c r="C74" i="26"/>
  <c r="M82" i="26"/>
  <c r="H93" i="26" s="1"/>
  <c r="D104" i="26" s="1"/>
  <c r="D115" i="26" s="1"/>
  <c r="E82" i="26"/>
  <c r="D93" i="26" s="1"/>
  <c r="D71" i="26"/>
  <c r="I86" i="26"/>
  <c r="F97" i="26" s="1"/>
  <c r="K83" i="26"/>
  <c r="G94" i="26" s="1"/>
  <c r="G72" i="26"/>
  <c r="G79" i="26"/>
  <c r="E90" i="26" s="1"/>
  <c r="C101" i="26" s="1"/>
  <c r="C112" i="26" s="1"/>
  <c r="C83" i="26"/>
  <c r="C94" i="26" s="1"/>
  <c r="C72" i="26"/>
  <c r="E86" i="26"/>
  <c r="D97" i="26" s="1"/>
  <c r="D75" i="26"/>
  <c r="K84" i="26"/>
  <c r="G95" i="26" s="1"/>
  <c r="G73" i="26"/>
  <c r="K80" i="26"/>
  <c r="G91" i="26" s="1"/>
  <c r="D102" i="26" s="1"/>
  <c r="D113" i="26" s="1"/>
  <c r="G69" i="26"/>
  <c r="K86" i="26"/>
  <c r="G97" i="26" s="1"/>
  <c r="G75" i="26"/>
  <c r="M79" i="26"/>
  <c r="H90" i="26" s="1"/>
  <c r="D101" i="26" s="1"/>
  <c r="D112" i="26" s="1"/>
  <c r="H68" i="26"/>
  <c r="C86" i="26"/>
  <c r="C97" i="26" s="1"/>
  <c r="C75" i="26"/>
  <c r="G81" i="26"/>
  <c r="E92" i="26" s="1"/>
  <c r="C103" i="26" s="1"/>
  <c r="C114" i="26" s="1"/>
  <c r="E70" i="26"/>
  <c r="G84" i="26"/>
  <c r="E95" i="26" s="1"/>
  <c r="E73" i="26"/>
  <c r="F71" i="25"/>
  <c r="F69" i="25"/>
  <c r="D68" i="25"/>
  <c r="K81" i="25"/>
  <c r="G92" i="25" s="1"/>
  <c r="E75" i="25"/>
  <c r="D70" i="25"/>
  <c r="G74" i="25"/>
  <c r="I84" i="25"/>
  <c r="F95" i="25" s="1"/>
  <c r="F73" i="25"/>
  <c r="I81" i="25"/>
  <c r="F92" i="25" s="1"/>
  <c r="F70" i="25"/>
  <c r="K82" i="25"/>
  <c r="G93" i="25" s="1"/>
  <c r="G71" i="25"/>
  <c r="C84" i="25"/>
  <c r="C95" i="25" s="1"/>
  <c r="C73" i="25"/>
  <c r="K79" i="25"/>
  <c r="G90" i="25" s="1"/>
  <c r="G68" i="25"/>
  <c r="M83" i="25"/>
  <c r="H94" i="25" s="1"/>
  <c r="H72" i="25"/>
  <c r="M79" i="25"/>
  <c r="H90" i="25" s="1"/>
  <c r="D101" i="25" s="1"/>
  <c r="D112" i="25" s="1"/>
  <c r="H68" i="25"/>
  <c r="K80" i="25"/>
  <c r="G91" i="25" s="1"/>
  <c r="G69" i="25"/>
  <c r="M84" i="25"/>
  <c r="H95" i="25" s="1"/>
  <c r="H73" i="25"/>
  <c r="C82" i="25"/>
  <c r="C93" i="25" s="1"/>
  <c r="C71" i="25"/>
  <c r="E86" i="25"/>
  <c r="D97" i="25" s="1"/>
  <c r="D75" i="25"/>
  <c r="I85" i="25"/>
  <c r="F96" i="25" s="1"/>
  <c r="F74" i="25"/>
  <c r="G80" i="25"/>
  <c r="E91" i="25" s="1"/>
  <c r="C102" i="25" s="1"/>
  <c r="C113" i="25" s="1"/>
  <c r="E69" i="25"/>
  <c r="G81" i="25"/>
  <c r="E92" i="25" s="1"/>
  <c r="C103" i="25" s="1"/>
  <c r="C114" i="25" s="1"/>
  <c r="E70" i="25"/>
  <c r="E85" i="25"/>
  <c r="D96" i="25" s="1"/>
  <c r="D74" i="25"/>
  <c r="K86" i="25"/>
  <c r="G97" i="25" s="1"/>
  <c r="G75" i="25"/>
  <c r="I83" i="25"/>
  <c r="F94" i="25" s="1"/>
  <c r="F72" i="25"/>
  <c r="M82" i="25"/>
  <c r="H93" i="25" s="1"/>
  <c r="H71" i="25"/>
  <c r="C79" i="25"/>
  <c r="C90" i="25" s="1"/>
  <c r="C101" i="25" s="1"/>
  <c r="C112" i="25" s="1"/>
  <c r="C68" i="25"/>
  <c r="I86" i="25"/>
  <c r="F97" i="25" s="1"/>
  <c r="D108" i="25" s="1"/>
  <c r="D119" i="25" s="1"/>
  <c r="F75" i="25"/>
  <c r="E84" i="25"/>
  <c r="D95" i="25" s="1"/>
  <c r="D73" i="25"/>
  <c r="G85" i="25"/>
  <c r="E96" i="25" s="1"/>
  <c r="E74" i="25"/>
  <c r="C85" i="25"/>
  <c r="C96" i="25" s="1"/>
  <c r="C74" i="25"/>
  <c r="E83" i="25"/>
  <c r="D94" i="25" s="1"/>
  <c r="C105" i="25" s="1"/>
  <c r="C116" i="25" s="1"/>
  <c r="D72" i="25"/>
  <c r="K84" i="25"/>
  <c r="G95" i="25" s="1"/>
  <c r="G73" i="25"/>
  <c r="M80" i="25"/>
  <c r="H91" i="25" s="1"/>
  <c r="H69" i="25"/>
  <c r="C86" i="25"/>
  <c r="C97" i="25" s="1"/>
  <c r="C108" i="25" s="1"/>
  <c r="C119" i="25" s="1"/>
  <c r="C75" i="25"/>
  <c r="E82" i="25"/>
  <c r="D93" i="25" s="1"/>
  <c r="D71" i="25"/>
  <c r="M85" i="25"/>
  <c r="H96" i="25" s="1"/>
  <c r="H74" i="25"/>
  <c r="J19" i="7"/>
  <c r="J8" i="7"/>
  <c r="C27" i="7" s="1"/>
  <c r="F72" i="26" l="1"/>
  <c r="F71" i="26"/>
  <c r="D72" i="26"/>
  <c r="D104" i="25"/>
  <c r="D115" i="25" s="1"/>
  <c r="E68" i="26"/>
  <c r="F75" i="26"/>
  <c r="H71" i="26"/>
  <c r="D73" i="26"/>
  <c r="G74" i="26"/>
  <c r="C71" i="26"/>
  <c r="G71" i="26"/>
  <c r="H70" i="26"/>
  <c r="G70" i="26"/>
  <c r="C73" i="26"/>
  <c r="F74" i="26"/>
  <c r="H69" i="26"/>
  <c r="F73" i="26"/>
  <c r="G68" i="26"/>
  <c r="C68" i="26"/>
  <c r="H75" i="26"/>
  <c r="F69" i="26"/>
  <c r="E75" i="26"/>
  <c r="D74" i="26"/>
  <c r="F70" i="26"/>
  <c r="D69" i="26"/>
  <c r="D70" i="26"/>
  <c r="H72" i="26"/>
  <c r="H74" i="26"/>
  <c r="E69" i="26"/>
  <c r="E71" i="26"/>
  <c r="C108" i="26"/>
  <c r="C119" i="26" s="1"/>
  <c r="D103" i="26"/>
  <c r="D114" i="26" s="1"/>
  <c r="D106" i="26"/>
  <c r="D117" i="26" s="1"/>
  <c r="C105" i="26"/>
  <c r="C116" i="26" s="1"/>
  <c r="D108" i="26"/>
  <c r="D119" i="26" s="1"/>
  <c r="C104" i="26"/>
  <c r="C115" i="26" s="1"/>
  <c r="C106" i="26"/>
  <c r="C117" i="26" s="1"/>
  <c r="D105" i="26"/>
  <c r="D116" i="26" s="1"/>
  <c r="D103" i="25"/>
  <c r="D114" i="25" s="1"/>
  <c r="C106" i="25"/>
  <c r="C117" i="25" s="1"/>
  <c r="D102" i="25"/>
  <c r="D113" i="25" s="1"/>
  <c r="C107" i="25"/>
  <c r="C118" i="25" s="1"/>
  <c r="D107" i="25"/>
  <c r="D118" i="25" s="1"/>
  <c r="C104" i="25"/>
  <c r="C115" i="25" s="1"/>
  <c r="D105" i="25"/>
  <c r="D116" i="25" s="1"/>
  <c r="D106" i="25"/>
  <c r="D117" i="25" s="1"/>
  <c r="J40" i="7" l="1"/>
  <c r="J39" i="7"/>
  <c r="I40" i="7"/>
  <c r="I39" i="7"/>
  <c r="H45" i="7"/>
  <c r="H44" i="7"/>
  <c r="H43" i="7"/>
  <c r="H42" i="7"/>
  <c r="H41" i="7"/>
  <c r="H40" i="7"/>
  <c r="H39" i="7"/>
  <c r="G45" i="7"/>
  <c r="G44" i="7"/>
  <c r="G43" i="7"/>
  <c r="G42" i="7"/>
  <c r="G41" i="7"/>
  <c r="G40" i="7"/>
  <c r="G39" i="7"/>
  <c r="F45" i="7"/>
  <c r="F44" i="7"/>
  <c r="F43" i="7"/>
  <c r="F42" i="7"/>
  <c r="F41" i="7"/>
  <c r="F40" i="7"/>
  <c r="F39" i="7"/>
  <c r="J38" i="7"/>
  <c r="I38" i="7"/>
  <c r="H38" i="7"/>
  <c r="G38" i="7"/>
  <c r="F38" i="7"/>
  <c r="E45" i="7"/>
  <c r="E44" i="7"/>
  <c r="E43" i="7"/>
  <c r="E42" i="7"/>
  <c r="E41" i="7"/>
  <c r="E40" i="7"/>
  <c r="E39" i="7"/>
  <c r="E38" i="7"/>
  <c r="D45" i="7"/>
  <c r="D44" i="7"/>
  <c r="D43" i="7"/>
  <c r="D42" i="7"/>
  <c r="D41" i="7"/>
  <c r="D40" i="7"/>
  <c r="D39" i="7"/>
  <c r="D38" i="7"/>
  <c r="C45" i="7"/>
  <c r="C44" i="7"/>
  <c r="C43" i="7"/>
  <c r="C42" i="7"/>
  <c r="C41" i="7"/>
  <c r="C40" i="7"/>
  <c r="C39" i="7"/>
  <c r="C38" i="7"/>
  <c r="J29" i="7"/>
  <c r="J28" i="7"/>
  <c r="J27" i="7"/>
  <c r="I29" i="7"/>
  <c r="I28" i="7"/>
  <c r="I27" i="7"/>
  <c r="H28" i="7"/>
  <c r="H34" i="7"/>
  <c r="H33" i="7"/>
  <c r="H32" i="7"/>
  <c r="H31" i="7"/>
  <c r="H30" i="7"/>
  <c r="H29" i="7"/>
  <c r="H27" i="7"/>
  <c r="G34" i="7"/>
  <c r="G33" i="7"/>
  <c r="G32" i="7"/>
  <c r="G31" i="7"/>
  <c r="G30" i="7"/>
  <c r="G29" i="7"/>
  <c r="G28" i="7"/>
  <c r="G27" i="7"/>
  <c r="F34" i="7"/>
  <c r="F33" i="7"/>
  <c r="F32" i="7"/>
  <c r="F31" i="7"/>
  <c r="F30" i="7"/>
  <c r="F29" i="7"/>
  <c r="F28" i="7"/>
  <c r="F27" i="7"/>
  <c r="E34" i="7"/>
  <c r="E33" i="7"/>
  <c r="E32" i="7"/>
  <c r="E31" i="7"/>
  <c r="E30" i="7"/>
  <c r="E29" i="7"/>
  <c r="E28" i="7"/>
  <c r="E27" i="7"/>
  <c r="D34" i="7"/>
  <c r="D33" i="7"/>
  <c r="D32" i="7"/>
  <c r="D31" i="7"/>
  <c r="D30" i="7"/>
  <c r="D29" i="7"/>
  <c r="D28" i="7"/>
  <c r="D27" i="7"/>
  <c r="C34" i="7"/>
  <c r="C33" i="7"/>
  <c r="C32" i="7"/>
  <c r="C31" i="7"/>
  <c r="C30" i="7"/>
  <c r="C29" i="7"/>
  <c r="C28" i="7"/>
  <c r="F20" i="22" l="1"/>
  <c r="E20" i="22"/>
  <c r="D20" i="22"/>
  <c r="C20" i="22"/>
  <c r="D19" i="22"/>
  <c r="C19" i="22"/>
  <c r="F18" i="22"/>
  <c r="E18" i="22"/>
  <c r="D18" i="22"/>
  <c r="C18" i="22"/>
  <c r="F17" i="22"/>
  <c r="E17" i="22"/>
  <c r="D17" i="22"/>
  <c r="C17" i="22"/>
  <c r="F16" i="22"/>
  <c r="E16" i="22"/>
  <c r="D16" i="22"/>
  <c r="C16" i="22"/>
  <c r="F15" i="22"/>
  <c r="E15" i="22"/>
  <c r="D15" i="22"/>
  <c r="C15" i="22"/>
  <c r="F14" i="22"/>
  <c r="E14" i="22"/>
  <c r="D14" i="22"/>
  <c r="C14" i="22"/>
  <c r="F13" i="22"/>
  <c r="E13" i="22"/>
  <c r="D13" i="22"/>
  <c r="C13" i="22"/>
  <c r="S29" i="7"/>
  <c r="R29" i="7"/>
  <c r="R40" i="7" s="1"/>
  <c r="R30" i="7"/>
  <c r="R28" i="7"/>
  <c r="R39" i="7" s="1"/>
  <c r="S28" i="7"/>
  <c r="S30" i="7"/>
  <c r="S31" i="7"/>
  <c r="R42" i="7" s="1"/>
  <c r="S32" i="7"/>
  <c r="R43" i="7" s="1"/>
  <c r="S27" i="7"/>
  <c r="R38" i="7" s="1"/>
  <c r="R41" i="7" l="1"/>
  <c r="F19" i="22"/>
  <c r="E19" i="22"/>
  <c r="U32" i="7" l="1"/>
  <c r="T32" i="7"/>
  <c r="U31" i="7"/>
  <c r="T31" i="7"/>
  <c r="U30" i="7"/>
  <c r="T30" i="7"/>
  <c r="U29" i="7"/>
  <c r="T29" i="7"/>
  <c r="U28" i="7"/>
  <c r="T28" i="7"/>
  <c r="U27" i="7"/>
  <c r="T27" i="7"/>
  <c r="S38" i="7" l="1"/>
  <c r="S40" i="7"/>
  <c r="S42" i="7"/>
  <c r="S39" i="7"/>
  <c r="S41" i="7"/>
  <c r="S43" i="7"/>
  <c r="I48" i="7"/>
  <c r="I58" i="7" s="1"/>
  <c r="I49" i="7"/>
  <c r="I59" i="7" s="1"/>
  <c r="J48" i="7"/>
  <c r="J49" i="7"/>
  <c r="J50" i="7"/>
  <c r="G48" i="7"/>
  <c r="G49" i="7"/>
  <c r="F48" i="7"/>
  <c r="H48" i="7"/>
  <c r="F49" i="7"/>
  <c r="H49" i="7"/>
  <c r="F50" i="7"/>
  <c r="H50" i="7"/>
  <c r="F51" i="7"/>
  <c r="H51" i="7"/>
  <c r="D48" i="7"/>
  <c r="D49" i="7"/>
  <c r="D50" i="7"/>
  <c r="C48" i="7"/>
  <c r="E48" i="7"/>
  <c r="C49" i="7"/>
  <c r="E49" i="7"/>
  <c r="C50" i="7"/>
  <c r="E50" i="7"/>
  <c r="C51" i="7"/>
  <c r="E51" i="7"/>
  <c r="G50" i="7"/>
  <c r="I50" i="7"/>
  <c r="I60" i="7" s="1"/>
  <c r="D51" i="7"/>
  <c r="G51" i="7"/>
  <c r="D52" i="7"/>
  <c r="G52" i="7"/>
  <c r="D53" i="7"/>
  <c r="G53" i="7"/>
  <c r="D54" i="7"/>
  <c r="G54" i="7"/>
  <c r="D55" i="7"/>
  <c r="G55" i="7"/>
  <c r="C52" i="7"/>
  <c r="E52" i="7"/>
  <c r="F52" i="7"/>
  <c r="H52" i="7"/>
  <c r="C53" i="7"/>
  <c r="E53" i="7"/>
  <c r="F53" i="7"/>
  <c r="H53" i="7"/>
  <c r="C54" i="7"/>
  <c r="E54" i="7"/>
  <c r="F54" i="7"/>
  <c r="H54" i="7"/>
  <c r="C55" i="7"/>
  <c r="E55" i="7"/>
  <c r="F55" i="7"/>
  <c r="H55" i="7"/>
  <c r="I61" i="7" l="1"/>
  <c r="H64" i="7"/>
  <c r="M85" i="7" s="1"/>
  <c r="G64" i="7"/>
  <c r="G62" i="7"/>
  <c r="F60" i="7"/>
  <c r="F58" i="7"/>
  <c r="I79" i="7" s="1"/>
  <c r="G60" i="7"/>
  <c r="H61" i="7"/>
  <c r="H59" i="7"/>
  <c r="G59" i="7"/>
  <c r="H63" i="7"/>
  <c r="G65" i="7"/>
  <c r="G61" i="7"/>
  <c r="F61" i="7"/>
  <c r="F59" i="7"/>
  <c r="G58" i="7"/>
  <c r="K79" i="7" s="1"/>
  <c r="H65" i="7"/>
  <c r="H62" i="7"/>
  <c r="G63" i="7"/>
  <c r="F65" i="7"/>
  <c r="F64" i="7"/>
  <c r="F63" i="7"/>
  <c r="F62" i="7"/>
  <c r="H60" i="7"/>
  <c r="H58" i="7"/>
  <c r="M79" i="7" s="1"/>
  <c r="D63" i="7"/>
  <c r="D61" i="7"/>
  <c r="C61" i="7"/>
  <c r="C59" i="7"/>
  <c r="D59" i="7"/>
  <c r="E65" i="7"/>
  <c r="E64" i="7"/>
  <c r="E63" i="7"/>
  <c r="E62" i="7"/>
  <c r="E60" i="7"/>
  <c r="E58" i="7"/>
  <c r="G79" i="7" s="1"/>
  <c r="D58" i="7"/>
  <c r="E79" i="7" s="1"/>
  <c r="D65" i="7"/>
  <c r="C65" i="7"/>
  <c r="C64" i="7"/>
  <c r="C63" i="7"/>
  <c r="C62" i="7"/>
  <c r="D64" i="7"/>
  <c r="D62" i="7"/>
  <c r="C60" i="7"/>
  <c r="C58" i="7"/>
  <c r="C79" i="7" s="1"/>
  <c r="E61" i="7"/>
  <c r="E59" i="7"/>
  <c r="D60" i="7"/>
  <c r="D70" i="7" l="1"/>
  <c r="E81" i="7"/>
  <c r="H75" i="7"/>
  <c r="M86" i="7"/>
  <c r="H97" i="7" s="1"/>
  <c r="G71" i="7"/>
  <c r="K82" i="7"/>
  <c r="F70" i="7"/>
  <c r="I81" i="7"/>
  <c r="E69" i="7"/>
  <c r="G80" i="7"/>
  <c r="D72" i="7"/>
  <c r="E83" i="7"/>
  <c r="C74" i="7"/>
  <c r="C85" i="7"/>
  <c r="E74" i="7"/>
  <c r="G85" i="7"/>
  <c r="E96" i="7" s="1"/>
  <c r="C71" i="7"/>
  <c r="C82" i="7"/>
  <c r="H70" i="7"/>
  <c r="M81" i="7"/>
  <c r="H92" i="7" s="1"/>
  <c r="F75" i="7"/>
  <c r="I86" i="7"/>
  <c r="G75" i="7"/>
  <c r="K86" i="7"/>
  <c r="G97" i="7" s="1"/>
  <c r="H71" i="7"/>
  <c r="M82" i="7"/>
  <c r="H93" i="7" s="1"/>
  <c r="G72" i="7"/>
  <c r="K83" i="7"/>
  <c r="G94" i="7" s="1"/>
  <c r="C70" i="7"/>
  <c r="C81" i="7"/>
  <c r="C92" i="7" s="1"/>
  <c r="C73" i="7"/>
  <c r="C84" i="7"/>
  <c r="C95" i="7" s="1"/>
  <c r="E73" i="7"/>
  <c r="G84" i="7"/>
  <c r="E95" i="7" s="1"/>
  <c r="C69" i="7"/>
  <c r="C80" i="7"/>
  <c r="F74" i="7"/>
  <c r="I85" i="7"/>
  <c r="H69" i="7"/>
  <c r="M80" i="7"/>
  <c r="H91" i="7" s="1"/>
  <c r="E71" i="7"/>
  <c r="G82" i="7"/>
  <c r="E93" i="7" s="1"/>
  <c r="D74" i="7"/>
  <c r="E85" i="7"/>
  <c r="C75" i="7"/>
  <c r="C86" i="7"/>
  <c r="C97" i="7" s="1"/>
  <c r="E70" i="7"/>
  <c r="G81" i="7"/>
  <c r="E92" i="7" s="1"/>
  <c r="E75" i="7"/>
  <c r="G86" i="7"/>
  <c r="E97" i="7" s="1"/>
  <c r="D71" i="7"/>
  <c r="E82" i="7"/>
  <c r="D93" i="7" s="1"/>
  <c r="F72" i="7"/>
  <c r="I83" i="7"/>
  <c r="F94" i="7" s="1"/>
  <c r="G73" i="7"/>
  <c r="K84" i="7"/>
  <c r="G95" i="7" s="1"/>
  <c r="F69" i="7"/>
  <c r="I80" i="7"/>
  <c r="F91" i="7" s="1"/>
  <c r="H73" i="7"/>
  <c r="M84" i="7"/>
  <c r="H95" i="7" s="1"/>
  <c r="G70" i="7"/>
  <c r="K81" i="7"/>
  <c r="G92" i="7" s="1"/>
  <c r="G74" i="7"/>
  <c r="K85" i="7"/>
  <c r="G96" i="7" s="1"/>
  <c r="C72" i="7"/>
  <c r="C83" i="7"/>
  <c r="C94" i="7" s="1"/>
  <c r="D75" i="7"/>
  <c r="E86" i="7"/>
  <c r="D97" i="7" s="1"/>
  <c r="E72" i="7"/>
  <c r="G83" i="7"/>
  <c r="E94" i="7" s="1"/>
  <c r="D69" i="7"/>
  <c r="E80" i="7"/>
  <c r="D91" i="7" s="1"/>
  <c r="D73" i="7"/>
  <c r="E84" i="7"/>
  <c r="D95" i="7" s="1"/>
  <c r="F73" i="7"/>
  <c r="I84" i="7"/>
  <c r="F95" i="7" s="1"/>
  <c r="H72" i="7"/>
  <c r="M83" i="7"/>
  <c r="H94" i="7" s="1"/>
  <c r="F71" i="7"/>
  <c r="I82" i="7"/>
  <c r="F93" i="7" s="1"/>
  <c r="G69" i="7"/>
  <c r="K80" i="7"/>
  <c r="G91" i="7" s="1"/>
  <c r="E90" i="7"/>
  <c r="E68" i="7"/>
  <c r="G90" i="7"/>
  <c r="G68" i="7"/>
  <c r="C90" i="7"/>
  <c r="C68" i="7"/>
  <c r="F90" i="7"/>
  <c r="F68" i="7"/>
  <c r="H74" i="7"/>
  <c r="D90" i="7"/>
  <c r="D68" i="7"/>
  <c r="H90" i="7"/>
  <c r="H68" i="7"/>
  <c r="C91" i="7"/>
  <c r="C93" i="7"/>
  <c r="D96" i="7"/>
  <c r="D92" i="7"/>
  <c r="H96" i="7"/>
  <c r="F96" i="7"/>
  <c r="G93" i="7"/>
  <c r="F92" i="7"/>
  <c r="E91" i="7"/>
  <c r="D94" i="7"/>
  <c r="C96" i="7"/>
  <c r="F97" i="7"/>
  <c r="D104" i="7" l="1"/>
  <c r="D115" i="7" s="1"/>
  <c r="C106" i="7"/>
  <c r="C117" i="7" s="1"/>
  <c r="D102" i="7"/>
  <c r="D113" i="7" s="1"/>
  <c r="D106" i="7"/>
  <c r="D117" i="7" s="1"/>
  <c r="C107" i="7"/>
  <c r="C118" i="7" s="1"/>
  <c r="C101" i="7"/>
  <c r="C112" i="7" s="1"/>
  <c r="D107" i="7"/>
  <c r="D118" i="7" s="1"/>
  <c r="D108" i="7"/>
  <c r="D119" i="7" s="1"/>
  <c r="C105" i="7"/>
  <c r="C116" i="7" s="1"/>
  <c r="D105" i="7"/>
  <c r="D116" i="7" s="1"/>
  <c r="C108" i="7"/>
  <c r="C119" i="7" s="1"/>
  <c r="C103" i="7"/>
  <c r="C114" i="7" s="1"/>
  <c r="D103" i="7"/>
  <c r="D114" i="7" s="1"/>
  <c r="C102" i="7"/>
  <c r="C113" i="7" s="1"/>
  <c r="C104" i="7"/>
  <c r="C115" i="7" s="1"/>
  <c r="D101" i="7"/>
  <c r="D112" i="7" s="1"/>
</calcChain>
</file>

<file path=xl/sharedStrings.xml><?xml version="1.0" encoding="utf-8"?>
<sst xmlns="http://schemas.openxmlformats.org/spreadsheetml/2006/main" count="337" uniqueCount="48">
  <si>
    <t>Absorbance 595</t>
  </si>
  <si>
    <t>Absorbance 450</t>
  </si>
  <si>
    <t>595/450</t>
  </si>
  <si>
    <t>Average</t>
  </si>
  <si>
    <t>Day</t>
  </si>
  <si>
    <t xml:space="preserve"> </t>
  </si>
  <si>
    <t>CM + Cell</t>
  </si>
  <si>
    <t>CM + DF + Cell</t>
  </si>
  <si>
    <t>Cell</t>
  </si>
  <si>
    <t>DF + Cell</t>
  </si>
  <si>
    <t>ddi</t>
  </si>
  <si>
    <t>BRADFORD + ddi</t>
  </si>
  <si>
    <t>Dilution</t>
  </si>
  <si>
    <t>BRADFORD</t>
  </si>
  <si>
    <t>READING</t>
  </si>
  <si>
    <t>bradford</t>
  </si>
  <si>
    <t>BRADFORD + buffer</t>
  </si>
  <si>
    <t>Replicate 2</t>
  </si>
  <si>
    <t>Replicate 1</t>
  </si>
  <si>
    <t>N1</t>
  </si>
  <si>
    <t>N2</t>
  </si>
  <si>
    <t>N3</t>
  </si>
  <si>
    <t>STD</t>
  </si>
  <si>
    <t>t.TEST</t>
  </si>
  <si>
    <t>Annotation</t>
  </si>
  <si>
    <t>Diluted protein concentration (y=.4904x)</t>
  </si>
  <si>
    <t>Reading1</t>
  </si>
  <si>
    <t>Dilution1</t>
  </si>
  <si>
    <t>Reading2</t>
  </si>
  <si>
    <t>Dilution2</t>
  </si>
  <si>
    <t>Reading3</t>
  </si>
  <si>
    <t>Dilution3</t>
  </si>
  <si>
    <r>
      <t xml:space="preserve">Actual protein amount,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 to mg</t>
    </r>
  </si>
  <si>
    <t>Cell + DF</t>
  </si>
  <si>
    <t>*refer BSA standard curve</t>
  </si>
  <si>
    <t>*</t>
  </si>
  <si>
    <r>
      <t xml:space="preserve">Actual protein amount,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 xml:space="preserve">g (y=0.4293x+0.4051) </t>
    </r>
  </si>
  <si>
    <t>minus blank ddi</t>
  </si>
  <si>
    <t>y=0.1125x + 0.0556</t>
  </si>
  <si>
    <t>Actual sGAG amount per well</t>
  </si>
  <si>
    <t>Average bradford + PER</t>
  </si>
  <si>
    <r>
      <t xml:space="preserve">Actual protein amount,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 xml:space="preserve">g (minus Bradford + PER) </t>
    </r>
  </si>
  <si>
    <t>Actual amount of protein per well, µg</t>
  </si>
  <si>
    <t>Average protein per well, mg</t>
  </si>
  <si>
    <t>sGAG/mg protein</t>
  </si>
  <si>
    <t>Average sGAG amount per well</t>
  </si>
  <si>
    <t>Absorbance 655</t>
  </si>
  <si>
    <t>sGAG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</si>
</sst>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0" borderId="0" xfId="0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4" xfId="0" applyFill="1" applyBorder="1"/>
    <xf numFmtId="0" fontId="0" fillId="5" borderId="1" xfId="0" applyFill="1" applyBorder="1"/>
    <xf numFmtId="0" fontId="0" fillId="2" borderId="1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1" fillId="5" borderId="0" xfId="0" applyFont="1" applyFill="1"/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/>
    <xf numFmtId="0" fontId="0" fillId="0" borderId="1" xfId="0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0" fillId="4" borderId="0" xfId="0" applyFill="1" applyAlignment="1"/>
    <xf numFmtId="0" fontId="0" fillId="3" borderId="0" xfId="0" applyFill="1" applyAlignment="1"/>
    <xf numFmtId="0" fontId="0" fillId="5" borderId="2" xfId="0" applyFill="1" applyBorder="1"/>
    <xf numFmtId="0" fontId="0" fillId="5" borderId="9" xfId="0" applyFill="1" applyBorder="1"/>
    <xf numFmtId="0" fontId="0" fillId="5" borderId="0" xfId="0" applyFill="1" applyBorder="1" applyAlignment="1"/>
    <xf numFmtId="0" fontId="0" fillId="5" borderId="1" xfId="0" applyFill="1" applyBorder="1" applyAlignment="1"/>
    <xf numFmtId="0" fontId="1" fillId="2" borderId="1" xfId="0" applyFont="1" applyFill="1" applyBorder="1"/>
    <xf numFmtId="0" fontId="1" fillId="5" borderId="1" xfId="0" applyFont="1" applyFill="1" applyBorder="1"/>
    <xf numFmtId="0" fontId="0" fillId="3" borderId="0" xfId="0" applyFill="1"/>
    <xf numFmtId="0" fontId="0" fillId="2" borderId="0" xfId="0" applyFill="1" applyAlignment="1">
      <alignment horizontal="center"/>
    </xf>
    <xf numFmtId="0" fontId="0" fillId="5" borderId="9" xfId="0" applyFill="1" applyBorder="1" applyAlignment="1"/>
    <xf numFmtId="0" fontId="0" fillId="5" borderId="10" xfId="0" applyFill="1" applyBorder="1"/>
    <xf numFmtId="0" fontId="0" fillId="5" borderId="3" xfId="0" applyFill="1" applyBorder="1"/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" xfId="0" applyFill="1" applyBorder="1"/>
    <xf numFmtId="0" fontId="0" fillId="2" borderId="1" xfId="0" applyFill="1" applyBorder="1" applyAlignment="1"/>
    <xf numFmtId="0" fontId="0" fillId="0" borderId="0" xfId="0" applyFill="1"/>
    <xf numFmtId="0" fontId="0" fillId="0" borderId="2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'Assay n1'!$C$111</c:f>
              <c:strCache>
                <c:ptCount val="1"/>
                <c:pt idx="0">
                  <c:v>Cell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xVal>
            <c:numRef>
              <c:f>'Assay n1'!$B$112:$B$119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xVal>
          <c:yVal>
            <c:numRef>
              <c:f>'Assay n1'!$C$112:$C$119</c:f>
              <c:numCache>
                <c:formatCode>General</c:formatCode>
                <c:ptCount val="8"/>
                <c:pt idx="0">
                  <c:v>13.818937654664262</c:v>
                </c:pt>
                <c:pt idx="1">
                  <c:v>12.840104336153027</c:v>
                </c:pt>
                <c:pt idx="2">
                  <c:v>26.878547619033945</c:v>
                </c:pt>
                <c:pt idx="3">
                  <c:v>46.721553362769903</c:v>
                </c:pt>
                <c:pt idx="4">
                  <c:v>32.296096339994378</c:v>
                </c:pt>
                <c:pt idx="5">
                  <c:v>30.765803396684547</c:v>
                </c:pt>
                <c:pt idx="6">
                  <c:v>109.70532152996699</c:v>
                </c:pt>
                <c:pt idx="7">
                  <c:v>89.729672969184364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'Assay n1'!$D$111</c:f>
              <c:strCache>
                <c:ptCount val="1"/>
                <c:pt idx="0">
                  <c:v>Cell + DF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xVal>
            <c:numRef>
              <c:f>'Assay n1'!$B$112:$B$119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xVal>
          <c:yVal>
            <c:numRef>
              <c:f>'Assay n1'!$D$112:$D$119</c:f>
              <c:numCache>
                <c:formatCode>General</c:formatCode>
                <c:ptCount val="8"/>
                <c:pt idx="0">
                  <c:v>13.061799940604217</c:v>
                </c:pt>
                <c:pt idx="1">
                  <c:v>12.904137129908699</c:v>
                </c:pt>
                <c:pt idx="2">
                  <c:v>25.872264163094357</c:v>
                </c:pt>
                <c:pt idx="3">
                  <c:v>56.785700514793483</c:v>
                </c:pt>
                <c:pt idx="4">
                  <c:v>159.30161895075449</c:v>
                </c:pt>
                <c:pt idx="5">
                  <c:v>187.78963530300203</c:v>
                </c:pt>
                <c:pt idx="6">
                  <c:v>201.50325722996362</c:v>
                </c:pt>
                <c:pt idx="7">
                  <c:v>229.40146878263397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01248"/>
        <c:axId val="57307520"/>
      </c:scatterChart>
      <c:valAx>
        <c:axId val="57301248"/>
        <c:scaling>
          <c:orientation val="minMax"/>
          <c:max val="2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307520"/>
        <c:crosses val="autoZero"/>
        <c:crossBetween val="midCat"/>
        <c:majorUnit val="3"/>
      </c:valAx>
      <c:valAx>
        <c:axId val="57307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sGAG/mg protein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301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ea typeface="Tahoma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'Assay n2'!$C$111</c:f>
              <c:strCache>
                <c:ptCount val="1"/>
                <c:pt idx="0">
                  <c:v>Cell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xVal>
            <c:numRef>
              <c:f>'Assay n2'!$B$112:$B$119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xVal>
          <c:yVal>
            <c:numRef>
              <c:f>'Assay n2'!$C$112:$C$119</c:f>
              <c:numCache>
                <c:formatCode>General</c:formatCode>
                <c:ptCount val="8"/>
                <c:pt idx="0">
                  <c:v>11.238150884028059</c:v>
                </c:pt>
                <c:pt idx="1">
                  <c:v>16.700302977738801</c:v>
                </c:pt>
                <c:pt idx="2">
                  <c:v>19.327291072375651</c:v>
                </c:pt>
                <c:pt idx="3">
                  <c:v>35.261843119560396</c:v>
                </c:pt>
                <c:pt idx="4">
                  <c:v>29.325138694792702</c:v>
                </c:pt>
                <c:pt idx="5">
                  <c:v>48.892443311762385</c:v>
                </c:pt>
                <c:pt idx="6">
                  <c:v>103.93808530362749</c:v>
                </c:pt>
                <c:pt idx="7">
                  <c:v>100.00693440368076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'Assay n2'!$D$111</c:f>
              <c:strCache>
                <c:ptCount val="1"/>
                <c:pt idx="0">
                  <c:v>Cell + DF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xVal>
            <c:numRef>
              <c:f>'Assay n2'!$B$112:$B$119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xVal>
          <c:yVal>
            <c:numRef>
              <c:f>'Assay n2'!$D$112:$D$119</c:f>
              <c:numCache>
                <c:formatCode>General</c:formatCode>
                <c:ptCount val="8"/>
                <c:pt idx="0">
                  <c:v>2.4570183160867609</c:v>
                </c:pt>
                <c:pt idx="1">
                  <c:v>24.865079641064654</c:v>
                </c:pt>
                <c:pt idx="2">
                  <c:v>26.608004604667816</c:v>
                </c:pt>
                <c:pt idx="3">
                  <c:v>58.453480191688229</c:v>
                </c:pt>
                <c:pt idx="4">
                  <c:v>140.36178257516318</c:v>
                </c:pt>
                <c:pt idx="5">
                  <c:v>173.56404827254465</c:v>
                </c:pt>
                <c:pt idx="6">
                  <c:v>212.7138766237812</c:v>
                </c:pt>
                <c:pt idx="7">
                  <c:v>185.0577147512947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83168"/>
        <c:axId val="57385344"/>
      </c:scatterChart>
      <c:valAx>
        <c:axId val="57383168"/>
        <c:scaling>
          <c:orientation val="minMax"/>
          <c:max val="2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385344"/>
        <c:crosses val="autoZero"/>
        <c:crossBetween val="midCat"/>
        <c:majorUnit val="3"/>
      </c:valAx>
      <c:valAx>
        <c:axId val="57385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sGAG/mg protein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383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ea typeface="Tahoma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'Assay n3'!$C$111</c:f>
              <c:strCache>
                <c:ptCount val="1"/>
                <c:pt idx="0">
                  <c:v>Cell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xVal>
            <c:numRef>
              <c:f>'Assay n3'!$B$112:$B$119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xVal>
          <c:yVal>
            <c:numRef>
              <c:f>'Assay n3'!$C$112:$C$119</c:f>
              <c:numCache>
                <c:formatCode>General</c:formatCode>
                <c:ptCount val="8"/>
                <c:pt idx="0">
                  <c:v>9.6922878365943532</c:v>
                </c:pt>
                <c:pt idx="1">
                  <c:v>14.213452753085038</c:v>
                </c:pt>
                <c:pt idx="2">
                  <c:v>17.033475076267617</c:v>
                </c:pt>
                <c:pt idx="3">
                  <c:v>62.047890256405545</c:v>
                </c:pt>
                <c:pt idx="4">
                  <c:v>31.664825644175242</c:v>
                </c:pt>
                <c:pt idx="5">
                  <c:v>30.394601957219081</c:v>
                </c:pt>
                <c:pt idx="6">
                  <c:v>103.09593639898725</c:v>
                </c:pt>
                <c:pt idx="7">
                  <c:v>112.25114432327454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'Assay n3'!$D$111</c:f>
              <c:strCache>
                <c:ptCount val="1"/>
                <c:pt idx="0">
                  <c:v>Cell + DF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'Assay n1'!#REF!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xVal>
            <c:numRef>
              <c:f>'Assay n3'!$B$112:$B$119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xVal>
          <c:yVal>
            <c:numRef>
              <c:f>'Assay n3'!$D$112:$D$119</c:f>
              <c:numCache>
                <c:formatCode>General</c:formatCode>
                <c:ptCount val="8"/>
                <c:pt idx="0">
                  <c:v>2.0682557116962026</c:v>
                </c:pt>
                <c:pt idx="1">
                  <c:v>17.082341053562484</c:v>
                </c:pt>
                <c:pt idx="2">
                  <c:v>20.051716395445759</c:v>
                </c:pt>
                <c:pt idx="3">
                  <c:v>44.779787525528889</c:v>
                </c:pt>
                <c:pt idx="4">
                  <c:v>137.05127983028711</c:v>
                </c:pt>
                <c:pt idx="5">
                  <c:v>201.96120904556278</c:v>
                </c:pt>
                <c:pt idx="6">
                  <c:v>212.9280086311816</c:v>
                </c:pt>
                <c:pt idx="7">
                  <c:v>260.74013781154372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01536"/>
        <c:axId val="56811904"/>
      </c:scatterChart>
      <c:valAx>
        <c:axId val="56801536"/>
        <c:scaling>
          <c:orientation val="minMax"/>
          <c:max val="2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811904"/>
        <c:crosses val="autoZero"/>
        <c:crossBetween val="midCat"/>
        <c:majorUnit val="3"/>
      </c:valAx>
      <c:valAx>
        <c:axId val="56811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sGAG/mg protein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801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ea typeface="Tahoma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AVERAGE!$C$12</c:f>
              <c:strCache>
                <c:ptCount val="1"/>
                <c:pt idx="0">
                  <c:v>Cell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AVERAGE!$D$13:$D$20</c:f>
                <c:numCache>
                  <c:formatCode>General</c:formatCode>
                  <c:ptCount val="8"/>
                  <c:pt idx="0">
                    <c:v>2.0848417860790764</c:v>
                  </c:pt>
                  <c:pt idx="1">
                    <c:v>1.9566827143003678</c:v>
                  </c:pt>
                  <c:pt idx="2">
                    <c:v>5.1511895168297777</c:v>
                  </c:pt>
                  <c:pt idx="3">
                    <c:v>13.439456106633848</c:v>
                  </c:pt>
                  <c:pt idx="4">
                    <c:v>1.5652064316511753</c:v>
                  </c:pt>
                  <c:pt idx="5">
                    <c:v>10.574206037156369</c:v>
                  </c:pt>
                  <c:pt idx="6">
                    <c:v>3.5975500987386226</c:v>
                  </c:pt>
                  <c:pt idx="7">
                    <c:v>11.2750421366631</c:v>
                  </c:pt>
                </c:numCache>
              </c:numRef>
            </c:plus>
            <c:minus>
              <c:numRef>
                <c:f>AVERAGE!$D$13:$D$20</c:f>
                <c:numCache>
                  <c:formatCode>General</c:formatCode>
                  <c:ptCount val="8"/>
                  <c:pt idx="0">
                    <c:v>2.0848417860790764</c:v>
                  </c:pt>
                  <c:pt idx="1">
                    <c:v>1.9566827143003678</c:v>
                  </c:pt>
                  <c:pt idx="2">
                    <c:v>5.1511895168297777</c:v>
                  </c:pt>
                  <c:pt idx="3">
                    <c:v>13.439456106633848</c:v>
                  </c:pt>
                  <c:pt idx="4">
                    <c:v>1.5652064316511753</c:v>
                  </c:pt>
                  <c:pt idx="5">
                    <c:v>10.574206037156369</c:v>
                  </c:pt>
                  <c:pt idx="6">
                    <c:v>3.5975500987386226</c:v>
                  </c:pt>
                  <c:pt idx="7">
                    <c:v>11.2750421366631</c:v>
                  </c:pt>
                </c:numCache>
              </c:numRef>
            </c:minus>
          </c:errBars>
          <c:cat>
            <c:numRef>
              <c:f>AVERAGE!$B$13:$B$20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AVERAGE!$C$13:$C$20</c:f>
              <c:numCache>
                <c:formatCode>General</c:formatCode>
                <c:ptCount val="8"/>
                <c:pt idx="0">
                  <c:v>11.58312545842889</c:v>
                </c:pt>
                <c:pt idx="1">
                  <c:v>14.584620022325621</c:v>
                </c:pt>
                <c:pt idx="2">
                  <c:v>21.079771255892407</c:v>
                </c:pt>
                <c:pt idx="3">
                  <c:v>48.010428912911948</c:v>
                </c:pt>
                <c:pt idx="4">
                  <c:v>31.095353559654104</c:v>
                </c:pt>
                <c:pt idx="5">
                  <c:v>36.684282888555337</c:v>
                </c:pt>
                <c:pt idx="6">
                  <c:v>105.57978107752724</c:v>
                </c:pt>
                <c:pt idx="7">
                  <c:v>100.66258389871324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AVERAGE!$E$12</c:f>
              <c:strCache>
                <c:ptCount val="1"/>
                <c:pt idx="0">
                  <c:v>DF + Cell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AVERAGE!$F$13:$F$20</c:f>
                <c:numCache>
                  <c:formatCode>General</c:formatCode>
                  <c:ptCount val="8"/>
                  <c:pt idx="0">
                    <c:v>6.2379289348740352</c:v>
                  </c:pt>
                  <c:pt idx="1">
                    <c:v>6.0703178624106293</c:v>
                  </c:pt>
                  <c:pt idx="2">
                    <c:v>3.591773132108746</c:v>
                  </c:pt>
                  <c:pt idx="3">
                    <c:v>7.4598179924740196</c:v>
                  </c:pt>
                  <c:pt idx="4">
                    <c:v>12.005237893893124</c:v>
                  </c:pt>
                  <c:pt idx="5">
                    <c:v>14.19858894791189</c:v>
                  </c:pt>
                  <c:pt idx="6">
                    <c:v>6.5351458067037322</c:v>
                  </c:pt>
                  <c:pt idx="7">
                    <c:v>38.026985721471156</c:v>
                  </c:pt>
                </c:numCache>
              </c:numRef>
            </c:plus>
            <c:minus>
              <c:numRef>
                <c:f>AVERAGE!$F$13:$F$20</c:f>
                <c:numCache>
                  <c:formatCode>General</c:formatCode>
                  <c:ptCount val="8"/>
                  <c:pt idx="0">
                    <c:v>6.2379289348740352</c:v>
                  </c:pt>
                  <c:pt idx="1">
                    <c:v>6.0703178624106293</c:v>
                  </c:pt>
                  <c:pt idx="2">
                    <c:v>3.591773132108746</c:v>
                  </c:pt>
                  <c:pt idx="3">
                    <c:v>7.4598179924740196</c:v>
                  </c:pt>
                  <c:pt idx="4">
                    <c:v>12.005237893893124</c:v>
                  </c:pt>
                  <c:pt idx="5">
                    <c:v>14.19858894791189</c:v>
                  </c:pt>
                  <c:pt idx="6">
                    <c:v>6.5351458067037322</c:v>
                  </c:pt>
                  <c:pt idx="7">
                    <c:v>38.026985721471156</c:v>
                  </c:pt>
                </c:numCache>
              </c:numRef>
            </c:minus>
          </c:errBars>
          <c:cat>
            <c:numRef>
              <c:f>AVERAGE!$B$13:$B$20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AVERAGE!$E$13:$E$20</c:f>
              <c:numCache>
                <c:formatCode>General</c:formatCode>
                <c:ptCount val="8"/>
                <c:pt idx="0">
                  <c:v>5.8623579894623932</c:v>
                </c:pt>
                <c:pt idx="1">
                  <c:v>18.283852608178609</c:v>
                </c:pt>
                <c:pt idx="2">
                  <c:v>24.177328387735979</c:v>
                </c:pt>
                <c:pt idx="3">
                  <c:v>53.339656077336862</c:v>
                </c:pt>
                <c:pt idx="4">
                  <c:v>145.57156045206827</c:v>
                </c:pt>
                <c:pt idx="5">
                  <c:v>187.77163087370317</c:v>
                </c:pt>
                <c:pt idx="6">
                  <c:v>209.04838082830881</c:v>
                </c:pt>
                <c:pt idx="7">
                  <c:v>225.06644044849079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1536"/>
        <c:axId val="57851904"/>
      </c:lineChart>
      <c:catAx>
        <c:axId val="5784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851904"/>
        <c:crosses val="autoZero"/>
        <c:auto val="1"/>
        <c:lblAlgn val="ctr"/>
        <c:lblOffset val="100"/>
        <c:noMultiLvlLbl val="0"/>
      </c:catAx>
      <c:valAx>
        <c:axId val="57851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sGAG/mg protein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84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595779</xdr:colOff>
      <xdr:row>100</xdr:row>
      <xdr:rowOff>175290</xdr:rowOff>
    </xdr:from>
    <xdr:to>
      <xdr:col>16</xdr:col>
      <xdr:colOff>447923</xdr:colOff>
      <xdr:row>118</xdr:row>
      <xdr:rowOff>155790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595779</xdr:colOff>
      <xdr:row>100</xdr:row>
      <xdr:rowOff>175290</xdr:rowOff>
    </xdr:from>
    <xdr:to>
      <xdr:col>16</xdr:col>
      <xdr:colOff>447923</xdr:colOff>
      <xdr:row>118</xdr:row>
      <xdr:rowOff>155790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595779</xdr:colOff>
      <xdr:row>100</xdr:row>
      <xdr:rowOff>175290</xdr:rowOff>
    </xdr:from>
    <xdr:to>
      <xdr:col>16</xdr:col>
      <xdr:colOff>447923</xdr:colOff>
      <xdr:row>118</xdr:row>
      <xdr:rowOff>155790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21</xdr:row>
      <xdr:rowOff>23813</xdr:rowOff>
    </xdr:from>
    <xdr:to>
      <xdr:col>7</xdr:col>
      <xdr:colOff>328613</xdr:colOff>
      <xdr:row>35</xdr:row>
      <xdr:rowOff>100013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topLeftCell="G1" zoomScale="85" zoomScaleNormal="85" workbookViewId="0">
      <selection activeCell="P1" sqref="P1"/>
    </sheetView>
  </sheetViews>
  <sheetFormatPr defaultRowHeight="15" x14ac:dyDescent="0.25"/>
  <cols>
    <col min="1" max="1" width="9.140625" style="2"/>
    <col min="2" max="2" width="12" style="2" customWidth="1"/>
    <col min="3" max="16384" width="9.140625" style="2"/>
  </cols>
  <sheetData>
    <row r="1" spans="1:25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 t="s">
        <v>47</v>
      </c>
      <c r="Q1" s="21"/>
      <c r="R1" s="21"/>
      <c r="S1" s="21"/>
      <c r="T1" s="21"/>
      <c r="U1" s="28"/>
      <c r="V1" s="21"/>
      <c r="W1" s="21"/>
      <c r="X1" s="21"/>
      <c r="Y1" s="21"/>
    </row>
    <row r="2" spans="1:25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9"/>
      <c r="Q2" s="29"/>
      <c r="R2" s="29"/>
      <c r="S2" s="29"/>
      <c r="T2" s="29"/>
      <c r="U2" s="1"/>
      <c r="V2" s="1"/>
      <c r="W2" s="1"/>
      <c r="X2" s="1"/>
      <c r="Y2" s="1"/>
    </row>
    <row r="3" spans="1:25" x14ac:dyDescent="0.25">
      <c r="A3" s="44" t="s">
        <v>14</v>
      </c>
      <c r="B3" s="41" t="s">
        <v>1</v>
      </c>
      <c r="C3" s="42"/>
      <c r="D3" s="42"/>
      <c r="E3" s="42"/>
      <c r="F3" s="42"/>
      <c r="G3" s="42"/>
      <c r="H3" s="42"/>
      <c r="I3" s="42"/>
      <c r="J3" s="43"/>
      <c r="K3" s="30"/>
      <c r="L3" s="24"/>
      <c r="M3" s="24"/>
      <c r="N3" s="24"/>
      <c r="O3" s="24"/>
      <c r="P3" s="50" t="s">
        <v>14</v>
      </c>
      <c r="Q3" s="56" t="s">
        <v>46</v>
      </c>
      <c r="R3" s="57"/>
      <c r="S3" s="57"/>
      <c r="T3" s="57"/>
      <c r="U3" s="58"/>
      <c r="V3" s="1"/>
      <c r="W3" s="1"/>
      <c r="X3" s="1"/>
      <c r="Y3" s="1"/>
    </row>
    <row r="4" spans="1:25" x14ac:dyDescent="0.25">
      <c r="A4" s="45"/>
      <c r="B4" s="5" t="s">
        <v>4</v>
      </c>
      <c r="C4" s="47" t="s">
        <v>6</v>
      </c>
      <c r="D4" s="47"/>
      <c r="E4" s="47"/>
      <c r="F4" s="47" t="s">
        <v>7</v>
      </c>
      <c r="G4" s="47"/>
      <c r="H4" s="47"/>
      <c r="I4" s="6" t="s">
        <v>11</v>
      </c>
      <c r="J4" s="22" t="s">
        <v>10</v>
      </c>
      <c r="K4" s="23"/>
      <c r="L4" s="12"/>
      <c r="M4" s="12"/>
      <c r="N4" s="12"/>
      <c r="O4" s="12"/>
      <c r="P4" s="51"/>
      <c r="Q4" s="7" t="s">
        <v>4</v>
      </c>
      <c r="R4" s="14" t="s">
        <v>6</v>
      </c>
      <c r="S4" s="15"/>
      <c r="T4" s="14" t="s">
        <v>7</v>
      </c>
      <c r="U4" s="16"/>
      <c r="V4" s="1"/>
      <c r="W4" s="1"/>
      <c r="X4" s="1"/>
      <c r="Y4" s="1"/>
    </row>
    <row r="5" spans="1:25" x14ac:dyDescent="0.25">
      <c r="A5" s="45"/>
      <c r="B5" s="5">
        <v>0</v>
      </c>
      <c r="C5" s="6">
        <v>0.318</v>
      </c>
      <c r="D5" s="6">
        <v>0.32800000000000001</v>
      </c>
      <c r="E5" s="6">
        <v>0.32900000000000001</v>
      </c>
      <c r="F5" s="6">
        <v>0.28899999999999998</v>
      </c>
      <c r="G5" s="6">
        <v>0.29799999999999999</v>
      </c>
      <c r="H5" s="6">
        <v>0.29499999999999998</v>
      </c>
      <c r="I5" s="6">
        <v>0.312</v>
      </c>
      <c r="J5" s="6">
        <v>3.1E-2</v>
      </c>
      <c r="K5" s="23"/>
      <c r="L5" s="12"/>
      <c r="M5" s="12"/>
      <c r="N5" s="12"/>
      <c r="O5" s="12"/>
      <c r="P5" s="51"/>
      <c r="Q5" s="7">
        <v>0</v>
      </c>
      <c r="R5" s="7">
        <v>9.6000000000000002E-2</v>
      </c>
      <c r="S5" s="7">
        <v>9.6000000000000002E-2</v>
      </c>
      <c r="T5" s="7">
        <v>9.1999999999999998E-2</v>
      </c>
      <c r="U5" s="7">
        <v>9.0999999999999998E-2</v>
      </c>
      <c r="V5" s="1"/>
      <c r="W5" s="1"/>
      <c r="X5" s="1"/>
      <c r="Y5" s="1"/>
    </row>
    <row r="6" spans="1:25" x14ac:dyDescent="0.25">
      <c r="A6" s="45"/>
      <c r="B6" s="5">
        <v>3</v>
      </c>
      <c r="C6" s="6">
        <v>0.313</v>
      </c>
      <c r="D6" s="6">
        <v>0.32</v>
      </c>
      <c r="E6" s="6">
        <v>0.32100000000000001</v>
      </c>
      <c r="F6" s="6">
        <v>0.27900000000000003</v>
      </c>
      <c r="G6" s="6">
        <v>0.29099999999999998</v>
      </c>
      <c r="H6" s="6">
        <v>0.28899999999999998</v>
      </c>
      <c r="I6" s="6">
        <v>0.31</v>
      </c>
      <c r="J6" s="6">
        <v>2.8000000000000001E-2</v>
      </c>
      <c r="K6" s="23"/>
      <c r="L6" s="12"/>
      <c r="M6" s="12"/>
      <c r="N6" s="12"/>
      <c r="O6" s="12"/>
      <c r="P6" s="51"/>
      <c r="Q6" s="7">
        <v>3</v>
      </c>
      <c r="R6" s="7">
        <v>9.1999999999999998E-2</v>
      </c>
      <c r="S6" s="7">
        <v>9.1999999999999998E-2</v>
      </c>
      <c r="T6" s="7">
        <v>9.1999999999999998E-2</v>
      </c>
      <c r="U6" s="7">
        <v>9.5000000000000001E-2</v>
      </c>
      <c r="V6" s="1"/>
      <c r="W6" s="1"/>
      <c r="X6" s="1"/>
      <c r="Y6" s="1"/>
    </row>
    <row r="7" spans="1:25" x14ac:dyDescent="0.25">
      <c r="A7" s="45"/>
      <c r="B7" s="5">
        <v>6</v>
      </c>
      <c r="C7" s="6">
        <v>0.32100000000000001</v>
      </c>
      <c r="D7" s="6">
        <v>0.33700000000000002</v>
      </c>
      <c r="E7" s="6">
        <v>0.32800000000000001</v>
      </c>
      <c r="F7" s="6">
        <v>0.29799999999999999</v>
      </c>
      <c r="G7" s="6">
        <v>0.30399999999999999</v>
      </c>
      <c r="H7" s="6">
        <v>0.29799999999999999</v>
      </c>
      <c r="I7" s="6">
        <v>0.308</v>
      </c>
      <c r="J7" s="6">
        <v>3.1E-2</v>
      </c>
      <c r="K7" s="23"/>
      <c r="L7" s="12"/>
      <c r="M7" s="12"/>
      <c r="N7" s="12"/>
      <c r="O7" s="12"/>
      <c r="P7" s="51"/>
      <c r="Q7" s="7">
        <v>6</v>
      </c>
      <c r="R7" s="7">
        <v>0.13500000000000001</v>
      </c>
      <c r="S7" s="7">
        <v>0.13500000000000001</v>
      </c>
      <c r="T7" s="7">
        <v>0.13400000000000001</v>
      </c>
      <c r="U7" s="7">
        <v>0.13200000000000001</v>
      </c>
      <c r="V7" s="1"/>
      <c r="W7" s="1"/>
      <c r="X7" s="1"/>
      <c r="Y7" s="1"/>
    </row>
    <row r="8" spans="1:25" x14ac:dyDescent="0.25">
      <c r="A8" s="45"/>
      <c r="B8" s="5">
        <v>9</v>
      </c>
      <c r="C8" s="6">
        <v>0.313</v>
      </c>
      <c r="D8" s="6">
        <v>0.32</v>
      </c>
      <c r="E8" s="6">
        <v>0.32300000000000001</v>
      </c>
      <c r="F8" s="6">
        <v>0.28599999999999998</v>
      </c>
      <c r="G8" s="6">
        <v>0.28799999999999998</v>
      </c>
      <c r="H8" s="6">
        <v>0.29099999999999998</v>
      </c>
      <c r="I8" s="6"/>
      <c r="J8" s="6">
        <f>AVERAGE(J5:J7)</f>
        <v>0.03</v>
      </c>
      <c r="K8" s="23"/>
      <c r="L8" s="12"/>
      <c r="M8" s="12"/>
      <c r="N8" s="12"/>
      <c r="O8" s="12"/>
      <c r="P8" s="51"/>
      <c r="Q8" s="7">
        <v>9</v>
      </c>
      <c r="R8" s="7">
        <v>0.185</v>
      </c>
      <c r="S8" s="7">
        <v>0.188</v>
      </c>
      <c r="T8" s="7">
        <v>0.22600000000000001</v>
      </c>
      <c r="U8" s="7">
        <v>0.22500000000000001</v>
      </c>
      <c r="V8" s="1"/>
      <c r="W8" s="1"/>
      <c r="X8" s="1"/>
      <c r="Y8" s="1"/>
    </row>
    <row r="9" spans="1:25" x14ac:dyDescent="0.25">
      <c r="A9" s="45"/>
      <c r="B9" s="5">
        <v>12</v>
      </c>
      <c r="C9" s="6">
        <v>0.32400000000000001</v>
      </c>
      <c r="D9" s="6">
        <v>0.33400000000000002</v>
      </c>
      <c r="E9" s="6">
        <v>0.33300000000000002</v>
      </c>
      <c r="F9" s="6">
        <v>0.30399999999999999</v>
      </c>
      <c r="G9" s="6">
        <v>0.30199999999999999</v>
      </c>
      <c r="H9" s="6">
        <v>0.29799999999999999</v>
      </c>
      <c r="I9" s="6"/>
      <c r="J9" s="6"/>
      <c r="K9" s="23"/>
      <c r="L9" s="12"/>
      <c r="M9" s="12"/>
      <c r="N9" s="12"/>
      <c r="O9" s="12"/>
      <c r="P9" s="51"/>
      <c r="Q9" s="7">
        <v>12</v>
      </c>
      <c r="R9" s="7">
        <v>9.7000000000000003E-2</v>
      </c>
      <c r="S9" s="7">
        <v>9.5000000000000001E-2</v>
      </c>
      <c r="T9" s="7">
        <v>0.30299999999999999</v>
      </c>
      <c r="U9" s="7">
        <v>0.30399999999999999</v>
      </c>
      <c r="V9" s="1"/>
      <c r="W9" s="1"/>
      <c r="X9" s="1"/>
      <c r="Y9" s="1"/>
    </row>
    <row r="10" spans="1:25" x14ac:dyDescent="0.25">
      <c r="A10" s="45"/>
      <c r="B10" s="5">
        <v>15</v>
      </c>
      <c r="C10" s="6">
        <v>0.314</v>
      </c>
      <c r="D10" s="6">
        <v>0.32600000000000001</v>
      </c>
      <c r="E10" s="6">
        <v>0.32800000000000001</v>
      </c>
      <c r="F10" s="6">
        <v>0.29199999999999998</v>
      </c>
      <c r="G10" s="6">
        <v>0.29399999999999998</v>
      </c>
      <c r="H10" s="6">
        <v>0.28999999999999998</v>
      </c>
      <c r="I10" s="6"/>
      <c r="J10" s="6"/>
      <c r="K10" s="23"/>
      <c r="L10" s="12"/>
      <c r="M10" s="12"/>
      <c r="N10" s="12"/>
      <c r="O10" s="12"/>
      <c r="P10" s="51"/>
      <c r="Q10" s="7">
        <v>15</v>
      </c>
      <c r="R10" s="7">
        <v>8.7999999999999995E-2</v>
      </c>
      <c r="S10" s="7">
        <v>8.8999999999999996E-2</v>
      </c>
      <c r="T10" s="7">
        <v>0.35199999999999998</v>
      </c>
      <c r="U10" s="7">
        <v>0.35599999999999998</v>
      </c>
      <c r="V10" s="1"/>
      <c r="W10" s="1"/>
      <c r="X10" s="1"/>
      <c r="Y10" s="1"/>
    </row>
    <row r="11" spans="1:25" x14ac:dyDescent="0.25">
      <c r="A11" s="45"/>
      <c r="B11" s="5">
        <v>18</v>
      </c>
      <c r="C11" s="6">
        <v>0.33600000000000002</v>
      </c>
      <c r="D11" s="6">
        <v>0.34899999999999998</v>
      </c>
      <c r="E11" s="6">
        <v>0.34</v>
      </c>
      <c r="F11" s="6">
        <v>0.32600000000000001</v>
      </c>
      <c r="G11" s="6">
        <v>0.32800000000000001</v>
      </c>
      <c r="H11" s="6">
        <v>0.312</v>
      </c>
      <c r="I11" s="6"/>
      <c r="J11" s="6"/>
      <c r="K11" s="23"/>
      <c r="L11" s="12"/>
      <c r="M11" s="12"/>
      <c r="N11" s="12"/>
      <c r="O11" s="12"/>
      <c r="P11" s="51"/>
      <c r="Q11" s="7">
        <v>18</v>
      </c>
      <c r="R11" s="7">
        <v>0.16300000000000001</v>
      </c>
      <c r="S11" s="7">
        <v>0.156</v>
      </c>
      <c r="T11" s="7">
        <v>0.378</v>
      </c>
      <c r="U11" s="7">
        <v>0.376</v>
      </c>
      <c r="V11" s="1"/>
      <c r="W11" s="1"/>
      <c r="X11" s="1"/>
      <c r="Y11" s="1"/>
    </row>
    <row r="12" spans="1:25" x14ac:dyDescent="0.25">
      <c r="A12" s="45"/>
      <c r="B12" s="5">
        <v>21</v>
      </c>
      <c r="C12" s="6">
        <v>0.32</v>
      </c>
      <c r="D12" s="6">
        <v>0.32500000000000001</v>
      </c>
      <c r="E12" s="6">
        <v>0.33200000000000002</v>
      </c>
      <c r="F12" s="6">
        <v>0.29699999999999999</v>
      </c>
      <c r="G12" s="6">
        <v>0.29699999999999999</v>
      </c>
      <c r="H12" s="6">
        <v>0.28699999999999998</v>
      </c>
      <c r="I12" s="6"/>
      <c r="J12" s="6"/>
      <c r="K12" s="23"/>
      <c r="L12" s="12"/>
      <c r="M12" s="12"/>
      <c r="N12" s="12"/>
      <c r="O12" s="12"/>
      <c r="P12" s="52"/>
      <c r="Q12" s="7">
        <v>21</v>
      </c>
      <c r="R12" s="7">
        <v>0.14299999999999999</v>
      </c>
      <c r="S12" s="7">
        <v>0.14399999999999999</v>
      </c>
      <c r="T12" s="7">
        <v>0.32700000000000001</v>
      </c>
      <c r="U12" s="7">
        <v>0.33100000000000002</v>
      </c>
      <c r="V12" s="1"/>
      <c r="W12" s="1"/>
      <c r="X12" s="1"/>
      <c r="Y12" s="1"/>
    </row>
    <row r="13" spans="1:25" x14ac:dyDescent="0.25">
      <c r="A13" s="45"/>
      <c r="B13" s="3"/>
      <c r="C13" s="3" t="s">
        <v>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5">
      <c r="A14" s="45"/>
      <c r="B14" s="41" t="s">
        <v>0</v>
      </c>
      <c r="C14" s="42"/>
      <c r="D14" s="42"/>
      <c r="E14" s="42"/>
      <c r="F14" s="42"/>
      <c r="G14" s="42"/>
      <c r="H14" s="42"/>
      <c r="I14" s="42"/>
      <c r="J14" s="43"/>
      <c r="K14" s="30"/>
      <c r="L14" s="24"/>
      <c r="M14" s="24"/>
      <c r="N14" s="24"/>
      <c r="O14" s="24"/>
      <c r="P14" s="33" t="s">
        <v>25</v>
      </c>
      <c r="Q14" s="14"/>
      <c r="R14" s="15" t="s">
        <v>18</v>
      </c>
      <c r="S14" s="15"/>
      <c r="T14" s="15" t="s">
        <v>17</v>
      </c>
      <c r="U14" s="15"/>
      <c r="V14" s="15" t="s">
        <v>18</v>
      </c>
      <c r="W14" s="15"/>
      <c r="X14" s="15" t="s">
        <v>17</v>
      </c>
      <c r="Y14" s="15"/>
    </row>
    <row r="15" spans="1:25" ht="15" customHeight="1" x14ac:dyDescent="0.25">
      <c r="A15" s="45"/>
      <c r="B15" s="5" t="s">
        <v>4</v>
      </c>
      <c r="C15" s="47" t="s">
        <v>6</v>
      </c>
      <c r="D15" s="47"/>
      <c r="E15" s="47"/>
      <c r="F15" s="47" t="s">
        <v>7</v>
      </c>
      <c r="G15" s="47"/>
      <c r="H15" s="47"/>
      <c r="I15" s="6" t="s">
        <v>11</v>
      </c>
      <c r="J15" s="22" t="s">
        <v>10</v>
      </c>
      <c r="K15" s="23"/>
      <c r="L15" s="12"/>
      <c r="M15" s="12"/>
      <c r="N15" s="12"/>
      <c r="O15" s="12"/>
      <c r="P15" s="34"/>
      <c r="Q15" s="7" t="s">
        <v>4</v>
      </c>
      <c r="R15" s="14" t="s">
        <v>6</v>
      </c>
      <c r="S15" s="15" t="s">
        <v>12</v>
      </c>
      <c r="T15" s="14" t="s">
        <v>6</v>
      </c>
      <c r="U15" s="15" t="s">
        <v>12</v>
      </c>
      <c r="V15" s="14" t="s">
        <v>7</v>
      </c>
      <c r="W15" s="15" t="s">
        <v>12</v>
      </c>
      <c r="X15" s="14" t="s">
        <v>7</v>
      </c>
      <c r="Y15" s="15" t="s">
        <v>12</v>
      </c>
    </row>
    <row r="16" spans="1:25" x14ac:dyDescent="0.25">
      <c r="A16" s="45"/>
      <c r="B16" s="5">
        <v>0</v>
      </c>
      <c r="C16" s="6">
        <v>0.21099999999999999</v>
      </c>
      <c r="D16" s="6">
        <v>0.218</v>
      </c>
      <c r="E16" s="6">
        <v>0.219</v>
      </c>
      <c r="F16" s="6">
        <v>0.188</v>
      </c>
      <c r="G16" s="6">
        <v>0.19400000000000001</v>
      </c>
      <c r="H16" s="6">
        <v>0.19700000000000001</v>
      </c>
      <c r="I16" s="6">
        <v>0.18099999999999999</v>
      </c>
      <c r="J16" s="6">
        <v>0.03</v>
      </c>
      <c r="K16" s="23"/>
      <c r="L16" s="12"/>
      <c r="M16" s="12"/>
      <c r="N16" s="12"/>
      <c r="O16" s="12"/>
      <c r="P16" s="51" t="s">
        <v>38</v>
      </c>
      <c r="Q16" s="7">
        <v>0</v>
      </c>
      <c r="R16" s="7">
        <f>(R5-0.0556)/0.1125</f>
        <v>0.35911111111111116</v>
      </c>
      <c r="S16" s="26">
        <v>2.5</v>
      </c>
      <c r="T16" s="7">
        <f t="shared" ref="T16:T23" si="0">(S5-0.0556)/0.1125</f>
        <v>0.35911111111111116</v>
      </c>
      <c r="U16" s="26">
        <v>2.5</v>
      </c>
      <c r="V16" s="7">
        <f t="shared" ref="V16:V23" si="1">(T5-0.0556)/0.1125</f>
        <v>0.32355555555555554</v>
      </c>
      <c r="W16" s="26">
        <v>2.5</v>
      </c>
      <c r="X16" s="7">
        <f t="shared" ref="X16:X23" si="2">(U5-0.0556)/0.1125</f>
        <v>0.31466666666666665</v>
      </c>
      <c r="Y16" s="26">
        <v>2.5</v>
      </c>
    </row>
    <row r="17" spans="1:25" x14ac:dyDescent="0.25">
      <c r="A17" s="45"/>
      <c r="B17" s="5">
        <v>3</v>
      </c>
      <c r="C17" s="6">
        <v>0.20399999999999999</v>
      </c>
      <c r="D17" s="6">
        <v>0.214</v>
      </c>
      <c r="E17" s="6">
        <v>0.21099999999999999</v>
      </c>
      <c r="F17" s="6">
        <v>0.185</v>
      </c>
      <c r="G17" s="6">
        <v>0.19600000000000001</v>
      </c>
      <c r="H17" s="6">
        <v>0.19500000000000001</v>
      </c>
      <c r="I17" s="6">
        <v>0.183</v>
      </c>
      <c r="J17" s="6">
        <v>3.2000000000000001E-2</v>
      </c>
      <c r="K17" s="23"/>
      <c r="L17" s="12"/>
      <c r="M17" s="12"/>
      <c r="N17" s="12"/>
      <c r="O17" s="12"/>
      <c r="P17" s="51"/>
      <c r="Q17" s="7">
        <v>3</v>
      </c>
      <c r="R17" s="7">
        <f t="shared" ref="R17:R23" si="3">(R6-0.0556)/0.1125</f>
        <v>0.32355555555555554</v>
      </c>
      <c r="S17" s="26">
        <v>2.5</v>
      </c>
      <c r="T17" s="7">
        <f t="shared" si="0"/>
        <v>0.32355555555555554</v>
      </c>
      <c r="U17" s="26">
        <v>2.5</v>
      </c>
      <c r="V17" s="7">
        <f t="shared" si="1"/>
        <v>0.32355555555555554</v>
      </c>
      <c r="W17" s="26">
        <v>2.5</v>
      </c>
      <c r="X17" s="7">
        <f t="shared" si="2"/>
        <v>0.35022222222222227</v>
      </c>
      <c r="Y17" s="26">
        <v>2.5</v>
      </c>
    </row>
    <row r="18" spans="1:25" x14ac:dyDescent="0.25">
      <c r="A18" s="45"/>
      <c r="B18" s="5">
        <v>6</v>
      </c>
      <c r="C18" s="6">
        <v>0.214</v>
      </c>
      <c r="D18" s="6">
        <v>0.22500000000000001</v>
      </c>
      <c r="E18" s="6">
        <v>0.218</v>
      </c>
      <c r="F18" s="6">
        <v>0.20100000000000001</v>
      </c>
      <c r="G18" s="6">
        <v>0.20100000000000001</v>
      </c>
      <c r="H18" s="6">
        <v>0.20300000000000001</v>
      </c>
      <c r="I18" s="6">
        <v>0.18</v>
      </c>
      <c r="J18" s="6">
        <v>0.03</v>
      </c>
      <c r="K18" s="23"/>
      <c r="L18" s="12"/>
      <c r="M18" s="12"/>
      <c r="N18" s="12"/>
      <c r="O18" s="12"/>
      <c r="P18" s="51"/>
      <c r="Q18" s="7">
        <v>6</v>
      </c>
      <c r="R18" s="7">
        <f t="shared" si="3"/>
        <v>0.70577777777777784</v>
      </c>
      <c r="S18" s="26">
        <v>2.5</v>
      </c>
      <c r="T18" s="7">
        <f t="shared" si="0"/>
        <v>0.70577777777777784</v>
      </c>
      <c r="U18" s="26">
        <v>2.5</v>
      </c>
      <c r="V18" s="7">
        <f t="shared" si="1"/>
        <v>0.696888888888889</v>
      </c>
      <c r="W18" s="26">
        <v>2.5</v>
      </c>
      <c r="X18" s="7">
        <f t="shared" si="2"/>
        <v>0.67911111111111122</v>
      </c>
      <c r="Y18" s="26">
        <v>2.5</v>
      </c>
    </row>
    <row r="19" spans="1:25" x14ac:dyDescent="0.25">
      <c r="A19" s="45"/>
      <c r="B19" s="5">
        <v>9</v>
      </c>
      <c r="C19" s="6">
        <v>0.20499999999999999</v>
      </c>
      <c r="D19" s="6">
        <v>0.21199999999999999</v>
      </c>
      <c r="E19" s="6">
        <v>0.21099999999999999</v>
      </c>
      <c r="F19" s="6">
        <v>0.19</v>
      </c>
      <c r="G19" s="6">
        <v>0.192</v>
      </c>
      <c r="H19" s="6">
        <v>0.20100000000000001</v>
      </c>
      <c r="I19" s="6"/>
      <c r="J19" s="6">
        <f>AVERAGE(J16:J18)</f>
        <v>3.0666666666666665E-2</v>
      </c>
      <c r="K19" s="23"/>
      <c r="L19" s="12"/>
      <c r="M19" s="12"/>
      <c r="N19" s="12"/>
      <c r="O19" s="12"/>
      <c r="P19" s="51"/>
      <c r="Q19" s="7">
        <v>9</v>
      </c>
      <c r="R19" s="7">
        <f t="shared" si="3"/>
        <v>1.1502222222222223</v>
      </c>
      <c r="S19" s="26">
        <v>2.5</v>
      </c>
      <c r="T19" s="7">
        <f t="shared" si="0"/>
        <v>1.1768888888888891</v>
      </c>
      <c r="U19" s="26">
        <v>2.5</v>
      </c>
      <c r="V19" s="7">
        <f t="shared" si="1"/>
        <v>1.5146666666666666</v>
      </c>
      <c r="W19" s="26">
        <v>2.5</v>
      </c>
      <c r="X19" s="7">
        <f t="shared" si="2"/>
        <v>1.5057777777777777</v>
      </c>
      <c r="Y19" s="26">
        <v>2.5</v>
      </c>
    </row>
    <row r="20" spans="1:25" x14ac:dyDescent="0.25">
      <c r="A20" s="45"/>
      <c r="B20" s="5">
        <v>12</v>
      </c>
      <c r="C20" s="6">
        <v>0.20699999999999999</v>
      </c>
      <c r="D20" s="6">
        <v>0.21199999999999999</v>
      </c>
      <c r="E20" s="6">
        <v>0.21</v>
      </c>
      <c r="F20" s="6">
        <v>0.20300000000000001</v>
      </c>
      <c r="G20" s="6">
        <v>0.20399999999999999</v>
      </c>
      <c r="H20" s="6">
        <v>0.20799999999999999</v>
      </c>
      <c r="I20" s="6"/>
      <c r="J20" s="6"/>
      <c r="K20" s="23"/>
      <c r="L20" s="12"/>
      <c r="M20" s="12"/>
      <c r="N20" s="12"/>
      <c r="O20" s="12"/>
      <c r="P20" s="51"/>
      <c r="Q20" s="7">
        <v>12</v>
      </c>
      <c r="R20" s="7">
        <f t="shared" si="3"/>
        <v>0.36800000000000005</v>
      </c>
      <c r="S20" s="26">
        <v>5</v>
      </c>
      <c r="T20" s="7">
        <f t="shared" si="0"/>
        <v>0.35022222222222227</v>
      </c>
      <c r="U20" s="26">
        <v>5</v>
      </c>
      <c r="V20" s="7">
        <f t="shared" si="1"/>
        <v>2.1991111111111112</v>
      </c>
      <c r="W20" s="26">
        <v>5</v>
      </c>
      <c r="X20" s="7">
        <f t="shared" si="2"/>
        <v>2.2080000000000002</v>
      </c>
      <c r="Y20" s="26">
        <v>5</v>
      </c>
    </row>
    <row r="21" spans="1:25" x14ac:dyDescent="0.25">
      <c r="A21" s="45"/>
      <c r="B21" s="5">
        <v>15</v>
      </c>
      <c r="C21" s="6">
        <v>0.193</v>
      </c>
      <c r="D21" s="6">
        <v>0.191</v>
      </c>
      <c r="E21" s="6">
        <v>0.20699999999999999</v>
      </c>
      <c r="F21" s="6">
        <v>0.19900000000000001</v>
      </c>
      <c r="G21" s="6">
        <v>0.19900000000000001</v>
      </c>
      <c r="H21" s="6">
        <v>0.20300000000000001</v>
      </c>
      <c r="I21" s="6"/>
      <c r="J21" s="6"/>
      <c r="K21" s="23"/>
      <c r="L21" s="12"/>
      <c r="M21" s="12"/>
      <c r="N21" s="12"/>
      <c r="O21" s="12"/>
      <c r="P21" s="51"/>
      <c r="Q21" s="7">
        <v>15</v>
      </c>
      <c r="R21" s="7">
        <f t="shared" si="3"/>
        <v>0.28799999999999998</v>
      </c>
      <c r="S21" s="26">
        <v>5</v>
      </c>
      <c r="T21" s="7">
        <f t="shared" si="0"/>
        <v>0.29688888888888887</v>
      </c>
      <c r="U21" s="26">
        <v>5</v>
      </c>
      <c r="V21" s="7">
        <f t="shared" si="1"/>
        <v>2.6346666666666665</v>
      </c>
      <c r="W21" s="26">
        <v>5</v>
      </c>
      <c r="X21" s="7">
        <f t="shared" si="2"/>
        <v>2.6702222222222223</v>
      </c>
      <c r="Y21" s="26">
        <v>5</v>
      </c>
    </row>
    <row r="22" spans="1:25" x14ac:dyDescent="0.25">
      <c r="A22" s="45"/>
      <c r="B22" s="5">
        <v>18</v>
      </c>
      <c r="C22" s="6">
        <v>0.19600000000000001</v>
      </c>
      <c r="D22" s="6">
        <v>0.20699999999999999</v>
      </c>
      <c r="E22" s="6">
        <v>0.20300000000000001</v>
      </c>
      <c r="F22" s="6">
        <v>0.223</v>
      </c>
      <c r="G22" s="6">
        <v>0.221</v>
      </c>
      <c r="H22" s="6">
        <v>0.216</v>
      </c>
      <c r="I22" s="6"/>
      <c r="J22" s="6"/>
      <c r="K22" s="23"/>
      <c r="L22" s="12"/>
      <c r="M22" s="12"/>
      <c r="N22" s="12"/>
      <c r="O22" s="12"/>
      <c r="P22" s="51"/>
      <c r="Q22" s="7">
        <v>18</v>
      </c>
      <c r="R22" s="7">
        <f t="shared" si="3"/>
        <v>0.95466666666666677</v>
      </c>
      <c r="S22" s="26">
        <v>5</v>
      </c>
      <c r="T22" s="7">
        <f t="shared" si="0"/>
        <v>0.89244444444444448</v>
      </c>
      <c r="U22" s="26">
        <v>5</v>
      </c>
      <c r="V22" s="7">
        <f t="shared" si="1"/>
        <v>2.8657777777777778</v>
      </c>
      <c r="W22" s="26">
        <v>5</v>
      </c>
      <c r="X22" s="7">
        <f t="shared" si="2"/>
        <v>2.8480000000000003</v>
      </c>
      <c r="Y22" s="26">
        <v>5</v>
      </c>
    </row>
    <row r="23" spans="1:25" x14ac:dyDescent="0.25">
      <c r="A23" s="46"/>
      <c r="B23" s="31">
        <v>21</v>
      </c>
      <c r="C23" s="6">
        <v>0.19</v>
      </c>
      <c r="D23" s="6">
        <v>0.19500000000000001</v>
      </c>
      <c r="E23" s="6">
        <v>0.19900000000000001</v>
      </c>
      <c r="F23" s="6">
        <v>0.17799999999999999</v>
      </c>
      <c r="G23" s="6">
        <v>0.188</v>
      </c>
      <c r="H23" s="6">
        <v>0.19</v>
      </c>
      <c r="I23" s="6"/>
      <c r="J23" s="6"/>
      <c r="K23" s="23"/>
      <c r="L23" s="12"/>
      <c r="M23" s="12"/>
      <c r="N23" s="12"/>
      <c r="O23" s="12"/>
      <c r="P23" s="52"/>
      <c r="Q23" s="7">
        <v>21</v>
      </c>
      <c r="R23" s="7">
        <f t="shared" si="3"/>
        <v>0.77688888888888874</v>
      </c>
      <c r="S23" s="26">
        <v>5</v>
      </c>
      <c r="T23" s="7">
        <f t="shared" si="0"/>
        <v>0.78577777777777769</v>
      </c>
      <c r="U23" s="26">
        <v>5</v>
      </c>
      <c r="V23" s="7">
        <f t="shared" si="1"/>
        <v>2.4124444444444446</v>
      </c>
      <c r="W23" s="26">
        <v>5</v>
      </c>
      <c r="X23" s="7">
        <f t="shared" si="2"/>
        <v>2.4480000000000004</v>
      </c>
      <c r="Y23" s="26">
        <v>5</v>
      </c>
    </row>
    <row r="24" spans="1:25" x14ac:dyDescent="0.25">
      <c r="A24" s="3"/>
      <c r="B24" s="32"/>
      <c r="C24" s="32"/>
      <c r="D24" s="32"/>
      <c r="E24" s="32"/>
      <c r="F24" s="32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5">
      <c r="A25" s="53" t="s">
        <v>37</v>
      </c>
      <c r="B25" s="54" t="s">
        <v>1</v>
      </c>
      <c r="C25" s="55"/>
      <c r="D25" s="55"/>
      <c r="E25" s="55"/>
      <c r="F25" s="55"/>
      <c r="G25" s="42"/>
      <c r="H25" s="42"/>
      <c r="I25" s="42"/>
      <c r="J25" s="43"/>
      <c r="K25" s="30"/>
      <c r="L25" s="24"/>
      <c r="M25" s="24"/>
      <c r="N25" s="24"/>
      <c r="O25" s="24"/>
      <c r="P25" s="50" t="s">
        <v>39</v>
      </c>
      <c r="Q25" s="14"/>
      <c r="R25" s="14" t="s">
        <v>6</v>
      </c>
      <c r="S25" s="15"/>
      <c r="T25" s="14" t="s">
        <v>7</v>
      </c>
      <c r="U25" s="16"/>
      <c r="V25" s="1"/>
      <c r="W25" s="1"/>
      <c r="X25" s="1"/>
      <c r="Y25" s="1"/>
    </row>
    <row r="26" spans="1:25" ht="15" customHeight="1" x14ac:dyDescent="0.25">
      <c r="A26" s="53"/>
      <c r="B26" s="5" t="s">
        <v>4</v>
      </c>
      <c r="C26" s="47" t="s">
        <v>6</v>
      </c>
      <c r="D26" s="47"/>
      <c r="E26" s="47"/>
      <c r="F26" s="47" t="s">
        <v>7</v>
      </c>
      <c r="G26" s="47"/>
      <c r="H26" s="47"/>
      <c r="I26" s="6" t="s">
        <v>16</v>
      </c>
      <c r="J26" s="22" t="s">
        <v>15</v>
      </c>
      <c r="K26" s="23"/>
      <c r="L26" s="12"/>
      <c r="M26" s="12"/>
      <c r="N26" s="12"/>
      <c r="O26" s="12"/>
      <c r="P26" s="51"/>
      <c r="Q26" s="7" t="s">
        <v>4</v>
      </c>
      <c r="R26" s="14">
        <v>1</v>
      </c>
      <c r="S26" s="14">
        <v>2</v>
      </c>
      <c r="T26" s="14">
        <v>1</v>
      </c>
      <c r="U26" s="36">
        <v>2</v>
      </c>
      <c r="V26" s="1"/>
      <c r="W26" s="1"/>
      <c r="X26" s="1"/>
      <c r="Y26" s="1"/>
    </row>
    <row r="27" spans="1:25" x14ac:dyDescent="0.25">
      <c r="A27" s="53"/>
      <c r="B27" s="5">
        <v>0</v>
      </c>
      <c r="C27" s="6">
        <f>(C5-J8)</f>
        <v>0.28800000000000003</v>
      </c>
      <c r="D27" s="6">
        <f>(D5-J8)</f>
        <v>0.29800000000000004</v>
      </c>
      <c r="E27" s="6">
        <f>(E5-J8)</f>
        <v>0.29900000000000004</v>
      </c>
      <c r="F27" s="6">
        <f>(F5-J8)</f>
        <v>0.25900000000000001</v>
      </c>
      <c r="G27" s="6">
        <f>(G5-J8)</f>
        <v>0.26800000000000002</v>
      </c>
      <c r="H27" s="6">
        <f>(H5-J8)</f>
        <v>0.26500000000000001</v>
      </c>
      <c r="I27" s="6">
        <f>(I5-J8)</f>
        <v>0.28200000000000003</v>
      </c>
      <c r="J27" s="6">
        <f>(J5-J8)</f>
        <v>1.0000000000000009E-3</v>
      </c>
      <c r="K27" s="23"/>
      <c r="L27" s="12"/>
      <c r="M27" s="12"/>
      <c r="N27" s="12"/>
      <c r="O27" s="12"/>
      <c r="P27" s="51"/>
      <c r="Q27" s="7">
        <v>0</v>
      </c>
      <c r="R27" s="7">
        <f>R16*S16</f>
        <v>0.8977777777777779</v>
      </c>
      <c r="S27" s="7">
        <f t="shared" ref="S27:S32" si="4">T16*U16</f>
        <v>0.8977777777777779</v>
      </c>
      <c r="T27" s="7">
        <f t="shared" ref="T27:T32" si="5">V16*W16</f>
        <v>0.80888888888888888</v>
      </c>
      <c r="U27" s="7">
        <f t="shared" ref="U27:U32" si="6">X16*Y16</f>
        <v>0.78666666666666663</v>
      </c>
      <c r="V27" s="1"/>
      <c r="W27" s="1"/>
      <c r="X27" s="1"/>
      <c r="Y27" s="1"/>
    </row>
    <row r="28" spans="1:25" x14ac:dyDescent="0.25">
      <c r="A28" s="53"/>
      <c r="B28" s="5">
        <v>3</v>
      </c>
      <c r="C28" s="6">
        <f>(C6-J8)</f>
        <v>0.28300000000000003</v>
      </c>
      <c r="D28" s="6">
        <f>(D6-J8)</f>
        <v>0.29000000000000004</v>
      </c>
      <c r="E28" s="6">
        <f>(E6-J8)</f>
        <v>0.29100000000000004</v>
      </c>
      <c r="F28" s="6">
        <f>(F6-J8)</f>
        <v>0.24900000000000003</v>
      </c>
      <c r="G28" s="6">
        <f>(G6-J8)</f>
        <v>0.26100000000000001</v>
      </c>
      <c r="H28" s="6">
        <f>(H6-J8)</f>
        <v>0.25900000000000001</v>
      </c>
      <c r="I28" s="6">
        <f>(I6-J8)</f>
        <v>0.28000000000000003</v>
      </c>
      <c r="J28" s="6">
        <f>(J6-J8)</f>
        <v>-1.9999999999999983E-3</v>
      </c>
      <c r="K28" s="23"/>
      <c r="L28" s="12"/>
      <c r="M28" s="12"/>
      <c r="N28" s="12"/>
      <c r="O28" s="12"/>
      <c r="P28" s="51"/>
      <c r="Q28" s="7">
        <v>3</v>
      </c>
      <c r="R28" s="7">
        <f>R17*S17</f>
        <v>0.80888888888888888</v>
      </c>
      <c r="S28" s="7">
        <f t="shared" si="4"/>
        <v>0.80888888888888888</v>
      </c>
      <c r="T28" s="7">
        <f t="shared" si="5"/>
        <v>0.80888888888888888</v>
      </c>
      <c r="U28" s="7">
        <f t="shared" si="6"/>
        <v>0.87555555555555564</v>
      </c>
      <c r="V28" s="1"/>
      <c r="W28" s="1"/>
      <c r="X28" s="1"/>
      <c r="Y28" s="1"/>
    </row>
    <row r="29" spans="1:25" x14ac:dyDescent="0.25">
      <c r="A29" s="53"/>
      <c r="B29" s="5">
        <v>6</v>
      </c>
      <c r="C29" s="6">
        <f>(C7-J8)</f>
        <v>0.29100000000000004</v>
      </c>
      <c r="D29" s="6">
        <f>(D7-J8)</f>
        <v>0.30700000000000005</v>
      </c>
      <c r="E29" s="6">
        <f>(E7-J8)</f>
        <v>0.29800000000000004</v>
      </c>
      <c r="F29" s="6">
        <f>(F7-J8)</f>
        <v>0.26800000000000002</v>
      </c>
      <c r="G29" s="6">
        <f>(G7-J8)</f>
        <v>0.27400000000000002</v>
      </c>
      <c r="H29" s="6">
        <f>(H7-J8)</f>
        <v>0.26800000000000002</v>
      </c>
      <c r="I29" s="6">
        <f>(I7-J8)</f>
        <v>0.27800000000000002</v>
      </c>
      <c r="J29" s="6">
        <f>(J7-J8)</f>
        <v>1.0000000000000009E-3</v>
      </c>
      <c r="K29" s="23"/>
      <c r="L29" s="12"/>
      <c r="M29" s="12"/>
      <c r="N29" s="12"/>
      <c r="O29" s="12"/>
      <c r="P29" s="51"/>
      <c r="Q29" s="7">
        <v>6</v>
      </c>
      <c r="R29" s="7">
        <f>R18*S18</f>
        <v>1.7644444444444445</v>
      </c>
      <c r="S29" s="7">
        <f t="shared" si="4"/>
        <v>1.7644444444444445</v>
      </c>
      <c r="T29" s="7">
        <f t="shared" si="5"/>
        <v>1.7422222222222226</v>
      </c>
      <c r="U29" s="7">
        <f t="shared" si="6"/>
        <v>1.6977777777777781</v>
      </c>
      <c r="V29" s="1"/>
      <c r="W29" s="1"/>
      <c r="X29" s="1"/>
      <c r="Y29" s="1"/>
    </row>
    <row r="30" spans="1:25" x14ac:dyDescent="0.25">
      <c r="A30" s="53"/>
      <c r="B30" s="5">
        <v>9</v>
      </c>
      <c r="C30" s="6">
        <f>(C8-J8)</f>
        <v>0.28300000000000003</v>
      </c>
      <c r="D30" s="6">
        <f>(D8-J8)</f>
        <v>0.29000000000000004</v>
      </c>
      <c r="E30" s="6">
        <f>(E8-J8)</f>
        <v>0.29300000000000004</v>
      </c>
      <c r="F30" s="6">
        <f>(F8-J8)</f>
        <v>0.25600000000000001</v>
      </c>
      <c r="G30" s="6">
        <f>(G8-J8)</f>
        <v>0.25800000000000001</v>
      </c>
      <c r="H30" s="6">
        <f>(H8-J8)</f>
        <v>0.26100000000000001</v>
      </c>
      <c r="I30" s="6"/>
      <c r="J30" s="6"/>
      <c r="K30" s="23"/>
      <c r="L30" s="12"/>
      <c r="M30" s="12"/>
      <c r="N30" s="12"/>
      <c r="O30" s="12"/>
      <c r="P30" s="51"/>
      <c r="Q30" s="7">
        <v>9</v>
      </c>
      <c r="R30" s="7">
        <f>R19*S19</f>
        <v>2.8755555555555556</v>
      </c>
      <c r="S30" s="7">
        <f t="shared" si="4"/>
        <v>2.942222222222223</v>
      </c>
      <c r="T30" s="7">
        <f t="shared" si="5"/>
        <v>3.7866666666666666</v>
      </c>
      <c r="U30" s="7">
        <f t="shared" si="6"/>
        <v>3.764444444444444</v>
      </c>
      <c r="V30" s="1"/>
      <c r="W30" s="1"/>
      <c r="X30" s="1"/>
      <c r="Y30" s="1"/>
    </row>
    <row r="31" spans="1:25" x14ac:dyDescent="0.25">
      <c r="A31" s="53"/>
      <c r="B31" s="5">
        <v>12</v>
      </c>
      <c r="C31" s="6">
        <f>(C9-J8)</f>
        <v>0.29400000000000004</v>
      </c>
      <c r="D31" s="6">
        <f>(D9-J8)</f>
        <v>0.30400000000000005</v>
      </c>
      <c r="E31" s="6">
        <f>(E9-J8)</f>
        <v>0.30300000000000005</v>
      </c>
      <c r="F31" s="6">
        <f>(F9-J8)</f>
        <v>0.27400000000000002</v>
      </c>
      <c r="G31" s="6">
        <f>(G9-J8)</f>
        <v>0.27200000000000002</v>
      </c>
      <c r="H31" s="6">
        <f>(H9-J8)</f>
        <v>0.26800000000000002</v>
      </c>
      <c r="I31" s="6"/>
      <c r="J31" s="6"/>
      <c r="K31" s="23"/>
      <c r="L31" s="12"/>
      <c r="M31" s="12"/>
      <c r="N31" s="12"/>
      <c r="O31" s="12"/>
      <c r="P31" s="51"/>
      <c r="Q31" s="7">
        <v>12</v>
      </c>
      <c r="R31" s="7">
        <f t="shared" ref="R31:R34" si="7">R20*S20</f>
        <v>1.8400000000000003</v>
      </c>
      <c r="S31" s="7">
        <f t="shared" si="4"/>
        <v>1.7511111111111113</v>
      </c>
      <c r="T31" s="7">
        <f t="shared" si="5"/>
        <v>10.995555555555557</v>
      </c>
      <c r="U31" s="7">
        <f t="shared" si="6"/>
        <v>11.040000000000001</v>
      </c>
      <c r="V31" s="1"/>
      <c r="W31" s="1"/>
      <c r="X31" s="1"/>
      <c r="Y31" s="1"/>
    </row>
    <row r="32" spans="1:25" x14ac:dyDescent="0.25">
      <c r="A32" s="53"/>
      <c r="B32" s="5">
        <v>15</v>
      </c>
      <c r="C32" s="6">
        <f>(C10-J8)</f>
        <v>0.28400000000000003</v>
      </c>
      <c r="D32" s="6">
        <f>(D10-J8)</f>
        <v>0.29600000000000004</v>
      </c>
      <c r="E32" s="6">
        <f>(E10-J8)</f>
        <v>0.29800000000000004</v>
      </c>
      <c r="F32" s="6">
        <f>(F10-J8)</f>
        <v>0.26200000000000001</v>
      </c>
      <c r="G32" s="6">
        <f>(G10-J8)</f>
        <v>0.26400000000000001</v>
      </c>
      <c r="H32" s="6">
        <f>(H10-J8)</f>
        <v>0.26</v>
      </c>
      <c r="I32" s="6"/>
      <c r="J32" s="6"/>
      <c r="K32" s="23"/>
      <c r="L32" s="12"/>
      <c r="M32" s="12"/>
      <c r="N32" s="12"/>
      <c r="O32" s="12"/>
      <c r="P32" s="51"/>
      <c r="Q32" s="7">
        <v>15</v>
      </c>
      <c r="R32" s="7">
        <f t="shared" si="7"/>
        <v>1.44</v>
      </c>
      <c r="S32" s="7">
        <f t="shared" si="4"/>
        <v>1.4844444444444442</v>
      </c>
      <c r="T32" s="7">
        <f t="shared" si="5"/>
        <v>13.173333333333332</v>
      </c>
      <c r="U32" s="7">
        <f t="shared" si="6"/>
        <v>13.351111111111111</v>
      </c>
      <c r="V32" s="1"/>
      <c r="W32" s="1"/>
      <c r="X32" s="1"/>
      <c r="Y32" s="1"/>
    </row>
    <row r="33" spans="1:25" x14ac:dyDescent="0.25">
      <c r="A33" s="53"/>
      <c r="B33" s="5">
        <v>18</v>
      </c>
      <c r="C33" s="6">
        <f>(C11-J8)</f>
        <v>0.30600000000000005</v>
      </c>
      <c r="D33" s="6">
        <f>(D11-J8)</f>
        <v>0.31899999999999995</v>
      </c>
      <c r="E33" s="6">
        <f>(E11-J8)</f>
        <v>0.31000000000000005</v>
      </c>
      <c r="F33" s="6">
        <f>(F11-J8)</f>
        <v>0.29600000000000004</v>
      </c>
      <c r="G33" s="6">
        <f>(G11-J8)</f>
        <v>0.29800000000000004</v>
      </c>
      <c r="H33" s="6">
        <f>(H11-J8)</f>
        <v>0.28200000000000003</v>
      </c>
      <c r="I33" s="6"/>
      <c r="J33" s="6"/>
      <c r="K33" s="23"/>
      <c r="L33" s="12"/>
      <c r="M33" s="12"/>
      <c r="N33" s="12"/>
      <c r="O33" s="12"/>
      <c r="P33" s="51"/>
      <c r="Q33" s="7">
        <v>18</v>
      </c>
      <c r="R33" s="7">
        <f t="shared" si="7"/>
        <v>4.7733333333333334</v>
      </c>
      <c r="S33" s="7">
        <f t="shared" ref="S33:S34" si="8">T22*U22</f>
        <v>4.4622222222222225</v>
      </c>
      <c r="T33" s="7">
        <f t="shared" ref="T33:T34" si="9">V22*W22</f>
        <v>14.328888888888889</v>
      </c>
      <c r="U33" s="7">
        <f t="shared" ref="U33:U34" si="10">X22*Y22</f>
        <v>14.240000000000002</v>
      </c>
      <c r="V33" s="1"/>
      <c r="W33" s="1"/>
      <c r="X33" s="1"/>
      <c r="Y33" s="1"/>
    </row>
    <row r="34" spans="1:25" x14ac:dyDescent="0.25">
      <c r="A34" s="53"/>
      <c r="B34" s="5">
        <v>21</v>
      </c>
      <c r="C34" s="6">
        <f>(C12-J8)</f>
        <v>0.29000000000000004</v>
      </c>
      <c r="D34" s="6">
        <f>(D12-J8)</f>
        <v>0.29500000000000004</v>
      </c>
      <c r="E34" s="6">
        <f>(E12-J8)</f>
        <v>0.30200000000000005</v>
      </c>
      <c r="F34" s="6">
        <f>(F12-J8)</f>
        <v>0.26700000000000002</v>
      </c>
      <c r="G34" s="6">
        <f>(G12-J8)</f>
        <v>0.26700000000000002</v>
      </c>
      <c r="H34" s="6">
        <f>(H12-J8)</f>
        <v>0.25700000000000001</v>
      </c>
      <c r="I34" s="6"/>
      <c r="J34" s="6"/>
      <c r="K34" s="23"/>
      <c r="L34" s="12"/>
      <c r="M34" s="12"/>
      <c r="N34" s="12"/>
      <c r="O34" s="12"/>
      <c r="P34" s="52"/>
      <c r="Q34" s="7">
        <v>21</v>
      </c>
      <c r="R34" s="7">
        <f t="shared" si="7"/>
        <v>3.8844444444444437</v>
      </c>
      <c r="S34" s="7">
        <f t="shared" si="8"/>
        <v>3.9288888888888884</v>
      </c>
      <c r="T34" s="7">
        <f t="shared" si="9"/>
        <v>12.062222222222223</v>
      </c>
      <c r="U34" s="7">
        <f t="shared" si="10"/>
        <v>12.240000000000002</v>
      </c>
      <c r="V34" s="1"/>
      <c r="W34" s="1"/>
      <c r="X34" s="1"/>
      <c r="Y34" s="1"/>
    </row>
    <row r="35" spans="1:25" x14ac:dyDescent="0.25">
      <c r="A35" s="5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8"/>
      <c r="Q35" s="9"/>
      <c r="R35" s="9"/>
      <c r="S35" s="9"/>
      <c r="T35" s="9"/>
      <c r="U35" s="9"/>
      <c r="V35" s="9"/>
      <c r="W35" s="9"/>
      <c r="X35" s="1"/>
      <c r="Y35" s="1"/>
    </row>
    <row r="36" spans="1:25" ht="15" customHeight="1" x14ac:dyDescent="0.25">
      <c r="A36" s="53"/>
      <c r="B36" s="41" t="s">
        <v>0</v>
      </c>
      <c r="C36" s="42"/>
      <c r="D36" s="42"/>
      <c r="E36" s="42"/>
      <c r="F36" s="42"/>
      <c r="G36" s="42"/>
      <c r="H36" s="42"/>
      <c r="I36" s="42"/>
      <c r="J36" s="43"/>
      <c r="K36" s="30"/>
      <c r="L36" s="24"/>
      <c r="M36" s="24"/>
      <c r="N36" s="24"/>
      <c r="O36" s="24"/>
      <c r="P36" s="50" t="s">
        <v>45</v>
      </c>
      <c r="Q36" s="14"/>
      <c r="R36" s="56" t="s">
        <v>3</v>
      </c>
      <c r="S36" s="58"/>
      <c r="T36" s="1"/>
      <c r="U36" s="1"/>
      <c r="V36" s="1"/>
      <c r="W36" s="1"/>
      <c r="X36" s="1"/>
      <c r="Y36" s="1"/>
    </row>
    <row r="37" spans="1:25" x14ac:dyDescent="0.25">
      <c r="A37" s="53"/>
      <c r="B37" s="5" t="s">
        <v>4</v>
      </c>
      <c r="C37" s="47" t="s">
        <v>6</v>
      </c>
      <c r="D37" s="47"/>
      <c r="E37" s="47"/>
      <c r="F37" s="47" t="s">
        <v>7</v>
      </c>
      <c r="G37" s="47"/>
      <c r="H37" s="47"/>
      <c r="I37" s="6" t="s">
        <v>16</v>
      </c>
      <c r="J37" s="22" t="s">
        <v>15</v>
      </c>
      <c r="K37" s="23"/>
      <c r="L37" s="12"/>
      <c r="M37" s="12"/>
      <c r="N37" s="12"/>
      <c r="O37" s="12"/>
      <c r="P37" s="51"/>
      <c r="Q37" s="7" t="s">
        <v>4</v>
      </c>
      <c r="R37" s="14" t="s">
        <v>6</v>
      </c>
      <c r="S37" s="36" t="s">
        <v>7</v>
      </c>
      <c r="T37" s="1"/>
      <c r="U37" s="1"/>
      <c r="V37" s="1"/>
      <c r="W37" s="1"/>
      <c r="X37" s="1"/>
      <c r="Y37" s="1"/>
    </row>
    <row r="38" spans="1:25" x14ac:dyDescent="0.25">
      <c r="A38" s="53"/>
      <c r="B38" s="5">
        <v>0</v>
      </c>
      <c r="C38" s="6">
        <f>C16-J19</f>
        <v>0.18033333333333332</v>
      </c>
      <c r="D38" s="6">
        <f>D16-J19</f>
        <v>0.18733333333333332</v>
      </c>
      <c r="E38" s="6">
        <f>E16-J19</f>
        <v>0.18833333333333332</v>
      </c>
      <c r="F38" s="6">
        <f>F16-J19</f>
        <v>0.15733333333333333</v>
      </c>
      <c r="G38" s="6">
        <f>G16-J19</f>
        <v>0.16333333333333333</v>
      </c>
      <c r="H38" s="6">
        <f>H16-J19</f>
        <v>0.16633333333333333</v>
      </c>
      <c r="I38" s="6">
        <f>I16-J19</f>
        <v>0.15033333333333332</v>
      </c>
      <c r="J38" s="6">
        <f>J16-J19</f>
        <v>-6.666666666666661E-4</v>
      </c>
      <c r="K38" s="23"/>
      <c r="L38" s="12"/>
      <c r="M38" s="12"/>
      <c r="N38" s="12"/>
      <c r="O38" s="12"/>
      <c r="P38" s="51"/>
      <c r="Q38" s="7">
        <v>0</v>
      </c>
      <c r="R38" s="7">
        <f>AVERAGE(R27:S27)</f>
        <v>0.8977777777777779</v>
      </c>
      <c r="S38" s="7">
        <f>AVERAGE(T27:U27)</f>
        <v>0.7977777777777777</v>
      </c>
      <c r="T38" s="1"/>
      <c r="U38" s="1"/>
      <c r="V38" s="1"/>
      <c r="W38" s="1"/>
      <c r="X38" s="1"/>
      <c r="Y38" s="1"/>
    </row>
    <row r="39" spans="1:25" x14ac:dyDescent="0.25">
      <c r="A39" s="53"/>
      <c r="B39" s="5">
        <v>3</v>
      </c>
      <c r="C39" s="6">
        <f>C17-J19</f>
        <v>0.17333333333333331</v>
      </c>
      <c r="D39" s="6">
        <f>D17-J19</f>
        <v>0.18333333333333332</v>
      </c>
      <c r="E39" s="6">
        <f>E17-J19</f>
        <v>0.18033333333333332</v>
      </c>
      <c r="F39" s="6">
        <f>F17-J19</f>
        <v>0.15433333333333332</v>
      </c>
      <c r="G39" s="6">
        <f>G17-J19</f>
        <v>0.16533333333333333</v>
      </c>
      <c r="H39" s="6">
        <f>H17-J19</f>
        <v>0.16433333333333333</v>
      </c>
      <c r="I39" s="6">
        <f>I17-J19</f>
        <v>0.15233333333333332</v>
      </c>
      <c r="J39" s="6">
        <f>J17-J19</f>
        <v>1.3333333333333357E-3</v>
      </c>
      <c r="K39" s="23"/>
      <c r="L39" s="12"/>
      <c r="M39" s="12"/>
      <c r="N39" s="12"/>
      <c r="O39" s="12"/>
      <c r="P39" s="51"/>
      <c r="Q39" s="7">
        <v>3</v>
      </c>
      <c r="R39" s="7">
        <f t="shared" ref="R39:R45" si="11">AVERAGE(R28:S28)</f>
        <v>0.80888888888888888</v>
      </c>
      <c r="S39" s="7">
        <f t="shared" ref="S39:S45" si="12">AVERAGE(T28:U28)</f>
        <v>0.84222222222222221</v>
      </c>
      <c r="T39" s="1"/>
      <c r="U39" s="1"/>
      <c r="V39" s="1"/>
      <c r="W39" s="1"/>
      <c r="X39" s="1"/>
      <c r="Y39" s="1"/>
    </row>
    <row r="40" spans="1:25" x14ac:dyDescent="0.25">
      <c r="A40" s="53"/>
      <c r="B40" s="5">
        <v>6</v>
      </c>
      <c r="C40" s="6">
        <f>C18-J19</f>
        <v>0.18333333333333332</v>
      </c>
      <c r="D40" s="6">
        <f>D18-J19</f>
        <v>0.19433333333333333</v>
      </c>
      <c r="E40" s="6">
        <f>E18-J19</f>
        <v>0.18733333333333332</v>
      </c>
      <c r="F40" s="6">
        <f>F18-J19</f>
        <v>0.17033333333333334</v>
      </c>
      <c r="G40" s="6">
        <f>G18-J19</f>
        <v>0.17033333333333334</v>
      </c>
      <c r="H40" s="6">
        <f>H18-J19</f>
        <v>0.17233333333333334</v>
      </c>
      <c r="I40" s="6">
        <f>I18-J19</f>
        <v>0.14933333333333332</v>
      </c>
      <c r="J40" s="6">
        <f>J18-J19</f>
        <v>-6.666666666666661E-4</v>
      </c>
      <c r="K40" s="23"/>
      <c r="L40" s="12"/>
      <c r="M40" s="12"/>
      <c r="N40" s="12"/>
      <c r="O40" s="12"/>
      <c r="P40" s="51"/>
      <c r="Q40" s="7">
        <v>6</v>
      </c>
      <c r="R40" s="7">
        <f t="shared" si="11"/>
        <v>1.7644444444444445</v>
      </c>
      <c r="S40" s="7">
        <f t="shared" si="12"/>
        <v>1.7200000000000002</v>
      </c>
      <c r="T40" s="1"/>
      <c r="U40" s="1"/>
      <c r="V40" s="1"/>
      <c r="W40" s="1"/>
      <c r="X40" s="1"/>
      <c r="Y40" s="1"/>
    </row>
    <row r="41" spans="1:25" x14ac:dyDescent="0.25">
      <c r="A41" s="53"/>
      <c r="B41" s="5">
        <v>9</v>
      </c>
      <c r="C41" s="6">
        <f>C19-J19</f>
        <v>0.17433333333333331</v>
      </c>
      <c r="D41" s="6">
        <f>D19-J19</f>
        <v>0.18133333333333332</v>
      </c>
      <c r="E41" s="6">
        <f>E19-J19</f>
        <v>0.18033333333333332</v>
      </c>
      <c r="F41" s="6">
        <f>F19-J19</f>
        <v>0.15933333333333333</v>
      </c>
      <c r="G41" s="6">
        <f>G19-J19</f>
        <v>0.16133333333333333</v>
      </c>
      <c r="H41" s="6">
        <f>H19-J19</f>
        <v>0.17033333333333334</v>
      </c>
      <c r="I41" s="6"/>
      <c r="J41" s="6"/>
      <c r="K41" s="23"/>
      <c r="L41" s="12"/>
      <c r="M41" s="12"/>
      <c r="N41" s="12"/>
      <c r="O41" s="12"/>
      <c r="P41" s="51"/>
      <c r="Q41" s="7">
        <v>9</v>
      </c>
      <c r="R41" s="7">
        <f t="shared" si="11"/>
        <v>2.9088888888888893</v>
      </c>
      <c r="S41" s="7">
        <f t="shared" si="12"/>
        <v>3.7755555555555551</v>
      </c>
      <c r="T41" s="1"/>
      <c r="U41" s="1"/>
      <c r="V41" s="1"/>
      <c r="W41" s="1"/>
      <c r="X41" s="1"/>
      <c r="Y41" s="1"/>
    </row>
    <row r="42" spans="1:25" x14ac:dyDescent="0.25">
      <c r="A42" s="53"/>
      <c r="B42" s="5">
        <v>12</v>
      </c>
      <c r="C42" s="6">
        <f>C20-J19</f>
        <v>0.17633333333333331</v>
      </c>
      <c r="D42" s="6">
        <f>D20-J19</f>
        <v>0.18133333333333332</v>
      </c>
      <c r="E42" s="6">
        <f>E20-J19</f>
        <v>0.17933333333333332</v>
      </c>
      <c r="F42" s="6">
        <f>F20-J19</f>
        <v>0.17233333333333334</v>
      </c>
      <c r="G42" s="6">
        <f>G20-J19</f>
        <v>0.17333333333333331</v>
      </c>
      <c r="H42" s="6">
        <f>H20-J19</f>
        <v>0.17733333333333332</v>
      </c>
      <c r="I42" s="6"/>
      <c r="J42" s="6"/>
      <c r="K42" s="23"/>
      <c r="L42" s="12"/>
      <c r="M42" s="12"/>
      <c r="N42" s="12"/>
      <c r="O42" s="12"/>
      <c r="P42" s="51"/>
      <c r="Q42" s="7">
        <v>12</v>
      </c>
      <c r="R42" s="7">
        <f t="shared" si="11"/>
        <v>1.7955555555555558</v>
      </c>
      <c r="S42" s="7">
        <f t="shared" si="12"/>
        <v>11.017777777777779</v>
      </c>
      <c r="T42" s="1"/>
      <c r="U42" s="1"/>
      <c r="V42" s="1"/>
      <c r="W42" s="1"/>
      <c r="X42" s="1"/>
      <c r="Y42" s="1"/>
    </row>
    <row r="43" spans="1:25" x14ac:dyDescent="0.25">
      <c r="A43" s="53"/>
      <c r="B43" s="5">
        <v>15</v>
      </c>
      <c r="C43" s="6">
        <f>C21-J19</f>
        <v>0.16233333333333333</v>
      </c>
      <c r="D43" s="6">
        <f>D21-J19</f>
        <v>0.16033333333333333</v>
      </c>
      <c r="E43" s="6">
        <f>E21-J19</f>
        <v>0.17633333333333331</v>
      </c>
      <c r="F43" s="6">
        <f>F21-J19</f>
        <v>0.16833333333333333</v>
      </c>
      <c r="G43" s="6">
        <f>G21-J19</f>
        <v>0.16833333333333333</v>
      </c>
      <c r="H43" s="6">
        <f>H21-J19</f>
        <v>0.17233333333333334</v>
      </c>
      <c r="I43" s="6"/>
      <c r="J43" s="6"/>
      <c r="K43" s="23"/>
      <c r="L43" s="12"/>
      <c r="M43" s="12"/>
      <c r="N43" s="12"/>
      <c r="O43" s="12"/>
      <c r="P43" s="51"/>
      <c r="Q43" s="7">
        <v>15</v>
      </c>
      <c r="R43" s="7">
        <f t="shared" si="11"/>
        <v>1.4622222222222221</v>
      </c>
      <c r="S43" s="7">
        <f t="shared" si="12"/>
        <v>13.262222222222221</v>
      </c>
      <c r="T43" s="1"/>
      <c r="U43" s="1"/>
      <c r="V43" s="1"/>
      <c r="W43" s="1"/>
      <c r="X43" s="1"/>
      <c r="Y43" s="1"/>
    </row>
    <row r="44" spans="1:25" x14ac:dyDescent="0.25">
      <c r="A44" s="53"/>
      <c r="B44" s="5">
        <v>18</v>
      </c>
      <c r="C44" s="6">
        <f>C22-J19</f>
        <v>0.16533333333333333</v>
      </c>
      <c r="D44" s="6">
        <f>D22-J19</f>
        <v>0.17633333333333331</v>
      </c>
      <c r="E44" s="6">
        <f>E22-J19</f>
        <v>0.17233333333333334</v>
      </c>
      <c r="F44" s="6">
        <f>F22-J19</f>
        <v>0.19233333333333333</v>
      </c>
      <c r="G44" s="6">
        <f>G22-J19</f>
        <v>0.19033333333333333</v>
      </c>
      <c r="H44" s="6">
        <f>H22-J19</f>
        <v>0.18533333333333332</v>
      </c>
      <c r="I44" s="6"/>
      <c r="J44" s="6"/>
      <c r="K44" s="23"/>
      <c r="L44" s="12"/>
      <c r="M44" s="12"/>
      <c r="N44" s="12"/>
      <c r="O44" s="12"/>
      <c r="P44" s="51"/>
      <c r="Q44" s="7">
        <v>18</v>
      </c>
      <c r="R44" s="7">
        <f t="shared" si="11"/>
        <v>4.6177777777777784</v>
      </c>
      <c r="S44" s="7">
        <f t="shared" si="12"/>
        <v>14.284444444444446</v>
      </c>
      <c r="T44" s="1"/>
      <c r="U44" s="1"/>
      <c r="V44" s="1"/>
      <c r="W44" s="1"/>
      <c r="X44" s="1"/>
      <c r="Y44" s="1"/>
    </row>
    <row r="45" spans="1:25" x14ac:dyDescent="0.25">
      <c r="A45" s="53"/>
      <c r="B45" s="5">
        <v>21</v>
      </c>
      <c r="C45" s="6">
        <f>C23-J19</f>
        <v>0.15933333333333333</v>
      </c>
      <c r="D45" s="6">
        <f>D23-J19</f>
        <v>0.16433333333333333</v>
      </c>
      <c r="E45" s="6">
        <f>E23-J19</f>
        <v>0.16833333333333333</v>
      </c>
      <c r="F45" s="6">
        <f>F23-J19</f>
        <v>0.14733333333333332</v>
      </c>
      <c r="G45" s="6">
        <f>G23-J19</f>
        <v>0.15733333333333333</v>
      </c>
      <c r="H45" s="6">
        <f>H23-J19</f>
        <v>0.15933333333333333</v>
      </c>
      <c r="I45" s="6"/>
      <c r="J45" s="6"/>
      <c r="K45" s="23"/>
      <c r="L45" s="12"/>
      <c r="M45" s="12"/>
      <c r="N45" s="12"/>
      <c r="O45" s="12"/>
      <c r="P45" s="52"/>
      <c r="Q45" s="7">
        <v>21</v>
      </c>
      <c r="R45" s="7">
        <f t="shared" si="11"/>
        <v>3.9066666666666663</v>
      </c>
      <c r="S45" s="7">
        <f t="shared" si="12"/>
        <v>12.151111111111113</v>
      </c>
      <c r="T45" s="1"/>
      <c r="U45" s="1"/>
      <c r="V45" s="1"/>
      <c r="W45" s="1"/>
      <c r="X45" s="1"/>
      <c r="Y45" s="1"/>
    </row>
    <row r="46" spans="1:2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25" ht="15" customHeight="1" x14ac:dyDescent="0.25">
      <c r="A47" s="44" t="s">
        <v>2</v>
      </c>
      <c r="B47" s="6" t="s">
        <v>4</v>
      </c>
      <c r="C47" s="47" t="s">
        <v>6</v>
      </c>
      <c r="D47" s="47"/>
      <c r="E47" s="47"/>
      <c r="F47" s="47" t="s">
        <v>7</v>
      </c>
      <c r="G47" s="47"/>
      <c r="H47" s="47"/>
      <c r="I47" s="6" t="s">
        <v>11</v>
      </c>
      <c r="J47" s="22" t="s">
        <v>15</v>
      </c>
      <c r="K47" s="23"/>
      <c r="L47" s="12"/>
      <c r="M47" s="12"/>
      <c r="N47" s="12"/>
      <c r="O47" s="12"/>
    </row>
    <row r="48" spans="1:25" ht="15" customHeight="1" x14ac:dyDescent="0.25">
      <c r="A48" s="45"/>
      <c r="B48" s="6">
        <v>0</v>
      </c>
      <c r="C48" s="6">
        <f t="shared" ref="C48:I55" si="13">C38/C27</f>
        <v>0.62615740740740733</v>
      </c>
      <c r="D48" s="6">
        <f t="shared" si="13"/>
        <v>0.62863534675615196</v>
      </c>
      <c r="E48" s="6">
        <f t="shared" si="13"/>
        <v>0.62987736900780367</v>
      </c>
      <c r="F48" s="6">
        <f t="shared" si="13"/>
        <v>0.6074646074646074</v>
      </c>
      <c r="G48" s="6">
        <f t="shared" si="13"/>
        <v>0.60945273631840791</v>
      </c>
      <c r="H48" s="6">
        <f t="shared" si="13"/>
        <v>0.62767295597484274</v>
      </c>
      <c r="I48" s="6">
        <f t="shared" si="13"/>
        <v>0.53309692671394793</v>
      </c>
      <c r="J48" s="22">
        <f>J38/J27</f>
        <v>-0.66666666666666552</v>
      </c>
      <c r="K48" s="23"/>
      <c r="L48" s="12"/>
      <c r="M48" s="12"/>
      <c r="N48" s="12"/>
      <c r="O48" s="12"/>
    </row>
    <row r="49" spans="1:15" x14ac:dyDescent="0.25">
      <c r="A49" s="45"/>
      <c r="B49" s="6">
        <v>3</v>
      </c>
      <c r="C49" s="6">
        <f t="shared" si="13"/>
        <v>0.61248527679623077</v>
      </c>
      <c r="D49" s="6">
        <f t="shared" si="13"/>
        <v>0.63218390804597691</v>
      </c>
      <c r="E49" s="6">
        <f t="shared" si="13"/>
        <v>0.61970217640320724</v>
      </c>
      <c r="F49" s="6">
        <f t="shared" si="13"/>
        <v>0.61981258366800529</v>
      </c>
      <c r="G49" s="6">
        <f t="shared" si="13"/>
        <v>0.63346104725415064</v>
      </c>
      <c r="H49" s="6">
        <f t="shared" si="13"/>
        <v>0.63449163449163448</v>
      </c>
      <c r="I49" s="6">
        <f t="shared" si="13"/>
        <v>0.544047619047619</v>
      </c>
      <c r="J49" s="22">
        <f>J39/J28</f>
        <v>-0.66666666666666841</v>
      </c>
      <c r="K49" s="23"/>
      <c r="L49" s="12"/>
      <c r="M49" s="12"/>
      <c r="N49" s="12"/>
      <c r="O49" s="12"/>
    </row>
    <row r="50" spans="1:15" x14ac:dyDescent="0.25">
      <c r="A50" s="45"/>
      <c r="B50" s="6">
        <v>6</v>
      </c>
      <c r="C50" s="6">
        <f t="shared" si="13"/>
        <v>0.63001145475372267</v>
      </c>
      <c r="D50" s="6">
        <f t="shared" si="13"/>
        <v>0.63300760043431037</v>
      </c>
      <c r="E50" s="6">
        <f t="shared" si="13"/>
        <v>0.62863534675615196</v>
      </c>
      <c r="F50" s="6">
        <f t="shared" si="13"/>
        <v>0.63557213930348255</v>
      </c>
      <c r="G50" s="6">
        <f t="shared" si="13"/>
        <v>0.62165450121654497</v>
      </c>
      <c r="H50" s="6">
        <f t="shared" si="13"/>
        <v>0.64303482587064675</v>
      </c>
      <c r="I50" s="6">
        <f t="shared" si="13"/>
        <v>0.5371702637889687</v>
      </c>
      <c r="J50" s="22">
        <f>J40/J29</f>
        <v>-0.66666666666666552</v>
      </c>
      <c r="K50" s="23"/>
      <c r="L50" s="12"/>
      <c r="M50" s="12"/>
      <c r="N50" s="12"/>
      <c r="O50" s="12"/>
    </row>
    <row r="51" spans="1:15" x14ac:dyDescent="0.25">
      <c r="A51" s="45"/>
      <c r="B51" s="6">
        <v>9</v>
      </c>
      <c r="C51" s="6">
        <f t="shared" si="13"/>
        <v>0.61601884570082432</v>
      </c>
      <c r="D51" s="6">
        <f t="shared" si="13"/>
        <v>0.62528735632183896</v>
      </c>
      <c r="E51" s="6">
        <f t="shared" si="13"/>
        <v>0.61547212741751978</v>
      </c>
      <c r="F51" s="6">
        <f t="shared" si="13"/>
        <v>0.62239583333333326</v>
      </c>
      <c r="G51" s="6">
        <f t="shared" si="13"/>
        <v>0.6253229974160206</v>
      </c>
      <c r="H51" s="6">
        <f t="shared" si="13"/>
        <v>0.65261813537675606</v>
      </c>
      <c r="I51" s="6"/>
      <c r="J51" s="22"/>
      <c r="K51" s="23"/>
      <c r="L51" s="12"/>
      <c r="M51" s="12"/>
      <c r="N51" s="12"/>
      <c r="O51" s="12"/>
    </row>
    <row r="52" spans="1:15" x14ac:dyDescent="0.25">
      <c r="A52" s="45"/>
      <c r="B52" s="6">
        <v>12</v>
      </c>
      <c r="C52" s="6">
        <f t="shared" si="13"/>
        <v>0.59977324263038534</v>
      </c>
      <c r="D52" s="6">
        <f t="shared" si="13"/>
        <v>0.59649122807017529</v>
      </c>
      <c r="E52" s="6">
        <f t="shared" si="13"/>
        <v>0.59185918591859177</v>
      </c>
      <c r="F52" s="6">
        <f t="shared" si="13"/>
        <v>0.62895377128953767</v>
      </c>
      <c r="G52" s="6">
        <f t="shared" si="13"/>
        <v>0.63725490196078416</v>
      </c>
      <c r="H52" s="6">
        <f t="shared" si="13"/>
        <v>0.66169154228855709</v>
      </c>
      <c r="I52" s="6"/>
      <c r="J52" s="22"/>
      <c r="K52" s="23"/>
      <c r="L52" s="12"/>
      <c r="M52" s="12"/>
      <c r="N52" s="12"/>
      <c r="O52" s="12"/>
    </row>
    <row r="53" spans="1:15" x14ac:dyDescent="0.25">
      <c r="A53" s="45"/>
      <c r="B53" s="6">
        <v>15</v>
      </c>
      <c r="C53" s="6">
        <f t="shared" si="13"/>
        <v>0.57159624413145538</v>
      </c>
      <c r="D53" s="6">
        <f t="shared" si="13"/>
        <v>0.54166666666666652</v>
      </c>
      <c r="E53" s="6">
        <f t="shared" si="13"/>
        <v>0.59172259507829961</v>
      </c>
      <c r="F53" s="6">
        <f t="shared" si="13"/>
        <v>0.64249363867684472</v>
      </c>
      <c r="G53" s="6">
        <f t="shared" si="13"/>
        <v>0.63762626262626265</v>
      </c>
      <c r="H53" s="6">
        <f t="shared" si="13"/>
        <v>0.6628205128205128</v>
      </c>
      <c r="I53" s="6"/>
      <c r="J53" s="22"/>
      <c r="K53" s="23"/>
      <c r="L53" s="12"/>
      <c r="M53" s="12"/>
      <c r="N53" s="12"/>
      <c r="O53" s="12"/>
    </row>
    <row r="54" spans="1:15" x14ac:dyDescent="0.25">
      <c r="A54" s="45"/>
      <c r="B54" s="6">
        <v>18</v>
      </c>
      <c r="C54" s="6">
        <f t="shared" si="13"/>
        <v>0.54030501089324612</v>
      </c>
      <c r="D54" s="6">
        <f t="shared" si="13"/>
        <v>0.55276907001044939</v>
      </c>
      <c r="E54" s="6">
        <f t="shared" si="13"/>
        <v>0.55591397849462354</v>
      </c>
      <c r="F54" s="6">
        <f t="shared" si="13"/>
        <v>0.64977477477477463</v>
      </c>
      <c r="G54" s="6">
        <f t="shared" si="13"/>
        <v>0.63870246085011173</v>
      </c>
      <c r="H54" s="6">
        <f t="shared" si="13"/>
        <v>0.6572104018912529</v>
      </c>
      <c r="I54" s="6"/>
      <c r="J54" s="22"/>
      <c r="K54" s="23"/>
      <c r="L54" s="12"/>
      <c r="M54" s="12"/>
      <c r="N54" s="12"/>
      <c r="O54" s="12"/>
    </row>
    <row r="55" spans="1:15" x14ac:dyDescent="0.25">
      <c r="A55" s="46"/>
      <c r="B55" s="6">
        <v>21</v>
      </c>
      <c r="C55" s="6">
        <f t="shared" si="13"/>
        <v>0.54942528735632179</v>
      </c>
      <c r="D55" s="6">
        <f t="shared" si="13"/>
        <v>0.55706214689265532</v>
      </c>
      <c r="E55" s="6">
        <f t="shared" si="13"/>
        <v>0.55739514348785868</v>
      </c>
      <c r="F55" s="6">
        <f t="shared" si="13"/>
        <v>0.55181023720349553</v>
      </c>
      <c r="G55" s="6">
        <f t="shared" si="13"/>
        <v>0.58926342072409477</v>
      </c>
      <c r="H55" s="6">
        <f t="shared" si="13"/>
        <v>0.61997405966277552</v>
      </c>
      <c r="I55" s="6"/>
      <c r="J55" s="22"/>
      <c r="K55" s="23"/>
      <c r="L55" s="12"/>
      <c r="M55" s="12"/>
      <c r="N55" s="12"/>
      <c r="O55" s="12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" customHeight="1" x14ac:dyDescent="0.25">
      <c r="A57" s="44" t="s">
        <v>36</v>
      </c>
      <c r="B57" s="6" t="s">
        <v>4</v>
      </c>
      <c r="C57" s="41" t="s">
        <v>6</v>
      </c>
      <c r="D57" s="42"/>
      <c r="E57" s="43"/>
      <c r="F57" s="41" t="s">
        <v>7</v>
      </c>
      <c r="G57" s="42"/>
      <c r="H57" s="43"/>
      <c r="I57" s="6" t="s">
        <v>11</v>
      </c>
      <c r="J57" s="10" t="s">
        <v>34</v>
      </c>
      <c r="K57" s="3"/>
      <c r="L57" s="3"/>
      <c r="M57" s="3"/>
      <c r="N57" s="3"/>
      <c r="O57" s="3"/>
    </row>
    <row r="58" spans="1:15" ht="15" customHeight="1" x14ac:dyDescent="0.25">
      <c r="A58" s="45"/>
      <c r="B58" s="6">
        <v>0</v>
      </c>
      <c r="C58" s="6">
        <f>(C48-0.4051)/0.4293</f>
        <v>0.51492524436852394</v>
      </c>
      <c r="D58" s="6">
        <f t="shared" ref="D58:H58" si="14">(D48-0.4051)/0.4293</f>
        <v>0.52069729037072432</v>
      </c>
      <c r="E58" s="6">
        <f t="shared" si="14"/>
        <v>0.52359042396413613</v>
      </c>
      <c r="F58" s="6">
        <f t="shared" si="14"/>
        <v>0.47138273343724058</v>
      </c>
      <c r="G58" s="6">
        <f t="shared" si="14"/>
        <v>0.47601382790218466</v>
      </c>
      <c r="H58" s="6">
        <f t="shared" si="14"/>
        <v>0.51845552288572727</v>
      </c>
      <c r="I58" s="6">
        <f>(I48-0.4051)/0.4293</f>
        <v>0.29815263618436505</v>
      </c>
      <c r="J58" s="3"/>
      <c r="K58" s="3"/>
      <c r="L58" s="3"/>
      <c r="M58" s="3"/>
      <c r="N58" s="3"/>
      <c r="O58" s="3"/>
    </row>
    <row r="59" spans="1:15" x14ac:dyDescent="0.25">
      <c r="A59" s="45"/>
      <c r="B59" s="6">
        <v>3</v>
      </c>
      <c r="C59" s="6">
        <f t="shared" ref="C59:H65" si="15">(C49-0.4051)/0.4293</f>
        <v>0.48307774702126893</v>
      </c>
      <c r="D59" s="6">
        <f t="shared" si="15"/>
        <v>0.52896321464238738</v>
      </c>
      <c r="E59" s="6">
        <f t="shared" si="15"/>
        <v>0.49988860098580762</v>
      </c>
      <c r="F59" s="6">
        <f t="shared" si="15"/>
        <v>0.50014578073143556</v>
      </c>
      <c r="G59" s="6">
        <f t="shared" si="15"/>
        <v>0.53193814874015988</v>
      </c>
      <c r="H59" s="6">
        <f t="shared" si="15"/>
        <v>0.53433877123604578</v>
      </c>
      <c r="I59" s="6">
        <f>(I49-0.4051)/0.4293</f>
        <v>0.32366088760218725</v>
      </c>
      <c r="J59" s="3"/>
      <c r="K59" s="3"/>
      <c r="L59" s="3"/>
      <c r="M59" s="3"/>
      <c r="N59" s="3"/>
      <c r="O59" s="3"/>
    </row>
    <row r="60" spans="1:15" x14ac:dyDescent="0.25">
      <c r="A60" s="45"/>
      <c r="B60" s="6">
        <v>6</v>
      </c>
      <c r="C60" s="6">
        <f t="shared" si="15"/>
        <v>0.5239027597338054</v>
      </c>
      <c r="D60" s="6">
        <f t="shared" si="15"/>
        <v>0.53088190178036421</v>
      </c>
      <c r="E60" s="6">
        <f t="shared" si="15"/>
        <v>0.52069729037072432</v>
      </c>
      <c r="F60" s="6">
        <f t="shared" si="15"/>
        <v>0.53685567040177617</v>
      </c>
      <c r="G60" s="6">
        <f t="shared" si="15"/>
        <v>0.50443629447133698</v>
      </c>
      <c r="H60" s="6">
        <f t="shared" si="15"/>
        <v>0.55423905397308815</v>
      </c>
      <c r="I60" s="6">
        <f t="shared" ref="I60" si="16">(I50-0.4051)/0.4293</f>
        <v>0.30764095921026946</v>
      </c>
      <c r="J60" s="3"/>
      <c r="K60" s="3"/>
      <c r="L60" s="3"/>
      <c r="M60" s="3"/>
      <c r="N60" s="3"/>
      <c r="O60" s="3"/>
    </row>
    <row r="61" spans="1:15" x14ac:dyDescent="0.25">
      <c r="A61" s="45"/>
      <c r="B61" s="6">
        <v>9</v>
      </c>
      <c r="C61" s="6">
        <f t="shared" si="15"/>
        <v>0.49130874842959305</v>
      </c>
      <c r="D61" s="6">
        <f t="shared" si="15"/>
        <v>0.51289857051441634</v>
      </c>
      <c r="E61" s="6">
        <f t="shared" si="15"/>
        <v>0.49003523740395938</v>
      </c>
      <c r="F61" s="6">
        <f t="shared" si="15"/>
        <v>0.50616313378367861</v>
      </c>
      <c r="G61" s="6">
        <f t="shared" si="15"/>
        <v>0.51298159193109849</v>
      </c>
      <c r="H61" s="6">
        <f t="shared" si="15"/>
        <v>0.576562160206746</v>
      </c>
      <c r="I61" s="6">
        <f>AVERAGE(I58:I60)</f>
        <v>0.30981816099894061</v>
      </c>
      <c r="J61" s="3" t="s">
        <v>40</v>
      </c>
      <c r="K61" s="3"/>
      <c r="L61" s="3"/>
      <c r="M61" s="3"/>
      <c r="N61" s="3"/>
      <c r="O61" s="3"/>
    </row>
    <row r="62" spans="1:15" x14ac:dyDescent="0.25">
      <c r="A62" s="45"/>
      <c r="B62" s="6">
        <v>12</v>
      </c>
      <c r="C62" s="6">
        <f t="shared" si="15"/>
        <v>0.45346667279381625</v>
      </c>
      <c r="D62" s="6">
        <f t="shared" si="15"/>
        <v>0.44582163538359021</v>
      </c>
      <c r="E62" s="6">
        <f t="shared" si="15"/>
        <v>0.43503187961470241</v>
      </c>
      <c r="F62" s="6">
        <f t="shared" si="15"/>
        <v>0.52143902000824049</v>
      </c>
      <c r="G62" s="6">
        <f t="shared" si="15"/>
        <v>0.54077545297177765</v>
      </c>
      <c r="H62" s="6">
        <f t="shared" si="15"/>
        <v>0.59769751290136752</v>
      </c>
      <c r="I62" s="6"/>
      <c r="J62" s="3"/>
      <c r="K62" s="3"/>
      <c r="L62" s="3"/>
      <c r="M62" s="3"/>
      <c r="N62" s="3"/>
      <c r="O62" s="3"/>
    </row>
    <row r="63" spans="1:15" x14ac:dyDescent="0.25">
      <c r="A63" s="45"/>
      <c r="B63" s="6">
        <v>15</v>
      </c>
      <c r="C63" s="6">
        <f t="shared" si="15"/>
        <v>0.38783192203926242</v>
      </c>
      <c r="D63" s="6">
        <f t="shared" si="15"/>
        <v>0.31811476046276843</v>
      </c>
      <c r="E63" s="6">
        <f t="shared" si="15"/>
        <v>0.43471370854483948</v>
      </c>
      <c r="F63" s="6">
        <f t="shared" si="15"/>
        <v>0.5529784269202066</v>
      </c>
      <c r="G63" s="6">
        <f t="shared" si="15"/>
        <v>0.5416404906272132</v>
      </c>
      <c r="H63" s="6">
        <f t="shared" si="15"/>
        <v>0.60032730682625846</v>
      </c>
      <c r="I63" s="6"/>
      <c r="J63" s="3"/>
      <c r="K63" s="3"/>
      <c r="L63" s="3"/>
      <c r="M63" s="3"/>
      <c r="N63" s="3"/>
      <c r="O63" s="3"/>
    </row>
    <row r="64" spans="1:15" x14ac:dyDescent="0.25">
      <c r="A64" s="45"/>
      <c r="B64" s="6">
        <v>18</v>
      </c>
      <c r="C64" s="6">
        <f t="shared" si="15"/>
        <v>0.31494295572617309</v>
      </c>
      <c r="D64" s="6">
        <f t="shared" si="15"/>
        <v>0.34397640347181313</v>
      </c>
      <c r="E64" s="6">
        <f t="shared" si="15"/>
        <v>0.35130206963574079</v>
      </c>
      <c r="F64" s="6">
        <f t="shared" si="15"/>
        <v>0.56993891165798882</v>
      </c>
      <c r="G64" s="6">
        <f t="shared" si="15"/>
        <v>0.54414735814142023</v>
      </c>
      <c r="H64" s="6">
        <f t="shared" si="15"/>
        <v>0.58725926366469339</v>
      </c>
      <c r="I64" s="6"/>
      <c r="J64" s="3"/>
      <c r="K64" s="3"/>
      <c r="L64" s="3"/>
      <c r="M64" s="3"/>
      <c r="N64" s="3"/>
      <c r="O64" s="3"/>
    </row>
    <row r="65" spans="1:15" x14ac:dyDescent="0.25">
      <c r="A65" s="46"/>
      <c r="B65" s="6">
        <v>21</v>
      </c>
      <c r="C65" s="6">
        <f t="shared" si="15"/>
        <v>0.33618748510673602</v>
      </c>
      <c r="D65" s="6">
        <f t="shared" si="15"/>
        <v>0.35397658255917841</v>
      </c>
      <c r="E65" s="6">
        <f t="shared" si="15"/>
        <v>0.35475225596985477</v>
      </c>
      <c r="F65" s="6">
        <f t="shared" si="15"/>
        <v>0.34174292383763222</v>
      </c>
      <c r="G65" s="6">
        <f t="shared" si="15"/>
        <v>0.42898537322174413</v>
      </c>
      <c r="H65" s="6">
        <f t="shared" si="15"/>
        <v>0.50052191861815865</v>
      </c>
      <c r="I65" s="6"/>
      <c r="J65" s="3"/>
      <c r="K65" s="3"/>
      <c r="L65" s="3"/>
      <c r="M65" s="3"/>
      <c r="N65" s="3"/>
      <c r="O65" s="3"/>
    </row>
    <row r="66" spans="1:15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45" customHeight="1" x14ac:dyDescent="0.25">
      <c r="A67" s="44" t="s">
        <v>41</v>
      </c>
      <c r="B67" s="6" t="s">
        <v>4</v>
      </c>
      <c r="C67" s="41" t="s">
        <v>6</v>
      </c>
      <c r="D67" s="42"/>
      <c r="E67" s="43"/>
      <c r="F67" s="41" t="s">
        <v>7</v>
      </c>
      <c r="G67" s="42"/>
      <c r="H67" s="43"/>
      <c r="I67" s="10"/>
      <c r="J67" s="3"/>
      <c r="K67" s="3"/>
      <c r="L67" s="3"/>
      <c r="M67" s="3"/>
      <c r="N67" s="3"/>
      <c r="O67" s="3"/>
    </row>
    <row r="68" spans="1:15" x14ac:dyDescent="0.25">
      <c r="A68" s="45"/>
      <c r="B68" s="6">
        <v>0</v>
      </c>
      <c r="C68" s="6">
        <f>C58-I61</f>
        <v>0.20510708336958333</v>
      </c>
      <c r="D68" s="6">
        <f>D58-I61</f>
        <v>0.21087912937178371</v>
      </c>
      <c r="E68" s="6">
        <f>E58-I61</f>
        <v>0.21377226296519553</v>
      </c>
      <c r="F68" s="6">
        <f>F58-I61</f>
        <v>0.16156457243829997</v>
      </c>
      <c r="G68" s="6">
        <f>G58-I61</f>
        <v>0.16619566690324405</v>
      </c>
      <c r="H68" s="6">
        <f>H58-I61</f>
        <v>0.20863736188678667</v>
      </c>
      <c r="I68" s="3"/>
      <c r="J68" s="3"/>
      <c r="K68" s="3"/>
      <c r="L68" s="3"/>
      <c r="M68" s="3"/>
      <c r="N68" s="3"/>
      <c r="O68" s="3"/>
    </row>
    <row r="69" spans="1:15" x14ac:dyDescent="0.25">
      <c r="A69" s="45"/>
      <c r="B69" s="6">
        <v>3</v>
      </c>
      <c r="C69" s="6">
        <f>C59-I61</f>
        <v>0.17325958602232833</v>
      </c>
      <c r="D69" s="6">
        <f>D59-I61</f>
        <v>0.21914505364344677</v>
      </c>
      <c r="E69" s="6">
        <f>E59-I61</f>
        <v>0.19007043998686701</v>
      </c>
      <c r="F69" s="6">
        <f>F59-I61</f>
        <v>0.19032761973249496</v>
      </c>
      <c r="G69" s="6">
        <f>G59-I61</f>
        <v>0.22211998774121927</v>
      </c>
      <c r="H69" s="6">
        <f>H59-I61</f>
        <v>0.22452061023710518</v>
      </c>
      <c r="I69" s="3"/>
      <c r="J69" s="3"/>
      <c r="K69" s="3"/>
      <c r="L69" s="3"/>
      <c r="M69" s="3"/>
      <c r="N69" s="3"/>
      <c r="O69" s="3"/>
    </row>
    <row r="70" spans="1:15" x14ac:dyDescent="0.25">
      <c r="A70" s="45"/>
      <c r="B70" s="6">
        <v>6</v>
      </c>
      <c r="C70" s="6">
        <f>C60-I61</f>
        <v>0.21408459873486479</v>
      </c>
      <c r="D70" s="6">
        <f>D60-I61</f>
        <v>0.2210637407814236</v>
      </c>
      <c r="E70" s="6">
        <f>E60-I61</f>
        <v>0.21087912937178371</v>
      </c>
      <c r="F70" s="6">
        <f>F60-I61</f>
        <v>0.22703750940283557</v>
      </c>
      <c r="G70" s="6">
        <f>G60-I61</f>
        <v>0.19461813347239637</v>
      </c>
      <c r="H70" s="6">
        <f>H60-I61</f>
        <v>0.24442089297414754</v>
      </c>
      <c r="I70" s="3"/>
      <c r="J70" s="3"/>
      <c r="K70" s="3"/>
      <c r="L70" s="3"/>
      <c r="M70" s="3"/>
      <c r="N70" s="3"/>
      <c r="O70" s="3"/>
    </row>
    <row r="71" spans="1:15" x14ac:dyDescent="0.25">
      <c r="A71" s="45"/>
      <c r="B71" s="6">
        <v>9</v>
      </c>
      <c r="C71" s="6">
        <f>C61-I61</f>
        <v>0.18149058743065244</v>
      </c>
      <c r="D71" s="6">
        <f>D61-I61</f>
        <v>0.20308040951547573</v>
      </c>
      <c r="E71" s="6">
        <f>E61-I61</f>
        <v>0.18021707640501877</v>
      </c>
      <c r="F71" s="6">
        <f>F61-I61</f>
        <v>0.196344972784738</v>
      </c>
      <c r="G71" s="6">
        <f>G61-I61</f>
        <v>0.20316343093215788</v>
      </c>
      <c r="H71" s="6">
        <f>H61-I61</f>
        <v>0.26674399920780539</v>
      </c>
      <c r="I71" s="3"/>
      <c r="J71" s="3"/>
      <c r="K71" s="3"/>
      <c r="L71" s="3"/>
      <c r="M71" s="3"/>
      <c r="N71" s="3"/>
      <c r="O71" s="3"/>
    </row>
    <row r="72" spans="1:15" x14ac:dyDescent="0.25">
      <c r="A72" s="45"/>
      <c r="B72" s="6">
        <v>12</v>
      </c>
      <c r="C72" s="6">
        <f>C62-I61</f>
        <v>0.14364851179487564</v>
      </c>
      <c r="D72" s="6">
        <f>D62-I61</f>
        <v>0.1360034743846496</v>
      </c>
      <c r="E72" s="6">
        <f>E62-I61</f>
        <v>0.1252137186157618</v>
      </c>
      <c r="F72" s="6">
        <f>F62-I61</f>
        <v>0.21162085900929989</v>
      </c>
      <c r="G72" s="6">
        <f>G62-I61</f>
        <v>0.23095729197283704</v>
      </c>
      <c r="H72" s="6">
        <f>H62-I61</f>
        <v>0.28787935190242692</v>
      </c>
      <c r="I72" s="3"/>
      <c r="J72" s="3"/>
      <c r="K72" s="3"/>
      <c r="L72" s="3"/>
      <c r="M72" s="3"/>
      <c r="N72" s="3"/>
      <c r="O72" s="3"/>
    </row>
    <row r="73" spans="1:15" x14ac:dyDescent="0.25">
      <c r="A73" s="45"/>
      <c r="B73" s="6">
        <v>15</v>
      </c>
      <c r="C73" s="6">
        <f>C63-I61</f>
        <v>7.8013761040321816E-2</v>
      </c>
      <c r="D73" s="6">
        <f>D63-I61</f>
        <v>8.2965994638278251E-3</v>
      </c>
      <c r="E73" s="6">
        <f>E63-I61</f>
        <v>0.12489554754589888</v>
      </c>
      <c r="F73" s="6">
        <f>F63-I61</f>
        <v>0.24316026592126599</v>
      </c>
      <c r="G73" s="6">
        <f>G63-I61</f>
        <v>0.23182232962827259</v>
      </c>
      <c r="H73" s="6">
        <f>H63-I61</f>
        <v>0.29050914582731785</v>
      </c>
      <c r="I73" s="3"/>
      <c r="J73" s="3"/>
      <c r="K73" s="3"/>
      <c r="L73" s="3"/>
      <c r="M73" s="3"/>
      <c r="N73" s="3"/>
      <c r="O73" s="3"/>
    </row>
    <row r="74" spans="1:15" x14ac:dyDescent="0.25">
      <c r="A74" s="45"/>
      <c r="B74" s="6">
        <v>18</v>
      </c>
      <c r="C74" s="6">
        <f>C64-I61</f>
        <v>5.1247947272324845E-3</v>
      </c>
      <c r="D74" s="6">
        <f>D64-I61</f>
        <v>3.4158242472872524E-2</v>
      </c>
      <c r="E74" s="6">
        <f>E64-I61</f>
        <v>4.1483908636800182E-2</v>
      </c>
      <c r="F74" s="6">
        <f>F64-I61</f>
        <v>0.26012075065904822</v>
      </c>
      <c r="G74" s="6">
        <f>G64-I61</f>
        <v>0.23432919714247963</v>
      </c>
      <c r="H74" s="6">
        <f>H64-I61</f>
        <v>0.27744110266575278</v>
      </c>
      <c r="I74" s="3"/>
      <c r="J74" s="3"/>
      <c r="K74" s="3"/>
      <c r="L74" s="3"/>
      <c r="M74" s="3"/>
      <c r="N74" s="3"/>
      <c r="O74" s="3"/>
    </row>
    <row r="75" spans="1:15" x14ac:dyDescent="0.25">
      <c r="A75" s="46"/>
      <c r="B75" s="6">
        <v>21</v>
      </c>
      <c r="C75" s="6">
        <f>C65-I61</f>
        <v>2.6369324107795411E-2</v>
      </c>
      <c r="D75" s="6">
        <f>D65-I61</f>
        <v>4.4158421560237804E-2</v>
      </c>
      <c r="E75" s="6">
        <f>E65-I61</f>
        <v>4.4934094970914162E-2</v>
      </c>
      <c r="F75" s="6">
        <f>F65-I61</f>
        <v>3.1924762838691612E-2</v>
      </c>
      <c r="G75" s="6">
        <f>G65-I61</f>
        <v>0.11916721222280352</v>
      </c>
      <c r="H75" s="6">
        <f>H65-I61</f>
        <v>0.19070375761921804</v>
      </c>
      <c r="I75" s="3"/>
      <c r="J75" s="3"/>
      <c r="K75" s="3"/>
      <c r="L75" s="3"/>
      <c r="M75" s="3"/>
      <c r="N75" s="3"/>
      <c r="O75" s="3"/>
    </row>
    <row r="76" spans="1:15" ht="15" customHeight="1" x14ac:dyDescent="0.2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44" t="s">
        <v>42</v>
      </c>
      <c r="B77" s="6" t="s">
        <v>4</v>
      </c>
      <c r="C77" s="41" t="s">
        <v>6</v>
      </c>
      <c r="D77" s="42"/>
      <c r="E77" s="42"/>
      <c r="F77" s="42"/>
      <c r="G77" s="42"/>
      <c r="H77" s="43"/>
      <c r="I77" s="41" t="s">
        <v>7</v>
      </c>
      <c r="J77" s="42"/>
      <c r="K77" s="42"/>
      <c r="L77" s="42"/>
      <c r="M77" s="42"/>
      <c r="N77" s="43"/>
      <c r="O77" s="3"/>
    </row>
    <row r="78" spans="1:15" ht="15" customHeight="1" x14ac:dyDescent="0.25">
      <c r="A78" s="45"/>
      <c r="B78" s="6"/>
      <c r="C78" s="17" t="s">
        <v>26</v>
      </c>
      <c r="D78" s="18" t="s">
        <v>27</v>
      </c>
      <c r="E78" s="18" t="s">
        <v>28</v>
      </c>
      <c r="F78" s="18" t="s">
        <v>29</v>
      </c>
      <c r="G78" s="19" t="s">
        <v>30</v>
      </c>
      <c r="H78" s="18" t="s">
        <v>31</v>
      </c>
      <c r="I78" s="17" t="s">
        <v>26</v>
      </c>
      <c r="J78" s="18" t="s">
        <v>27</v>
      </c>
      <c r="K78" s="18" t="s">
        <v>28</v>
      </c>
      <c r="L78" s="18" t="s">
        <v>29</v>
      </c>
      <c r="M78" s="19" t="s">
        <v>30</v>
      </c>
      <c r="N78" s="25" t="s">
        <v>31</v>
      </c>
      <c r="O78" s="3"/>
    </row>
    <row r="79" spans="1:15" x14ac:dyDescent="0.25">
      <c r="A79" s="45"/>
      <c r="B79" s="6">
        <v>0</v>
      </c>
      <c r="C79" s="6">
        <f t="shared" ref="C79:C86" si="17">C58*D79</f>
        <v>64.365655546065497</v>
      </c>
      <c r="D79" s="27">
        <v>125</v>
      </c>
      <c r="E79" s="6">
        <f t="shared" ref="E79:E86" si="18">D58*F79</f>
        <v>65.08716129634054</v>
      </c>
      <c r="F79" s="27">
        <v>125</v>
      </c>
      <c r="G79" s="6">
        <f t="shared" ref="G79:G86" si="19">E58*H79</f>
        <v>65.448802995517013</v>
      </c>
      <c r="H79" s="27">
        <v>125</v>
      </c>
      <c r="I79" s="6">
        <f t="shared" ref="I79:I86" si="20">F58*J79</f>
        <v>58.922841679655072</v>
      </c>
      <c r="J79" s="27">
        <v>125</v>
      </c>
      <c r="K79" s="6">
        <f t="shared" ref="K79:K86" si="21">G58*L79</f>
        <v>59.501728487773086</v>
      </c>
      <c r="L79" s="27">
        <v>125</v>
      </c>
      <c r="M79" s="6">
        <f t="shared" ref="M79:M86" si="22">H58*N79</f>
        <v>64.806940360715913</v>
      </c>
      <c r="N79" s="27">
        <v>125</v>
      </c>
      <c r="O79" s="3"/>
    </row>
    <row r="80" spans="1:15" x14ac:dyDescent="0.25">
      <c r="A80" s="45"/>
      <c r="B80" s="6">
        <v>3</v>
      </c>
      <c r="C80" s="6">
        <f t="shared" si="17"/>
        <v>60.384718377658615</v>
      </c>
      <c r="D80" s="27">
        <v>125</v>
      </c>
      <c r="E80" s="6">
        <f t="shared" si="18"/>
        <v>66.12040183029842</v>
      </c>
      <c r="F80" s="27">
        <v>125</v>
      </c>
      <c r="G80" s="6">
        <f t="shared" si="19"/>
        <v>62.486075123225952</v>
      </c>
      <c r="H80" s="27">
        <v>125</v>
      </c>
      <c r="I80" s="6">
        <f t="shared" si="20"/>
        <v>62.518222591429442</v>
      </c>
      <c r="J80" s="27">
        <v>125</v>
      </c>
      <c r="K80" s="6">
        <f t="shared" si="21"/>
        <v>66.492268592519991</v>
      </c>
      <c r="L80" s="27">
        <v>125</v>
      </c>
      <c r="M80" s="6">
        <f t="shared" si="22"/>
        <v>66.792346404505722</v>
      </c>
      <c r="N80" s="27">
        <v>125</v>
      </c>
      <c r="O80" s="3"/>
    </row>
    <row r="81" spans="1:15" x14ac:dyDescent="0.25">
      <c r="A81" s="45"/>
      <c r="B81" s="6">
        <v>6</v>
      </c>
      <c r="C81" s="6">
        <f t="shared" si="17"/>
        <v>65.487844966725675</v>
      </c>
      <c r="D81" s="27">
        <v>125</v>
      </c>
      <c r="E81" s="6">
        <f t="shared" si="18"/>
        <v>66.36023772254552</v>
      </c>
      <c r="F81" s="27">
        <v>125</v>
      </c>
      <c r="G81" s="6">
        <f t="shared" si="19"/>
        <v>65.08716129634054</v>
      </c>
      <c r="H81" s="27">
        <v>125</v>
      </c>
      <c r="I81" s="6">
        <f t="shared" si="20"/>
        <v>67.106958800222017</v>
      </c>
      <c r="J81" s="27">
        <v>125</v>
      </c>
      <c r="K81" s="6">
        <f t="shared" si="21"/>
        <v>63.054536808917121</v>
      </c>
      <c r="L81" s="27">
        <v>125</v>
      </c>
      <c r="M81" s="6">
        <f t="shared" si="22"/>
        <v>69.279881746636022</v>
      </c>
      <c r="N81" s="27">
        <v>125</v>
      </c>
      <c r="O81" s="3"/>
    </row>
    <row r="82" spans="1:15" x14ac:dyDescent="0.25">
      <c r="A82" s="45"/>
      <c r="B82" s="6">
        <v>9</v>
      </c>
      <c r="C82" s="6">
        <f t="shared" si="17"/>
        <v>61.41359355369913</v>
      </c>
      <c r="D82" s="27">
        <v>125</v>
      </c>
      <c r="E82" s="6">
        <f t="shared" si="18"/>
        <v>64.112321314302037</v>
      </c>
      <c r="F82" s="27">
        <v>125</v>
      </c>
      <c r="G82" s="6">
        <f t="shared" si="19"/>
        <v>61.254404675494925</v>
      </c>
      <c r="H82" s="27">
        <v>125</v>
      </c>
      <c r="I82" s="6">
        <f t="shared" si="20"/>
        <v>63.270391722959829</v>
      </c>
      <c r="J82" s="27">
        <v>125</v>
      </c>
      <c r="K82" s="6">
        <f t="shared" si="21"/>
        <v>64.12269899138731</v>
      </c>
      <c r="L82" s="27">
        <v>125</v>
      </c>
      <c r="M82" s="6">
        <f t="shared" si="22"/>
        <v>72.070270025843243</v>
      </c>
      <c r="N82" s="27">
        <v>125</v>
      </c>
      <c r="O82" s="3"/>
    </row>
    <row r="83" spans="1:15" x14ac:dyDescent="0.25">
      <c r="A83" s="45"/>
      <c r="B83" s="6">
        <v>12</v>
      </c>
      <c r="C83" s="6">
        <f t="shared" si="17"/>
        <v>56.683334099227032</v>
      </c>
      <c r="D83" s="27">
        <v>125</v>
      </c>
      <c r="E83" s="6">
        <f t="shared" si="18"/>
        <v>55.727704422948776</v>
      </c>
      <c r="F83" s="27">
        <v>125</v>
      </c>
      <c r="G83" s="6">
        <f t="shared" si="19"/>
        <v>54.378984951837801</v>
      </c>
      <c r="H83" s="27">
        <v>125</v>
      </c>
      <c r="I83" s="6">
        <f t="shared" si="20"/>
        <v>65.179877501030063</v>
      </c>
      <c r="J83" s="27">
        <v>125</v>
      </c>
      <c r="K83" s="6">
        <f t="shared" si="21"/>
        <v>67.596931621472208</v>
      </c>
      <c r="L83" s="27">
        <v>125</v>
      </c>
      <c r="M83" s="6">
        <f t="shared" si="22"/>
        <v>74.712189112670941</v>
      </c>
      <c r="N83" s="27">
        <v>125</v>
      </c>
      <c r="O83" s="3"/>
    </row>
    <row r="84" spans="1:15" x14ac:dyDescent="0.25">
      <c r="A84" s="45"/>
      <c r="B84" s="6">
        <v>15</v>
      </c>
      <c r="C84" s="6">
        <f t="shared" si="17"/>
        <v>48.478990254907799</v>
      </c>
      <c r="D84" s="27">
        <v>125</v>
      </c>
      <c r="E84" s="6">
        <f t="shared" si="18"/>
        <v>39.764345057846057</v>
      </c>
      <c r="F84" s="27">
        <v>125</v>
      </c>
      <c r="G84" s="6">
        <f t="shared" si="19"/>
        <v>54.339213568104938</v>
      </c>
      <c r="H84" s="27">
        <v>125</v>
      </c>
      <c r="I84" s="6">
        <f t="shared" si="20"/>
        <v>69.122303365025829</v>
      </c>
      <c r="J84" s="27">
        <v>125</v>
      </c>
      <c r="K84" s="6">
        <f t="shared" si="21"/>
        <v>67.705061328401655</v>
      </c>
      <c r="L84" s="27">
        <v>125</v>
      </c>
      <c r="M84" s="6">
        <f t="shared" si="22"/>
        <v>75.040913353282306</v>
      </c>
      <c r="N84" s="27">
        <v>125</v>
      </c>
      <c r="O84" s="3"/>
    </row>
    <row r="85" spans="1:15" x14ac:dyDescent="0.25">
      <c r="A85" s="45"/>
      <c r="B85" s="6">
        <v>18</v>
      </c>
      <c r="C85" s="6">
        <f t="shared" si="17"/>
        <v>39.367869465771633</v>
      </c>
      <c r="D85" s="27">
        <v>125</v>
      </c>
      <c r="E85" s="6">
        <f t="shared" si="18"/>
        <v>42.997050433976639</v>
      </c>
      <c r="F85" s="27">
        <v>125</v>
      </c>
      <c r="G85" s="6">
        <f t="shared" si="19"/>
        <v>43.912758704467599</v>
      </c>
      <c r="H85" s="27">
        <v>125</v>
      </c>
      <c r="I85" s="6">
        <f t="shared" si="20"/>
        <v>71.2423639572486</v>
      </c>
      <c r="J85" s="27">
        <v>125</v>
      </c>
      <c r="K85" s="6">
        <f t="shared" si="21"/>
        <v>68.018419767677528</v>
      </c>
      <c r="L85" s="27">
        <v>125</v>
      </c>
      <c r="M85" s="6">
        <f t="shared" si="22"/>
        <v>73.407407958086679</v>
      </c>
      <c r="N85" s="27">
        <v>125</v>
      </c>
      <c r="O85" s="3"/>
    </row>
    <row r="86" spans="1:15" ht="15" customHeight="1" x14ac:dyDescent="0.25">
      <c r="A86" s="46"/>
      <c r="B86" s="6">
        <v>21</v>
      </c>
      <c r="C86" s="6">
        <f t="shared" si="17"/>
        <v>42.023435638342001</v>
      </c>
      <c r="D86" s="27">
        <v>125</v>
      </c>
      <c r="E86" s="6">
        <f t="shared" si="18"/>
        <v>44.247072819897298</v>
      </c>
      <c r="F86" s="27">
        <v>125</v>
      </c>
      <c r="G86" s="6">
        <f t="shared" si="19"/>
        <v>44.344031996231848</v>
      </c>
      <c r="H86" s="27">
        <v>125</v>
      </c>
      <c r="I86" s="6">
        <f t="shared" si="20"/>
        <v>42.717865479704024</v>
      </c>
      <c r="J86" s="27">
        <v>125</v>
      </c>
      <c r="K86" s="6">
        <f t="shared" si="21"/>
        <v>53.623171652718014</v>
      </c>
      <c r="L86" s="27">
        <v>125</v>
      </c>
      <c r="M86" s="6">
        <f t="shared" si="22"/>
        <v>62.565239827269828</v>
      </c>
      <c r="N86" s="27">
        <v>125</v>
      </c>
      <c r="O86" s="3"/>
    </row>
    <row r="87" spans="1:15" ht="15" customHeight="1" x14ac:dyDescent="0.25">
      <c r="A87" s="11"/>
      <c r="B87" s="12"/>
      <c r="C87" s="12"/>
      <c r="D87" s="12"/>
      <c r="E87" s="12"/>
      <c r="F87" s="12"/>
      <c r="G87" s="3"/>
      <c r="H87" s="3"/>
      <c r="I87" s="3"/>
      <c r="J87" s="3"/>
      <c r="K87" s="3"/>
      <c r="L87" s="3"/>
      <c r="M87" s="3"/>
      <c r="N87" s="3"/>
      <c r="O87" s="3"/>
    </row>
    <row r="88" spans="1:15" ht="15" customHeight="1" x14ac:dyDescent="0.25">
      <c r="A88" s="3"/>
      <c r="B88" s="3"/>
      <c r="C88" s="47" t="s">
        <v>8</v>
      </c>
      <c r="D88" s="47"/>
      <c r="E88" s="47"/>
      <c r="F88" s="47" t="s">
        <v>33</v>
      </c>
      <c r="G88" s="47"/>
      <c r="H88" s="47"/>
      <c r="I88" s="3"/>
      <c r="J88" s="3"/>
      <c r="K88" s="3"/>
      <c r="L88" s="3"/>
      <c r="M88" s="3"/>
      <c r="N88" s="3"/>
      <c r="O88" s="3"/>
    </row>
    <row r="89" spans="1:15" x14ac:dyDescent="0.25">
      <c r="A89" s="48" t="s">
        <v>32</v>
      </c>
      <c r="B89" s="6" t="s">
        <v>4</v>
      </c>
      <c r="C89" s="6">
        <v>1</v>
      </c>
      <c r="D89" s="6">
        <v>2</v>
      </c>
      <c r="E89" s="6">
        <v>3</v>
      </c>
      <c r="F89" s="6">
        <v>1</v>
      </c>
      <c r="G89" s="6">
        <v>2</v>
      </c>
      <c r="H89" s="6">
        <v>3</v>
      </c>
      <c r="I89" s="3"/>
      <c r="J89" s="3"/>
      <c r="K89" s="3"/>
      <c r="L89" s="3"/>
      <c r="M89" s="3"/>
      <c r="N89" s="3"/>
      <c r="O89" s="3"/>
    </row>
    <row r="90" spans="1:15" ht="15" customHeight="1" x14ac:dyDescent="0.25">
      <c r="A90" s="48"/>
      <c r="B90" s="6">
        <v>0</v>
      </c>
      <c r="C90" s="6">
        <f t="shared" ref="C90:C97" si="23">C79/1000</f>
        <v>6.4365655546065492E-2</v>
      </c>
      <c r="D90" s="6">
        <f t="shared" ref="D90:D97" si="24">E79/1000</f>
        <v>6.508716129634054E-2</v>
      </c>
      <c r="E90" s="6">
        <f t="shared" ref="E90:E97" si="25">G79/1000</f>
        <v>6.5448802995517016E-2</v>
      </c>
      <c r="F90" s="6">
        <f t="shared" ref="F90:F97" si="26">I79/1000</f>
        <v>5.8922841679655072E-2</v>
      </c>
      <c r="G90" s="6">
        <f t="shared" ref="G90:G97" si="27">K79/1000</f>
        <v>5.9501728487773083E-2</v>
      </c>
      <c r="H90" s="6">
        <f t="shared" ref="H90:H97" si="28">M79/1000</f>
        <v>6.4806940360715909E-2</v>
      </c>
      <c r="I90" s="3"/>
      <c r="J90" s="3"/>
      <c r="K90" s="3"/>
      <c r="L90" s="3"/>
      <c r="M90" s="3"/>
      <c r="N90" s="3"/>
      <c r="O90" s="3"/>
    </row>
    <row r="91" spans="1:15" ht="15" customHeight="1" x14ac:dyDescent="0.25">
      <c r="A91" s="48"/>
      <c r="B91" s="6">
        <v>3</v>
      </c>
      <c r="C91" s="6">
        <f t="shared" si="23"/>
        <v>6.0384718377658617E-2</v>
      </c>
      <c r="D91" s="6">
        <f t="shared" si="24"/>
        <v>6.6120401830298423E-2</v>
      </c>
      <c r="E91" s="6">
        <f t="shared" si="25"/>
        <v>6.2486075123225952E-2</v>
      </c>
      <c r="F91" s="6">
        <f t="shared" si="26"/>
        <v>6.2518222591429445E-2</v>
      </c>
      <c r="G91" s="6">
        <f t="shared" si="27"/>
        <v>6.6492268592519985E-2</v>
      </c>
      <c r="H91" s="6">
        <f t="shared" si="28"/>
        <v>6.6792346404505723E-2</v>
      </c>
      <c r="I91" s="3"/>
      <c r="J91" s="3"/>
      <c r="K91" s="3"/>
      <c r="L91" s="3"/>
      <c r="M91" s="3"/>
      <c r="N91" s="3"/>
      <c r="O91" s="3"/>
    </row>
    <row r="92" spans="1:15" x14ac:dyDescent="0.25">
      <c r="A92" s="48"/>
      <c r="B92" s="6">
        <v>6</v>
      </c>
      <c r="C92" s="6">
        <f t="shared" si="23"/>
        <v>6.5487844966725675E-2</v>
      </c>
      <c r="D92" s="6">
        <f t="shared" si="24"/>
        <v>6.6360237722545526E-2</v>
      </c>
      <c r="E92" s="6">
        <f t="shared" si="25"/>
        <v>6.508716129634054E-2</v>
      </c>
      <c r="F92" s="6">
        <f t="shared" si="26"/>
        <v>6.7106958800222022E-2</v>
      </c>
      <c r="G92" s="6">
        <f t="shared" si="27"/>
        <v>6.3054536808917122E-2</v>
      </c>
      <c r="H92" s="6">
        <f t="shared" si="28"/>
        <v>6.9279881746636018E-2</v>
      </c>
      <c r="I92" s="3"/>
      <c r="J92" s="3"/>
      <c r="K92" s="3"/>
      <c r="L92" s="3"/>
      <c r="M92" s="3"/>
      <c r="N92" s="3"/>
      <c r="O92" s="3"/>
    </row>
    <row r="93" spans="1:15" x14ac:dyDescent="0.25">
      <c r="A93" s="48"/>
      <c r="B93" s="6">
        <v>9</v>
      </c>
      <c r="C93" s="6">
        <f t="shared" si="23"/>
        <v>6.1413593553699131E-2</v>
      </c>
      <c r="D93" s="6">
        <f t="shared" si="24"/>
        <v>6.4112321314302043E-2</v>
      </c>
      <c r="E93" s="6">
        <f t="shared" si="25"/>
        <v>6.1254404675494922E-2</v>
      </c>
      <c r="F93" s="6">
        <f t="shared" si="26"/>
        <v>6.3270391722959826E-2</v>
      </c>
      <c r="G93" s="6">
        <f t="shared" si="27"/>
        <v>6.4122698991387311E-2</v>
      </c>
      <c r="H93" s="6">
        <f t="shared" si="28"/>
        <v>7.2070270025843236E-2</v>
      </c>
      <c r="I93" s="3"/>
      <c r="J93" s="3"/>
      <c r="K93" s="3"/>
      <c r="L93" s="3"/>
      <c r="M93" s="3"/>
      <c r="N93" s="3"/>
      <c r="O93" s="3"/>
    </row>
    <row r="94" spans="1:15" x14ac:dyDescent="0.25">
      <c r="A94" s="48"/>
      <c r="B94" s="6">
        <v>12</v>
      </c>
      <c r="C94" s="6">
        <f t="shared" si="23"/>
        <v>5.6683334099227031E-2</v>
      </c>
      <c r="D94" s="6">
        <f t="shared" si="24"/>
        <v>5.5727704422948776E-2</v>
      </c>
      <c r="E94" s="6">
        <f t="shared" si="25"/>
        <v>5.4378984951837801E-2</v>
      </c>
      <c r="F94" s="6">
        <f t="shared" si="26"/>
        <v>6.5179877501030062E-2</v>
      </c>
      <c r="G94" s="6">
        <f t="shared" si="27"/>
        <v>6.7596931621472206E-2</v>
      </c>
      <c r="H94" s="6">
        <f t="shared" si="28"/>
        <v>7.471218911267094E-2</v>
      </c>
      <c r="I94" s="3"/>
      <c r="J94" s="3"/>
      <c r="K94" s="3"/>
      <c r="L94" s="3"/>
      <c r="M94" s="3"/>
      <c r="N94" s="3"/>
      <c r="O94" s="3"/>
    </row>
    <row r="95" spans="1:15" x14ac:dyDescent="0.25">
      <c r="A95" s="48"/>
      <c r="B95" s="6">
        <v>15</v>
      </c>
      <c r="C95" s="6">
        <f t="shared" si="23"/>
        <v>4.8478990254907803E-2</v>
      </c>
      <c r="D95" s="6">
        <f t="shared" si="24"/>
        <v>3.9764345057846054E-2</v>
      </c>
      <c r="E95" s="6">
        <f t="shared" si="25"/>
        <v>5.4339213568104935E-2</v>
      </c>
      <c r="F95" s="6">
        <f t="shared" si="26"/>
        <v>6.9122303365025825E-2</v>
      </c>
      <c r="G95" s="6">
        <f t="shared" si="27"/>
        <v>6.770506132840165E-2</v>
      </c>
      <c r="H95" s="6">
        <f t="shared" si="28"/>
        <v>7.5040913353282307E-2</v>
      </c>
      <c r="I95" s="3"/>
      <c r="J95" s="3"/>
      <c r="K95" s="3"/>
      <c r="L95" s="3"/>
      <c r="M95" s="3"/>
      <c r="N95" s="3"/>
      <c r="O95" s="3"/>
    </row>
    <row r="96" spans="1:15" x14ac:dyDescent="0.25">
      <c r="A96" s="48"/>
      <c r="B96" s="6">
        <v>18</v>
      </c>
      <c r="C96" s="6">
        <f t="shared" si="23"/>
        <v>3.9367869465771636E-2</v>
      </c>
      <c r="D96" s="6">
        <f t="shared" si="24"/>
        <v>4.2997050433976641E-2</v>
      </c>
      <c r="E96" s="6">
        <f t="shared" si="25"/>
        <v>4.3912758704467598E-2</v>
      </c>
      <c r="F96" s="6">
        <f t="shared" si="26"/>
        <v>7.1242363957248603E-2</v>
      </c>
      <c r="G96" s="6">
        <f t="shared" si="27"/>
        <v>6.8018419767677529E-2</v>
      </c>
      <c r="H96" s="6">
        <f t="shared" si="28"/>
        <v>7.3407407958086673E-2</v>
      </c>
      <c r="I96" s="3"/>
      <c r="J96" s="3"/>
      <c r="K96" s="3"/>
      <c r="L96" s="3"/>
      <c r="M96" s="3"/>
      <c r="N96" s="3"/>
      <c r="O96" s="3"/>
    </row>
    <row r="97" spans="1:15" x14ac:dyDescent="0.25">
      <c r="A97" s="48"/>
      <c r="B97" s="6">
        <v>21</v>
      </c>
      <c r="C97" s="6">
        <f t="shared" si="23"/>
        <v>4.2023435638342002E-2</v>
      </c>
      <c r="D97" s="6">
        <f t="shared" si="24"/>
        <v>4.4247072819897301E-2</v>
      </c>
      <c r="E97" s="6">
        <f t="shared" si="25"/>
        <v>4.4344031996231846E-2</v>
      </c>
      <c r="F97" s="6">
        <f t="shared" si="26"/>
        <v>4.2717865479704027E-2</v>
      </c>
      <c r="G97" s="6">
        <f t="shared" si="27"/>
        <v>5.3623171652718016E-2</v>
      </c>
      <c r="H97" s="6">
        <f t="shared" si="28"/>
        <v>6.2565239827269831E-2</v>
      </c>
      <c r="I97" s="3"/>
      <c r="J97" s="3"/>
      <c r="K97" s="3"/>
      <c r="L97" s="3"/>
      <c r="M97" s="3"/>
      <c r="N97" s="3"/>
      <c r="O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3"/>
      <c r="B99" s="3"/>
      <c r="C99" s="41" t="s">
        <v>3</v>
      </c>
      <c r="D99" s="4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48" t="s">
        <v>43</v>
      </c>
      <c r="B100" s="6" t="s">
        <v>4</v>
      </c>
      <c r="C100" s="6" t="s">
        <v>8</v>
      </c>
      <c r="D100" s="6" t="s">
        <v>33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48"/>
      <c r="B101" s="6">
        <v>0</v>
      </c>
      <c r="C101" s="6">
        <f>AVERAGE(C90:E90)</f>
        <v>6.4967206612641007E-2</v>
      </c>
      <c r="D101" s="6">
        <f>AVERAGE(F90:H90)</f>
        <v>6.1077170176048023E-2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48"/>
      <c r="B102" s="6">
        <v>3</v>
      </c>
      <c r="C102" s="6">
        <f t="shared" ref="C102:C108" si="29">AVERAGE(C91:E91)</f>
        <v>6.2997065110394337E-2</v>
      </c>
      <c r="D102" s="6">
        <f t="shared" ref="D102:D108" si="30">AVERAGE(F91:H91)</f>
        <v>6.5267612529485042E-2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48"/>
      <c r="B103" s="6">
        <v>6</v>
      </c>
      <c r="C103" s="6">
        <f t="shared" si="29"/>
        <v>6.5645081328537247E-2</v>
      </c>
      <c r="D103" s="6">
        <f t="shared" si="30"/>
        <v>6.6480459118591725E-2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48"/>
      <c r="B104" s="6">
        <v>9</v>
      </c>
      <c r="C104" s="6">
        <f t="shared" si="29"/>
        <v>6.2260106514498703E-2</v>
      </c>
      <c r="D104" s="6">
        <f t="shared" si="30"/>
        <v>6.6487786913396782E-2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48"/>
      <c r="B105" s="6">
        <v>12</v>
      </c>
      <c r="C105" s="6">
        <f t="shared" si="29"/>
        <v>5.5596674491337872E-2</v>
      </c>
      <c r="D105" s="6">
        <f t="shared" si="30"/>
        <v>6.9162999411724407E-2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48"/>
      <c r="B106" s="6">
        <v>15</v>
      </c>
      <c r="C106" s="6">
        <f t="shared" si="29"/>
        <v>4.75275162936196E-2</v>
      </c>
      <c r="D106" s="6">
        <f t="shared" si="30"/>
        <v>7.0622759348903261E-2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48"/>
      <c r="B107" s="6">
        <v>18</v>
      </c>
      <c r="C107" s="6">
        <f t="shared" si="29"/>
        <v>4.2092559534738623E-2</v>
      </c>
      <c r="D107" s="6">
        <f t="shared" si="30"/>
        <v>7.0889397227670931E-2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48"/>
      <c r="B108" s="6">
        <v>21</v>
      </c>
      <c r="C108" s="6">
        <f t="shared" si="29"/>
        <v>4.3538180151490385E-2</v>
      </c>
      <c r="D108" s="6">
        <f t="shared" si="30"/>
        <v>5.2968758986563953E-2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11"/>
      <c r="B109" s="12"/>
      <c r="C109" s="12"/>
      <c r="D109" s="1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7"/>
      <c r="B110" s="37"/>
      <c r="C110" s="49" t="s">
        <v>3</v>
      </c>
      <c r="D110" s="49"/>
      <c r="E110" s="37"/>
    </row>
    <row r="111" spans="1:15" x14ac:dyDescent="0.25">
      <c r="A111" s="40" t="s">
        <v>44</v>
      </c>
      <c r="B111" s="38" t="s">
        <v>4</v>
      </c>
      <c r="C111" s="39" t="s">
        <v>8</v>
      </c>
      <c r="D111" s="39" t="s">
        <v>33</v>
      </c>
      <c r="E111" s="37"/>
    </row>
    <row r="112" spans="1:15" x14ac:dyDescent="0.25">
      <c r="A112" s="40"/>
      <c r="B112" s="38">
        <v>0</v>
      </c>
      <c r="C112" s="35">
        <f>R38/C101</f>
        <v>13.818937654664262</v>
      </c>
      <c r="D112" s="35">
        <f>S38/D101</f>
        <v>13.061799940604217</v>
      </c>
      <c r="E112" s="37"/>
    </row>
    <row r="113" spans="1:5" x14ac:dyDescent="0.25">
      <c r="A113" s="40"/>
      <c r="B113" s="38">
        <v>3</v>
      </c>
      <c r="C113" s="35">
        <f t="shared" ref="C113:D119" si="31">R39/C102</f>
        <v>12.840104336153027</v>
      </c>
      <c r="D113" s="35">
        <f t="shared" si="31"/>
        <v>12.904137129908699</v>
      </c>
      <c r="E113" s="37"/>
    </row>
    <row r="114" spans="1:5" x14ac:dyDescent="0.25">
      <c r="A114" s="40"/>
      <c r="B114" s="38">
        <v>6</v>
      </c>
      <c r="C114" s="35">
        <f t="shared" si="31"/>
        <v>26.878547619033945</v>
      </c>
      <c r="D114" s="35">
        <f t="shared" si="31"/>
        <v>25.872264163094357</v>
      </c>
      <c r="E114" s="37"/>
    </row>
    <row r="115" spans="1:5" x14ac:dyDescent="0.25">
      <c r="A115" s="40"/>
      <c r="B115" s="38">
        <v>9</v>
      </c>
      <c r="C115" s="35">
        <f t="shared" si="31"/>
        <v>46.721553362769903</v>
      </c>
      <c r="D115" s="35">
        <f t="shared" si="31"/>
        <v>56.785700514793483</v>
      </c>
      <c r="E115" s="37"/>
    </row>
    <row r="116" spans="1:5" x14ac:dyDescent="0.25">
      <c r="A116" s="40"/>
      <c r="B116" s="38">
        <v>12</v>
      </c>
      <c r="C116" s="35">
        <f t="shared" si="31"/>
        <v>32.296096339994378</v>
      </c>
      <c r="D116" s="35">
        <f t="shared" si="31"/>
        <v>159.30161895075449</v>
      </c>
      <c r="E116" s="37"/>
    </row>
    <row r="117" spans="1:5" x14ac:dyDescent="0.25">
      <c r="A117" s="40"/>
      <c r="B117" s="38">
        <v>15</v>
      </c>
      <c r="C117" s="35">
        <f t="shared" si="31"/>
        <v>30.765803396684547</v>
      </c>
      <c r="D117" s="35">
        <f t="shared" si="31"/>
        <v>187.78963530300203</v>
      </c>
      <c r="E117" s="37"/>
    </row>
    <row r="118" spans="1:5" x14ac:dyDescent="0.25">
      <c r="A118" s="40"/>
      <c r="B118" s="38">
        <v>18</v>
      </c>
      <c r="C118" s="35">
        <f t="shared" si="31"/>
        <v>109.70532152996699</v>
      </c>
      <c r="D118" s="35">
        <f t="shared" si="31"/>
        <v>201.50325722996362</v>
      </c>
      <c r="E118" s="37"/>
    </row>
    <row r="119" spans="1:5" x14ac:dyDescent="0.25">
      <c r="A119" s="40"/>
      <c r="B119" s="38">
        <v>21</v>
      </c>
      <c r="C119" s="35">
        <f t="shared" si="31"/>
        <v>89.729672969184364</v>
      </c>
      <c r="D119" s="35">
        <f t="shared" si="31"/>
        <v>229.40146878263397</v>
      </c>
      <c r="E119" s="37"/>
    </row>
  </sheetData>
  <mergeCells count="40">
    <mergeCell ref="Q3:U3"/>
    <mergeCell ref="A67:A75"/>
    <mergeCell ref="C67:E67"/>
    <mergeCell ref="F67:H67"/>
    <mergeCell ref="C99:D99"/>
    <mergeCell ref="R36:S36"/>
    <mergeCell ref="A3:A23"/>
    <mergeCell ref="P3:P12"/>
    <mergeCell ref="C4:E4"/>
    <mergeCell ref="F4:H4"/>
    <mergeCell ref="C15:E15"/>
    <mergeCell ref="F15:H15"/>
    <mergeCell ref="B3:J3"/>
    <mergeCell ref="B14:J14"/>
    <mergeCell ref="P16:P19"/>
    <mergeCell ref="C26:E26"/>
    <mergeCell ref="F26:H26"/>
    <mergeCell ref="P20:P23"/>
    <mergeCell ref="F57:H57"/>
    <mergeCell ref="A47:A55"/>
    <mergeCell ref="C47:E47"/>
    <mergeCell ref="F47:H47"/>
    <mergeCell ref="P25:P34"/>
    <mergeCell ref="C37:E37"/>
    <mergeCell ref="F37:H37"/>
    <mergeCell ref="P36:P45"/>
    <mergeCell ref="A25:A45"/>
    <mergeCell ref="B25:J25"/>
    <mergeCell ref="B36:J36"/>
    <mergeCell ref="A57:A65"/>
    <mergeCell ref="C57:E57"/>
    <mergeCell ref="A111:A119"/>
    <mergeCell ref="I77:N77"/>
    <mergeCell ref="C77:H77"/>
    <mergeCell ref="A77:A86"/>
    <mergeCell ref="C88:E88"/>
    <mergeCell ref="F88:H88"/>
    <mergeCell ref="A89:A97"/>
    <mergeCell ref="A100:A108"/>
    <mergeCell ref="C110:D1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topLeftCell="G1" zoomScale="85" zoomScaleNormal="85" workbookViewId="0">
      <selection activeCell="Z1" sqref="Z1:AC1048576"/>
    </sheetView>
  </sheetViews>
  <sheetFormatPr defaultRowHeight="15" x14ac:dyDescent="0.25"/>
  <cols>
    <col min="1" max="1" width="9.140625" style="2"/>
    <col min="2" max="2" width="12" style="2" customWidth="1"/>
    <col min="3" max="16384" width="9.140625" style="2"/>
  </cols>
  <sheetData>
    <row r="1" spans="1:25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 t="s">
        <v>47</v>
      </c>
      <c r="Q1" s="21"/>
      <c r="R1" s="21"/>
      <c r="S1" s="21"/>
      <c r="T1" s="21"/>
      <c r="U1" s="28"/>
      <c r="V1" s="21"/>
      <c r="W1" s="21"/>
      <c r="X1" s="21"/>
      <c r="Y1" s="21"/>
    </row>
    <row r="2" spans="1:25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9"/>
      <c r="Q2" s="29"/>
      <c r="R2" s="29"/>
      <c r="S2" s="29"/>
      <c r="T2" s="29"/>
      <c r="U2" s="1"/>
      <c r="V2" s="1"/>
      <c r="W2" s="1"/>
      <c r="X2" s="1"/>
      <c r="Y2" s="1"/>
    </row>
    <row r="3" spans="1:25" x14ac:dyDescent="0.25">
      <c r="A3" s="44" t="s">
        <v>14</v>
      </c>
      <c r="B3" s="41" t="s">
        <v>1</v>
      </c>
      <c r="C3" s="42"/>
      <c r="D3" s="42"/>
      <c r="E3" s="42"/>
      <c r="F3" s="42"/>
      <c r="G3" s="42"/>
      <c r="H3" s="42"/>
      <c r="I3" s="42"/>
      <c r="J3" s="43"/>
      <c r="K3" s="30"/>
      <c r="L3" s="24"/>
      <c r="M3" s="24"/>
      <c r="N3" s="24"/>
      <c r="O3" s="24"/>
      <c r="P3" s="50" t="s">
        <v>14</v>
      </c>
      <c r="Q3" s="56" t="s">
        <v>46</v>
      </c>
      <c r="R3" s="57"/>
      <c r="S3" s="57"/>
      <c r="T3" s="57"/>
      <c r="U3" s="58"/>
      <c r="V3" s="1"/>
      <c r="W3" s="1"/>
      <c r="X3" s="1"/>
      <c r="Y3" s="1"/>
    </row>
    <row r="4" spans="1:25" x14ac:dyDescent="0.25">
      <c r="A4" s="45"/>
      <c r="B4" s="5" t="s">
        <v>4</v>
      </c>
      <c r="C4" s="47" t="s">
        <v>6</v>
      </c>
      <c r="D4" s="47"/>
      <c r="E4" s="47"/>
      <c r="F4" s="47" t="s">
        <v>7</v>
      </c>
      <c r="G4" s="47"/>
      <c r="H4" s="47"/>
      <c r="I4" s="6" t="s">
        <v>11</v>
      </c>
      <c r="J4" s="22" t="s">
        <v>10</v>
      </c>
      <c r="K4" s="23"/>
      <c r="L4" s="12"/>
      <c r="M4" s="12"/>
      <c r="N4" s="12"/>
      <c r="O4" s="12"/>
      <c r="P4" s="51"/>
      <c r="Q4" s="7" t="s">
        <v>4</v>
      </c>
      <c r="R4" s="14" t="s">
        <v>6</v>
      </c>
      <c r="S4" s="15"/>
      <c r="T4" s="14" t="s">
        <v>7</v>
      </c>
      <c r="U4" s="16"/>
      <c r="V4" s="1"/>
      <c r="W4" s="1"/>
      <c r="X4" s="1"/>
      <c r="Y4" s="1"/>
    </row>
    <row r="5" spans="1:25" x14ac:dyDescent="0.25">
      <c r="A5" s="45"/>
      <c r="B5" s="5">
        <v>0</v>
      </c>
      <c r="C5" s="6">
        <v>0.33</v>
      </c>
      <c r="D5" s="6">
        <v>0.32600000000000001</v>
      </c>
      <c r="E5" s="6">
        <v>0.33300000000000002</v>
      </c>
      <c r="F5" s="6">
        <v>0.29499999999999998</v>
      </c>
      <c r="G5" s="6">
        <v>0.29199999999999998</v>
      </c>
      <c r="H5" s="6">
        <v>0.28899999999999998</v>
      </c>
      <c r="I5" s="6">
        <v>0.312</v>
      </c>
      <c r="J5" s="6">
        <v>3.1E-2</v>
      </c>
      <c r="K5" s="23"/>
      <c r="L5" s="12"/>
      <c r="M5" s="12"/>
      <c r="N5" s="12"/>
      <c r="O5" s="12"/>
      <c r="P5" s="51"/>
      <c r="Q5" s="7">
        <v>0</v>
      </c>
      <c r="R5" s="7">
        <v>8.7999999999999995E-2</v>
      </c>
      <c r="S5" s="7">
        <v>8.7999999999999995E-2</v>
      </c>
      <c r="T5" s="7">
        <v>6.3E-2</v>
      </c>
      <c r="U5" s="7">
        <v>6.3E-2</v>
      </c>
      <c r="V5" s="1"/>
      <c r="W5" s="1"/>
      <c r="X5" s="1"/>
      <c r="Y5" s="1"/>
    </row>
    <row r="6" spans="1:25" x14ac:dyDescent="0.25">
      <c r="A6" s="45"/>
      <c r="B6" s="5">
        <v>3</v>
      </c>
      <c r="C6" s="6">
        <v>0.32700000000000001</v>
      </c>
      <c r="D6" s="6">
        <v>0.32500000000000001</v>
      </c>
      <c r="E6" s="6">
        <v>0.32600000000000001</v>
      </c>
      <c r="F6" s="6">
        <v>0.28999999999999998</v>
      </c>
      <c r="G6" s="6">
        <v>0.28499999999999998</v>
      </c>
      <c r="H6" s="6">
        <v>0.28100000000000003</v>
      </c>
      <c r="I6" s="6">
        <v>0.31</v>
      </c>
      <c r="J6" s="6">
        <v>2.8000000000000001E-2</v>
      </c>
      <c r="K6" s="23"/>
      <c r="L6" s="12"/>
      <c r="M6" s="12"/>
      <c r="N6" s="12"/>
      <c r="O6" s="12"/>
      <c r="P6" s="51"/>
      <c r="Q6" s="7">
        <v>3</v>
      </c>
      <c r="R6" s="7">
        <v>0.10100000000000001</v>
      </c>
      <c r="S6" s="7">
        <v>0.10199999999999999</v>
      </c>
      <c r="T6" s="7">
        <v>0.129</v>
      </c>
      <c r="U6" s="7">
        <v>0.13</v>
      </c>
      <c r="V6" s="1"/>
      <c r="W6" s="1"/>
      <c r="X6" s="1"/>
      <c r="Y6" s="1"/>
    </row>
    <row r="7" spans="1:25" x14ac:dyDescent="0.25">
      <c r="A7" s="45"/>
      <c r="B7" s="5">
        <v>6</v>
      </c>
      <c r="C7" s="6">
        <v>0.33800000000000002</v>
      </c>
      <c r="D7" s="6">
        <v>0.33</v>
      </c>
      <c r="E7" s="6">
        <v>0.307</v>
      </c>
      <c r="F7" s="6">
        <v>0.29899999999999999</v>
      </c>
      <c r="G7" s="6">
        <v>0.29699999999999999</v>
      </c>
      <c r="H7" s="6">
        <v>0.29199999999999998</v>
      </c>
      <c r="I7" s="6">
        <v>0.308</v>
      </c>
      <c r="J7" s="6">
        <v>3.1E-2</v>
      </c>
      <c r="K7" s="23"/>
      <c r="L7" s="12"/>
      <c r="M7" s="12"/>
      <c r="N7" s="12"/>
      <c r="O7" s="12"/>
      <c r="P7" s="51"/>
      <c r="Q7" s="7">
        <v>6</v>
      </c>
      <c r="R7" s="7">
        <v>0.12</v>
      </c>
      <c r="S7" s="7">
        <v>0.121</v>
      </c>
      <c r="T7" s="7">
        <v>0.13600000000000001</v>
      </c>
      <c r="U7" s="7">
        <v>0.13400000000000001</v>
      </c>
      <c r="V7" s="1"/>
      <c r="W7" s="1"/>
      <c r="X7" s="1"/>
      <c r="Y7" s="1"/>
    </row>
    <row r="8" spans="1:25" x14ac:dyDescent="0.25">
      <c r="A8" s="45"/>
      <c r="B8" s="5">
        <v>9</v>
      </c>
      <c r="C8" s="6">
        <v>0.32800000000000001</v>
      </c>
      <c r="D8" s="6">
        <v>0.32800000000000001</v>
      </c>
      <c r="E8" s="6">
        <v>0.32700000000000001</v>
      </c>
      <c r="F8" s="6">
        <v>0.28499999999999998</v>
      </c>
      <c r="G8" s="6">
        <v>0.3</v>
      </c>
      <c r="H8" s="6">
        <v>0.28799999999999998</v>
      </c>
      <c r="I8" s="6"/>
      <c r="J8" s="6">
        <f>AVERAGE(J5:J7)</f>
        <v>0.03</v>
      </c>
      <c r="K8" s="23"/>
      <c r="L8" s="12"/>
      <c r="M8" s="12"/>
      <c r="N8" s="12"/>
      <c r="O8" s="12"/>
      <c r="P8" s="51"/>
      <c r="Q8" s="7">
        <v>9</v>
      </c>
      <c r="R8" s="7">
        <v>0.153</v>
      </c>
      <c r="S8" s="7">
        <v>0.153</v>
      </c>
      <c r="T8" s="7">
        <v>0.23499999999999999</v>
      </c>
      <c r="U8" s="7">
        <v>0.23400000000000001</v>
      </c>
      <c r="V8" s="1"/>
      <c r="W8" s="1"/>
      <c r="X8" s="1"/>
      <c r="Y8" s="1"/>
    </row>
    <row r="9" spans="1:25" x14ac:dyDescent="0.25">
      <c r="A9" s="45"/>
      <c r="B9" s="5">
        <v>12</v>
      </c>
      <c r="C9" s="6">
        <v>0.33900000000000002</v>
      </c>
      <c r="D9" s="6">
        <v>0.33500000000000002</v>
      </c>
      <c r="E9" s="6">
        <v>0.32800000000000001</v>
      </c>
      <c r="F9" s="6">
        <v>0.30099999999999999</v>
      </c>
      <c r="G9" s="6">
        <v>0.29899999999999999</v>
      </c>
      <c r="H9" s="6">
        <v>0.29399999999999998</v>
      </c>
      <c r="I9" s="6"/>
      <c r="J9" s="6"/>
      <c r="K9" s="23"/>
      <c r="L9" s="12"/>
      <c r="M9" s="12"/>
      <c r="N9" s="12"/>
      <c r="O9" s="12"/>
      <c r="P9" s="51"/>
      <c r="Q9" s="7">
        <v>12</v>
      </c>
      <c r="R9" s="7">
        <v>9.4E-2</v>
      </c>
      <c r="S9" s="7">
        <v>9.1999999999999998E-2</v>
      </c>
      <c r="T9" s="7">
        <v>0.28100000000000003</v>
      </c>
      <c r="U9" s="7">
        <v>0.27700000000000002</v>
      </c>
      <c r="V9" s="1"/>
      <c r="W9" s="1"/>
      <c r="X9" s="1"/>
      <c r="Y9" s="1"/>
    </row>
    <row r="10" spans="1:25" x14ac:dyDescent="0.25">
      <c r="A10" s="45"/>
      <c r="B10" s="5">
        <v>15</v>
      </c>
      <c r="C10" s="6">
        <v>0.33100000000000002</v>
      </c>
      <c r="D10" s="6">
        <v>0.32900000000000001</v>
      </c>
      <c r="E10" s="6">
        <v>0.32900000000000001</v>
      </c>
      <c r="F10" s="6">
        <v>0.29099999999999998</v>
      </c>
      <c r="G10" s="6">
        <v>0.29199999999999998</v>
      </c>
      <c r="H10" s="6">
        <v>0.29199999999999998</v>
      </c>
      <c r="I10" s="6"/>
      <c r="J10" s="6"/>
      <c r="K10" s="23"/>
      <c r="L10" s="12"/>
      <c r="M10" s="12"/>
      <c r="N10" s="12"/>
      <c r="O10" s="12"/>
      <c r="P10" s="51"/>
      <c r="Q10" s="7">
        <v>15</v>
      </c>
      <c r="R10" s="7">
        <v>0.107</v>
      </c>
      <c r="S10" s="7">
        <v>0.106</v>
      </c>
      <c r="T10" s="7">
        <v>0.32700000000000001</v>
      </c>
      <c r="U10" s="7">
        <v>0.32300000000000001</v>
      </c>
      <c r="V10" s="1"/>
      <c r="W10" s="1"/>
      <c r="X10" s="1"/>
      <c r="Y10" s="1"/>
    </row>
    <row r="11" spans="1:25" x14ac:dyDescent="0.25">
      <c r="A11" s="45"/>
      <c r="B11" s="5">
        <v>18</v>
      </c>
      <c r="C11" s="6">
        <v>0.34399999999999997</v>
      </c>
      <c r="D11" s="6">
        <v>0.34499999999999997</v>
      </c>
      <c r="E11" s="6">
        <v>0.34599999999999997</v>
      </c>
      <c r="F11" s="6">
        <v>0.311</v>
      </c>
      <c r="G11" s="6">
        <v>0.308</v>
      </c>
      <c r="H11" s="6">
        <v>0.30499999999999999</v>
      </c>
      <c r="I11" s="6"/>
      <c r="J11" s="6"/>
      <c r="K11" s="23"/>
      <c r="L11" s="12"/>
      <c r="M11" s="12"/>
      <c r="N11" s="12"/>
      <c r="O11" s="12"/>
      <c r="P11" s="51"/>
      <c r="Q11" s="7">
        <v>18</v>
      </c>
      <c r="R11" s="7">
        <v>0.152</v>
      </c>
      <c r="S11" s="7">
        <v>0.154</v>
      </c>
      <c r="T11" s="7">
        <v>0.38600000000000001</v>
      </c>
      <c r="U11" s="7">
        <v>0.38400000000000001</v>
      </c>
      <c r="V11" s="1"/>
      <c r="W11" s="1"/>
      <c r="X11" s="1"/>
      <c r="Y11" s="1"/>
    </row>
    <row r="12" spans="1:25" x14ac:dyDescent="0.25">
      <c r="A12" s="45"/>
      <c r="B12" s="5">
        <v>21</v>
      </c>
      <c r="C12" s="6">
        <v>0.308</v>
      </c>
      <c r="D12" s="6">
        <v>0.317</v>
      </c>
      <c r="E12" s="6">
        <v>0.30499999999999999</v>
      </c>
      <c r="F12" s="6">
        <v>0.29699999999999999</v>
      </c>
      <c r="G12" s="6">
        <v>0.28599999999999998</v>
      </c>
      <c r="H12" s="6">
        <v>0.28599999999999998</v>
      </c>
      <c r="I12" s="6"/>
      <c r="J12" s="6"/>
      <c r="K12" s="23"/>
      <c r="L12" s="12"/>
      <c r="M12" s="12"/>
      <c r="N12" s="12"/>
      <c r="O12" s="12"/>
      <c r="P12" s="52"/>
      <c r="Q12" s="7">
        <v>21</v>
      </c>
      <c r="R12" s="7">
        <v>0.15</v>
      </c>
      <c r="S12" s="7">
        <v>0.151</v>
      </c>
      <c r="T12" s="7">
        <v>0.32300000000000001</v>
      </c>
      <c r="U12" s="7">
        <v>0.32200000000000001</v>
      </c>
      <c r="V12" s="1"/>
      <c r="W12" s="1"/>
      <c r="X12" s="1"/>
      <c r="Y12" s="1"/>
    </row>
    <row r="13" spans="1:25" x14ac:dyDescent="0.25">
      <c r="A13" s="45"/>
      <c r="B13" s="3"/>
      <c r="C13" s="3" t="s">
        <v>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5">
      <c r="A14" s="45"/>
      <c r="B14" s="41" t="s">
        <v>0</v>
      </c>
      <c r="C14" s="42"/>
      <c r="D14" s="42"/>
      <c r="E14" s="42"/>
      <c r="F14" s="42"/>
      <c r="G14" s="42"/>
      <c r="H14" s="42"/>
      <c r="I14" s="42"/>
      <c r="J14" s="43"/>
      <c r="K14" s="30"/>
      <c r="L14" s="24"/>
      <c r="M14" s="24"/>
      <c r="N14" s="24"/>
      <c r="O14" s="24"/>
      <c r="P14" s="33" t="s">
        <v>25</v>
      </c>
      <c r="Q14" s="14"/>
      <c r="R14" s="15" t="s">
        <v>18</v>
      </c>
      <c r="S14" s="15"/>
      <c r="T14" s="15" t="s">
        <v>17</v>
      </c>
      <c r="U14" s="15"/>
      <c r="V14" s="15" t="s">
        <v>18</v>
      </c>
      <c r="W14" s="15"/>
      <c r="X14" s="15" t="s">
        <v>17</v>
      </c>
      <c r="Y14" s="36"/>
    </row>
    <row r="15" spans="1:25" ht="15" customHeight="1" x14ac:dyDescent="0.25">
      <c r="A15" s="45"/>
      <c r="B15" s="5" t="s">
        <v>4</v>
      </c>
      <c r="C15" s="47" t="s">
        <v>6</v>
      </c>
      <c r="D15" s="47"/>
      <c r="E15" s="47"/>
      <c r="F15" s="47" t="s">
        <v>7</v>
      </c>
      <c r="G15" s="47"/>
      <c r="H15" s="47"/>
      <c r="I15" s="6" t="s">
        <v>11</v>
      </c>
      <c r="J15" s="22" t="s">
        <v>10</v>
      </c>
      <c r="K15" s="23"/>
      <c r="L15" s="12"/>
      <c r="M15" s="12"/>
      <c r="N15" s="12"/>
      <c r="O15" s="12"/>
      <c r="P15" s="34"/>
      <c r="Q15" s="7" t="s">
        <v>4</v>
      </c>
      <c r="R15" s="14" t="s">
        <v>6</v>
      </c>
      <c r="S15" s="15" t="s">
        <v>12</v>
      </c>
      <c r="T15" s="14" t="s">
        <v>6</v>
      </c>
      <c r="U15" s="15" t="s">
        <v>12</v>
      </c>
      <c r="V15" s="14" t="s">
        <v>7</v>
      </c>
      <c r="W15" s="15" t="s">
        <v>12</v>
      </c>
      <c r="X15" s="14" t="s">
        <v>7</v>
      </c>
      <c r="Y15" s="36" t="s">
        <v>12</v>
      </c>
    </row>
    <row r="16" spans="1:25" x14ac:dyDescent="0.25">
      <c r="A16" s="45"/>
      <c r="B16" s="5">
        <v>0</v>
      </c>
      <c r="C16" s="6">
        <v>0.217</v>
      </c>
      <c r="D16" s="6">
        <v>0.216</v>
      </c>
      <c r="E16" s="6">
        <v>0.221</v>
      </c>
      <c r="F16" s="6">
        <v>0.19500000000000001</v>
      </c>
      <c r="G16" s="6">
        <v>0.19800000000000001</v>
      </c>
      <c r="H16" s="6">
        <v>0.19800000000000001</v>
      </c>
      <c r="I16" s="6">
        <v>0.18099999999999999</v>
      </c>
      <c r="J16" s="6">
        <v>0.03</v>
      </c>
      <c r="K16" s="23"/>
      <c r="L16" s="12"/>
      <c r="M16" s="12"/>
      <c r="N16" s="12"/>
      <c r="O16" s="12"/>
      <c r="P16" s="51" t="s">
        <v>38</v>
      </c>
      <c r="Q16" s="7">
        <v>0</v>
      </c>
      <c r="R16" s="7">
        <f>(R5-0.0556)/0.1125</f>
        <v>0.28799999999999998</v>
      </c>
      <c r="S16" s="26">
        <v>2.5</v>
      </c>
      <c r="T16" s="7">
        <f t="shared" ref="T16:T23" si="0">(S5-0.0556)/0.1125</f>
        <v>0.28799999999999998</v>
      </c>
      <c r="U16" s="26">
        <v>2.5</v>
      </c>
      <c r="V16" s="7">
        <f t="shared" ref="V16:V23" si="1">(T5-0.0556)/0.1125</f>
        <v>6.577777777777781E-2</v>
      </c>
      <c r="W16" s="26">
        <v>2.5</v>
      </c>
      <c r="X16" s="7">
        <f t="shared" ref="X16:X23" si="2">(U5-0.0556)/0.1125</f>
        <v>6.577777777777781E-2</v>
      </c>
      <c r="Y16" s="26">
        <v>2.5</v>
      </c>
    </row>
    <row r="17" spans="1:25" x14ac:dyDescent="0.25">
      <c r="A17" s="45"/>
      <c r="B17" s="5">
        <v>3</v>
      </c>
      <c r="C17" s="6">
        <v>0.214</v>
      </c>
      <c r="D17" s="6">
        <v>0.21199999999999999</v>
      </c>
      <c r="E17" s="6">
        <v>0.21199999999999999</v>
      </c>
      <c r="F17" s="6">
        <v>0.19600000000000001</v>
      </c>
      <c r="G17" s="6">
        <v>0.186</v>
      </c>
      <c r="H17" s="6">
        <v>0.19400000000000001</v>
      </c>
      <c r="I17" s="6">
        <v>0.183</v>
      </c>
      <c r="J17" s="6">
        <v>3.2000000000000001E-2</v>
      </c>
      <c r="K17" s="23"/>
      <c r="L17" s="12"/>
      <c r="M17" s="12"/>
      <c r="N17" s="12"/>
      <c r="O17" s="12"/>
      <c r="P17" s="51"/>
      <c r="Q17" s="7">
        <v>3</v>
      </c>
      <c r="R17" s="7">
        <f t="shared" ref="R17:R23" si="3">(R6-0.0556)/0.1125</f>
        <v>0.40355555555555561</v>
      </c>
      <c r="S17" s="26">
        <v>2.5</v>
      </c>
      <c r="T17" s="7">
        <f t="shared" si="0"/>
        <v>0.41244444444444439</v>
      </c>
      <c r="U17" s="26">
        <v>2.5</v>
      </c>
      <c r="V17" s="7">
        <f t="shared" si="1"/>
        <v>0.65244444444444449</v>
      </c>
      <c r="W17" s="26">
        <v>2.5</v>
      </c>
      <c r="X17" s="7">
        <f t="shared" si="2"/>
        <v>0.66133333333333344</v>
      </c>
      <c r="Y17" s="26">
        <v>2.5</v>
      </c>
    </row>
    <row r="18" spans="1:25" x14ac:dyDescent="0.25">
      <c r="A18" s="45"/>
      <c r="B18" s="5">
        <v>6</v>
      </c>
      <c r="C18" s="6">
        <v>0.219</v>
      </c>
      <c r="D18" s="6">
        <v>0.219</v>
      </c>
      <c r="E18" s="6">
        <v>0.23699999999999999</v>
      </c>
      <c r="F18" s="6">
        <v>0.20100000000000001</v>
      </c>
      <c r="G18" s="6">
        <v>0.19900000000000001</v>
      </c>
      <c r="H18" s="6">
        <v>0.19700000000000001</v>
      </c>
      <c r="I18" s="6">
        <v>0.18</v>
      </c>
      <c r="J18" s="6">
        <v>0.03</v>
      </c>
      <c r="K18" s="23"/>
      <c r="L18" s="12"/>
      <c r="M18" s="12"/>
      <c r="N18" s="12"/>
      <c r="O18" s="12"/>
      <c r="P18" s="51"/>
      <c r="Q18" s="7">
        <v>6</v>
      </c>
      <c r="R18" s="7">
        <f t="shared" si="3"/>
        <v>0.57244444444444442</v>
      </c>
      <c r="S18" s="26">
        <v>2.5</v>
      </c>
      <c r="T18" s="7">
        <f t="shared" si="0"/>
        <v>0.58133333333333337</v>
      </c>
      <c r="U18" s="26">
        <v>2.5</v>
      </c>
      <c r="V18" s="7">
        <f t="shared" si="1"/>
        <v>0.71466666666666678</v>
      </c>
      <c r="W18" s="26">
        <v>2.5</v>
      </c>
      <c r="X18" s="7">
        <f t="shared" si="2"/>
        <v>0.696888888888889</v>
      </c>
      <c r="Y18" s="26">
        <v>2.5</v>
      </c>
    </row>
    <row r="19" spans="1:25" x14ac:dyDescent="0.25">
      <c r="A19" s="45"/>
      <c r="B19" s="5">
        <v>9</v>
      </c>
      <c r="C19" s="6">
        <v>0.21099999999999999</v>
      </c>
      <c r="D19" s="6">
        <v>0.215</v>
      </c>
      <c r="E19" s="6">
        <v>0.216</v>
      </c>
      <c r="F19" s="6">
        <v>0.193</v>
      </c>
      <c r="G19" s="6">
        <v>0.20100000000000001</v>
      </c>
      <c r="H19" s="6">
        <v>0.19800000000000001</v>
      </c>
      <c r="I19" s="6"/>
      <c r="J19" s="6">
        <f>AVERAGE(J16:J18)</f>
        <v>3.0666666666666665E-2</v>
      </c>
      <c r="K19" s="23"/>
      <c r="L19" s="12"/>
      <c r="M19" s="12"/>
      <c r="N19" s="12"/>
      <c r="O19" s="12"/>
      <c r="P19" s="51"/>
      <c r="Q19" s="7">
        <v>9</v>
      </c>
      <c r="R19" s="7">
        <f t="shared" si="3"/>
        <v>0.86577777777777776</v>
      </c>
      <c r="S19" s="26">
        <v>2.5</v>
      </c>
      <c r="T19" s="7">
        <f t="shared" si="0"/>
        <v>0.86577777777777776</v>
      </c>
      <c r="U19" s="26">
        <v>2.5</v>
      </c>
      <c r="V19" s="7">
        <f t="shared" si="1"/>
        <v>1.5946666666666667</v>
      </c>
      <c r="W19" s="26">
        <v>2.5</v>
      </c>
      <c r="X19" s="7">
        <f t="shared" si="2"/>
        <v>1.5857777777777777</v>
      </c>
      <c r="Y19" s="26">
        <v>2.5</v>
      </c>
    </row>
    <row r="20" spans="1:25" x14ac:dyDescent="0.25">
      <c r="A20" s="45"/>
      <c r="B20" s="5">
        <v>12</v>
      </c>
      <c r="C20" s="6">
        <v>0.216</v>
      </c>
      <c r="D20" s="6">
        <v>0.214</v>
      </c>
      <c r="E20" s="6">
        <v>0.20899999999999999</v>
      </c>
      <c r="F20" s="6">
        <v>0.20599999999999999</v>
      </c>
      <c r="G20" s="6">
        <v>0.20399999999999999</v>
      </c>
      <c r="H20" s="6">
        <v>0.20300000000000001</v>
      </c>
      <c r="I20" s="6"/>
      <c r="J20" s="6"/>
      <c r="K20" s="23"/>
      <c r="L20" s="12"/>
      <c r="M20" s="12"/>
      <c r="N20" s="12"/>
      <c r="O20" s="12"/>
      <c r="P20" s="51"/>
      <c r="Q20" s="7">
        <v>12</v>
      </c>
      <c r="R20" s="7">
        <f t="shared" si="3"/>
        <v>0.34133333333333338</v>
      </c>
      <c r="S20" s="26">
        <v>5</v>
      </c>
      <c r="T20" s="7">
        <f t="shared" si="0"/>
        <v>0.32355555555555554</v>
      </c>
      <c r="U20" s="26">
        <v>5</v>
      </c>
      <c r="V20" s="7">
        <f t="shared" si="1"/>
        <v>2.0035555555555558</v>
      </c>
      <c r="W20" s="26">
        <v>5</v>
      </c>
      <c r="X20" s="7">
        <f t="shared" si="2"/>
        <v>1.9680000000000004</v>
      </c>
      <c r="Y20" s="26">
        <v>5</v>
      </c>
    </row>
    <row r="21" spans="1:25" x14ac:dyDescent="0.25">
      <c r="A21" s="45"/>
      <c r="B21" s="5">
        <v>15</v>
      </c>
      <c r="C21" s="6">
        <v>0.19400000000000001</v>
      </c>
      <c r="D21" s="6">
        <v>0.20599999999999999</v>
      </c>
      <c r="E21" s="6">
        <v>0.19900000000000001</v>
      </c>
      <c r="F21" s="6">
        <v>0.19500000000000001</v>
      </c>
      <c r="G21" s="6">
        <v>0.19800000000000001</v>
      </c>
      <c r="H21" s="6">
        <v>0.20300000000000001</v>
      </c>
      <c r="I21" s="6"/>
      <c r="J21" s="6"/>
      <c r="K21" s="23"/>
      <c r="L21" s="12"/>
      <c r="M21" s="12"/>
      <c r="N21" s="12"/>
      <c r="O21" s="12"/>
      <c r="P21" s="51"/>
      <c r="Q21" s="7">
        <v>15</v>
      </c>
      <c r="R21" s="7">
        <f t="shared" si="3"/>
        <v>0.4568888888888889</v>
      </c>
      <c r="S21" s="26">
        <v>5</v>
      </c>
      <c r="T21" s="7">
        <f t="shared" si="0"/>
        <v>0.44800000000000001</v>
      </c>
      <c r="U21" s="26">
        <v>5</v>
      </c>
      <c r="V21" s="7">
        <f t="shared" si="1"/>
        <v>2.4124444444444446</v>
      </c>
      <c r="W21" s="26">
        <v>5</v>
      </c>
      <c r="X21" s="7">
        <f t="shared" si="2"/>
        <v>2.3768888888888893</v>
      </c>
      <c r="Y21" s="26">
        <v>5</v>
      </c>
    </row>
    <row r="22" spans="1:25" x14ac:dyDescent="0.25">
      <c r="A22" s="45"/>
      <c r="B22" s="5">
        <v>18</v>
      </c>
      <c r="C22" s="6">
        <v>0.20100000000000001</v>
      </c>
      <c r="D22" s="6">
        <v>0.20399999999999999</v>
      </c>
      <c r="E22" s="6">
        <v>0.20499999999999999</v>
      </c>
      <c r="F22" s="6">
        <v>0.21199999999999999</v>
      </c>
      <c r="G22" s="6">
        <v>0.20799999999999999</v>
      </c>
      <c r="H22" s="6">
        <v>0.20699999999999999</v>
      </c>
      <c r="I22" s="6"/>
      <c r="J22" s="6"/>
      <c r="K22" s="23"/>
      <c r="L22" s="12"/>
      <c r="M22" s="12"/>
      <c r="N22" s="12"/>
      <c r="O22" s="12"/>
      <c r="P22" s="51"/>
      <c r="Q22" s="7">
        <v>18</v>
      </c>
      <c r="R22" s="7">
        <f t="shared" si="3"/>
        <v>0.85688888888888881</v>
      </c>
      <c r="S22" s="26">
        <v>5</v>
      </c>
      <c r="T22" s="7">
        <f t="shared" si="0"/>
        <v>0.8746666666666667</v>
      </c>
      <c r="U22" s="26">
        <v>5</v>
      </c>
      <c r="V22" s="7">
        <f t="shared" si="1"/>
        <v>2.9368888888888889</v>
      </c>
      <c r="W22" s="26">
        <v>5</v>
      </c>
      <c r="X22" s="7">
        <f t="shared" si="2"/>
        <v>2.9191111111111114</v>
      </c>
      <c r="Y22" s="26">
        <v>5</v>
      </c>
    </row>
    <row r="23" spans="1:25" x14ac:dyDescent="0.25">
      <c r="A23" s="46"/>
      <c r="B23" s="31">
        <v>21</v>
      </c>
      <c r="C23" s="6">
        <v>0.182</v>
      </c>
      <c r="D23" s="6">
        <v>0.19</v>
      </c>
      <c r="E23" s="6">
        <v>0.182</v>
      </c>
      <c r="F23" s="6">
        <v>0.19600000000000001</v>
      </c>
      <c r="G23" s="6">
        <v>0.193</v>
      </c>
      <c r="H23" s="6">
        <v>0.19</v>
      </c>
      <c r="I23" s="6"/>
      <c r="J23" s="6"/>
      <c r="K23" s="23"/>
      <c r="L23" s="12"/>
      <c r="M23" s="12"/>
      <c r="N23" s="12"/>
      <c r="O23" s="12"/>
      <c r="P23" s="52"/>
      <c r="Q23" s="7">
        <v>21</v>
      </c>
      <c r="R23" s="7">
        <f t="shared" si="3"/>
        <v>0.83911111111111103</v>
      </c>
      <c r="S23" s="26">
        <v>5</v>
      </c>
      <c r="T23" s="7">
        <f t="shared" si="0"/>
        <v>0.84799999999999998</v>
      </c>
      <c r="U23" s="26">
        <v>5</v>
      </c>
      <c r="V23" s="7">
        <f t="shared" si="1"/>
        <v>2.3768888888888893</v>
      </c>
      <c r="W23" s="26">
        <v>5</v>
      </c>
      <c r="X23" s="7">
        <f t="shared" si="2"/>
        <v>2.3680000000000003</v>
      </c>
      <c r="Y23" s="26">
        <v>5</v>
      </c>
    </row>
    <row r="24" spans="1:25" x14ac:dyDescent="0.25">
      <c r="A24" s="3"/>
      <c r="B24" s="32"/>
      <c r="C24" s="32"/>
      <c r="D24" s="32"/>
      <c r="E24" s="32"/>
      <c r="F24" s="32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5">
      <c r="A25" s="53" t="s">
        <v>37</v>
      </c>
      <c r="B25" s="54" t="s">
        <v>1</v>
      </c>
      <c r="C25" s="55"/>
      <c r="D25" s="55"/>
      <c r="E25" s="55"/>
      <c r="F25" s="55"/>
      <c r="G25" s="42"/>
      <c r="H25" s="42"/>
      <c r="I25" s="42"/>
      <c r="J25" s="43"/>
      <c r="K25" s="30"/>
      <c r="L25" s="24"/>
      <c r="M25" s="24"/>
      <c r="N25" s="24"/>
      <c r="O25" s="24"/>
      <c r="P25" s="50" t="s">
        <v>39</v>
      </c>
      <c r="Q25" s="14"/>
      <c r="R25" s="14" t="s">
        <v>6</v>
      </c>
      <c r="S25" s="15"/>
      <c r="T25" s="14" t="s">
        <v>7</v>
      </c>
      <c r="U25" s="16"/>
      <c r="V25" s="1"/>
      <c r="W25" s="1"/>
      <c r="X25" s="1"/>
      <c r="Y25" s="1"/>
    </row>
    <row r="26" spans="1:25" ht="15" customHeight="1" x14ac:dyDescent="0.25">
      <c r="A26" s="53"/>
      <c r="B26" s="5" t="s">
        <v>4</v>
      </c>
      <c r="C26" s="47" t="s">
        <v>6</v>
      </c>
      <c r="D26" s="47"/>
      <c r="E26" s="47"/>
      <c r="F26" s="47" t="s">
        <v>7</v>
      </c>
      <c r="G26" s="47"/>
      <c r="H26" s="47"/>
      <c r="I26" s="6" t="s">
        <v>16</v>
      </c>
      <c r="J26" s="22" t="s">
        <v>15</v>
      </c>
      <c r="K26" s="23"/>
      <c r="L26" s="12"/>
      <c r="M26" s="12"/>
      <c r="N26" s="12"/>
      <c r="O26" s="12"/>
      <c r="P26" s="51"/>
      <c r="Q26" s="7" t="s">
        <v>4</v>
      </c>
      <c r="R26" s="14">
        <v>1</v>
      </c>
      <c r="S26" s="14">
        <v>2</v>
      </c>
      <c r="T26" s="14">
        <v>1</v>
      </c>
      <c r="U26" s="36">
        <v>2</v>
      </c>
      <c r="V26" s="1"/>
      <c r="W26" s="1"/>
      <c r="X26" s="1"/>
      <c r="Y26" s="1"/>
    </row>
    <row r="27" spans="1:25" x14ac:dyDescent="0.25">
      <c r="A27" s="53"/>
      <c r="B27" s="5">
        <v>0</v>
      </c>
      <c r="C27" s="6">
        <f>(C5-J8)</f>
        <v>0.30000000000000004</v>
      </c>
      <c r="D27" s="6">
        <f>(D5-J8)</f>
        <v>0.29600000000000004</v>
      </c>
      <c r="E27" s="6">
        <f>(E5-J8)</f>
        <v>0.30300000000000005</v>
      </c>
      <c r="F27" s="6">
        <f>(F5-J8)</f>
        <v>0.26500000000000001</v>
      </c>
      <c r="G27" s="6">
        <f>(G5-J8)</f>
        <v>0.26200000000000001</v>
      </c>
      <c r="H27" s="6">
        <f>(H5-J8)</f>
        <v>0.25900000000000001</v>
      </c>
      <c r="I27" s="6">
        <f>(I5-J8)</f>
        <v>0.28200000000000003</v>
      </c>
      <c r="J27" s="6">
        <f>(J5-J8)</f>
        <v>1.0000000000000009E-3</v>
      </c>
      <c r="K27" s="23"/>
      <c r="L27" s="12"/>
      <c r="M27" s="12"/>
      <c r="N27" s="12"/>
      <c r="O27" s="12"/>
      <c r="P27" s="51"/>
      <c r="Q27" s="7">
        <v>0</v>
      </c>
      <c r="R27" s="7">
        <f>R16*S16</f>
        <v>0.72</v>
      </c>
      <c r="S27" s="7">
        <f t="shared" ref="S27:S32" si="4">T16*U16</f>
        <v>0.72</v>
      </c>
      <c r="T27" s="7">
        <f t="shared" ref="T27:T32" si="5">V16*W16</f>
        <v>0.16444444444444453</v>
      </c>
      <c r="U27" s="7">
        <f t="shared" ref="U27:U32" si="6">X16*Y16</f>
        <v>0.16444444444444453</v>
      </c>
      <c r="V27" s="1"/>
      <c r="W27" s="1"/>
      <c r="X27" s="1"/>
      <c r="Y27" s="1"/>
    </row>
    <row r="28" spans="1:25" x14ac:dyDescent="0.25">
      <c r="A28" s="53"/>
      <c r="B28" s="5">
        <v>3</v>
      </c>
      <c r="C28" s="6">
        <f>(C6-J8)</f>
        <v>0.29700000000000004</v>
      </c>
      <c r="D28" s="6">
        <f>(D6-J8)</f>
        <v>0.29500000000000004</v>
      </c>
      <c r="E28" s="6">
        <f>(E6-J8)</f>
        <v>0.29600000000000004</v>
      </c>
      <c r="F28" s="6">
        <f>(F6-J8)</f>
        <v>0.26</v>
      </c>
      <c r="G28" s="6">
        <f>(G6-J8)</f>
        <v>0.255</v>
      </c>
      <c r="H28" s="6">
        <f>(H6-J8)</f>
        <v>0.251</v>
      </c>
      <c r="I28" s="6">
        <f>(I6-J8)</f>
        <v>0.28000000000000003</v>
      </c>
      <c r="J28" s="6">
        <f>(J6-J8)</f>
        <v>-1.9999999999999983E-3</v>
      </c>
      <c r="K28" s="23"/>
      <c r="L28" s="12"/>
      <c r="M28" s="12"/>
      <c r="N28" s="12"/>
      <c r="O28" s="12"/>
      <c r="P28" s="51"/>
      <c r="Q28" s="7">
        <v>3</v>
      </c>
      <c r="R28" s="7">
        <f>R17*S17</f>
        <v>1.0088888888888889</v>
      </c>
      <c r="S28" s="7">
        <f t="shared" si="4"/>
        <v>1.0311111111111111</v>
      </c>
      <c r="T28" s="7">
        <f t="shared" si="5"/>
        <v>1.6311111111111112</v>
      </c>
      <c r="U28" s="7">
        <f t="shared" si="6"/>
        <v>1.6533333333333335</v>
      </c>
      <c r="V28" s="1"/>
      <c r="W28" s="1"/>
      <c r="X28" s="1"/>
      <c r="Y28" s="1"/>
    </row>
    <row r="29" spans="1:25" x14ac:dyDescent="0.25">
      <c r="A29" s="53"/>
      <c r="B29" s="5">
        <v>6</v>
      </c>
      <c r="C29" s="6">
        <f>(C7-J8)</f>
        <v>0.30800000000000005</v>
      </c>
      <c r="D29" s="6">
        <f>(D7-J8)</f>
        <v>0.30000000000000004</v>
      </c>
      <c r="E29" s="6">
        <f>(E7-J8)</f>
        <v>0.27700000000000002</v>
      </c>
      <c r="F29" s="6">
        <f>(F7-J8)</f>
        <v>0.26900000000000002</v>
      </c>
      <c r="G29" s="6">
        <f>(G7-J8)</f>
        <v>0.26700000000000002</v>
      </c>
      <c r="H29" s="6">
        <f>(H7-J8)</f>
        <v>0.26200000000000001</v>
      </c>
      <c r="I29" s="6">
        <f>(I7-J8)</f>
        <v>0.27800000000000002</v>
      </c>
      <c r="J29" s="6">
        <f>(J7-J8)</f>
        <v>1.0000000000000009E-3</v>
      </c>
      <c r="K29" s="23"/>
      <c r="L29" s="12"/>
      <c r="M29" s="12"/>
      <c r="N29" s="12"/>
      <c r="O29" s="12"/>
      <c r="P29" s="51"/>
      <c r="Q29" s="7">
        <v>6</v>
      </c>
      <c r="R29" s="7">
        <f>R18*S18</f>
        <v>1.431111111111111</v>
      </c>
      <c r="S29" s="7">
        <f t="shared" si="4"/>
        <v>1.4533333333333334</v>
      </c>
      <c r="T29" s="7">
        <f t="shared" si="5"/>
        <v>1.7866666666666671</v>
      </c>
      <c r="U29" s="7">
        <f t="shared" si="6"/>
        <v>1.7422222222222226</v>
      </c>
      <c r="V29" s="1"/>
      <c r="W29" s="1"/>
      <c r="X29" s="1"/>
      <c r="Y29" s="1"/>
    </row>
    <row r="30" spans="1:25" x14ac:dyDescent="0.25">
      <c r="A30" s="53"/>
      <c r="B30" s="5">
        <v>9</v>
      </c>
      <c r="C30" s="6">
        <f>(C8-J8)</f>
        <v>0.29800000000000004</v>
      </c>
      <c r="D30" s="6">
        <f>(D8-J8)</f>
        <v>0.29800000000000004</v>
      </c>
      <c r="E30" s="6">
        <f>(E8-J8)</f>
        <v>0.29700000000000004</v>
      </c>
      <c r="F30" s="6">
        <f>(F8-J8)</f>
        <v>0.255</v>
      </c>
      <c r="G30" s="6">
        <f>(G8-J8)</f>
        <v>0.27</v>
      </c>
      <c r="H30" s="6">
        <f>(H8-J8)</f>
        <v>0.25800000000000001</v>
      </c>
      <c r="I30" s="6"/>
      <c r="J30" s="6"/>
      <c r="K30" s="23"/>
      <c r="L30" s="12"/>
      <c r="M30" s="12"/>
      <c r="N30" s="12"/>
      <c r="O30" s="12"/>
      <c r="P30" s="51"/>
      <c r="Q30" s="7">
        <v>9</v>
      </c>
      <c r="R30" s="7">
        <f>R19*S19</f>
        <v>2.1644444444444444</v>
      </c>
      <c r="S30" s="7">
        <f t="shared" si="4"/>
        <v>2.1644444444444444</v>
      </c>
      <c r="T30" s="7">
        <f t="shared" si="5"/>
        <v>3.9866666666666668</v>
      </c>
      <c r="U30" s="7">
        <f t="shared" si="6"/>
        <v>3.9644444444444442</v>
      </c>
      <c r="V30" s="1"/>
      <c r="W30" s="1"/>
      <c r="X30" s="1"/>
      <c r="Y30" s="1"/>
    </row>
    <row r="31" spans="1:25" x14ac:dyDescent="0.25">
      <c r="A31" s="53"/>
      <c r="B31" s="5">
        <v>12</v>
      </c>
      <c r="C31" s="6">
        <f>(C9-J8)</f>
        <v>0.30900000000000005</v>
      </c>
      <c r="D31" s="6">
        <f>(D9-J8)</f>
        <v>0.30500000000000005</v>
      </c>
      <c r="E31" s="6">
        <f>(E9-J8)</f>
        <v>0.29800000000000004</v>
      </c>
      <c r="F31" s="6">
        <f>(F9-J8)</f>
        <v>0.27100000000000002</v>
      </c>
      <c r="G31" s="6">
        <f>(G9-J8)</f>
        <v>0.26900000000000002</v>
      </c>
      <c r="H31" s="6">
        <f>(H9-J8)</f>
        <v>0.26400000000000001</v>
      </c>
      <c r="I31" s="6"/>
      <c r="J31" s="6"/>
      <c r="K31" s="23"/>
      <c r="L31" s="12"/>
      <c r="M31" s="12"/>
      <c r="N31" s="12"/>
      <c r="O31" s="12"/>
      <c r="P31" s="51"/>
      <c r="Q31" s="7">
        <v>12</v>
      </c>
      <c r="R31" s="7">
        <f t="shared" ref="R31:R34" si="7">R20*S20</f>
        <v>1.706666666666667</v>
      </c>
      <c r="S31" s="7">
        <f t="shared" si="4"/>
        <v>1.6177777777777778</v>
      </c>
      <c r="T31" s="7">
        <f t="shared" si="5"/>
        <v>10.017777777777779</v>
      </c>
      <c r="U31" s="7">
        <f t="shared" si="6"/>
        <v>9.8400000000000016</v>
      </c>
      <c r="V31" s="1"/>
      <c r="W31" s="1"/>
      <c r="X31" s="1"/>
      <c r="Y31" s="1"/>
    </row>
    <row r="32" spans="1:25" x14ac:dyDescent="0.25">
      <c r="A32" s="53"/>
      <c r="B32" s="5">
        <v>15</v>
      </c>
      <c r="C32" s="6">
        <f>(C10-J8)</f>
        <v>0.30100000000000005</v>
      </c>
      <c r="D32" s="6">
        <f>(D10-J8)</f>
        <v>0.29900000000000004</v>
      </c>
      <c r="E32" s="6">
        <f>(E10-J8)</f>
        <v>0.29900000000000004</v>
      </c>
      <c r="F32" s="6">
        <f>(F10-J8)</f>
        <v>0.26100000000000001</v>
      </c>
      <c r="G32" s="6">
        <f>(G10-J8)</f>
        <v>0.26200000000000001</v>
      </c>
      <c r="H32" s="6">
        <f>(H10-J8)</f>
        <v>0.26200000000000001</v>
      </c>
      <c r="I32" s="6"/>
      <c r="J32" s="6"/>
      <c r="K32" s="23"/>
      <c r="L32" s="12"/>
      <c r="M32" s="12"/>
      <c r="N32" s="12"/>
      <c r="O32" s="12"/>
      <c r="P32" s="51"/>
      <c r="Q32" s="7">
        <v>15</v>
      </c>
      <c r="R32" s="7">
        <f t="shared" si="7"/>
        <v>2.2844444444444445</v>
      </c>
      <c r="S32" s="7">
        <f t="shared" si="4"/>
        <v>2.2400000000000002</v>
      </c>
      <c r="T32" s="7">
        <f t="shared" si="5"/>
        <v>12.062222222222223</v>
      </c>
      <c r="U32" s="7">
        <f t="shared" si="6"/>
        <v>11.884444444444446</v>
      </c>
      <c r="V32" s="1"/>
      <c r="W32" s="1"/>
      <c r="X32" s="1"/>
      <c r="Y32" s="1"/>
    </row>
    <row r="33" spans="1:25" x14ac:dyDescent="0.25">
      <c r="A33" s="53"/>
      <c r="B33" s="5">
        <v>18</v>
      </c>
      <c r="C33" s="6">
        <f>(C11-J8)</f>
        <v>0.31399999999999995</v>
      </c>
      <c r="D33" s="6">
        <f>(D11-J8)</f>
        <v>0.31499999999999995</v>
      </c>
      <c r="E33" s="6">
        <f>(E11-J8)</f>
        <v>0.31599999999999995</v>
      </c>
      <c r="F33" s="6">
        <f>(F11-J8)</f>
        <v>0.28100000000000003</v>
      </c>
      <c r="G33" s="6">
        <f>(G11-J8)</f>
        <v>0.27800000000000002</v>
      </c>
      <c r="H33" s="6">
        <f>(H11-J8)</f>
        <v>0.27500000000000002</v>
      </c>
      <c r="I33" s="6"/>
      <c r="J33" s="6"/>
      <c r="K33" s="23"/>
      <c r="L33" s="12"/>
      <c r="M33" s="12"/>
      <c r="N33" s="12"/>
      <c r="O33" s="12"/>
      <c r="P33" s="51"/>
      <c r="Q33" s="7">
        <v>18</v>
      </c>
      <c r="R33" s="7">
        <f t="shared" si="7"/>
        <v>4.2844444444444445</v>
      </c>
      <c r="S33" s="7">
        <f t="shared" ref="S33:S34" si="8">T22*U22</f>
        <v>4.3733333333333331</v>
      </c>
      <c r="T33" s="7">
        <f t="shared" ref="T33:T34" si="9">V22*W22</f>
        <v>14.684444444444445</v>
      </c>
      <c r="U33" s="7">
        <f t="shared" ref="U33:U34" si="10">X22*Y22</f>
        <v>14.595555555555556</v>
      </c>
      <c r="V33" s="1"/>
      <c r="W33" s="1"/>
      <c r="X33" s="1"/>
      <c r="Y33" s="1"/>
    </row>
    <row r="34" spans="1:25" x14ac:dyDescent="0.25">
      <c r="A34" s="53"/>
      <c r="B34" s="5">
        <v>21</v>
      </c>
      <c r="C34" s="6">
        <f>(C12-J8)</f>
        <v>0.27800000000000002</v>
      </c>
      <c r="D34" s="6">
        <f>(D12-J8)</f>
        <v>0.28700000000000003</v>
      </c>
      <c r="E34" s="6">
        <f>(E12-J8)</f>
        <v>0.27500000000000002</v>
      </c>
      <c r="F34" s="6">
        <f>(F12-J8)</f>
        <v>0.26700000000000002</v>
      </c>
      <c r="G34" s="6">
        <f>(G12-J8)</f>
        <v>0.25600000000000001</v>
      </c>
      <c r="H34" s="6">
        <f>(H12-J8)</f>
        <v>0.25600000000000001</v>
      </c>
      <c r="I34" s="6"/>
      <c r="J34" s="6"/>
      <c r="K34" s="23"/>
      <c r="L34" s="12"/>
      <c r="M34" s="12"/>
      <c r="N34" s="12"/>
      <c r="O34" s="12"/>
      <c r="P34" s="52"/>
      <c r="Q34" s="7">
        <v>21</v>
      </c>
      <c r="R34" s="7">
        <f t="shared" si="7"/>
        <v>4.195555555555555</v>
      </c>
      <c r="S34" s="7">
        <f t="shared" si="8"/>
        <v>4.24</v>
      </c>
      <c r="T34" s="7">
        <f t="shared" si="9"/>
        <v>11.884444444444446</v>
      </c>
      <c r="U34" s="7">
        <f t="shared" si="10"/>
        <v>11.840000000000002</v>
      </c>
      <c r="V34" s="1"/>
      <c r="W34" s="1"/>
      <c r="X34" s="1"/>
      <c r="Y34" s="1"/>
    </row>
    <row r="35" spans="1:25" x14ac:dyDescent="0.25">
      <c r="A35" s="5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8"/>
      <c r="Q35" s="9"/>
      <c r="R35" s="9"/>
      <c r="S35" s="9"/>
      <c r="T35" s="9"/>
      <c r="U35" s="9"/>
      <c r="V35" s="9"/>
      <c r="W35" s="9"/>
      <c r="X35" s="1"/>
      <c r="Y35" s="1"/>
    </row>
    <row r="36" spans="1:25" ht="15" customHeight="1" x14ac:dyDescent="0.25">
      <c r="A36" s="53"/>
      <c r="B36" s="41" t="s">
        <v>0</v>
      </c>
      <c r="C36" s="42"/>
      <c r="D36" s="42"/>
      <c r="E36" s="42"/>
      <c r="F36" s="42"/>
      <c r="G36" s="42"/>
      <c r="H36" s="42"/>
      <c r="I36" s="42"/>
      <c r="J36" s="43"/>
      <c r="K36" s="30"/>
      <c r="L36" s="24"/>
      <c r="M36" s="24"/>
      <c r="N36" s="24"/>
      <c r="O36" s="24"/>
      <c r="P36" s="50" t="s">
        <v>45</v>
      </c>
      <c r="Q36" s="14"/>
      <c r="R36" s="56" t="s">
        <v>3</v>
      </c>
      <c r="S36" s="58"/>
      <c r="T36" s="1"/>
      <c r="U36" s="1"/>
      <c r="V36" s="1"/>
      <c r="W36" s="1"/>
      <c r="X36" s="1"/>
      <c r="Y36" s="1"/>
    </row>
    <row r="37" spans="1:25" x14ac:dyDescent="0.25">
      <c r="A37" s="53"/>
      <c r="B37" s="5" t="s">
        <v>4</v>
      </c>
      <c r="C37" s="47" t="s">
        <v>6</v>
      </c>
      <c r="D37" s="47"/>
      <c r="E37" s="47"/>
      <c r="F37" s="47" t="s">
        <v>7</v>
      </c>
      <c r="G37" s="47"/>
      <c r="H37" s="47"/>
      <c r="I37" s="6" t="s">
        <v>16</v>
      </c>
      <c r="J37" s="22" t="s">
        <v>15</v>
      </c>
      <c r="K37" s="23"/>
      <c r="L37" s="12"/>
      <c r="M37" s="12"/>
      <c r="N37" s="12"/>
      <c r="O37" s="12"/>
      <c r="P37" s="51"/>
      <c r="Q37" s="7" t="s">
        <v>4</v>
      </c>
      <c r="R37" s="14" t="s">
        <v>6</v>
      </c>
      <c r="S37" s="36" t="s">
        <v>7</v>
      </c>
      <c r="T37" s="1"/>
      <c r="U37" s="1"/>
      <c r="V37" s="1"/>
      <c r="W37" s="1"/>
      <c r="X37" s="1"/>
      <c r="Y37" s="1"/>
    </row>
    <row r="38" spans="1:25" x14ac:dyDescent="0.25">
      <c r="A38" s="53"/>
      <c r="B38" s="5">
        <v>0</v>
      </c>
      <c r="C38" s="6">
        <f>C16-J19</f>
        <v>0.18633333333333332</v>
      </c>
      <c r="D38" s="6">
        <f>D16-J19</f>
        <v>0.18533333333333332</v>
      </c>
      <c r="E38" s="6">
        <f>E16-J19</f>
        <v>0.19033333333333333</v>
      </c>
      <c r="F38" s="6">
        <f>F16-J19</f>
        <v>0.16433333333333333</v>
      </c>
      <c r="G38" s="6">
        <f>G16-J19</f>
        <v>0.16733333333333333</v>
      </c>
      <c r="H38" s="6">
        <f>H16-J19</f>
        <v>0.16733333333333333</v>
      </c>
      <c r="I38" s="6">
        <f>I16-J19</f>
        <v>0.15033333333333332</v>
      </c>
      <c r="J38" s="6">
        <f>J16-J19</f>
        <v>-6.666666666666661E-4</v>
      </c>
      <c r="K38" s="23"/>
      <c r="L38" s="12"/>
      <c r="M38" s="12"/>
      <c r="N38" s="12"/>
      <c r="O38" s="12"/>
      <c r="P38" s="51"/>
      <c r="Q38" s="7">
        <v>0</v>
      </c>
      <c r="R38" s="7">
        <f>AVERAGE(R27:S27)</f>
        <v>0.72</v>
      </c>
      <c r="S38" s="7">
        <f>AVERAGE(T27:U27)</f>
        <v>0.16444444444444453</v>
      </c>
      <c r="T38" s="1"/>
      <c r="U38" s="1"/>
      <c r="V38" s="1"/>
      <c r="W38" s="1"/>
      <c r="X38" s="1"/>
      <c r="Y38" s="1"/>
    </row>
    <row r="39" spans="1:25" x14ac:dyDescent="0.25">
      <c r="A39" s="53"/>
      <c r="B39" s="5">
        <v>3</v>
      </c>
      <c r="C39" s="6">
        <f>C17-J19</f>
        <v>0.18333333333333332</v>
      </c>
      <c r="D39" s="6">
        <f>D17-J19</f>
        <v>0.18133333333333332</v>
      </c>
      <c r="E39" s="6">
        <f>E17-J19</f>
        <v>0.18133333333333332</v>
      </c>
      <c r="F39" s="6">
        <f>F17-J19</f>
        <v>0.16533333333333333</v>
      </c>
      <c r="G39" s="6">
        <f>G17-J19</f>
        <v>0.15533333333333332</v>
      </c>
      <c r="H39" s="6">
        <f>H17-J19</f>
        <v>0.16333333333333333</v>
      </c>
      <c r="I39" s="6">
        <f>I17-J19</f>
        <v>0.15233333333333332</v>
      </c>
      <c r="J39" s="6">
        <f>J17-J19</f>
        <v>1.3333333333333357E-3</v>
      </c>
      <c r="K39" s="23"/>
      <c r="L39" s="12"/>
      <c r="M39" s="12"/>
      <c r="N39" s="12"/>
      <c r="O39" s="12"/>
      <c r="P39" s="51"/>
      <c r="Q39" s="7">
        <v>3</v>
      </c>
      <c r="R39" s="7">
        <f t="shared" ref="R39:R45" si="11">AVERAGE(R28:S28)</f>
        <v>1.02</v>
      </c>
      <c r="S39" s="7">
        <f t="shared" ref="S39:S45" si="12">AVERAGE(T28:U28)</f>
        <v>1.6422222222222222</v>
      </c>
      <c r="T39" s="1"/>
      <c r="U39" s="1"/>
      <c r="V39" s="1"/>
      <c r="W39" s="1"/>
      <c r="X39" s="1"/>
      <c r="Y39" s="1"/>
    </row>
    <row r="40" spans="1:25" x14ac:dyDescent="0.25">
      <c r="A40" s="53"/>
      <c r="B40" s="5">
        <v>6</v>
      </c>
      <c r="C40" s="6">
        <f>C18-J19</f>
        <v>0.18833333333333332</v>
      </c>
      <c r="D40" s="6">
        <f>D18-J19</f>
        <v>0.18833333333333332</v>
      </c>
      <c r="E40" s="6">
        <f>E18-J19</f>
        <v>0.20633333333333331</v>
      </c>
      <c r="F40" s="6">
        <f>F18-J19</f>
        <v>0.17033333333333334</v>
      </c>
      <c r="G40" s="6">
        <f>G18-J19</f>
        <v>0.16833333333333333</v>
      </c>
      <c r="H40" s="6">
        <f>H18-J19</f>
        <v>0.16633333333333333</v>
      </c>
      <c r="I40" s="6">
        <f>I18-J19</f>
        <v>0.14933333333333332</v>
      </c>
      <c r="J40" s="6">
        <f>J18-J19</f>
        <v>-6.666666666666661E-4</v>
      </c>
      <c r="K40" s="23"/>
      <c r="L40" s="12"/>
      <c r="M40" s="12"/>
      <c r="N40" s="12"/>
      <c r="O40" s="12"/>
      <c r="P40" s="51"/>
      <c r="Q40" s="7">
        <v>6</v>
      </c>
      <c r="R40" s="7">
        <f t="shared" si="11"/>
        <v>1.4422222222222221</v>
      </c>
      <c r="S40" s="7">
        <f t="shared" si="12"/>
        <v>1.7644444444444449</v>
      </c>
      <c r="T40" s="1"/>
      <c r="U40" s="1"/>
      <c r="V40" s="1"/>
      <c r="W40" s="1"/>
      <c r="X40" s="1"/>
      <c r="Y40" s="1"/>
    </row>
    <row r="41" spans="1:25" x14ac:dyDescent="0.25">
      <c r="A41" s="53"/>
      <c r="B41" s="5">
        <v>9</v>
      </c>
      <c r="C41" s="6">
        <f>C19-J19</f>
        <v>0.18033333333333332</v>
      </c>
      <c r="D41" s="6">
        <f>D19-J19</f>
        <v>0.18433333333333332</v>
      </c>
      <c r="E41" s="6">
        <f>E19-J19</f>
        <v>0.18533333333333332</v>
      </c>
      <c r="F41" s="6">
        <f>F19-J19</f>
        <v>0.16233333333333333</v>
      </c>
      <c r="G41" s="6">
        <f>G19-J19</f>
        <v>0.17033333333333334</v>
      </c>
      <c r="H41" s="6">
        <f>H19-J19</f>
        <v>0.16733333333333333</v>
      </c>
      <c r="I41" s="6"/>
      <c r="J41" s="6"/>
      <c r="K41" s="23"/>
      <c r="L41" s="12"/>
      <c r="M41" s="12"/>
      <c r="N41" s="12"/>
      <c r="O41" s="12"/>
      <c r="P41" s="51"/>
      <c r="Q41" s="7">
        <v>9</v>
      </c>
      <c r="R41" s="7">
        <f t="shared" si="11"/>
        <v>2.1644444444444444</v>
      </c>
      <c r="S41" s="7">
        <f t="shared" si="12"/>
        <v>3.9755555555555553</v>
      </c>
      <c r="T41" s="1"/>
      <c r="U41" s="1"/>
      <c r="V41" s="1"/>
      <c r="W41" s="1"/>
      <c r="X41" s="1"/>
      <c r="Y41" s="1"/>
    </row>
    <row r="42" spans="1:25" x14ac:dyDescent="0.25">
      <c r="A42" s="53"/>
      <c r="B42" s="5">
        <v>12</v>
      </c>
      <c r="C42" s="6">
        <f>C20-J19</f>
        <v>0.18533333333333332</v>
      </c>
      <c r="D42" s="6">
        <f>D20-J19</f>
        <v>0.18333333333333332</v>
      </c>
      <c r="E42" s="6">
        <f>E20-J19</f>
        <v>0.17833333333333332</v>
      </c>
      <c r="F42" s="6">
        <f>F20-J19</f>
        <v>0.17533333333333331</v>
      </c>
      <c r="G42" s="6">
        <f>G20-J19</f>
        <v>0.17333333333333331</v>
      </c>
      <c r="H42" s="6">
        <f>H20-J19</f>
        <v>0.17233333333333334</v>
      </c>
      <c r="I42" s="6"/>
      <c r="J42" s="6"/>
      <c r="K42" s="23"/>
      <c r="L42" s="12"/>
      <c r="M42" s="12"/>
      <c r="N42" s="12"/>
      <c r="O42" s="12"/>
      <c r="P42" s="51"/>
      <c r="Q42" s="7">
        <v>12</v>
      </c>
      <c r="R42" s="7">
        <f t="shared" si="11"/>
        <v>1.6622222222222223</v>
      </c>
      <c r="S42" s="7">
        <f t="shared" si="12"/>
        <v>9.9288888888888902</v>
      </c>
      <c r="T42" s="1"/>
      <c r="U42" s="1"/>
      <c r="V42" s="1"/>
      <c r="W42" s="1"/>
      <c r="X42" s="1"/>
      <c r="Y42" s="1"/>
    </row>
    <row r="43" spans="1:25" x14ac:dyDescent="0.25">
      <c r="A43" s="53"/>
      <c r="B43" s="5">
        <v>15</v>
      </c>
      <c r="C43" s="6">
        <f>C21-J19</f>
        <v>0.16333333333333333</v>
      </c>
      <c r="D43" s="6">
        <f>D21-J19</f>
        <v>0.17533333333333331</v>
      </c>
      <c r="E43" s="6">
        <f>E21-J19</f>
        <v>0.16833333333333333</v>
      </c>
      <c r="F43" s="6">
        <f>F21-J19</f>
        <v>0.16433333333333333</v>
      </c>
      <c r="G43" s="6">
        <f>G21-J19</f>
        <v>0.16733333333333333</v>
      </c>
      <c r="H43" s="6">
        <f>H21-J19</f>
        <v>0.17233333333333334</v>
      </c>
      <c r="I43" s="6"/>
      <c r="J43" s="6"/>
      <c r="K43" s="23"/>
      <c r="L43" s="12"/>
      <c r="M43" s="12"/>
      <c r="N43" s="12"/>
      <c r="O43" s="12"/>
      <c r="P43" s="51"/>
      <c r="Q43" s="7">
        <v>15</v>
      </c>
      <c r="R43" s="7">
        <f t="shared" si="11"/>
        <v>2.2622222222222224</v>
      </c>
      <c r="S43" s="7">
        <f t="shared" si="12"/>
        <v>11.973333333333334</v>
      </c>
      <c r="T43" s="1"/>
      <c r="U43" s="1"/>
      <c r="V43" s="1"/>
      <c r="W43" s="1"/>
      <c r="X43" s="1"/>
      <c r="Y43" s="1"/>
    </row>
    <row r="44" spans="1:25" x14ac:dyDescent="0.25">
      <c r="A44" s="53"/>
      <c r="B44" s="5">
        <v>18</v>
      </c>
      <c r="C44" s="6">
        <f>C22-J19</f>
        <v>0.17033333333333334</v>
      </c>
      <c r="D44" s="6">
        <f>D22-J19</f>
        <v>0.17333333333333331</v>
      </c>
      <c r="E44" s="6">
        <f>E22-J19</f>
        <v>0.17433333333333331</v>
      </c>
      <c r="F44" s="6">
        <f>F22-J19</f>
        <v>0.18133333333333332</v>
      </c>
      <c r="G44" s="6">
        <f>G22-J19</f>
        <v>0.17733333333333332</v>
      </c>
      <c r="H44" s="6">
        <f>H22-J19</f>
        <v>0.17633333333333331</v>
      </c>
      <c r="I44" s="6"/>
      <c r="J44" s="6"/>
      <c r="K44" s="23"/>
      <c r="L44" s="12"/>
      <c r="M44" s="12"/>
      <c r="N44" s="12"/>
      <c r="O44" s="12"/>
      <c r="P44" s="51"/>
      <c r="Q44" s="7">
        <v>18</v>
      </c>
      <c r="R44" s="7">
        <f t="shared" si="11"/>
        <v>4.3288888888888888</v>
      </c>
      <c r="S44" s="7">
        <f t="shared" si="12"/>
        <v>14.64</v>
      </c>
      <c r="T44" s="1"/>
      <c r="U44" s="1"/>
      <c r="V44" s="1"/>
      <c r="W44" s="1"/>
      <c r="X44" s="1"/>
      <c r="Y44" s="1"/>
    </row>
    <row r="45" spans="1:25" x14ac:dyDescent="0.25">
      <c r="A45" s="53"/>
      <c r="B45" s="5">
        <v>21</v>
      </c>
      <c r="C45" s="6">
        <f>C23-J19</f>
        <v>0.15133333333333332</v>
      </c>
      <c r="D45" s="6">
        <f>D23-J19</f>
        <v>0.15933333333333333</v>
      </c>
      <c r="E45" s="6">
        <f>E23-J19</f>
        <v>0.15133333333333332</v>
      </c>
      <c r="F45" s="6">
        <f>F23-J19</f>
        <v>0.16533333333333333</v>
      </c>
      <c r="G45" s="6">
        <f>G23-J19</f>
        <v>0.16233333333333333</v>
      </c>
      <c r="H45" s="6">
        <f>H23-J19</f>
        <v>0.15933333333333333</v>
      </c>
      <c r="I45" s="6"/>
      <c r="J45" s="6"/>
      <c r="K45" s="23"/>
      <c r="L45" s="12"/>
      <c r="M45" s="12"/>
      <c r="N45" s="12"/>
      <c r="O45" s="12"/>
      <c r="P45" s="52"/>
      <c r="Q45" s="7">
        <v>21</v>
      </c>
      <c r="R45" s="7">
        <f t="shared" si="11"/>
        <v>4.2177777777777781</v>
      </c>
      <c r="S45" s="7">
        <f t="shared" si="12"/>
        <v>11.862222222222224</v>
      </c>
      <c r="T45" s="1"/>
      <c r="U45" s="1"/>
      <c r="V45" s="1"/>
      <c r="W45" s="1"/>
      <c r="X45" s="1"/>
      <c r="Y45" s="1"/>
    </row>
    <row r="46" spans="1:2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25" ht="15" customHeight="1" x14ac:dyDescent="0.25">
      <c r="A47" s="44" t="s">
        <v>2</v>
      </c>
      <c r="B47" s="6" t="s">
        <v>4</v>
      </c>
      <c r="C47" s="47" t="s">
        <v>6</v>
      </c>
      <c r="D47" s="47"/>
      <c r="E47" s="47"/>
      <c r="F47" s="47" t="s">
        <v>7</v>
      </c>
      <c r="G47" s="47"/>
      <c r="H47" s="47"/>
      <c r="I47" s="6" t="s">
        <v>11</v>
      </c>
      <c r="J47" s="22" t="s">
        <v>15</v>
      </c>
      <c r="K47" s="23"/>
      <c r="L47" s="12"/>
      <c r="M47" s="12"/>
      <c r="N47" s="12"/>
      <c r="O47" s="12"/>
    </row>
    <row r="48" spans="1:25" ht="15" customHeight="1" x14ac:dyDescent="0.25">
      <c r="A48" s="45"/>
      <c r="B48" s="6">
        <v>0</v>
      </c>
      <c r="C48" s="6">
        <f t="shared" ref="C48:I55" si="13">C38/C27</f>
        <v>0.62111111111111095</v>
      </c>
      <c r="D48" s="6">
        <f t="shared" si="13"/>
        <v>0.62612612612612595</v>
      </c>
      <c r="E48" s="6">
        <f t="shared" si="13"/>
        <v>0.62816281628162807</v>
      </c>
      <c r="F48" s="6">
        <f t="shared" si="13"/>
        <v>0.62012578616352199</v>
      </c>
      <c r="G48" s="6">
        <f t="shared" si="13"/>
        <v>0.638676844783715</v>
      </c>
      <c r="H48" s="6">
        <f t="shared" si="13"/>
        <v>0.64607464607464604</v>
      </c>
      <c r="I48" s="6">
        <f t="shared" si="13"/>
        <v>0.53309692671394793</v>
      </c>
      <c r="J48" s="22">
        <f>J38/J27</f>
        <v>-0.66666666666666552</v>
      </c>
      <c r="K48" s="23"/>
      <c r="L48" s="12"/>
      <c r="M48" s="12"/>
      <c r="N48" s="12"/>
      <c r="O48" s="12"/>
    </row>
    <row r="49" spans="1:15" x14ac:dyDescent="0.25">
      <c r="A49" s="45"/>
      <c r="B49" s="6">
        <v>3</v>
      </c>
      <c r="C49" s="6">
        <f t="shared" si="13"/>
        <v>0.61728395061728381</v>
      </c>
      <c r="D49" s="6">
        <f t="shared" si="13"/>
        <v>0.61468926553672298</v>
      </c>
      <c r="E49" s="6">
        <f t="shared" si="13"/>
        <v>0.61261261261261246</v>
      </c>
      <c r="F49" s="6">
        <f t="shared" si="13"/>
        <v>0.63589743589743586</v>
      </c>
      <c r="G49" s="6">
        <f t="shared" si="13"/>
        <v>0.60915032679738557</v>
      </c>
      <c r="H49" s="6">
        <f t="shared" si="13"/>
        <v>0.65073041168658696</v>
      </c>
      <c r="I49" s="6">
        <f t="shared" si="13"/>
        <v>0.544047619047619</v>
      </c>
      <c r="J49" s="22">
        <f>J39/J28</f>
        <v>-0.66666666666666841</v>
      </c>
      <c r="K49" s="23"/>
      <c r="L49" s="12"/>
      <c r="M49" s="12"/>
      <c r="N49" s="12"/>
      <c r="O49" s="12"/>
    </row>
    <row r="50" spans="1:15" x14ac:dyDescent="0.25">
      <c r="A50" s="45"/>
      <c r="B50" s="6">
        <v>6</v>
      </c>
      <c r="C50" s="6">
        <f t="shared" si="13"/>
        <v>0.61147186147186139</v>
      </c>
      <c r="D50" s="6">
        <f t="shared" si="13"/>
        <v>0.62777777777777766</v>
      </c>
      <c r="E50" s="6">
        <f t="shared" si="13"/>
        <v>0.74488567990373034</v>
      </c>
      <c r="F50" s="6">
        <f t="shared" si="13"/>
        <v>0.63320941759603466</v>
      </c>
      <c r="G50" s="6">
        <f t="shared" si="13"/>
        <v>0.63046192259675404</v>
      </c>
      <c r="H50" s="6">
        <f t="shared" si="13"/>
        <v>0.63486005089058517</v>
      </c>
      <c r="I50" s="6">
        <f t="shared" si="13"/>
        <v>0.5371702637889687</v>
      </c>
      <c r="J50" s="22">
        <f>J40/J29</f>
        <v>-0.66666666666666552</v>
      </c>
      <c r="K50" s="23"/>
      <c r="L50" s="12"/>
      <c r="M50" s="12"/>
      <c r="N50" s="12"/>
      <c r="O50" s="12"/>
    </row>
    <row r="51" spans="1:15" x14ac:dyDescent="0.25">
      <c r="A51" s="45"/>
      <c r="B51" s="6">
        <v>9</v>
      </c>
      <c r="C51" s="6">
        <f t="shared" si="13"/>
        <v>0.6051454138702459</v>
      </c>
      <c r="D51" s="6">
        <f t="shared" si="13"/>
        <v>0.6185682326621923</v>
      </c>
      <c r="E51" s="6">
        <f t="shared" si="13"/>
        <v>0.62401795735129051</v>
      </c>
      <c r="F51" s="6">
        <f t="shared" si="13"/>
        <v>0.63660130718954244</v>
      </c>
      <c r="G51" s="6">
        <f t="shared" si="13"/>
        <v>0.6308641975308642</v>
      </c>
      <c r="H51" s="6">
        <f t="shared" si="13"/>
        <v>0.64857881136950901</v>
      </c>
      <c r="I51" s="6"/>
      <c r="J51" s="22"/>
      <c r="K51" s="23"/>
      <c r="L51" s="12"/>
      <c r="M51" s="12"/>
      <c r="N51" s="12"/>
      <c r="O51" s="12"/>
    </row>
    <row r="52" spans="1:15" x14ac:dyDescent="0.25">
      <c r="A52" s="45"/>
      <c r="B52" s="6">
        <v>12</v>
      </c>
      <c r="C52" s="6">
        <f t="shared" si="13"/>
        <v>0.59978425026968707</v>
      </c>
      <c r="D52" s="6">
        <f t="shared" si="13"/>
        <v>0.60109289617486328</v>
      </c>
      <c r="E52" s="6">
        <f t="shared" si="13"/>
        <v>0.59843400447427275</v>
      </c>
      <c r="F52" s="6">
        <f t="shared" si="13"/>
        <v>0.64698646986469854</v>
      </c>
      <c r="G52" s="6">
        <f t="shared" si="13"/>
        <v>0.64436183395291191</v>
      </c>
      <c r="H52" s="6">
        <f t="shared" si="13"/>
        <v>0.65277777777777779</v>
      </c>
      <c r="I52" s="6"/>
      <c r="J52" s="22"/>
      <c r="K52" s="23"/>
      <c r="L52" s="12"/>
      <c r="M52" s="12"/>
      <c r="N52" s="12"/>
      <c r="O52" s="12"/>
    </row>
    <row r="53" spans="1:15" x14ac:dyDescent="0.25">
      <c r="A53" s="45"/>
      <c r="B53" s="6">
        <v>15</v>
      </c>
      <c r="C53" s="6">
        <f t="shared" si="13"/>
        <v>0.54263565891472854</v>
      </c>
      <c r="D53" s="6">
        <f t="shared" si="13"/>
        <v>0.58639910813823837</v>
      </c>
      <c r="E53" s="6">
        <f t="shared" si="13"/>
        <v>0.5629877369007803</v>
      </c>
      <c r="F53" s="6">
        <f t="shared" si="13"/>
        <v>0.62962962962962965</v>
      </c>
      <c r="G53" s="6">
        <f t="shared" si="13"/>
        <v>0.638676844783715</v>
      </c>
      <c r="H53" s="6">
        <f t="shared" si="13"/>
        <v>0.65776081424936383</v>
      </c>
      <c r="I53" s="6"/>
      <c r="J53" s="22"/>
      <c r="K53" s="23"/>
      <c r="L53" s="12"/>
      <c r="M53" s="12"/>
      <c r="N53" s="12"/>
      <c r="O53" s="12"/>
    </row>
    <row r="54" spans="1:15" x14ac:dyDescent="0.25">
      <c r="A54" s="45"/>
      <c r="B54" s="6">
        <v>18</v>
      </c>
      <c r="C54" s="6">
        <f t="shared" si="13"/>
        <v>0.54246284501061581</v>
      </c>
      <c r="D54" s="6">
        <f t="shared" si="13"/>
        <v>0.55026455026455023</v>
      </c>
      <c r="E54" s="6">
        <f t="shared" si="13"/>
        <v>0.55168776371308015</v>
      </c>
      <c r="F54" s="6">
        <f t="shared" si="13"/>
        <v>0.6453143534994068</v>
      </c>
      <c r="G54" s="6">
        <f t="shared" si="13"/>
        <v>0.6378896882494004</v>
      </c>
      <c r="H54" s="6">
        <f t="shared" si="13"/>
        <v>0.64121212121212112</v>
      </c>
      <c r="I54" s="6"/>
      <c r="J54" s="22"/>
      <c r="K54" s="23"/>
      <c r="L54" s="12"/>
      <c r="M54" s="12"/>
      <c r="N54" s="12"/>
      <c r="O54" s="12"/>
    </row>
    <row r="55" spans="1:15" x14ac:dyDescent="0.25">
      <c r="A55" s="46"/>
      <c r="B55" s="6">
        <v>21</v>
      </c>
      <c r="C55" s="6">
        <f t="shared" si="13"/>
        <v>0.54436450839328532</v>
      </c>
      <c r="D55" s="6">
        <f t="shared" si="13"/>
        <v>0.55516840882694529</v>
      </c>
      <c r="E55" s="6">
        <f t="shared" si="13"/>
        <v>0.55030303030303018</v>
      </c>
      <c r="F55" s="6">
        <f t="shared" si="13"/>
        <v>0.61922596754057424</v>
      </c>
      <c r="G55" s="6">
        <f t="shared" si="13"/>
        <v>0.63411458333333326</v>
      </c>
      <c r="H55" s="6">
        <f t="shared" si="13"/>
        <v>0.62239583333333326</v>
      </c>
      <c r="I55" s="6"/>
      <c r="J55" s="22"/>
      <c r="K55" s="23"/>
      <c r="L55" s="12"/>
      <c r="M55" s="12"/>
      <c r="N55" s="12"/>
      <c r="O55" s="12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" customHeight="1" x14ac:dyDescent="0.25">
      <c r="A57" s="44" t="s">
        <v>36</v>
      </c>
      <c r="B57" s="6" t="s">
        <v>4</v>
      </c>
      <c r="C57" s="41" t="s">
        <v>6</v>
      </c>
      <c r="D57" s="42"/>
      <c r="E57" s="43"/>
      <c r="F57" s="41" t="s">
        <v>7</v>
      </c>
      <c r="G57" s="42"/>
      <c r="H57" s="43"/>
      <c r="I57" s="6" t="s">
        <v>11</v>
      </c>
      <c r="J57" s="10" t="s">
        <v>34</v>
      </c>
      <c r="K57" s="3"/>
      <c r="L57" s="3"/>
      <c r="M57" s="3"/>
      <c r="N57" s="3"/>
      <c r="O57" s="3"/>
    </row>
    <row r="58" spans="1:15" ht="15" customHeight="1" x14ac:dyDescent="0.25">
      <c r="A58" s="45"/>
      <c r="B58" s="6">
        <v>0</v>
      </c>
      <c r="C58" s="6">
        <f>(C48-0.4051)/0.4293</f>
        <v>0.50317053601470052</v>
      </c>
      <c r="D58" s="6">
        <f t="shared" ref="D58:H58" si="14">(D48-0.4051)/0.4293</f>
        <v>0.51485237858403432</v>
      </c>
      <c r="E58" s="6">
        <f t="shared" si="14"/>
        <v>0.51959659045336137</v>
      </c>
      <c r="F58" s="6">
        <f t="shared" si="14"/>
        <v>0.50087534629285335</v>
      </c>
      <c r="G58" s="6">
        <f t="shared" si="14"/>
        <v>0.54408768875778002</v>
      </c>
      <c r="H58" s="6">
        <f t="shared" si="14"/>
        <v>0.56131993029267646</v>
      </c>
      <c r="I58" s="6">
        <f>(I48-0.4051)/0.4293</f>
        <v>0.29815263618436505</v>
      </c>
      <c r="J58" s="3"/>
      <c r="K58" s="3"/>
      <c r="L58" s="3"/>
      <c r="M58" s="3"/>
      <c r="N58" s="3"/>
      <c r="O58" s="3"/>
    </row>
    <row r="59" spans="1:15" x14ac:dyDescent="0.25">
      <c r="A59" s="45"/>
      <c r="B59" s="6">
        <v>3</v>
      </c>
      <c r="C59" s="6">
        <f t="shared" ref="C59:I65" si="15">(C49-0.4051)/0.4293</f>
        <v>0.49425565016837592</v>
      </c>
      <c r="D59" s="6">
        <f t="shared" si="15"/>
        <v>0.48821165976408798</v>
      </c>
      <c r="E59" s="6">
        <f t="shared" si="15"/>
        <v>0.48337435968463183</v>
      </c>
      <c r="F59" s="6">
        <f t="shared" si="15"/>
        <v>0.53761340763437182</v>
      </c>
      <c r="G59" s="6">
        <f t="shared" si="15"/>
        <v>0.47530940320844522</v>
      </c>
      <c r="H59" s="6">
        <f t="shared" si="15"/>
        <v>0.57216494685904251</v>
      </c>
      <c r="I59" s="6">
        <f>(I49-0.4051)/0.4293</f>
        <v>0.32366088760218725</v>
      </c>
      <c r="J59" s="3"/>
      <c r="K59" s="3"/>
      <c r="L59" s="3"/>
      <c r="M59" s="3"/>
      <c r="N59" s="3"/>
      <c r="O59" s="3"/>
    </row>
    <row r="60" spans="1:15" x14ac:dyDescent="0.25">
      <c r="A60" s="45"/>
      <c r="B60" s="6">
        <v>6</v>
      </c>
      <c r="C60" s="6">
        <f t="shared" si="15"/>
        <v>0.48071712432299407</v>
      </c>
      <c r="D60" s="6">
        <f t="shared" si="15"/>
        <v>0.51869969200507249</v>
      </c>
      <c r="E60" s="6">
        <f t="shared" si="15"/>
        <v>0.79148772397794154</v>
      </c>
      <c r="F60" s="6">
        <f t="shared" si="15"/>
        <v>0.53135200930825677</v>
      </c>
      <c r="G60" s="6">
        <f t="shared" si="15"/>
        <v>0.52495206754426749</v>
      </c>
      <c r="H60" s="6">
        <f t="shared" si="15"/>
        <v>0.53519695059535322</v>
      </c>
      <c r="I60" s="6">
        <f t="shared" si="15"/>
        <v>0.30764095921026946</v>
      </c>
      <c r="J60" s="3"/>
      <c r="K60" s="3"/>
      <c r="L60" s="3"/>
      <c r="M60" s="3"/>
      <c r="N60" s="3"/>
      <c r="O60" s="3"/>
    </row>
    <row r="61" spans="1:15" x14ac:dyDescent="0.25">
      <c r="A61" s="45"/>
      <c r="B61" s="6">
        <v>9</v>
      </c>
      <c r="C61" s="6">
        <f t="shared" si="15"/>
        <v>0.46598046557243389</v>
      </c>
      <c r="D61" s="6">
        <f t="shared" si="15"/>
        <v>0.49724722260002857</v>
      </c>
      <c r="E61" s="6">
        <f t="shared" si="15"/>
        <v>0.50994166632026672</v>
      </c>
      <c r="F61" s="6">
        <f t="shared" si="15"/>
        <v>0.53925298669821198</v>
      </c>
      <c r="G61" s="6">
        <f t="shared" si="15"/>
        <v>0.52588911607468947</v>
      </c>
      <c r="H61" s="6">
        <f t="shared" si="15"/>
        <v>0.56715306631611695</v>
      </c>
      <c r="I61" s="6">
        <f>AVERAGE(I58:I60)</f>
        <v>0.30981816099894061</v>
      </c>
      <c r="J61" s="3" t="s">
        <v>40</v>
      </c>
      <c r="K61" s="3"/>
      <c r="L61" s="3"/>
      <c r="M61" s="3"/>
      <c r="N61" s="3"/>
      <c r="O61" s="3"/>
    </row>
    <row r="62" spans="1:15" x14ac:dyDescent="0.25">
      <c r="A62" s="45"/>
      <c r="B62" s="6">
        <v>12</v>
      </c>
      <c r="C62" s="6">
        <f t="shared" si="15"/>
        <v>0.45349231369598658</v>
      </c>
      <c r="D62" s="6">
        <f t="shared" si="15"/>
        <v>0.45654063865563305</v>
      </c>
      <c r="E62" s="6">
        <f t="shared" si="15"/>
        <v>0.45034708705863669</v>
      </c>
      <c r="F62" s="6">
        <f t="shared" si="15"/>
        <v>0.56344390837339509</v>
      </c>
      <c r="G62" s="6">
        <f t="shared" si="15"/>
        <v>0.55733015129958507</v>
      </c>
      <c r="H62" s="6">
        <f t="shared" si="15"/>
        <v>0.57693402696896756</v>
      </c>
      <c r="I62" s="6"/>
      <c r="J62" s="3"/>
      <c r="K62" s="3"/>
      <c r="L62" s="3"/>
      <c r="M62" s="3"/>
      <c r="N62" s="3"/>
      <c r="O62" s="3"/>
    </row>
    <row r="63" spans="1:15" x14ac:dyDescent="0.25">
      <c r="A63" s="45"/>
      <c r="B63" s="6">
        <v>15</v>
      </c>
      <c r="C63" s="6">
        <f t="shared" si="15"/>
        <v>0.32037190522881087</v>
      </c>
      <c r="D63" s="6">
        <f t="shared" si="15"/>
        <v>0.42231331967910168</v>
      </c>
      <c r="E63" s="6">
        <f t="shared" si="15"/>
        <v>0.36777949429485274</v>
      </c>
      <c r="F63" s="6">
        <f t="shared" si="15"/>
        <v>0.52301334644684283</v>
      </c>
      <c r="G63" s="6">
        <f t="shared" si="15"/>
        <v>0.54408768875778002</v>
      </c>
      <c r="H63" s="6">
        <f t="shared" si="15"/>
        <v>0.58854137956991337</v>
      </c>
      <c r="I63" s="6"/>
      <c r="J63" s="3"/>
      <c r="K63" s="3"/>
      <c r="L63" s="3"/>
      <c r="M63" s="3"/>
      <c r="N63" s="3"/>
      <c r="O63" s="3"/>
    </row>
    <row r="64" spans="1:15" x14ac:dyDescent="0.25">
      <c r="A64" s="45"/>
      <c r="B64" s="6">
        <v>18</v>
      </c>
      <c r="C64" s="6">
        <f t="shared" si="15"/>
        <v>0.31996935711767016</v>
      </c>
      <c r="D64" s="6">
        <f t="shared" si="15"/>
        <v>0.33814244179955794</v>
      </c>
      <c r="E64" s="6">
        <f t="shared" si="15"/>
        <v>0.34145763734703033</v>
      </c>
      <c r="F64" s="6">
        <f t="shared" si="15"/>
        <v>0.55954892499279474</v>
      </c>
      <c r="G64" s="6">
        <f t="shared" si="15"/>
        <v>0.54225410726624823</v>
      </c>
      <c r="H64" s="6">
        <f t="shared" si="15"/>
        <v>0.54999329422809484</v>
      </c>
      <c r="I64" s="6"/>
      <c r="J64" s="3"/>
      <c r="K64" s="3"/>
      <c r="L64" s="3"/>
      <c r="M64" s="3"/>
      <c r="N64" s="3"/>
      <c r="O64" s="3"/>
    </row>
    <row r="65" spans="1:15" x14ac:dyDescent="0.25">
      <c r="A65" s="46"/>
      <c r="B65" s="6">
        <v>21</v>
      </c>
      <c r="C65" s="6">
        <f t="shared" si="15"/>
        <v>0.3243990412142681</v>
      </c>
      <c r="D65" s="6">
        <f t="shared" si="15"/>
        <v>0.349565359485081</v>
      </c>
      <c r="E65" s="6">
        <f t="shared" si="15"/>
        <v>0.33823207617756851</v>
      </c>
      <c r="F65" s="6">
        <f t="shared" si="15"/>
        <v>0.4987793327290338</v>
      </c>
      <c r="G65" s="6">
        <f t="shared" si="15"/>
        <v>0.53346047829800425</v>
      </c>
      <c r="H65" s="6">
        <f t="shared" si="15"/>
        <v>0.50616313378367861</v>
      </c>
      <c r="I65" s="6"/>
      <c r="J65" s="3"/>
      <c r="K65" s="3"/>
      <c r="L65" s="3"/>
      <c r="M65" s="3"/>
      <c r="N65" s="3"/>
      <c r="O65" s="3"/>
    </row>
    <row r="66" spans="1:15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45" customHeight="1" x14ac:dyDescent="0.25">
      <c r="A67" s="44" t="s">
        <v>41</v>
      </c>
      <c r="B67" s="6" t="s">
        <v>4</v>
      </c>
      <c r="C67" s="41" t="s">
        <v>6</v>
      </c>
      <c r="D67" s="42"/>
      <c r="E67" s="43"/>
      <c r="F67" s="41" t="s">
        <v>7</v>
      </c>
      <c r="G67" s="42"/>
      <c r="H67" s="43"/>
      <c r="I67" s="10"/>
      <c r="J67" s="3"/>
      <c r="K67" s="3"/>
      <c r="L67" s="3"/>
      <c r="M67" s="3"/>
      <c r="N67" s="3"/>
      <c r="O67" s="3"/>
    </row>
    <row r="68" spans="1:15" x14ac:dyDescent="0.25">
      <c r="A68" s="45"/>
      <c r="B68" s="6">
        <v>0</v>
      </c>
      <c r="C68" s="6">
        <f>C58-I61</f>
        <v>0.19335237501575991</v>
      </c>
      <c r="D68" s="6">
        <f>D58-I61</f>
        <v>0.20503421758509371</v>
      </c>
      <c r="E68" s="6">
        <f>E58-I61</f>
        <v>0.20977842945442077</v>
      </c>
      <c r="F68" s="6">
        <f>F58-I61</f>
        <v>0.19105718529391275</v>
      </c>
      <c r="G68" s="6">
        <f>G58-I61</f>
        <v>0.23426952775883941</v>
      </c>
      <c r="H68" s="6">
        <f>H58-I61</f>
        <v>0.25150176929373586</v>
      </c>
      <c r="I68" s="3"/>
      <c r="J68" s="3"/>
      <c r="K68" s="3"/>
      <c r="L68" s="3"/>
      <c r="M68" s="3"/>
      <c r="N68" s="3"/>
      <c r="O68" s="3"/>
    </row>
    <row r="69" spans="1:15" x14ac:dyDescent="0.25">
      <c r="A69" s="45"/>
      <c r="B69" s="6">
        <v>3</v>
      </c>
      <c r="C69" s="6">
        <f>C59-I61</f>
        <v>0.18443748916943531</v>
      </c>
      <c r="D69" s="6">
        <f>D59-I61</f>
        <v>0.17839349876514737</v>
      </c>
      <c r="E69" s="6">
        <f>E59-I61</f>
        <v>0.17355619868569122</v>
      </c>
      <c r="F69" s="6">
        <f>F59-I61</f>
        <v>0.22779524663543121</v>
      </c>
      <c r="G69" s="6">
        <f>G59-I61</f>
        <v>0.16549124220950462</v>
      </c>
      <c r="H69" s="6">
        <f>H59-I61</f>
        <v>0.26234678586010191</v>
      </c>
      <c r="I69" s="3"/>
      <c r="J69" s="3"/>
      <c r="K69" s="3"/>
      <c r="L69" s="3"/>
      <c r="M69" s="3"/>
      <c r="N69" s="3"/>
      <c r="O69" s="3"/>
    </row>
    <row r="70" spans="1:15" x14ac:dyDescent="0.25">
      <c r="A70" s="45"/>
      <c r="B70" s="6">
        <v>6</v>
      </c>
      <c r="C70" s="6">
        <f>C60-I61</f>
        <v>0.17089896332405347</v>
      </c>
      <c r="D70" s="6">
        <f>D60-I61</f>
        <v>0.20888153100613188</v>
      </c>
      <c r="E70" s="6">
        <f>E60-I61</f>
        <v>0.48166956297900093</v>
      </c>
      <c r="F70" s="6">
        <f>F60-I61</f>
        <v>0.22153384830931616</v>
      </c>
      <c r="G70" s="6">
        <f>G60-I61</f>
        <v>0.21513390654532688</v>
      </c>
      <c r="H70" s="6">
        <f>H60-I61</f>
        <v>0.22537878959641261</v>
      </c>
      <c r="I70" s="3"/>
      <c r="J70" s="3"/>
      <c r="K70" s="3"/>
      <c r="L70" s="3"/>
      <c r="M70" s="3"/>
      <c r="N70" s="3"/>
      <c r="O70" s="3"/>
    </row>
    <row r="71" spans="1:15" x14ac:dyDescent="0.25">
      <c r="A71" s="45"/>
      <c r="B71" s="6">
        <v>9</v>
      </c>
      <c r="C71" s="6">
        <f>C61-I61</f>
        <v>0.15616230457349328</v>
      </c>
      <c r="D71" s="6">
        <f>D61-I61</f>
        <v>0.18742906160108797</v>
      </c>
      <c r="E71" s="6">
        <f>E61-I61</f>
        <v>0.20012350532132611</v>
      </c>
      <c r="F71" s="6">
        <f>F61-I61</f>
        <v>0.22943482569927137</v>
      </c>
      <c r="G71" s="6">
        <f>G61-I61</f>
        <v>0.21607095507574886</v>
      </c>
      <c r="H71" s="6">
        <f>H61-I61</f>
        <v>0.25733490531717634</v>
      </c>
      <c r="I71" s="3"/>
      <c r="J71" s="3"/>
      <c r="K71" s="3"/>
      <c r="L71" s="3"/>
      <c r="M71" s="3"/>
      <c r="N71" s="3"/>
      <c r="O71" s="3"/>
    </row>
    <row r="72" spans="1:15" x14ac:dyDescent="0.25">
      <c r="A72" s="45"/>
      <c r="B72" s="6">
        <v>12</v>
      </c>
      <c r="C72" s="6">
        <f>C62-I61</f>
        <v>0.14367415269704598</v>
      </c>
      <c r="D72" s="6">
        <f>D62-I61</f>
        <v>0.14672247765669244</v>
      </c>
      <c r="E72" s="6">
        <f>E62-I61</f>
        <v>0.14052892605969608</v>
      </c>
      <c r="F72" s="6">
        <f>F62-I61</f>
        <v>0.25362574737445448</v>
      </c>
      <c r="G72" s="6">
        <f>G62-I61</f>
        <v>0.24751199030064447</v>
      </c>
      <c r="H72" s="6">
        <f>H62-I61</f>
        <v>0.26711586597002696</v>
      </c>
      <c r="I72" s="3"/>
      <c r="J72" s="3"/>
      <c r="K72" s="3"/>
      <c r="L72" s="3"/>
      <c r="M72" s="3"/>
      <c r="N72" s="3"/>
      <c r="O72" s="3"/>
    </row>
    <row r="73" spans="1:15" x14ac:dyDescent="0.25">
      <c r="A73" s="45"/>
      <c r="B73" s="6">
        <v>15</v>
      </c>
      <c r="C73" s="6">
        <f>C63-I61</f>
        <v>1.0553744229870266E-2</v>
      </c>
      <c r="D73" s="6">
        <f>D63-I61</f>
        <v>0.11249515868016108</v>
      </c>
      <c r="E73" s="6">
        <f>E63-I61</f>
        <v>5.7961333295912132E-2</v>
      </c>
      <c r="F73" s="6">
        <f>F63-I61</f>
        <v>0.21319518544790222</v>
      </c>
      <c r="G73" s="6">
        <f>G63-I61</f>
        <v>0.23426952775883941</v>
      </c>
      <c r="H73" s="6">
        <f>H63-I61</f>
        <v>0.27872321857097276</v>
      </c>
      <c r="I73" s="3"/>
      <c r="J73" s="3"/>
      <c r="K73" s="3"/>
      <c r="L73" s="3"/>
      <c r="M73" s="3"/>
      <c r="N73" s="3"/>
      <c r="O73" s="3"/>
    </row>
    <row r="74" spans="1:15" x14ac:dyDescent="0.25">
      <c r="A74" s="45"/>
      <c r="B74" s="6">
        <v>18</v>
      </c>
      <c r="C74" s="6">
        <f>C64-I61</f>
        <v>1.0151196118729555E-2</v>
      </c>
      <c r="D74" s="6">
        <f>D64-I61</f>
        <v>2.832428080061733E-2</v>
      </c>
      <c r="E74" s="6">
        <f>E64-I61</f>
        <v>3.1639476348089723E-2</v>
      </c>
      <c r="F74" s="6">
        <f>F64-I61</f>
        <v>0.24973076399385413</v>
      </c>
      <c r="G74" s="6">
        <f>G64-I61</f>
        <v>0.23243594626730762</v>
      </c>
      <c r="H74" s="6">
        <f>H64-I61</f>
        <v>0.24017513322915424</v>
      </c>
      <c r="I74" s="3"/>
      <c r="J74" s="3"/>
      <c r="K74" s="3"/>
      <c r="L74" s="3"/>
      <c r="M74" s="3"/>
      <c r="N74" s="3"/>
      <c r="O74" s="3"/>
    </row>
    <row r="75" spans="1:15" x14ac:dyDescent="0.25">
      <c r="A75" s="46"/>
      <c r="B75" s="6">
        <v>21</v>
      </c>
      <c r="C75" s="6">
        <f>C65-I61</f>
        <v>1.4580880215327496E-2</v>
      </c>
      <c r="D75" s="6">
        <f>D65-I61</f>
        <v>3.9747198486140389E-2</v>
      </c>
      <c r="E75" s="6">
        <f>E65-I61</f>
        <v>2.8413915178627902E-2</v>
      </c>
      <c r="F75" s="6">
        <f>F65-I61</f>
        <v>0.18896117173009319</v>
      </c>
      <c r="G75" s="6">
        <f>G65-I61</f>
        <v>0.22364231729906364</v>
      </c>
      <c r="H75" s="6">
        <f>H65-I61</f>
        <v>0.196344972784738</v>
      </c>
      <c r="I75" s="3"/>
      <c r="J75" s="3"/>
      <c r="K75" s="3"/>
      <c r="L75" s="3"/>
      <c r="M75" s="3"/>
      <c r="N75" s="3"/>
      <c r="O75" s="3"/>
    </row>
    <row r="76" spans="1:15" ht="15" customHeight="1" x14ac:dyDescent="0.2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44" t="s">
        <v>42</v>
      </c>
      <c r="B77" s="6" t="s">
        <v>4</v>
      </c>
      <c r="C77" s="41" t="s">
        <v>6</v>
      </c>
      <c r="D77" s="42"/>
      <c r="E77" s="42"/>
      <c r="F77" s="42"/>
      <c r="G77" s="42"/>
      <c r="H77" s="43"/>
      <c r="I77" s="41" t="s">
        <v>7</v>
      </c>
      <c r="J77" s="42"/>
      <c r="K77" s="42"/>
      <c r="L77" s="42"/>
      <c r="M77" s="42"/>
      <c r="N77" s="43"/>
      <c r="O77" s="3"/>
    </row>
    <row r="78" spans="1:15" ht="15" customHeight="1" x14ac:dyDescent="0.25">
      <c r="A78" s="45"/>
      <c r="B78" s="6"/>
      <c r="C78" s="17" t="s">
        <v>26</v>
      </c>
      <c r="D78" s="18" t="s">
        <v>27</v>
      </c>
      <c r="E78" s="18" t="s">
        <v>28</v>
      </c>
      <c r="F78" s="18" t="s">
        <v>29</v>
      </c>
      <c r="G78" s="19" t="s">
        <v>30</v>
      </c>
      <c r="H78" s="18" t="s">
        <v>31</v>
      </c>
      <c r="I78" s="17" t="s">
        <v>26</v>
      </c>
      <c r="J78" s="18" t="s">
        <v>27</v>
      </c>
      <c r="K78" s="18" t="s">
        <v>28</v>
      </c>
      <c r="L78" s="18" t="s">
        <v>29</v>
      </c>
      <c r="M78" s="19" t="s">
        <v>30</v>
      </c>
      <c r="N78" s="25" t="s">
        <v>31</v>
      </c>
      <c r="O78" s="3"/>
    </row>
    <row r="79" spans="1:15" x14ac:dyDescent="0.25">
      <c r="A79" s="45"/>
      <c r="B79" s="6">
        <v>0</v>
      </c>
      <c r="C79" s="6">
        <f t="shared" ref="C79:C86" si="16">C58*D79</f>
        <v>62.896317001837566</v>
      </c>
      <c r="D79" s="27">
        <v>125</v>
      </c>
      <c r="E79" s="6">
        <f t="shared" ref="E79:E86" si="17">D58*F79</f>
        <v>64.356547323004293</v>
      </c>
      <c r="F79" s="27">
        <v>125</v>
      </c>
      <c r="G79" s="6">
        <f t="shared" ref="G79:G86" si="18">E58*H79</f>
        <v>64.949573806670173</v>
      </c>
      <c r="H79" s="27">
        <v>125</v>
      </c>
      <c r="I79" s="6">
        <f t="shared" ref="I79:I86" si="19">F58*J79</f>
        <v>62.609418286606669</v>
      </c>
      <c r="J79" s="27">
        <v>125</v>
      </c>
      <c r="K79" s="6">
        <f t="shared" ref="K79:K86" si="20">G58*L79</f>
        <v>68.010961094722504</v>
      </c>
      <c r="L79" s="27">
        <v>125</v>
      </c>
      <c r="M79" s="6">
        <f t="shared" ref="M79:M86" si="21">H58*N79</f>
        <v>70.164991286584552</v>
      </c>
      <c r="N79" s="27">
        <v>125</v>
      </c>
      <c r="O79" s="3"/>
    </row>
    <row r="80" spans="1:15" x14ac:dyDescent="0.25">
      <c r="A80" s="45"/>
      <c r="B80" s="6">
        <v>3</v>
      </c>
      <c r="C80" s="6">
        <f t="shared" si="16"/>
        <v>61.781956271046987</v>
      </c>
      <c r="D80" s="27">
        <v>125</v>
      </c>
      <c r="E80" s="6">
        <f t="shared" si="17"/>
        <v>61.026457470510998</v>
      </c>
      <c r="F80" s="27">
        <v>125</v>
      </c>
      <c r="G80" s="6">
        <f t="shared" si="18"/>
        <v>60.421794960578978</v>
      </c>
      <c r="H80" s="27">
        <v>125</v>
      </c>
      <c r="I80" s="6">
        <f t="shared" si="19"/>
        <v>67.201675954296476</v>
      </c>
      <c r="J80" s="27">
        <v>125</v>
      </c>
      <c r="K80" s="6">
        <f t="shared" si="20"/>
        <v>59.413675401055656</v>
      </c>
      <c r="L80" s="27">
        <v>125</v>
      </c>
      <c r="M80" s="6">
        <f t="shared" si="21"/>
        <v>71.520618357380314</v>
      </c>
      <c r="N80" s="27">
        <v>125</v>
      </c>
      <c r="O80" s="3"/>
    </row>
    <row r="81" spans="1:15" x14ac:dyDescent="0.25">
      <c r="A81" s="45"/>
      <c r="B81" s="6">
        <v>6</v>
      </c>
      <c r="C81" s="6">
        <f t="shared" si="16"/>
        <v>60.089640540374262</v>
      </c>
      <c r="D81" s="27">
        <v>125</v>
      </c>
      <c r="E81" s="6">
        <f t="shared" si="17"/>
        <v>64.837461500634063</v>
      </c>
      <c r="F81" s="27">
        <v>125</v>
      </c>
      <c r="G81" s="6">
        <f t="shared" si="18"/>
        <v>98.935965497242691</v>
      </c>
      <c r="H81" s="27">
        <v>125</v>
      </c>
      <c r="I81" s="6">
        <f t="shared" si="19"/>
        <v>66.419001163532101</v>
      </c>
      <c r="J81" s="27">
        <v>125</v>
      </c>
      <c r="K81" s="6">
        <f t="shared" si="20"/>
        <v>65.619008443033437</v>
      </c>
      <c r="L81" s="27">
        <v>125</v>
      </c>
      <c r="M81" s="6">
        <f t="shared" si="21"/>
        <v>66.89961882441915</v>
      </c>
      <c r="N81" s="27">
        <v>125</v>
      </c>
      <c r="O81" s="3"/>
    </row>
    <row r="82" spans="1:15" x14ac:dyDescent="0.25">
      <c r="A82" s="45"/>
      <c r="B82" s="6">
        <v>9</v>
      </c>
      <c r="C82" s="6">
        <f t="shared" si="16"/>
        <v>58.247558196554237</v>
      </c>
      <c r="D82" s="27">
        <v>125</v>
      </c>
      <c r="E82" s="6">
        <f t="shared" si="17"/>
        <v>62.155902825003572</v>
      </c>
      <c r="F82" s="27">
        <v>125</v>
      </c>
      <c r="G82" s="6">
        <f t="shared" si="18"/>
        <v>63.742708290033342</v>
      </c>
      <c r="H82" s="27">
        <v>125</v>
      </c>
      <c r="I82" s="6">
        <f t="shared" si="19"/>
        <v>67.4066233372765</v>
      </c>
      <c r="J82" s="27">
        <v>125</v>
      </c>
      <c r="K82" s="6">
        <f t="shared" si="20"/>
        <v>65.736139509336184</v>
      </c>
      <c r="L82" s="27">
        <v>125</v>
      </c>
      <c r="M82" s="6">
        <f t="shared" si="21"/>
        <v>70.894133289514613</v>
      </c>
      <c r="N82" s="27">
        <v>125</v>
      </c>
      <c r="O82" s="3"/>
    </row>
    <row r="83" spans="1:15" x14ac:dyDescent="0.25">
      <c r="A83" s="45"/>
      <c r="B83" s="6">
        <v>12</v>
      </c>
      <c r="C83" s="6">
        <f t="shared" si="16"/>
        <v>56.686539211998323</v>
      </c>
      <c r="D83" s="27">
        <v>125</v>
      </c>
      <c r="E83" s="6">
        <f t="shared" si="17"/>
        <v>57.067579831954134</v>
      </c>
      <c r="F83" s="27">
        <v>125</v>
      </c>
      <c r="G83" s="6">
        <f t="shared" si="18"/>
        <v>56.293385882329588</v>
      </c>
      <c r="H83" s="27">
        <v>125</v>
      </c>
      <c r="I83" s="6">
        <f t="shared" si="19"/>
        <v>70.430488546674383</v>
      </c>
      <c r="J83" s="27">
        <v>125</v>
      </c>
      <c r="K83" s="6">
        <f t="shared" si="20"/>
        <v>69.666268912448132</v>
      </c>
      <c r="L83" s="27">
        <v>125</v>
      </c>
      <c r="M83" s="6">
        <f t="shared" si="21"/>
        <v>72.11675337112095</v>
      </c>
      <c r="N83" s="27">
        <v>125</v>
      </c>
      <c r="O83" s="3"/>
    </row>
    <row r="84" spans="1:15" x14ac:dyDescent="0.25">
      <c r="A84" s="45"/>
      <c r="B84" s="6">
        <v>15</v>
      </c>
      <c r="C84" s="6">
        <f t="shared" si="16"/>
        <v>40.046488153601359</v>
      </c>
      <c r="D84" s="27">
        <v>125</v>
      </c>
      <c r="E84" s="6">
        <f t="shared" si="17"/>
        <v>52.789164959887714</v>
      </c>
      <c r="F84" s="27">
        <v>125</v>
      </c>
      <c r="G84" s="6">
        <f t="shared" si="18"/>
        <v>45.972436786856591</v>
      </c>
      <c r="H84" s="27">
        <v>125</v>
      </c>
      <c r="I84" s="6">
        <f t="shared" si="19"/>
        <v>65.376668305855347</v>
      </c>
      <c r="J84" s="27">
        <v>125</v>
      </c>
      <c r="K84" s="6">
        <f t="shared" si="20"/>
        <v>68.010961094722504</v>
      </c>
      <c r="L84" s="27">
        <v>125</v>
      </c>
      <c r="M84" s="6">
        <f t="shared" si="21"/>
        <v>73.567672446239172</v>
      </c>
      <c r="N84" s="27">
        <v>125</v>
      </c>
      <c r="O84" s="3"/>
    </row>
    <row r="85" spans="1:15" x14ac:dyDescent="0.25">
      <c r="A85" s="45"/>
      <c r="B85" s="6">
        <v>18</v>
      </c>
      <c r="C85" s="6">
        <f t="shared" si="16"/>
        <v>39.996169639708768</v>
      </c>
      <c r="D85" s="27">
        <v>125</v>
      </c>
      <c r="E85" s="6">
        <f t="shared" si="17"/>
        <v>42.267805224944745</v>
      </c>
      <c r="F85" s="27">
        <v>125</v>
      </c>
      <c r="G85" s="6">
        <f t="shared" si="18"/>
        <v>42.682204668378795</v>
      </c>
      <c r="H85" s="27">
        <v>125</v>
      </c>
      <c r="I85" s="6">
        <f t="shared" si="19"/>
        <v>69.943615624099337</v>
      </c>
      <c r="J85" s="27">
        <v>125</v>
      </c>
      <c r="K85" s="6">
        <f t="shared" si="20"/>
        <v>67.781763408281023</v>
      </c>
      <c r="L85" s="27">
        <v>125</v>
      </c>
      <c r="M85" s="6">
        <f t="shared" si="21"/>
        <v>68.749161778511862</v>
      </c>
      <c r="N85" s="27">
        <v>125</v>
      </c>
      <c r="O85" s="3"/>
    </row>
    <row r="86" spans="1:15" ht="15" customHeight="1" x14ac:dyDescent="0.25">
      <c r="A86" s="46"/>
      <c r="B86" s="6">
        <v>21</v>
      </c>
      <c r="C86" s="6">
        <f t="shared" si="16"/>
        <v>40.549880151783512</v>
      </c>
      <c r="D86" s="27">
        <v>125</v>
      </c>
      <c r="E86" s="6">
        <f t="shared" si="17"/>
        <v>43.695669935635124</v>
      </c>
      <c r="F86" s="27">
        <v>125</v>
      </c>
      <c r="G86" s="6">
        <f t="shared" si="18"/>
        <v>42.279009522196063</v>
      </c>
      <c r="H86" s="27">
        <v>125</v>
      </c>
      <c r="I86" s="6">
        <f t="shared" si="19"/>
        <v>62.347416591129225</v>
      </c>
      <c r="J86" s="27">
        <v>125</v>
      </c>
      <c r="K86" s="6">
        <f t="shared" si="20"/>
        <v>66.682559787250526</v>
      </c>
      <c r="L86" s="27">
        <v>125</v>
      </c>
      <c r="M86" s="6">
        <f t="shared" si="21"/>
        <v>63.270391722959829</v>
      </c>
      <c r="N86" s="27">
        <v>125</v>
      </c>
      <c r="O86" s="3"/>
    </row>
    <row r="87" spans="1:15" ht="15" customHeight="1" x14ac:dyDescent="0.25">
      <c r="A87" s="11"/>
      <c r="B87" s="12"/>
      <c r="C87" s="12"/>
      <c r="D87" s="12"/>
      <c r="E87" s="12"/>
      <c r="F87" s="12"/>
      <c r="G87" s="3"/>
      <c r="H87" s="3"/>
      <c r="I87" s="3"/>
      <c r="J87" s="3"/>
      <c r="K87" s="3"/>
      <c r="L87" s="3"/>
      <c r="M87" s="3"/>
      <c r="N87" s="3"/>
      <c r="O87" s="3"/>
    </row>
    <row r="88" spans="1:15" ht="15" customHeight="1" x14ac:dyDescent="0.25">
      <c r="A88" s="3"/>
      <c r="B88" s="3"/>
      <c r="C88" s="47" t="s">
        <v>8</v>
      </c>
      <c r="D88" s="47"/>
      <c r="E88" s="47"/>
      <c r="F88" s="47" t="s">
        <v>33</v>
      </c>
      <c r="G88" s="47"/>
      <c r="H88" s="47"/>
      <c r="I88" s="3"/>
      <c r="J88" s="3"/>
      <c r="K88" s="3"/>
      <c r="L88" s="3"/>
      <c r="M88" s="3"/>
      <c r="N88" s="3"/>
      <c r="O88" s="3"/>
    </row>
    <row r="89" spans="1:15" x14ac:dyDescent="0.25">
      <c r="A89" s="48" t="s">
        <v>32</v>
      </c>
      <c r="B89" s="6" t="s">
        <v>4</v>
      </c>
      <c r="C89" s="6">
        <v>1</v>
      </c>
      <c r="D89" s="6">
        <v>2</v>
      </c>
      <c r="E89" s="6">
        <v>3</v>
      </c>
      <c r="F89" s="6">
        <v>1</v>
      </c>
      <c r="G89" s="6">
        <v>2</v>
      </c>
      <c r="H89" s="6">
        <v>3</v>
      </c>
      <c r="I89" s="3"/>
      <c r="J89" s="3"/>
      <c r="K89" s="3"/>
      <c r="L89" s="3"/>
      <c r="M89" s="3"/>
      <c r="N89" s="3"/>
      <c r="O89" s="3"/>
    </row>
    <row r="90" spans="1:15" ht="15" customHeight="1" x14ac:dyDescent="0.25">
      <c r="A90" s="48"/>
      <c r="B90" s="6">
        <v>0</v>
      </c>
      <c r="C90" s="6">
        <f t="shared" ref="C90:C97" si="22">C79/1000</f>
        <v>6.2896317001837565E-2</v>
      </c>
      <c r="D90" s="6">
        <f t="shared" ref="D90:D97" si="23">E79/1000</f>
        <v>6.435654732300429E-2</v>
      </c>
      <c r="E90" s="6">
        <f t="shared" ref="E90:E97" si="24">G79/1000</f>
        <v>6.4949573806670172E-2</v>
      </c>
      <c r="F90" s="6">
        <f t="shared" ref="F90:F97" si="25">I79/1000</f>
        <v>6.2609418286606669E-2</v>
      </c>
      <c r="G90" s="6">
        <f t="shared" ref="G90:G97" si="26">K79/1000</f>
        <v>6.8010961094722502E-2</v>
      </c>
      <c r="H90" s="6">
        <f t="shared" ref="H90:H97" si="27">M79/1000</f>
        <v>7.0164991286584558E-2</v>
      </c>
      <c r="I90" s="3"/>
      <c r="J90" s="3"/>
      <c r="K90" s="3"/>
      <c r="L90" s="3"/>
      <c r="M90" s="3"/>
      <c r="N90" s="3"/>
      <c r="O90" s="3"/>
    </row>
    <row r="91" spans="1:15" ht="15" customHeight="1" x14ac:dyDescent="0.25">
      <c r="A91" s="48"/>
      <c r="B91" s="6">
        <v>3</v>
      </c>
      <c r="C91" s="6">
        <f t="shared" si="22"/>
        <v>6.1781956271046989E-2</v>
      </c>
      <c r="D91" s="6">
        <f t="shared" si="23"/>
        <v>6.1026457470510997E-2</v>
      </c>
      <c r="E91" s="6">
        <f t="shared" si="24"/>
        <v>6.0421794960578978E-2</v>
      </c>
      <c r="F91" s="6">
        <f t="shared" si="25"/>
        <v>6.7201675954296478E-2</v>
      </c>
      <c r="G91" s="6">
        <f t="shared" si="26"/>
        <v>5.9413675401055653E-2</v>
      </c>
      <c r="H91" s="6">
        <f t="shared" si="27"/>
        <v>7.1520618357380314E-2</v>
      </c>
      <c r="I91" s="3"/>
      <c r="J91" s="3"/>
      <c r="K91" s="3"/>
      <c r="L91" s="3"/>
      <c r="M91" s="3"/>
      <c r="N91" s="3"/>
      <c r="O91" s="3"/>
    </row>
    <row r="92" spans="1:15" x14ac:dyDescent="0.25">
      <c r="A92" s="48"/>
      <c r="B92" s="6">
        <v>6</v>
      </c>
      <c r="C92" s="6">
        <f t="shared" si="22"/>
        <v>6.0089640540374259E-2</v>
      </c>
      <c r="D92" s="6">
        <f t="shared" si="23"/>
        <v>6.4837461500634061E-2</v>
      </c>
      <c r="E92" s="6">
        <f t="shared" si="24"/>
        <v>9.8935965497242692E-2</v>
      </c>
      <c r="F92" s="6">
        <f t="shared" si="25"/>
        <v>6.6419001163532096E-2</v>
      </c>
      <c r="G92" s="6">
        <f t="shared" si="26"/>
        <v>6.5619008443033436E-2</v>
      </c>
      <c r="H92" s="6">
        <f t="shared" si="27"/>
        <v>6.6899618824419152E-2</v>
      </c>
      <c r="I92" s="3"/>
      <c r="J92" s="3"/>
      <c r="K92" s="3"/>
      <c r="L92" s="3"/>
      <c r="M92" s="3"/>
      <c r="N92" s="3"/>
      <c r="O92" s="3"/>
    </row>
    <row r="93" spans="1:15" x14ac:dyDescent="0.25">
      <c r="A93" s="48"/>
      <c r="B93" s="6">
        <v>9</v>
      </c>
      <c r="C93" s="6">
        <f t="shared" si="22"/>
        <v>5.8247558196554236E-2</v>
      </c>
      <c r="D93" s="6">
        <f t="shared" si="23"/>
        <v>6.2155902825003571E-2</v>
      </c>
      <c r="E93" s="6">
        <f t="shared" si="24"/>
        <v>6.374270829003334E-2</v>
      </c>
      <c r="F93" s="6">
        <f t="shared" si="25"/>
        <v>6.7406623337276497E-2</v>
      </c>
      <c r="G93" s="6">
        <f t="shared" si="26"/>
        <v>6.5736139509336183E-2</v>
      </c>
      <c r="H93" s="6">
        <f t="shared" si="27"/>
        <v>7.0894133289514619E-2</v>
      </c>
      <c r="I93" s="3"/>
      <c r="J93" s="3"/>
      <c r="K93" s="3"/>
      <c r="L93" s="3"/>
      <c r="M93" s="3"/>
      <c r="N93" s="3"/>
      <c r="O93" s="3"/>
    </row>
    <row r="94" spans="1:15" x14ac:dyDescent="0.25">
      <c r="A94" s="48"/>
      <c r="B94" s="6">
        <v>12</v>
      </c>
      <c r="C94" s="6">
        <f t="shared" si="22"/>
        <v>5.6686539211998323E-2</v>
      </c>
      <c r="D94" s="6">
        <f t="shared" si="23"/>
        <v>5.7067579831954138E-2</v>
      </c>
      <c r="E94" s="6">
        <f t="shared" si="24"/>
        <v>5.6293385882329586E-2</v>
      </c>
      <c r="F94" s="6">
        <f t="shared" si="25"/>
        <v>7.0430488546674386E-2</v>
      </c>
      <c r="G94" s="6">
        <f t="shared" si="26"/>
        <v>6.9666268912448134E-2</v>
      </c>
      <c r="H94" s="6">
        <f t="shared" si="27"/>
        <v>7.2116753371120945E-2</v>
      </c>
      <c r="I94" s="3"/>
      <c r="J94" s="3"/>
      <c r="K94" s="3"/>
      <c r="L94" s="3"/>
      <c r="M94" s="3"/>
      <c r="N94" s="3"/>
      <c r="O94" s="3"/>
    </row>
    <row r="95" spans="1:15" x14ac:dyDescent="0.25">
      <c r="A95" s="48"/>
      <c r="B95" s="6">
        <v>15</v>
      </c>
      <c r="C95" s="6">
        <f t="shared" si="22"/>
        <v>4.0046488153601359E-2</v>
      </c>
      <c r="D95" s="6">
        <f t="shared" si="23"/>
        <v>5.2789164959887711E-2</v>
      </c>
      <c r="E95" s="6">
        <f t="shared" si="24"/>
        <v>4.5972436786856592E-2</v>
      </c>
      <c r="F95" s="6">
        <f t="shared" si="25"/>
        <v>6.537666830585534E-2</v>
      </c>
      <c r="G95" s="6">
        <f t="shared" si="26"/>
        <v>6.8010961094722502E-2</v>
      </c>
      <c r="H95" s="6">
        <f t="shared" si="27"/>
        <v>7.3567672446239171E-2</v>
      </c>
      <c r="I95" s="3"/>
      <c r="J95" s="3"/>
      <c r="K95" s="3"/>
      <c r="L95" s="3"/>
      <c r="M95" s="3"/>
      <c r="N95" s="3"/>
      <c r="O95" s="3"/>
    </row>
    <row r="96" spans="1:15" x14ac:dyDescent="0.25">
      <c r="A96" s="48"/>
      <c r="B96" s="6">
        <v>18</v>
      </c>
      <c r="C96" s="6">
        <f t="shared" si="22"/>
        <v>3.999616963970877E-2</v>
      </c>
      <c r="D96" s="6">
        <f t="shared" si="23"/>
        <v>4.2267805224944742E-2</v>
      </c>
      <c r="E96" s="6">
        <f t="shared" si="24"/>
        <v>4.2682204668378791E-2</v>
      </c>
      <c r="F96" s="6">
        <f t="shared" si="25"/>
        <v>6.9943615624099342E-2</v>
      </c>
      <c r="G96" s="6">
        <f t="shared" si="26"/>
        <v>6.7781763408281029E-2</v>
      </c>
      <c r="H96" s="6">
        <f t="shared" si="27"/>
        <v>6.8749161778511855E-2</v>
      </c>
      <c r="I96" s="3"/>
      <c r="J96" s="3"/>
      <c r="K96" s="3"/>
      <c r="L96" s="3"/>
      <c r="M96" s="3"/>
      <c r="N96" s="3"/>
      <c r="O96" s="3"/>
    </row>
    <row r="97" spans="1:15" x14ac:dyDescent="0.25">
      <c r="A97" s="48"/>
      <c r="B97" s="6">
        <v>21</v>
      </c>
      <c r="C97" s="6">
        <f t="shared" si="22"/>
        <v>4.0549880151783513E-2</v>
      </c>
      <c r="D97" s="6">
        <f t="shared" si="23"/>
        <v>4.3695669935635124E-2</v>
      </c>
      <c r="E97" s="6">
        <f t="shared" si="24"/>
        <v>4.2279009522196064E-2</v>
      </c>
      <c r="F97" s="6">
        <f t="shared" si="25"/>
        <v>6.2347416591129225E-2</v>
      </c>
      <c r="G97" s="6">
        <f t="shared" si="26"/>
        <v>6.6682559787250531E-2</v>
      </c>
      <c r="H97" s="6">
        <f t="shared" si="27"/>
        <v>6.3270391722959826E-2</v>
      </c>
      <c r="I97" s="3"/>
      <c r="J97" s="3"/>
      <c r="K97" s="3"/>
      <c r="L97" s="3"/>
      <c r="M97" s="3"/>
      <c r="N97" s="3"/>
      <c r="O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3"/>
      <c r="B99" s="3"/>
      <c r="C99" s="41" t="s">
        <v>3</v>
      </c>
      <c r="D99" s="4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48" t="s">
        <v>43</v>
      </c>
      <c r="B100" s="6" t="s">
        <v>4</v>
      </c>
      <c r="C100" s="6" t="s">
        <v>8</v>
      </c>
      <c r="D100" s="6" t="s">
        <v>33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48"/>
      <c r="B101" s="6">
        <v>0</v>
      </c>
      <c r="C101" s="6">
        <f>AVERAGE(C90:E90)</f>
        <v>6.4067479377170666E-2</v>
      </c>
      <c r="D101" s="6">
        <f>AVERAGE(F90:H90)</f>
        <v>6.6928456889304586E-2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48"/>
      <c r="B102" s="6">
        <v>3</v>
      </c>
      <c r="C102" s="6">
        <f t="shared" ref="C102:C108" si="28">AVERAGE(C91:E91)</f>
        <v>6.1076736234045657E-2</v>
      </c>
      <c r="D102" s="6">
        <f t="shared" ref="D102:D108" si="29">AVERAGE(F91:H91)</f>
        <v>6.6045323237577488E-2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48"/>
      <c r="B103" s="6">
        <v>6</v>
      </c>
      <c r="C103" s="6">
        <f t="shared" si="28"/>
        <v>7.4621022512750337E-2</v>
      </c>
      <c r="D103" s="6">
        <f t="shared" si="29"/>
        <v>6.6312542810328223E-2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48"/>
      <c r="B104" s="6">
        <v>9</v>
      </c>
      <c r="C104" s="6">
        <f t="shared" si="28"/>
        <v>6.1382056437197047E-2</v>
      </c>
      <c r="D104" s="6">
        <f t="shared" si="29"/>
        <v>6.8012298712042438E-2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48"/>
      <c r="B105" s="6">
        <v>12</v>
      </c>
      <c r="C105" s="6">
        <f t="shared" si="28"/>
        <v>5.668250164209402E-2</v>
      </c>
      <c r="D105" s="6">
        <f t="shared" si="29"/>
        <v>7.0737836943414498E-2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48"/>
      <c r="B106" s="6">
        <v>15</v>
      </c>
      <c r="C106" s="6">
        <f t="shared" si="28"/>
        <v>4.6269363300115218E-2</v>
      </c>
      <c r="D106" s="6">
        <f t="shared" si="29"/>
        <v>6.8985100615605685E-2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48"/>
      <c r="B107" s="6">
        <v>18</v>
      </c>
      <c r="C107" s="6">
        <f t="shared" si="28"/>
        <v>4.1648726511010765E-2</v>
      </c>
      <c r="D107" s="6">
        <f t="shared" si="29"/>
        <v>6.8824846936964071E-2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48"/>
      <c r="B108" s="6">
        <v>21</v>
      </c>
      <c r="C108" s="6">
        <f t="shared" si="28"/>
        <v>4.2174853203204903E-2</v>
      </c>
      <c r="D108" s="6">
        <f t="shared" si="29"/>
        <v>6.410012270044653E-2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11"/>
      <c r="B109" s="12"/>
      <c r="C109" s="12"/>
      <c r="D109" s="1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7"/>
      <c r="B110" s="37"/>
      <c r="C110" s="49" t="s">
        <v>3</v>
      </c>
      <c r="D110" s="49"/>
      <c r="E110" s="37"/>
    </row>
    <row r="111" spans="1:15" x14ac:dyDescent="0.25">
      <c r="A111" s="40" t="s">
        <v>44</v>
      </c>
      <c r="B111" s="38" t="s">
        <v>4</v>
      </c>
      <c r="C111" s="39" t="s">
        <v>8</v>
      </c>
      <c r="D111" s="39" t="s">
        <v>33</v>
      </c>
      <c r="E111" s="37"/>
    </row>
    <row r="112" spans="1:15" x14ac:dyDescent="0.25">
      <c r="A112" s="40"/>
      <c r="B112" s="38">
        <v>0</v>
      </c>
      <c r="C112" s="35">
        <f>R38/C101</f>
        <v>11.238150884028059</v>
      </c>
      <c r="D112" s="35">
        <f>S38/D101</f>
        <v>2.4570183160867609</v>
      </c>
      <c r="E112" s="37"/>
    </row>
    <row r="113" spans="1:5" x14ac:dyDescent="0.25">
      <c r="A113" s="40"/>
      <c r="B113" s="38">
        <v>3</v>
      </c>
      <c r="C113" s="35">
        <f t="shared" ref="C113:D119" si="30">R39/C102</f>
        <v>16.700302977738801</v>
      </c>
      <c r="D113" s="35">
        <f t="shared" si="30"/>
        <v>24.865079641064654</v>
      </c>
      <c r="E113" s="37"/>
    </row>
    <row r="114" spans="1:5" x14ac:dyDescent="0.25">
      <c r="A114" s="40"/>
      <c r="B114" s="38">
        <v>6</v>
      </c>
      <c r="C114" s="35">
        <f t="shared" si="30"/>
        <v>19.327291072375651</v>
      </c>
      <c r="D114" s="35">
        <f t="shared" si="30"/>
        <v>26.608004604667816</v>
      </c>
      <c r="E114" s="37"/>
    </row>
    <row r="115" spans="1:5" x14ac:dyDescent="0.25">
      <c r="A115" s="40"/>
      <c r="B115" s="38">
        <v>9</v>
      </c>
      <c r="C115" s="35">
        <f t="shared" si="30"/>
        <v>35.261843119560396</v>
      </c>
      <c r="D115" s="35">
        <f t="shared" si="30"/>
        <v>58.453480191688229</v>
      </c>
      <c r="E115" s="37"/>
    </row>
    <row r="116" spans="1:5" x14ac:dyDescent="0.25">
      <c r="A116" s="40"/>
      <c r="B116" s="38">
        <v>12</v>
      </c>
      <c r="C116" s="35">
        <f t="shared" si="30"/>
        <v>29.325138694792702</v>
      </c>
      <c r="D116" s="35">
        <f t="shared" si="30"/>
        <v>140.36178257516318</v>
      </c>
      <c r="E116" s="37"/>
    </row>
    <row r="117" spans="1:5" x14ac:dyDescent="0.25">
      <c r="A117" s="40"/>
      <c r="B117" s="38">
        <v>15</v>
      </c>
      <c r="C117" s="35">
        <f t="shared" si="30"/>
        <v>48.892443311762385</v>
      </c>
      <c r="D117" s="35">
        <f t="shared" si="30"/>
        <v>173.56404827254465</v>
      </c>
      <c r="E117" s="37"/>
    </row>
    <row r="118" spans="1:5" x14ac:dyDescent="0.25">
      <c r="A118" s="40"/>
      <c r="B118" s="38">
        <v>18</v>
      </c>
      <c r="C118" s="35">
        <f t="shared" si="30"/>
        <v>103.93808530362749</v>
      </c>
      <c r="D118" s="35">
        <f t="shared" si="30"/>
        <v>212.7138766237812</v>
      </c>
      <c r="E118" s="37"/>
    </row>
    <row r="119" spans="1:5" x14ac:dyDescent="0.25">
      <c r="A119" s="40"/>
      <c r="B119" s="38">
        <v>21</v>
      </c>
      <c r="C119" s="35">
        <f t="shared" si="30"/>
        <v>100.00693440368076</v>
      </c>
      <c r="D119" s="35">
        <f t="shared" si="30"/>
        <v>185.0577147512947</v>
      </c>
      <c r="E119" s="37"/>
    </row>
  </sheetData>
  <mergeCells count="40">
    <mergeCell ref="C99:D99"/>
    <mergeCell ref="A100:A108"/>
    <mergeCell ref="C110:D110"/>
    <mergeCell ref="A111:A119"/>
    <mergeCell ref="A77:A86"/>
    <mergeCell ref="C77:H77"/>
    <mergeCell ref="I77:N77"/>
    <mergeCell ref="C88:E88"/>
    <mergeCell ref="F88:H88"/>
    <mergeCell ref="A89:A97"/>
    <mergeCell ref="A57:A65"/>
    <mergeCell ref="C57:E57"/>
    <mergeCell ref="F57:H57"/>
    <mergeCell ref="A67:A75"/>
    <mergeCell ref="C67:E67"/>
    <mergeCell ref="F67:H67"/>
    <mergeCell ref="R36:S36"/>
    <mergeCell ref="C37:E37"/>
    <mergeCell ref="F37:H37"/>
    <mergeCell ref="A47:A55"/>
    <mergeCell ref="C47:E47"/>
    <mergeCell ref="F47:H47"/>
    <mergeCell ref="P20:P23"/>
    <mergeCell ref="A25:A45"/>
    <mergeCell ref="B25:J25"/>
    <mergeCell ref="P25:P34"/>
    <mergeCell ref="C26:E26"/>
    <mergeCell ref="F26:H26"/>
    <mergeCell ref="B36:J36"/>
    <mergeCell ref="P36:P45"/>
    <mergeCell ref="A3:A23"/>
    <mergeCell ref="B3:J3"/>
    <mergeCell ref="P3:P12"/>
    <mergeCell ref="P16:P19"/>
    <mergeCell ref="Q3:U3"/>
    <mergeCell ref="C4:E4"/>
    <mergeCell ref="F4:H4"/>
    <mergeCell ref="B14:J14"/>
    <mergeCell ref="C15:E15"/>
    <mergeCell ref="F15:H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topLeftCell="A92" zoomScale="85" zoomScaleNormal="85" workbookViewId="0">
      <selection activeCell="P1" sqref="P1"/>
    </sheetView>
  </sheetViews>
  <sheetFormatPr defaultRowHeight="15" x14ac:dyDescent="0.25"/>
  <cols>
    <col min="1" max="1" width="9.140625" style="2"/>
    <col min="2" max="2" width="12" style="2" customWidth="1"/>
    <col min="3" max="16384" width="9.140625" style="2"/>
  </cols>
  <sheetData>
    <row r="1" spans="1:25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 t="s">
        <v>47</v>
      </c>
      <c r="Q1" s="21"/>
      <c r="R1" s="21"/>
      <c r="S1" s="21"/>
      <c r="T1" s="21"/>
      <c r="U1" s="28"/>
      <c r="V1" s="21"/>
      <c r="W1" s="21"/>
      <c r="X1" s="21"/>
      <c r="Y1" s="21"/>
    </row>
    <row r="2" spans="1:25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9"/>
      <c r="Q2" s="29"/>
      <c r="R2" s="29"/>
      <c r="S2" s="29"/>
      <c r="T2" s="29"/>
      <c r="U2" s="1"/>
      <c r="V2" s="1"/>
      <c r="W2" s="1"/>
      <c r="X2" s="1"/>
      <c r="Y2" s="1"/>
    </row>
    <row r="3" spans="1:25" x14ac:dyDescent="0.25">
      <c r="A3" s="44" t="s">
        <v>14</v>
      </c>
      <c r="B3" s="41" t="s">
        <v>1</v>
      </c>
      <c r="C3" s="42"/>
      <c r="D3" s="42"/>
      <c r="E3" s="42"/>
      <c r="F3" s="42"/>
      <c r="G3" s="42"/>
      <c r="H3" s="42"/>
      <c r="I3" s="42"/>
      <c r="J3" s="43"/>
      <c r="K3" s="30"/>
      <c r="L3" s="24"/>
      <c r="M3" s="24"/>
      <c r="N3" s="24"/>
      <c r="O3" s="24"/>
      <c r="P3" s="50" t="s">
        <v>14</v>
      </c>
      <c r="Q3" s="56" t="s">
        <v>46</v>
      </c>
      <c r="R3" s="57"/>
      <c r="S3" s="57"/>
      <c r="T3" s="57"/>
      <c r="U3" s="58"/>
      <c r="V3" s="1"/>
      <c r="W3" s="1"/>
      <c r="X3" s="1"/>
      <c r="Y3" s="1"/>
    </row>
    <row r="4" spans="1:25" x14ac:dyDescent="0.25">
      <c r="A4" s="45"/>
      <c r="B4" s="5" t="s">
        <v>4</v>
      </c>
      <c r="C4" s="47" t="s">
        <v>6</v>
      </c>
      <c r="D4" s="47"/>
      <c r="E4" s="47"/>
      <c r="F4" s="47" t="s">
        <v>7</v>
      </c>
      <c r="G4" s="47"/>
      <c r="H4" s="47"/>
      <c r="I4" s="6" t="s">
        <v>11</v>
      </c>
      <c r="J4" s="22" t="s">
        <v>10</v>
      </c>
      <c r="K4" s="23"/>
      <c r="L4" s="12"/>
      <c r="M4" s="12"/>
      <c r="N4" s="12"/>
      <c r="O4" s="12"/>
      <c r="P4" s="51"/>
      <c r="Q4" s="7" t="s">
        <v>4</v>
      </c>
      <c r="R4" s="14" t="s">
        <v>6</v>
      </c>
      <c r="S4" s="15"/>
      <c r="T4" s="14" t="s">
        <v>7</v>
      </c>
      <c r="U4" s="16"/>
      <c r="V4" s="1"/>
      <c r="W4" s="1"/>
      <c r="X4" s="1"/>
      <c r="Y4" s="1"/>
    </row>
    <row r="5" spans="1:25" x14ac:dyDescent="0.25">
      <c r="A5" s="45"/>
      <c r="B5" s="5">
        <v>0</v>
      </c>
      <c r="C5" s="6">
        <v>0.33300000000000002</v>
      </c>
      <c r="D5" s="6">
        <v>0.32800000000000001</v>
      </c>
      <c r="E5" s="6">
        <v>0.33300000000000002</v>
      </c>
      <c r="F5" s="6">
        <v>0.308</v>
      </c>
      <c r="G5" s="6">
        <v>0.311</v>
      </c>
      <c r="H5" s="6">
        <v>0.30499999999999999</v>
      </c>
      <c r="I5" s="6">
        <v>0.312</v>
      </c>
      <c r="J5" s="6">
        <v>3.1E-2</v>
      </c>
      <c r="K5" s="23"/>
      <c r="L5" s="12"/>
      <c r="M5" s="12"/>
      <c r="N5" s="12"/>
      <c r="O5" s="12"/>
      <c r="P5" s="51"/>
      <c r="Q5" s="7">
        <v>0</v>
      </c>
      <c r="R5" s="7">
        <v>8.3000000000000004E-2</v>
      </c>
      <c r="S5" s="7">
        <v>7.9000000000000001E-2</v>
      </c>
      <c r="T5" s="7">
        <v>0.06</v>
      </c>
      <c r="U5" s="7">
        <v>6.2E-2</v>
      </c>
      <c r="V5" s="1"/>
      <c r="W5" s="1"/>
      <c r="X5" s="1"/>
      <c r="Y5" s="1"/>
    </row>
    <row r="6" spans="1:25" x14ac:dyDescent="0.25">
      <c r="A6" s="45"/>
      <c r="B6" s="5">
        <v>3</v>
      </c>
      <c r="C6" s="6">
        <v>0.31900000000000001</v>
      </c>
      <c r="D6" s="6">
        <v>0.317</v>
      </c>
      <c r="E6" s="6">
        <v>0.32100000000000001</v>
      </c>
      <c r="F6" s="6">
        <v>0.30099999999999999</v>
      </c>
      <c r="G6" s="6">
        <v>0.29799999999999999</v>
      </c>
      <c r="H6" s="6">
        <v>0.29899999999999999</v>
      </c>
      <c r="I6" s="6">
        <v>0.31</v>
      </c>
      <c r="J6" s="6">
        <v>2.8000000000000001E-2</v>
      </c>
      <c r="K6" s="23"/>
      <c r="L6" s="12"/>
      <c r="M6" s="12"/>
      <c r="N6" s="12"/>
      <c r="O6" s="12"/>
      <c r="P6" s="51"/>
      <c r="Q6" s="7">
        <v>3</v>
      </c>
      <c r="R6" s="7">
        <v>9.0999999999999998E-2</v>
      </c>
      <c r="S6" s="7">
        <v>9.0999999999999998E-2</v>
      </c>
      <c r="T6" s="7">
        <v>0.10199999999999999</v>
      </c>
      <c r="U6" s="7">
        <v>0.10100000000000001</v>
      </c>
      <c r="V6" s="1"/>
      <c r="W6" s="1"/>
      <c r="X6" s="1"/>
      <c r="Y6" s="1"/>
    </row>
    <row r="7" spans="1:25" x14ac:dyDescent="0.25">
      <c r="A7" s="45"/>
      <c r="B7" s="5">
        <v>6</v>
      </c>
      <c r="C7" s="6">
        <v>0.32700000000000001</v>
      </c>
      <c r="D7" s="6">
        <v>0.31900000000000001</v>
      </c>
      <c r="E7" s="6">
        <v>0.32800000000000001</v>
      </c>
      <c r="F7" s="6">
        <v>0.307</v>
      </c>
      <c r="G7" s="6">
        <v>0.308</v>
      </c>
      <c r="H7" s="6">
        <v>0.30499999999999999</v>
      </c>
      <c r="I7" s="6">
        <v>0.308</v>
      </c>
      <c r="J7" s="6">
        <v>3.1E-2</v>
      </c>
      <c r="K7" s="23"/>
      <c r="L7" s="12"/>
      <c r="M7" s="12"/>
      <c r="N7" s="12"/>
      <c r="O7" s="12"/>
      <c r="P7" s="51"/>
      <c r="Q7" s="7">
        <v>6</v>
      </c>
      <c r="R7" s="7">
        <v>0.10199999999999999</v>
      </c>
      <c r="S7" s="7">
        <v>0.10100000000000001</v>
      </c>
      <c r="T7" s="7">
        <v>0.113</v>
      </c>
      <c r="U7" s="7">
        <v>0.112</v>
      </c>
      <c r="V7" s="1"/>
      <c r="W7" s="1"/>
      <c r="X7" s="1"/>
      <c r="Y7" s="1"/>
    </row>
    <row r="8" spans="1:25" x14ac:dyDescent="0.25">
      <c r="A8" s="45"/>
      <c r="B8" s="5">
        <v>9</v>
      </c>
      <c r="C8" s="6">
        <v>0.32600000000000001</v>
      </c>
      <c r="D8" s="6">
        <v>0.316</v>
      </c>
      <c r="E8" s="6">
        <v>0.32200000000000001</v>
      </c>
      <c r="F8" s="6">
        <v>0.308</v>
      </c>
      <c r="G8" s="6">
        <v>0.30199999999999999</v>
      </c>
      <c r="H8" s="6">
        <v>0.30199999999999999</v>
      </c>
      <c r="I8" s="6"/>
      <c r="J8" s="6">
        <f>AVERAGE(J5:J7)</f>
        <v>0.03</v>
      </c>
      <c r="K8" s="23"/>
      <c r="L8" s="12"/>
      <c r="M8" s="12"/>
      <c r="N8" s="12"/>
      <c r="O8" s="12"/>
      <c r="P8" s="51"/>
      <c r="Q8" s="7">
        <v>9</v>
      </c>
      <c r="R8" s="7">
        <v>0.224</v>
      </c>
      <c r="S8" s="7">
        <v>0.224</v>
      </c>
      <c r="T8" s="7">
        <v>0.19</v>
      </c>
      <c r="U8" s="7">
        <v>0.191</v>
      </c>
      <c r="V8" s="1"/>
      <c r="W8" s="1"/>
      <c r="X8" s="1"/>
      <c r="Y8" s="1"/>
    </row>
    <row r="9" spans="1:25" x14ac:dyDescent="0.25">
      <c r="A9" s="45"/>
      <c r="B9" s="5">
        <v>12</v>
      </c>
      <c r="C9" s="6">
        <v>0.33800000000000002</v>
      </c>
      <c r="D9" s="6">
        <v>0.32400000000000001</v>
      </c>
      <c r="E9" s="6">
        <v>0.33200000000000002</v>
      </c>
      <c r="F9" s="6">
        <v>0.30599999999999999</v>
      </c>
      <c r="G9" s="6">
        <v>0.30599999999999999</v>
      </c>
      <c r="H9" s="6">
        <v>0.30599999999999999</v>
      </c>
      <c r="I9" s="6"/>
      <c r="J9" s="6"/>
      <c r="K9" s="23"/>
      <c r="L9" s="12"/>
      <c r="M9" s="12"/>
      <c r="N9" s="12"/>
      <c r="O9" s="12"/>
      <c r="P9" s="51"/>
      <c r="Q9" s="7">
        <v>12</v>
      </c>
      <c r="R9" s="7">
        <v>9.2999999999999999E-2</v>
      </c>
      <c r="S9" s="7">
        <v>9.1999999999999998E-2</v>
      </c>
      <c r="T9" s="7">
        <v>0.252</v>
      </c>
      <c r="U9" s="7">
        <v>0.253</v>
      </c>
      <c r="V9" s="1"/>
      <c r="W9" s="1"/>
      <c r="X9" s="1"/>
      <c r="Y9" s="1"/>
    </row>
    <row r="10" spans="1:25" x14ac:dyDescent="0.25">
      <c r="A10" s="45"/>
      <c r="B10" s="5">
        <v>15</v>
      </c>
      <c r="C10" s="6">
        <v>0.32500000000000001</v>
      </c>
      <c r="D10" s="6">
        <v>0.31900000000000001</v>
      </c>
      <c r="E10" s="6">
        <v>0.32300000000000001</v>
      </c>
      <c r="F10" s="6">
        <v>0.30599999999999999</v>
      </c>
      <c r="G10" s="6">
        <v>0.3</v>
      </c>
      <c r="H10" s="6">
        <v>0.29599999999999999</v>
      </c>
      <c r="I10" s="6"/>
      <c r="J10" s="6"/>
      <c r="K10" s="23"/>
      <c r="L10" s="12"/>
      <c r="M10" s="12"/>
      <c r="N10" s="12"/>
      <c r="O10" s="12"/>
      <c r="P10" s="51"/>
      <c r="Q10" s="7">
        <v>15</v>
      </c>
      <c r="R10" s="7">
        <v>8.7999999999999995E-2</v>
      </c>
      <c r="S10" s="7">
        <v>8.7999999999999995E-2</v>
      </c>
      <c r="T10" s="7">
        <v>0.35599999999999998</v>
      </c>
      <c r="U10" s="7">
        <v>0.35499999999999998</v>
      </c>
      <c r="V10" s="1"/>
      <c r="W10" s="1"/>
      <c r="X10" s="1"/>
      <c r="Y10" s="1"/>
    </row>
    <row r="11" spans="1:25" x14ac:dyDescent="0.25">
      <c r="A11" s="45"/>
      <c r="B11" s="5">
        <v>18</v>
      </c>
      <c r="C11" s="6">
        <v>0.33700000000000002</v>
      </c>
      <c r="D11" s="6">
        <v>0.33</v>
      </c>
      <c r="E11" s="6">
        <v>0.32300000000000001</v>
      </c>
      <c r="F11" s="6">
        <v>0.316</v>
      </c>
      <c r="G11" s="6">
        <v>0.32400000000000001</v>
      </c>
      <c r="H11" s="6">
        <v>0.314</v>
      </c>
      <c r="I11" s="6"/>
      <c r="J11" s="6"/>
      <c r="K11" s="23"/>
      <c r="L11" s="12"/>
      <c r="M11" s="12"/>
      <c r="N11" s="12"/>
      <c r="O11" s="12"/>
      <c r="P11" s="51"/>
      <c r="Q11" s="7">
        <v>18</v>
      </c>
      <c r="R11" s="7">
        <v>0.155</v>
      </c>
      <c r="S11" s="7">
        <v>0.155</v>
      </c>
      <c r="T11" s="7">
        <v>0.376</v>
      </c>
      <c r="U11" s="7">
        <v>0.374</v>
      </c>
      <c r="V11" s="1"/>
      <c r="W11" s="1"/>
      <c r="X11" s="1"/>
      <c r="Y11" s="1"/>
    </row>
    <row r="12" spans="1:25" x14ac:dyDescent="0.25">
      <c r="A12" s="45"/>
      <c r="B12" s="5">
        <v>21</v>
      </c>
      <c r="C12" s="6">
        <v>0.32800000000000001</v>
      </c>
      <c r="D12" s="6">
        <v>0.32200000000000001</v>
      </c>
      <c r="E12" s="6">
        <v>0.32400000000000001</v>
      </c>
      <c r="F12" s="6">
        <v>0.30099999999999999</v>
      </c>
      <c r="G12" s="6">
        <v>0.30499999999999999</v>
      </c>
      <c r="H12" s="6">
        <v>0.30499999999999999</v>
      </c>
      <c r="I12" s="6"/>
      <c r="J12" s="6"/>
      <c r="K12" s="23"/>
      <c r="L12" s="12"/>
      <c r="M12" s="12"/>
      <c r="N12" s="12"/>
      <c r="O12" s="12"/>
      <c r="P12" s="52"/>
      <c r="Q12" s="7">
        <v>21</v>
      </c>
      <c r="R12" s="7">
        <v>0.157</v>
      </c>
      <c r="S12" s="7">
        <v>0.157</v>
      </c>
      <c r="T12" s="7">
        <v>0.371</v>
      </c>
      <c r="U12" s="7">
        <v>0.37</v>
      </c>
      <c r="V12" s="1"/>
      <c r="W12" s="1"/>
      <c r="X12" s="1"/>
      <c r="Y12" s="1"/>
    </row>
    <row r="13" spans="1:25" x14ac:dyDescent="0.25">
      <c r="A13" s="45"/>
      <c r="B13" s="3"/>
      <c r="C13" s="3" t="s">
        <v>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5">
      <c r="A14" s="45"/>
      <c r="B14" s="41" t="s">
        <v>0</v>
      </c>
      <c r="C14" s="42"/>
      <c r="D14" s="42"/>
      <c r="E14" s="42"/>
      <c r="F14" s="42"/>
      <c r="G14" s="42"/>
      <c r="H14" s="42"/>
      <c r="I14" s="42"/>
      <c r="J14" s="43"/>
      <c r="K14" s="30"/>
      <c r="L14" s="24"/>
      <c r="M14" s="24"/>
      <c r="N14" s="24"/>
      <c r="O14" s="24"/>
      <c r="P14" s="33" t="s">
        <v>25</v>
      </c>
      <c r="Q14" s="14"/>
      <c r="R14" s="15" t="s">
        <v>18</v>
      </c>
      <c r="S14" s="15"/>
      <c r="T14" s="15" t="s">
        <v>17</v>
      </c>
      <c r="U14" s="15"/>
      <c r="V14" s="15" t="s">
        <v>18</v>
      </c>
      <c r="W14" s="15"/>
      <c r="X14" s="15" t="s">
        <v>17</v>
      </c>
      <c r="Y14" s="15"/>
    </row>
    <row r="15" spans="1:25" ht="15" customHeight="1" x14ac:dyDescent="0.25">
      <c r="A15" s="45"/>
      <c r="B15" s="5" t="s">
        <v>4</v>
      </c>
      <c r="C15" s="47" t="s">
        <v>6</v>
      </c>
      <c r="D15" s="47"/>
      <c r="E15" s="47"/>
      <c r="F15" s="47" t="s">
        <v>7</v>
      </c>
      <c r="G15" s="47"/>
      <c r="H15" s="47"/>
      <c r="I15" s="6" t="s">
        <v>11</v>
      </c>
      <c r="J15" s="22" t="s">
        <v>10</v>
      </c>
      <c r="K15" s="23"/>
      <c r="L15" s="12"/>
      <c r="M15" s="12"/>
      <c r="N15" s="12"/>
      <c r="O15" s="12"/>
      <c r="P15" s="34"/>
      <c r="Q15" s="7" t="s">
        <v>4</v>
      </c>
      <c r="R15" s="14" t="s">
        <v>6</v>
      </c>
      <c r="S15" s="15" t="s">
        <v>12</v>
      </c>
      <c r="T15" s="14" t="s">
        <v>6</v>
      </c>
      <c r="U15" s="15" t="s">
        <v>12</v>
      </c>
      <c r="V15" s="14" t="s">
        <v>7</v>
      </c>
      <c r="W15" s="15" t="s">
        <v>12</v>
      </c>
      <c r="X15" s="14" t="s">
        <v>7</v>
      </c>
      <c r="Y15" s="15" t="s">
        <v>12</v>
      </c>
    </row>
    <row r="16" spans="1:25" x14ac:dyDescent="0.25">
      <c r="A16" s="45"/>
      <c r="B16" s="5">
        <v>0</v>
      </c>
      <c r="C16" s="6">
        <v>0.215</v>
      </c>
      <c r="D16" s="6">
        <v>0.21199999999999999</v>
      </c>
      <c r="E16" s="6">
        <v>0.21199999999999999</v>
      </c>
      <c r="F16" s="6">
        <v>0.19800000000000001</v>
      </c>
      <c r="G16" s="6">
        <v>0.19900000000000001</v>
      </c>
      <c r="H16" s="6">
        <v>0.19900000000000001</v>
      </c>
      <c r="I16" s="6">
        <v>0.18099999999999999</v>
      </c>
      <c r="J16" s="6">
        <v>0.03</v>
      </c>
      <c r="K16" s="23"/>
      <c r="L16" s="12"/>
      <c r="M16" s="12"/>
      <c r="N16" s="12"/>
      <c r="O16" s="12"/>
      <c r="P16" s="51" t="s">
        <v>38</v>
      </c>
      <c r="Q16" s="7">
        <v>0</v>
      </c>
      <c r="R16" s="7">
        <f>(R5-0.0556)/0.1125</f>
        <v>0.24355555555555561</v>
      </c>
      <c r="S16" s="26">
        <v>2.5</v>
      </c>
      <c r="T16" s="7">
        <f t="shared" ref="T16:T23" si="0">(S5-0.0556)/0.1125</f>
        <v>0.20800000000000002</v>
      </c>
      <c r="U16" s="26">
        <v>2.5</v>
      </c>
      <c r="V16" s="7">
        <f t="shared" ref="V16:V23" si="1">(T5-0.0556)/0.1125</f>
        <v>3.9111111111111117E-2</v>
      </c>
      <c r="W16" s="26">
        <v>2.5</v>
      </c>
      <c r="X16" s="7">
        <f t="shared" ref="X16:X23" si="2">(U5-0.0556)/0.1125</f>
        <v>5.6888888888888912E-2</v>
      </c>
      <c r="Y16" s="26">
        <v>2.5</v>
      </c>
    </row>
    <row r="17" spans="1:25" x14ac:dyDescent="0.25">
      <c r="A17" s="45"/>
      <c r="B17" s="5">
        <v>3</v>
      </c>
      <c r="C17" s="6">
        <v>0.20699999999999999</v>
      </c>
      <c r="D17" s="6">
        <v>0.20100000000000001</v>
      </c>
      <c r="E17" s="6">
        <v>0.2</v>
      </c>
      <c r="F17" s="6">
        <v>0.19400000000000001</v>
      </c>
      <c r="G17" s="6">
        <v>0.19500000000000001</v>
      </c>
      <c r="H17" s="6">
        <v>0.19600000000000001</v>
      </c>
      <c r="I17" s="6">
        <v>0.183</v>
      </c>
      <c r="J17" s="6">
        <v>3.2000000000000001E-2</v>
      </c>
      <c r="K17" s="23"/>
      <c r="L17" s="12"/>
      <c r="M17" s="12"/>
      <c r="N17" s="12"/>
      <c r="O17" s="12"/>
      <c r="P17" s="51"/>
      <c r="Q17" s="7">
        <v>3</v>
      </c>
      <c r="R17" s="7">
        <f t="shared" ref="R17:R23" si="3">(R6-0.0556)/0.1125</f>
        <v>0.31466666666666665</v>
      </c>
      <c r="S17" s="26">
        <v>2.5</v>
      </c>
      <c r="T17" s="7">
        <f t="shared" si="0"/>
        <v>0.31466666666666665</v>
      </c>
      <c r="U17" s="26">
        <v>2.5</v>
      </c>
      <c r="V17" s="7">
        <f t="shared" si="1"/>
        <v>0.41244444444444439</v>
      </c>
      <c r="W17" s="26">
        <v>2.5</v>
      </c>
      <c r="X17" s="7">
        <f t="shared" si="2"/>
        <v>0.40355555555555561</v>
      </c>
      <c r="Y17" s="26">
        <v>2.5</v>
      </c>
    </row>
    <row r="18" spans="1:25" x14ac:dyDescent="0.25">
      <c r="A18" s="45"/>
      <c r="B18" s="5">
        <v>6</v>
      </c>
      <c r="C18" s="6">
        <v>0.215</v>
      </c>
      <c r="D18" s="6">
        <v>0.20399999999999999</v>
      </c>
      <c r="E18" s="6">
        <v>0.21299999999999999</v>
      </c>
      <c r="F18" s="6">
        <v>0.20100000000000001</v>
      </c>
      <c r="G18" s="6">
        <v>0.20599999999999999</v>
      </c>
      <c r="H18" s="6">
        <v>0.20100000000000001</v>
      </c>
      <c r="I18" s="6">
        <v>0.18</v>
      </c>
      <c r="J18" s="6">
        <v>0.03</v>
      </c>
      <c r="K18" s="23"/>
      <c r="L18" s="12"/>
      <c r="M18" s="12"/>
      <c r="N18" s="12"/>
      <c r="O18" s="12"/>
      <c r="P18" s="51"/>
      <c r="Q18" s="7">
        <v>6</v>
      </c>
      <c r="R18" s="7">
        <f t="shared" si="3"/>
        <v>0.41244444444444439</v>
      </c>
      <c r="S18" s="26">
        <v>2.5</v>
      </c>
      <c r="T18" s="7">
        <f t="shared" si="0"/>
        <v>0.40355555555555561</v>
      </c>
      <c r="U18" s="26">
        <v>2.5</v>
      </c>
      <c r="V18" s="7">
        <f t="shared" si="1"/>
        <v>0.51022222222222224</v>
      </c>
      <c r="W18" s="26">
        <v>2.5</v>
      </c>
      <c r="X18" s="7">
        <f t="shared" si="2"/>
        <v>0.50133333333333341</v>
      </c>
      <c r="Y18" s="26">
        <v>2.5</v>
      </c>
    </row>
    <row r="19" spans="1:25" x14ac:dyDescent="0.25">
      <c r="A19" s="45"/>
      <c r="B19" s="5">
        <v>9</v>
      </c>
      <c r="C19" s="6">
        <v>0.21</v>
      </c>
      <c r="D19" s="6">
        <v>0.20899999999999999</v>
      </c>
      <c r="E19" s="6">
        <v>0.20799999999999999</v>
      </c>
      <c r="F19" s="6">
        <v>0.20799999999999999</v>
      </c>
      <c r="G19" s="6">
        <v>0.20300000000000001</v>
      </c>
      <c r="H19" s="6">
        <v>0.20300000000000001</v>
      </c>
      <c r="I19" s="6"/>
      <c r="J19" s="6">
        <f>AVERAGE(J16:J18)</f>
        <v>3.0666666666666665E-2</v>
      </c>
      <c r="K19" s="23"/>
      <c r="L19" s="12"/>
      <c r="M19" s="12"/>
      <c r="N19" s="12"/>
      <c r="O19" s="12"/>
      <c r="P19" s="51"/>
      <c r="Q19" s="7">
        <v>9</v>
      </c>
      <c r="R19" s="7">
        <f t="shared" si="3"/>
        <v>1.4968888888888887</v>
      </c>
      <c r="S19" s="26">
        <v>2.5</v>
      </c>
      <c r="T19" s="7">
        <f t="shared" si="0"/>
        <v>1.4968888888888887</v>
      </c>
      <c r="U19" s="26">
        <v>2.5</v>
      </c>
      <c r="V19" s="7">
        <f t="shared" si="1"/>
        <v>1.1946666666666668</v>
      </c>
      <c r="W19" s="26">
        <v>2.5</v>
      </c>
      <c r="X19" s="7">
        <f t="shared" si="2"/>
        <v>1.2035555555555557</v>
      </c>
      <c r="Y19" s="26">
        <v>2.5</v>
      </c>
    </row>
    <row r="20" spans="1:25" x14ac:dyDescent="0.25">
      <c r="A20" s="45"/>
      <c r="B20" s="5">
        <v>12</v>
      </c>
      <c r="C20" s="6">
        <v>0.21099999999999999</v>
      </c>
      <c r="D20" s="6">
        <v>0.20300000000000001</v>
      </c>
      <c r="E20" s="6">
        <v>0.20499999999999999</v>
      </c>
      <c r="F20" s="6">
        <v>0.20399999999999999</v>
      </c>
      <c r="G20" s="6">
        <v>0.20200000000000001</v>
      </c>
      <c r="H20" s="6">
        <v>0.20300000000000001</v>
      </c>
      <c r="I20" s="6"/>
      <c r="J20" s="6"/>
      <c r="K20" s="23"/>
      <c r="L20" s="12"/>
      <c r="M20" s="12"/>
      <c r="N20" s="12"/>
      <c r="O20" s="12"/>
      <c r="P20" s="51"/>
      <c r="Q20" s="7">
        <v>12</v>
      </c>
      <c r="R20" s="7">
        <f t="shared" si="3"/>
        <v>0.33244444444444449</v>
      </c>
      <c r="S20" s="26">
        <v>5</v>
      </c>
      <c r="T20" s="7">
        <f t="shared" si="0"/>
        <v>0.32355555555555554</v>
      </c>
      <c r="U20" s="26">
        <v>5</v>
      </c>
      <c r="V20" s="7">
        <f t="shared" si="1"/>
        <v>1.7457777777777779</v>
      </c>
      <c r="W20" s="26">
        <v>5</v>
      </c>
      <c r="X20" s="7">
        <f t="shared" si="2"/>
        <v>1.7546666666666668</v>
      </c>
      <c r="Y20" s="26">
        <v>5</v>
      </c>
    </row>
    <row r="21" spans="1:25" x14ac:dyDescent="0.25">
      <c r="A21" s="45"/>
      <c r="B21" s="5">
        <v>15</v>
      </c>
      <c r="C21" s="6">
        <v>0.20100000000000001</v>
      </c>
      <c r="D21" s="6">
        <v>0.19400000000000001</v>
      </c>
      <c r="E21" s="6">
        <v>0.19500000000000001</v>
      </c>
      <c r="F21" s="6">
        <v>0.20499999999999999</v>
      </c>
      <c r="G21" s="6">
        <v>0.20200000000000001</v>
      </c>
      <c r="H21" s="6">
        <v>0.19800000000000001</v>
      </c>
      <c r="I21" s="6"/>
      <c r="J21" s="6"/>
      <c r="K21" s="23"/>
      <c r="L21" s="12"/>
      <c r="M21" s="12"/>
      <c r="N21" s="12"/>
      <c r="O21" s="12"/>
      <c r="P21" s="51"/>
      <c r="Q21" s="7">
        <v>15</v>
      </c>
      <c r="R21" s="7">
        <f t="shared" si="3"/>
        <v>0.28799999999999998</v>
      </c>
      <c r="S21" s="26">
        <v>5</v>
      </c>
      <c r="T21" s="7">
        <f t="shared" si="0"/>
        <v>0.28799999999999998</v>
      </c>
      <c r="U21" s="26">
        <v>5</v>
      </c>
      <c r="V21" s="7">
        <f t="shared" si="1"/>
        <v>2.6702222222222223</v>
      </c>
      <c r="W21" s="26">
        <v>5</v>
      </c>
      <c r="X21" s="7">
        <f t="shared" si="2"/>
        <v>2.6613333333333333</v>
      </c>
      <c r="Y21" s="26">
        <v>5</v>
      </c>
    </row>
    <row r="22" spans="1:25" x14ac:dyDescent="0.25">
      <c r="A22" s="45"/>
      <c r="B22" s="5">
        <v>18</v>
      </c>
      <c r="C22" s="6">
        <v>0.2</v>
      </c>
      <c r="D22" s="6">
        <v>0.19500000000000001</v>
      </c>
      <c r="E22" s="6">
        <v>0.19400000000000001</v>
      </c>
      <c r="F22" s="6">
        <v>0.21199999999999999</v>
      </c>
      <c r="G22" s="6">
        <v>0.222</v>
      </c>
      <c r="H22" s="6">
        <v>0.20599999999999999</v>
      </c>
      <c r="I22" s="6"/>
      <c r="J22" s="6"/>
      <c r="K22" s="23"/>
      <c r="L22" s="12"/>
      <c r="M22" s="12"/>
      <c r="N22" s="12"/>
      <c r="O22" s="12"/>
      <c r="P22" s="51"/>
      <c r="Q22" s="7">
        <v>18</v>
      </c>
      <c r="R22" s="7">
        <f t="shared" si="3"/>
        <v>0.88355555555555554</v>
      </c>
      <c r="S22" s="26">
        <v>5</v>
      </c>
      <c r="T22" s="7">
        <f t="shared" si="0"/>
        <v>0.88355555555555554</v>
      </c>
      <c r="U22" s="26">
        <v>5</v>
      </c>
      <c r="V22" s="7">
        <f t="shared" si="1"/>
        <v>2.8480000000000003</v>
      </c>
      <c r="W22" s="26">
        <v>5</v>
      </c>
      <c r="X22" s="7">
        <f t="shared" si="2"/>
        <v>2.8302222222222224</v>
      </c>
      <c r="Y22" s="26">
        <v>5</v>
      </c>
    </row>
    <row r="23" spans="1:25" x14ac:dyDescent="0.25">
      <c r="A23" s="46"/>
      <c r="B23" s="31">
        <v>21</v>
      </c>
      <c r="C23" s="6">
        <v>0.193</v>
      </c>
      <c r="D23" s="6">
        <v>0.19</v>
      </c>
      <c r="E23" s="6">
        <v>0.189</v>
      </c>
      <c r="F23" s="6">
        <v>0.186</v>
      </c>
      <c r="G23" s="6">
        <v>0.19500000000000001</v>
      </c>
      <c r="H23" s="6">
        <v>0.19500000000000001</v>
      </c>
      <c r="I23" s="6"/>
      <c r="J23" s="6"/>
      <c r="K23" s="23"/>
      <c r="L23" s="12"/>
      <c r="M23" s="12"/>
      <c r="N23" s="12"/>
      <c r="O23" s="12"/>
      <c r="P23" s="52"/>
      <c r="Q23" s="7">
        <v>21</v>
      </c>
      <c r="R23" s="7">
        <f t="shared" si="3"/>
        <v>0.90133333333333332</v>
      </c>
      <c r="S23" s="26">
        <v>5</v>
      </c>
      <c r="T23" s="7">
        <f t="shared" si="0"/>
        <v>0.90133333333333332</v>
      </c>
      <c r="U23" s="26">
        <v>5</v>
      </c>
      <c r="V23" s="7">
        <f t="shared" si="1"/>
        <v>2.8035555555555556</v>
      </c>
      <c r="W23" s="26">
        <v>5</v>
      </c>
      <c r="X23" s="7">
        <f t="shared" si="2"/>
        <v>2.7946666666666666</v>
      </c>
      <c r="Y23" s="26">
        <v>5</v>
      </c>
    </row>
    <row r="24" spans="1:25" x14ac:dyDescent="0.25">
      <c r="A24" s="3"/>
      <c r="B24" s="32"/>
      <c r="C24" s="32"/>
      <c r="D24" s="32"/>
      <c r="E24" s="32"/>
      <c r="F24" s="32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5">
      <c r="A25" s="53" t="s">
        <v>37</v>
      </c>
      <c r="B25" s="54" t="s">
        <v>1</v>
      </c>
      <c r="C25" s="55"/>
      <c r="D25" s="55"/>
      <c r="E25" s="55"/>
      <c r="F25" s="55"/>
      <c r="G25" s="42"/>
      <c r="H25" s="42"/>
      <c r="I25" s="42"/>
      <c r="J25" s="43"/>
      <c r="K25" s="30"/>
      <c r="L25" s="24"/>
      <c r="M25" s="24"/>
      <c r="N25" s="24"/>
      <c r="O25" s="24"/>
      <c r="P25" s="50" t="s">
        <v>39</v>
      </c>
      <c r="Q25" s="14"/>
      <c r="R25" s="14" t="s">
        <v>6</v>
      </c>
      <c r="S25" s="15"/>
      <c r="T25" s="14" t="s">
        <v>7</v>
      </c>
      <c r="U25" s="16"/>
      <c r="V25" s="1"/>
      <c r="W25" s="1"/>
      <c r="X25" s="1"/>
      <c r="Y25" s="1"/>
    </row>
    <row r="26" spans="1:25" ht="15" customHeight="1" x14ac:dyDescent="0.25">
      <c r="A26" s="53"/>
      <c r="B26" s="5" t="s">
        <v>4</v>
      </c>
      <c r="C26" s="47" t="s">
        <v>6</v>
      </c>
      <c r="D26" s="47"/>
      <c r="E26" s="47"/>
      <c r="F26" s="47" t="s">
        <v>7</v>
      </c>
      <c r="G26" s="47"/>
      <c r="H26" s="47"/>
      <c r="I26" s="6" t="s">
        <v>16</v>
      </c>
      <c r="J26" s="22" t="s">
        <v>15</v>
      </c>
      <c r="K26" s="23"/>
      <c r="L26" s="12"/>
      <c r="M26" s="12"/>
      <c r="N26" s="12"/>
      <c r="O26" s="12"/>
      <c r="P26" s="51"/>
      <c r="Q26" s="7" t="s">
        <v>4</v>
      </c>
      <c r="R26" s="14">
        <v>1</v>
      </c>
      <c r="S26" s="14">
        <v>2</v>
      </c>
      <c r="T26" s="14">
        <v>1</v>
      </c>
      <c r="U26" s="36">
        <v>2</v>
      </c>
      <c r="V26" s="1"/>
      <c r="W26" s="1"/>
      <c r="X26" s="1"/>
      <c r="Y26" s="1"/>
    </row>
    <row r="27" spans="1:25" x14ac:dyDescent="0.25">
      <c r="A27" s="53"/>
      <c r="B27" s="5">
        <v>0</v>
      </c>
      <c r="C27" s="6">
        <f>(C5-J8)</f>
        <v>0.30300000000000005</v>
      </c>
      <c r="D27" s="6">
        <f>(D5-J8)</f>
        <v>0.29800000000000004</v>
      </c>
      <c r="E27" s="6">
        <f>(E5-J8)</f>
        <v>0.30300000000000005</v>
      </c>
      <c r="F27" s="6">
        <f>(F5-J8)</f>
        <v>0.27800000000000002</v>
      </c>
      <c r="G27" s="6">
        <f>(G5-J8)</f>
        <v>0.28100000000000003</v>
      </c>
      <c r="H27" s="6">
        <f>(H5-J8)</f>
        <v>0.27500000000000002</v>
      </c>
      <c r="I27" s="6">
        <f>(I5-J8)</f>
        <v>0.28200000000000003</v>
      </c>
      <c r="J27" s="6">
        <f>(J5-J8)</f>
        <v>1.0000000000000009E-3</v>
      </c>
      <c r="K27" s="23"/>
      <c r="L27" s="12"/>
      <c r="M27" s="12"/>
      <c r="N27" s="12"/>
      <c r="O27" s="12"/>
      <c r="P27" s="51"/>
      <c r="Q27" s="7">
        <v>0</v>
      </c>
      <c r="R27" s="7">
        <f>R16*S16</f>
        <v>0.60888888888888903</v>
      </c>
      <c r="S27" s="7">
        <f t="shared" ref="S27:S32" si="4">T16*U16</f>
        <v>0.52</v>
      </c>
      <c r="T27" s="7">
        <f t="shared" ref="T27:T32" si="5">V16*W16</f>
        <v>9.7777777777777797E-2</v>
      </c>
      <c r="U27" s="7">
        <f t="shared" ref="U27:U32" si="6">X16*Y16</f>
        <v>0.14222222222222228</v>
      </c>
      <c r="V27" s="1"/>
      <c r="W27" s="1"/>
      <c r="X27" s="1"/>
      <c r="Y27" s="1"/>
    </row>
    <row r="28" spans="1:25" x14ac:dyDescent="0.25">
      <c r="A28" s="53"/>
      <c r="B28" s="5">
        <v>3</v>
      </c>
      <c r="C28" s="6">
        <f>(C6-J8)</f>
        <v>0.28900000000000003</v>
      </c>
      <c r="D28" s="6">
        <f>(D6-J8)</f>
        <v>0.28700000000000003</v>
      </c>
      <c r="E28" s="6">
        <f>(E6-J8)</f>
        <v>0.29100000000000004</v>
      </c>
      <c r="F28" s="6">
        <f>(F6-J8)</f>
        <v>0.27100000000000002</v>
      </c>
      <c r="G28" s="6">
        <f>(G6-J8)</f>
        <v>0.26800000000000002</v>
      </c>
      <c r="H28" s="6">
        <f>(H6-J8)</f>
        <v>0.26900000000000002</v>
      </c>
      <c r="I28" s="6">
        <f>(I6-J8)</f>
        <v>0.28000000000000003</v>
      </c>
      <c r="J28" s="6">
        <f>(J6-J8)</f>
        <v>-1.9999999999999983E-3</v>
      </c>
      <c r="K28" s="23"/>
      <c r="L28" s="12"/>
      <c r="M28" s="12"/>
      <c r="N28" s="12"/>
      <c r="O28" s="12"/>
      <c r="P28" s="51"/>
      <c r="Q28" s="7">
        <v>3</v>
      </c>
      <c r="R28" s="7">
        <f>R17*S17</f>
        <v>0.78666666666666663</v>
      </c>
      <c r="S28" s="7">
        <f t="shared" si="4"/>
        <v>0.78666666666666663</v>
      </c>
      <c r="T28" s="7">
        <f t="shared" si="5"/>
        <v>1.0311111111111111</v>
      </c>
      <c r="U28" s="7">
        <f t="shared" si="6"/>
        <v>1.0088888888888889</v>
      </c>
      <c r="V28" s="1"/>
      <c r="W28" s="1"/>
      <c r="X28" s="1"/>
      <c r="Y28" s="1"/>
    </row>
    <row r="29" spans="1:25" x14ac:dyDescent="0.25">
      <c r="A29" s="53"/>
      <c r="B29" s="5">
        <v>6</v>
      </c>
      <c r="C29" s="6">
        <f>(C7-J8)</f>
        <v>0.29700000000000004</v>
      </c>
      <c r="D29" s="6">
        <f>(D7-J8)</f>
        <v>0.28900000000000003</v>
      </c>
      <c r="E29" s="6">
        <f>(E7-J8)</f>
        <v>0.29800000000000004</v>
      </c>
      <c r="F29" s="6">
        <f>(F7-J8)</f>
        <v>0.27700000000000002</v>
      </c>
      <c r="G29" s="6">
        <f>(G7-J8)</f>
        <v>0.27800000000000002</v>
      </c>
      <c r="H29" s="6">
        <f>(H7-J8)</f>
        <v>0.27500000000000002</v>
      </c>
      <c r="I29" s="6">
        <f>(I7-J8)</f>
        <v>0.27800000000000002</v>
      </c>
      <c r="J29" s="6">
        <f>(J7-J8)</f>
        <v>1.0000000000000009E-3</v>
      </c>
      <c r="K29" s="23"/>
      <c r="L29" s="12"/>
      <c r="M29" s="12"/>
      <c r="N29" s="12"/>
      <c r="O29" s="12"/>
      <c r="P29" s="51"/>
      <c r="Q29" s="7">
        <v>6</v>
      </c>
      <c r="R29" s="7">
        <f>R18*S18</f>
        <v>1.0311111111111111</v>
      </c>
      <c r="S29" s="7">
        <f t="shared" si="4"/>
        <v>1.0088888888888889</v>
      </c>
      <c r="T29" s="7">
        <f t="shared" si="5"/>
        <v>1.2755555555555556</v>
      </c>
      <c r="U29" s="7">
        <f t="shared" si="6"/>
        <v>1.2533333333333334</v>
      </c>
      <c r="V29" s="1"/>
      <c r="W29" s="1"/>
      <c r="X29" s="1"/>
      <c r="Y29" s="1"/>
    </row>
    <row r="30" spans="1:25" x14ac:dyDescent="0.25">
      <c r="A30" s="53"/>
      <c r="B30" s="5">
        <v>9</v>
      </c>
      <c r="C30" s="6">
        <f>(C8-J8)</f>
        <v>0.29600000000000004</v>
      </c>
      <c r="D30" s="6">
        <f>(D8-J8)</f>
        <v>0.28600000000000003</v>
      </c>
      <c r="E30" s="6">
        <f>(E8-J8)</f>
        <v>0.29200000000000004</v>
      </c>
      <c r="F30" s="6">
        <f>(F8-J8)</f>
        <v>0.27800000000000002</v>
      </c>
      <c r="G30" s="6">
        <f>(G8-J8)</f>
        <v>0.27200000000000002</v>
      </c>
      <c r="H30" s="6">
        <f>(H8-J8)</f>
        <v>0.27200000000000002</v>
      </c>
      <c r="I30" s="6"/>
      <c r="J30" s="6"/>
      <c r="K30" s="23"/>
      <c r="L30" s="12"/>
      <c r="M30" s="12"/>
      <c r="N30" s="12"/>
      <c r="O30" s="12"/>
      <c r="P30" s="51"/>
      <c r="Q30" s="7">
        <v>9</v>
      </c>
      <c r="R30" s="7">
        <f>R19*S19</f>
        <v>3.7422222222222219</v>
      </c>
      <c r="S30" s="7">
        <f t="shared" si="4"/>
        <v>3.7422222222222219</v>
      </c>
      <c r="T30" s="7">
        <f t="shared" si="5"/>
        <v>2.9866666666666668</v>
      </c>
      <c r="U30" s="7">
        <f t="shared" si="6"/>
        <v>3.0088888888888894</v>
      </c>
      <c r="V30" s="1"/>
      <c r="W30" s="1"/>
      <c r="X30" s="1"/>
      <c r="Y30" s="1"/>
    </row>
    <row r="31" spans="1:25" x14ac:dyDescent="0.25">
      <c r="A31" s="53"/>
      <c r="B31" s="5">
        <v>12</v>
      </c>
      <c r="C31" s="6">
        <f>(C9-J8)</f>
        <v>0.30800000000000005</v>
      </c>
      <c r="D31" s="6">
        <f>(D9-J8)</f>
        <v>0.29400000000000004</v>
      </c>
      <c r="E31" s="6">
        <f>(E9-J8)</f>
        <v>0.30200000000000005</v>
      </c>
      <c r="F31" s="6">
        <f>(F9-J8)</f>
        <v>0.27600000000000002</v>
      </c>
      <c r="G31" s="6">
        <f>(G9-J8)</f>
        <v>0.27600000000000002</v>
      </c>
      <c r="H31" s="6">
        <f>(H9-J8)</f>
        <v>0.27600000000000002</v>
      </c>
      <c r="I31" s="6"/>
      <c r="J31" s="6"/>
      <c r="K31" s="23"/>
      <c r="L31" s="12"/>
      <c r="M31" s="12"/>
      <c r="N31" s="12"/>
      <c r="O31" s="12"/>
      <c r="P31" s="51"/>
      <c r="Q31" s="7">
        <v>12</v>
      </c>
      <c r="R31" s="7">
        <f t="shared" ref="R31:R34" si="7">R20*S20</f>
        <v>1.6622222222222225</v>
      </c>
      <c r="S31" s="7">
        <f t="shared" si="4"/>
        <v>1.6177777777777778</v>
      </c>
      <c r="T31" s="7">
        <f t="shared" si="5"/>
        <v>8.7288888888888891</v>
      </c>
      <c r="U31" s="7">
        <f t="shared" si="6"/>
        <v>8.7733333333333334</v>
      </c>
      <c r="V31" s="1"/>
      <c r="W31" s="1"/>
      <c r="X31" s="1"/>
      <c r="Y31" s="1"/>
    </row>
    <row r="32" spans="1:25" x14ac:dyDescent="0.25">
      <c r="A32" s="53"/>
      <c r="B32" s="5">
        <v>15</v>
      </c>
      <c r="C32" s="6">
        <f>(C10-J8)</f>
        <v>0.29500000000000004</v>
      </c>
      <c r="D32" s="6">
        <f>(D10-J8)</f>
        <v>0.28900000000000003</v>
      </c>
      <c r="E32" s="6">
        <f>(E10-J8)</f>
        <v>0.29300000000000004</v>
      </c>
      <c r="F32" s="6">
        <f>(F10-J8)</f>
        <v>0.27600000000000002</v>
      </c>
      <c r="G32" s="6">
        <f>(G10-J8)</f>
        <v>0.27</v>
      </c>
      <c r="H32" s="6">
        <f>(H10-J8)</f>
        <v>0.26600000000000001</v>
      </c>
      <c r="I32" s="6"/>
      <c r="J32" s="6"/>
      <c r="K32" s="23"/>
      <c r="L32" s="12"/>
      <c r="M32" s="12"/>
      <c r="N32" s="12"/>
      <c r="O32" s="12"/>
      <c r="P32" s="51"/>
      <c r="Q32" s="7">
        <v>15</v>
      </c>
      <c r="R32" s="7">
        <f t="shared" si="7"/>
        <v>1.44</v>
      </c>
      <c r="S32" s="7">
        <f t="shared" si="4"/>
        <v>1.44</v>
      </c>
      <c r="T32" s="7">
        <f t="shared" si="5"/>
        <v>13.351111111111111</v>
      </c>
      <c r="U32" s="7">
        <f t="shared" si="6"/>
        <v>13.306666666666667</v>
      </c>
      <c r="V32" s="1"/>
      <c r="W32" s="1"/>
      <c r="X32" s="1"/>
      <c r="Y32" s="1"/>
    </row>
    <row r="33" spans="1:25" x14ac:dyDescent="0.25">
      <c r="A33" s="53"/>
      <c r="B33" s="5">
        <v>18</v>
      </c>
      <c r="C33" s="6">
        <f>(C11-J8)</f>
        <v>0.30700000000000005</v>
      </c>
      <c r="D33" s="6">
        <f>(D11-J8)</f>
        <v>0.30000000000000004</v>
      </c>
      <c r="E33" s="6">
        <f>(E11-J8)</f>
        <v>0.29300000000000004</v>
      </c>
      <c r="F33" s="6">
        <f>(F11-J8)</f>
        <v>0.28600000000000003</v>
      </c>
      <c r="G33" s="6">
        <f>(G11-J8)</f>
        <v>0.29400000000000004</v>
      </c>
      <c r="H33" s="6">
        <f>(H11-J8)</f>
        <v>0.28400000000000003</v>
      </c>
      <c r="I33" s="6"/>
      <c r="J33" s="6"/>
      <c r="K33" s="23"/>
      <c r="L33" s="12"/>
      <c r="M33" s="12"/>
      <c r="N33" s="12"/>
      <c r="O33" s="12"/>
      <c r="P33" s="51"/>
      <c r="Q33" s="7">
        <v>18</v>
      </c>
      <c r="R33" s="7">
        <f t="shared" si="7"/>
        <v>4.4177777777777774</v>
      </c>
      <c r="S33" s="7">
        <f t="shared" ref="S33:S34" si="8">T22*U22</f>
        <v>4.4177777777777774</v>
      </c>
      <c r="T33" s="7">
        <f t="shared" ref="T33:T34" si="9">V22*W22</f>
        <v>14.240000000000002</v>
      </c>
      <c r="U33" s="7">
        <f t="shared" ref="U33:U34" si="10">X22*Y22</f>
        <v>14.151111111111112</v>
      </c>
      <c r="V33" s="1"/>
      <c r="W33" s="1"/>
      <c r="X33" s="1"/>
      <c r="Y33" s="1"/>
    </row>
    <row r="34" spans="1:25" x14ac:dyDescent="0.25">
      <c r="A34" s="53"/>
      <c r="B34" s="5">
        <v>21</v>
      </c>
      <c r="C34" s="6">
        <f>(C12-J8)</f>
        <v>0.29800000000000004</v>
      </c>
      <c r="D34" s="6">
        <f>(D12-J8)</f>
        <v>0.29200000000000004</v>
      </c>
      <c r="E34" s="6">
        <f>(E12-J8)</f>
        <v>0.29400000000000004</v>
      </c>
      <c r="F34" s="6">
        <f>(F12-J8)</f>
        <v>0.27100000000000002</v>
      </c>
      <c r="G34" s="6">
        <f>(G12-J8)</f>
        <v>0.27500000000000002</v>
      </c>
      <c r="H34" s="6">
        <f>(H12-J8)</f>
        <v>0.27500000000000002</v>
      </c>
      <c r="I34" s="6"/>
      <c r="J34" s="6"/>
      <c r="K34" s="23"/>
      <c r="L34" s="12"/>
      <c r="M34" s="12"/>
      <c r="N34" s="12"/>
      <c r="O34" s="12"/>
      <c r="P34" s="52"/>
      <c r="Q34" s="7">
        <v>21</v>
      </c>
      <c r="R34" s="7">
        <f t="shared" si="7"/>
        <v>4.5066666666666668</v>
      </c>
      <c r="S34" s="7">
        <f t="shared" si="8"/>
        <v>4.5066666666666668</v>
      </c>
      <c r="T34" s="7">
        <f t="shared" si="9"/>
        <v>14.017777777777777</v>
      </c>
      <c r="U34" s="7">
        <f t="shared" si="10"/>
        <v>13.973333333333333</v>
      </c>
      <c r="V34" s="1"/>
      <c r="W34" s="1"/>
      <c r="X34" s="1"/>
      <c r="Y34" s="1"/>
    </row>
    <row r="35" spans="1:25" x14ac:dyDescent="0.25">
      <c r="A35" s="5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8"/>
      <c r="Q35" s="9"/>
      <c r="R35" s="9"/>
      <c r="S35" s="9"/>
      <c r="T35" s="9"/>
      <c r="U35" s="9"/>
      <c r="V35" s="9"/>
      <c r="W35" s="9"/>
      <c r="X35" s="1"/>
      <c r="Y35" s="1"/>
    </row>
    <row r="36" spans="1:25" ht="15" customHeight="1" x14ac:dyDescent="0.25">
      <c r="A36" s="53"/>
      <c r="B36" s="41" t="s">
        <v>0</v>
      </c>
      <c r="C36" s="42"/>
      <c r="D36" s="42"/>
      <c r="E36" s="42"/>
      <c r="F36" s="42"/>
      <c r="G36" s="42"/>
      <c r="H36" s="42"/>
      <c r="I36" s="42"/>
      <c r="J36" s="43"/>
      <c r="K36" s="30"/>
      <c r="L36" s="24"/>
      <c r="M36" s="24"/>
      <c r="N36" s="24"/>
      <c r="O36" s="24"/>
      <c r="P36" s="50" t="s">
        <v>45</v>
      </c>
      <c r="Q36" s="14"/>
      <c r="R36" s="56" t="s">
        <v>3</v>
      </c>
      <c r="S36" s="58"/>
      <c r="T36" s="1"/>
      <c r="U36" s="1"/>
      <c r="V36" s="1"/>
      <c r="W36" s="1"/>
      <c r="X36" s="1"/>
      <c r="Y36" s="1"/>
    </row>
    <row r="37" spans="1:25" x14ac:dyDescent="0.25">
      <c r="A37" s="53"/>
      <c r="B37" s="5" t="s">
        <v>4</v>
      </c>
      <c r="C37" s="47" t="s">
        <v>6</v>
      </c>
      <c r="D37" s="47"/>
      <c r="E37" s="47"/>
      <c r="F37" s="47" t="s">
        <v>7</v>
      </c>
      <c r="G37" s="47"/>
      <c r="H37" s="47"/>
      <c r="I37" s="6" t="s">
        <v>16</v>
      </c>
      <c r="J37" s="22" t="s">
        <v>15</v>
      </c>
      <c r="K37" s="23"/>
      <c r="L37" s="12"/>
      <c r="M37" s="12"/>
      <c r="N37" s="12"/>
      <c r="O37" s="12"/>
      <c r="P37" s="51"/>
      <c r="Q37" s="7" t="s">
        <v>4</v>
      </c>
      <c r="R37" s="14" t="s">
        <v>6</v>
      </c>
      <c r="S37" s="36" t="s">
        <v>7</v>
      </c>
      <c r="T37" s="1"/>
      <c r="U37" s="1"/>
      <c r="V37" s="1"/>
      <c r="W37" s="1"/>
      <c r="X37" s="1"/>
      <c r="Y37" s="1"/>
    </row>
    <row r="38" spans="1:25" x14ac:dyDescent="0.25">
      <c r="A38" s="53"/>
      <c r="B38" s="5">
        <v>0</v>
      </c>
      <c r="C38" s="6">
        <f>C16-J19</f>
        <v>0.18433333333333332</v>
      </c>
      <c r="D38" s="6">
        <f>D16-J19</f>
        <v>0.18133333333333332</v>
      </c>
      <c r="E38" s="6">
        <f>E16-J19</f>
        <v>0.18133333333333332</v>
      </c>
      <c r="F38" s="6">
        <f>F16-J19</f>
        <v>0.16733333333333333</v>
      </c>
      <c r="G38" s="6">
        <f>G16-J19</f>
        <v>0.16833333333333333</v>
      </c>
      <c r="H38" s="6">
        <f>H16-J19</f>
        <v>0.16833333333333333</v>
      </c>
      <c r="I38" s="6">
        <f>I16-J19</f>
        <v>0.15033333333333332</v>
      </c>
      <c r="J38" s="6">
        <f>J16-J19</f>
        <v>-6.666666666666661E-4</v>
      </c>
      <c r="K38" s="23"/>
      <c r="L38" s="12"/>
      <c r="M38" s="12"/>
      <c r="N38" s="12"/>
      <c r="O38" s="12"/>
      <c r="P38" s="51"/>
      <c r="Q38" s="7">
        <v>0</v>
      </c>
      <c r="R38" s="7">
        <f>AVERAGE(R27:S27)</f>
        <v>0.56444444444444453</v>
      </c>
      <c r="S38" s="7">
        <f>AVERAGE(T27:U27)</f>
        <v>0.12000000000000004</v>
      </c>
      <c r="T38" s="1"/>
      <c r="U38" s="1"/>
      <c r="V38" s="1"/>
      <c r="W38" s="1"/>
      <c r="X38" s="1"/>
      <c r="Y38" s="1"/>
    </row>
    <row r="39" spans="1:25" x14ac:dyDescent="0.25">
      <c r="A39" s="53"/>
      <c r="B39" s="5">
        <v>3</v>
      </c>
      <c r="C39" s="6">
        <f>C17-J19</f>
        <v>0.17633333333333331</v>
      </c>
      <c r="D39" s="6">
        <f>D17-J19</f>
        <v>0.17033333333333334</v>
      </c>
      <c r="E39" s="6">
        <f>E17-J19</f>
        <v>0.16933333333333334</v>
      </c>
      <c r="F39" s="6">
        <f>F17-J19</f>
        <v>0.16333333333333333</v>
      </c>
      <c r="G39" s="6">
        <f>G17-J19</f>
        <v>0.16433333333333333</v>
      </c>
      <c r="H39" s="6">
        <f>H17-J19</f>
        <v>0.16533333333333333</v>
      </c>
      <c r="I39" s="6">
        <f>I17-J19</f>
        <v>0.15233333333333332</v>
      </c>
      <c r="J39" s="6">
        <f>J17-J19</f>
        <v>1.3333333333333357E-3</v>
      </c>
      <c r="K39" s="23"/>
      <c r="L39" s="12"/>
      <c r="M39" s="12"/>
      <c r="N39" s="12"/>
      <c r="O39" s="12"/>
      <c r="P39" s="51"/>
      <c r="Q39" s="7">
        <v>3</v>
      </c>
      <c r="R39" s="7">
        <f t="shared" ref="R39:R45" si="11">AVERAGE(R28:S28)</f>
        <v>0.78666666666666663</v>
      </c>
      <c r="S39" s="7">
        <f t="shared" ref="S39:S45" si="12">AVERAGE(T28:U28)</f>
        <v>1.02</v>
      </c>
      <c r="T39" s="1"/>
      <c r="U39" s="1"/>
      <c r="V39" s="1"/>
      <c r="W39" s="1"/>
      <c r="X39" s="1"/>
      <c r="Y39" s="1"/>
    </row>
    <row r="40" spans="1:25" x14ac:dyDescent="0.25">
      <c r="A40" s="53"/>
      <c r="B40" s="5">
        <v>6</v>
      </c>
      <c r="C40" s="6">
        <f>C18-J19</f>
        <v>0.18433333333333332</v>
      </c>
      <c r="D40" s="6">
        <f>D18-J19</f>
        <v>0.17333333333333331</v>
      </c>
      <c r="E40" s="6">
        <f>E18-J19</f>
        <v>0.18233333333333332</v>
      </c>
      <c r="F40" s="6">
        <f>F18-J19</f>
        <v>0.17033333333333334</v>
      </c>
      <c r="G40" s="6">
        <f>G18-J19</f>
        <v>0.17533333333333331</v>
      </c>
      <c r="H40" s="6">
        <f>H18-J19</f>
        <v>0.17033333333333334</v>
      </c>
      <c r="I40" s="6">
        <f>I18-J19</f>
        <v>0.14933333333333332</v>
      </c>
      <c r="J40" s="6">
        <f>J18-J19</f>
        <v>-6.666666666666661E-4</v>
      </c>
      <c r="K40" s="23"/>
      <c r="L40" s="12"/>
      <c r="M40" s="12"/>
      <c r="N40" s="12"/>
      <c r="O40" s="12"/>
      <c r="P40" s="51"/>
      <c r="Q40" s="7">
        <v>6</v>
      </c>
      <c r="R40" s="7">
        <f>AVERAGE(R29:S29)</f>
        <v>1.02</v>
      </c>
      <c r="S40" s="7">
        <f t="shared" si="12"/>
        <v>1.2644444444444445</v>
      </c>
      <c r="T40" s="1"/>
      <c r="U40" s="1"/>
      <c r="V40" s="1"/>
      <c r="W40" s="1"/>
      <c r="X40" s="1"/>
      <c r="Y40" s="1"/>
    </row>
    <row r="41" spans="1:25" x14ac:dyDescent="0.25">
      <c r="A41" s="53"/>
      <c r="B41" s="5">
        <v>9</v>
      </c>
      <c r="C41" s="6">
        <f>C19-J19</f>
        <v>0.17933333333333332</v>
      </c>
      <c r="D41" s="6">
        <f>D19-J19</f>
        <v>0.17833333333333332</v>
      </c>
      <c r="E41" s="6">
        <f>E19-J19</f>
        <v>0.17733333333333332</v>
      </c>
      <c r="F41" s="6">
        <f>F19-J19</f>
        <v>0.17733333333333332</v>
      </c>
      <c r="G41" s="6">
        <f>G19-J19</f>
        <v>0.17233333333333334</v>
      </c>
      <c r="H41" s="6">
        <f>H19-J19</f>
        <v>0.17233333333333334</v>
      </c>
      <c r="I41" s="6"/>
      <c r="J41" s="6"/>
      <c r="K41" s="23"/>
      <c r="L41" s="12"/>
      <c r="M41" s="12"/>
      <c r="N41" s="12"/>
      <c r="O41" s="12"/>
      <c r="P41" s="51"/>
      <c r="Q41" s="7">
        <v>9</v>
      </c>
      <c r="R41" s="7">
        <f t="shared" si="11"/>
        <v>3.7422222222222219</v>
      </c>
      <c r="S41" s="7">
        <f t="shared" si="12"/>
        <v>2.9977777777777783</v>
      </c>
      <c r="T41" s="1"/>
      <c r="U41" s="1"/>
      <c r="V41" s="1"/>
      <c r="W41" s="1"/>
      <c r="X41" s="1"/>
      <c r="Y41" s="1"/>
    </row>
    <row r="42" spans="1:25" x14ac:dyDescent="0.25">
      <c r="A42" s="53"/>
      <c r="B42" s="5">
        <v>12</v>
      </c>
      <c r="C42" s="6">
        <f>C20-J19</f>
        <v>0.18033333333333332</v>
      </c>
      <c r="D42" s="6">
        <f>D20-J19</f>
        <v>0.17233333333333334</v>
      </c>
      <c r="E42" s="6">
        <f>E20-J19</f>
        <v>0.17433333333333331</v>
      </c>
      <c r="F42" s="6">
        <f>F20-J19</f>
        <v>0.17333333333333331</v>
      </c>
      <c r="G42" s="6">
        <f>G20-J19</f>
        <v>0.17133333333333334</v>
      </c>
      <c r="H42" s="6">
        <f>H20-J19</f>
        <v>0.17233333333333334</v>
      </c>
      <c r="I42" s="6"/>
      <c r="J42" s="6"/>
      <c r="K42" s="23"/>
      <c r="L42" s="12"/>
      <c r="M42" s="12"/>
      <c r="N42" s="12"/>
      <c r="O42" s="12"/>
      <c r="P42" s="51"/>
      <c r="Q42" s="7">
        <v>12</v>
      </c>
      <c r="R42" s="7">
        <f t="shared" si="11"/>
        <v>1.6400000000000001</v>
      </c>
      <c r="S42" s="7">
        <f t="shared" si="12"/>
        <v>8.7511111111111113</v>
      </c>
      <c r="T42" s="1"/>
      <c r="U42" s="1"/>
      <c r="V42" s="1"/>
      <c r="W42" s="1"/>
      <c r="X42" s="1"/>
      <c r="Y42" s="1"/>
    </row>
    <row r="43" spans="1:25" x14ac:dyDescent="0.25">
      <c r="A43" s="53"/>
      <c r="B43" s="5">
        <v>15</v>
      </c>
      <c r="C43" s="6">
        <f>C21-J19</f>
        <v>0.17033333333333334</v>
      </c>
      <c r="D43" s="6">
        <f>D21-J19</f>
        <v>0.16333333333333333</v>
      </c>
      <c r="E43" s="6">
        <f>E21-J19</f>
        <v>0.16433333333333333</v>
      </c>
      <c r="F43" s="6">
        <f>F21-J19</f>
        <v>0.17433333333333331</v>
      </c>
      <c r="G43" s="6">
        <f>G21-J19</f>
        <v>0.17133333333333334</v>
      </c>
      <c r="H43" s="6">
        <f>H21-J19</f>
        <v>0.16733333333333333</v>
      </c>
      <c r="I43" s="6"/>
      <c r="J43" s="6"/>
      <c r="K43" s="23"/>
      <c r="L43" s="12"/>
      <c r="M43" s="12"/>
      <c r="N43" s="12"/>
      <c r="O43" s="12"/>
      <c r="P43" s="51"/>
      <c r="Q43" s="7">
        <v>15</v>
      </c>
      <c r="R43" s="7">
        <f t="shared" si="11"/>
        <v>1.44</v>
      </c>
      <c r="S43" s="7">
        <f t="shared" si="12"/>
        <v>13.328888888888889</v>
      </c>
      <c r="T43" s="1"/>
      <c r="U43" s="1"/>
      <c r="V43" s="1"/>
      <c r="W43" s="1"/>
      <c r="X43" s="1"/>
      <c r="Y43" s="1"/>
    </row>
    <row r="44" spans="1:25" x14ac:dyDescent="0.25">
      <c r="A44" s="53"/>
      <c r="B44" s="5">
        <v>18</v>
      </c>
      <c r="C44" s="6">
        <f>C22-J19</f>
        <v>0.16933333333333334</v>
      </c>
      <c r="D44" s="6">
        <f>D22-J19</f>
        <v>0.16433333333333333</v>
      </c>
      <c r="E44" s="6">
        <f>E22-J19</f>
        <v>0.16333333333333333</v>
      </c>
      <c r="F44" s="6">
        <f>F22-J19</f>
        <v>0.18133333333333332</v>
      </c>
      <c r="G44" s="6">
        <f>G22-J19</f>
        <v>0.19133333333333333</v>
      </c>
      <c r="H44" s="6">
        <f>H22-J19</f>
        <v>0.17533333333333331</v>
      </c>
      <c r="I44" s="6"/>
      <c r="J44" s="6"/>
      <c r="K44" s="23"/>
      <c r="L44" s="12"/>
      <c r="M44" s="12"/>
      <c r="N44" s="12"/>
      <c r="O44" s="12"/>
      <c r="P44" s="51"/>
      <c r="Q44" s="7">
        <v>18</v>
      </c>
      <c r="R44" s="7">
        <f t="shared" si="11"/>
        <v>4.4177777777777774</v>
      </c>
      <c r="S44" s="7">
        <f t="shared" si="12"/>
        <v>14.195555555555558</v>
      </c>
      <c r="T44" s="1"/>
      <c r="U44" s="1"/>
      <c r="V44" s="1"/>
      <c r="W44" s="1"/>
      <c r="X44" s="1"/>
      <c r="Y44" s="1"/>
    </row>
    <row r="45" spans="1:25" x14ac:dyDescent="0.25">
      <c r="A45" s="53"/>
      <c r="B45" s="5">
        <v>21</v>
      </c>
      <c r="C45" s="6">
        <f>C23-J19</f>
        <v>0.16233333333333333</v>
      </c>
      <c r="D45" s="6">
        <f>D23-J19</f>
        <v>0.15933333333333333</v>
      </c>
      <c r="E45" s="6">
        <f>E23-J19</f>
        <v>0.15833333333333333</v>
      </c>
      <c r="F45" s="6">
        <f>F23-J19</f>
        <v>0.15533333333333332</v>
      </c>
      <c r="G45" s="6">
        <f>G23-J19</f>
        <v>0.16433333333333333</v>
      </c>
      <c r="H45" s="6">
        <f>H23-J19</f>
        <v>0.16433333333333333</v>
      </c>
      <c r="I45" s="6"/>
      <c r="J45" s="6"/>
      <c r="K45" s="23"/>
      <c r="L45" s="12"/>
      <c r="M45" s="12"/>
      <c r="N45" s="12"/>
      <c r="O45" s="12"/>
      <c r="P45" s="52"/>
      <c r="Q45" s="7">
        <v>21</v>
      </c>
      <c r="R45" s="7">
        <f t="shared" si="11"/>
        <v>4.5066666666666668</v>
      </c>
      <c r="S45" s="7">
        <f t="shared" si="12"/>
        <v>13.995555555555555</v>
      </c>
      <c r="T45" s="1"/>
      <c r="U45" s="1"/>
      <c r="V45" s="1"/>
      <c r="W45" s="1"/>
      <c r="X45" s="1"/>
      <c r="Y45" s="1"/>
    </row>
    <row r="46" spans="1:2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25" ht="15" customHeight="1" x14ac:dyDescent="0.25">
      <c r="A47" s="44" t="s">
        <v>2</v>
      </c>
      <c r="B47" s="6" t="s">
        <v>4</v>
      </c>
      <c r="C47" s="47" t="s">
        <v>6</v>
      </c>
      <c r="D47" s="47"/>
      <c r="E47" s="47"/>
      <c r="F47" s="47" t="s">
        <v>7</v>
      </c>
      <c r="G47" s="47"/>
      <c r="H47" s="47"/>
      <c r="I47" s="6" t="s">
        <v>11</v>
      </c>
      <c r="J47" s="22" t="s">
        <v>15</v>
      </c>
      <c r="K47" s="23"/>
      <c r="L47" s="12"/>
      <c r="M47" s="12"/>
      <c r="N47" s="12"/>
      <c r="O47" s="12"/>
    </row>
    <row r="48" spans="1:25" ht="15" customHeight="1" x14ac:dyDescent="0.25">
      <c r="A48" s="45"/>
      <c r="B48" s="6">
        <v>0</v>
      </c>
      <c r="C48" s="6">
        <f t="shared" ref="C48:I55" si="13">C38/C27</f>
        <v>0.60836083608360825</v>
      </c>
      <c r="D48" s="6">
        <f t="shared" si="13"/>
        <v>0.60850111856823252</v>
      </c>
      <c r="E48" s="6">
        <f t="shared" si="13"/>
        <v>0.59845984598459834</v>
      </c>
      <c r="F48" s="6">
        <f t="shared" si="13"/>
        <v>0.60191846522781767</v>
      </c>
      <c r="G48" s="6">
        <f t="shared" si="13"/>
        <v>0.5990510083036773</v>
      </c>
      <c r="H48" s="6">
        <f t="shared" si="13"/>
        <v>0.61212121212121207</v>
      </c>
      <c r="I48" s="6">
        <f t="shared" si="13"/>
        <v>0.53309692671394793</v>
      </c>
      <c r="J48" s="22">
        <f>J38/J27</f>
        <v>-0.66666666666666552</v>
      </c>
      <c r="K48" s="23"/>
      <c r="L48" s="12"/>
      <c r="M48" s="12"/>
      <c r="N48" s="12"/>
      <c r="O48" s="12"/>
    </row>
    <row r="49" spans="1:15" x14ac:dyDescent="0.25">
      <c r="A49" s="45"/>
      <c r="B49" s="6">
        <v>3</v>
      </c>
      <c r="C49" s="6">
        <f t="shared" si="13"/>
        <v>0.61014994232987296</v>
      </c>
      <c r="D49" s="6">
        <f t="shared" si="13"/>
        <v>0.59349593495934949</v>
      </c>
      <c r="E49" s="6">
        <f t="shared" si="13"/>
        <v>0.58190148911798389</v>
      </c>
      <c r="F49" s="6">
        <f t="shared" si="13"/>
        <v>0.60270602706027054</v>
      </c>
      <c r="G49" s="6">
        <f t="shared" si="13"/>
        <v>0.61318407960198995</v>
      </c>
      <c r="H49" s="6">
        <f t="shared" si="13"/>
        <v>0.61462205700123906</v>
      </c>
      <c r="I49" s="6">
        <f t="shared" si="13"/>
        <v>0.544047619047619</v>
      </c>
      <c r="J49" s="22">
        <f>J39/J28</f>
        <v>-0.66666666666666841</v>
      </c>
      <c r="K49" s="23"/>
      <c r="L49" s="12"/>
      <c r="M49" s="12"/>
      <c r="N49" s="12"/>
      <c r="O49" s="12"/>
    </row>
    <row r="50" spans="1:15" x14ac:dyDescent="0.25">
      <c r="A50" s="45"/>
      <c r="B50" s="6">
        <v>6</v>
      </c>
      <c r="C50" s="6">
        <f t="shared" si="13"/>
        <v>0.62065095398428716</v>
      </c>
      <c r="D50" s="6">
        <f t="shared" si="13"/>
        <v>0.59976931949250278</v>
      </c>
      <c r="E50" s="6">
        <f t="shared" si="13"/>
        <v>0.61185682326621915</v>
      </c>
      <c r="F50" s="6">
        <f t="shared" si="13"/>
        <v>0.61492178098676287</v>
      </c>
      <c r="G50" s="6">
        <f t="shared" si="13"/>
        <v>0.63069544364508379</v>
      </c>
      <c r="H50" s="6">
        <f t="shared" si="13"/>
        <v>0.61939393939393939</v>
      </c>
      <c r="I50" s="6">
        <f t="shared" si="13"/>
        <v>0.5371702637889687</v>
      </c>
      <c r="J50" s="22">
        <f>J40/J29</f>
        <v>-0.66666666666666552</v>
      </c>
      <c r="K50" s="23"/>
      <c r="L50" s="12"/>
      <c r="M50" s="12"/>
      <c r="N50" s="12"/>
      <c r="O50" s="12"/>
    </row>
    <row r="51" spans="1:15" x14ac:dyDescent="0.25">
      <c r="A51" s="45"/>
      <c r="B51" s="6">
        <v>9</v>
      </c>
      <c r="C51" s="6">
        <f t="shared" si="13"/>
        <v>0.60585585585585566</v>
      </c>
      <c r="D51" s="6">
        <f t="shared" si="13"/>
        <v>0.62354312354312347</v>
      </c>
      <c r="E51" s="6">
        <f t="shared" si="13"/>
        <v>0.60730593607305927</v>
      </c>
      <c r="F51" s="6">
        <f t="shared" si="13"/>
        <v>0.6378896882494004</v>
      </c>
      <c r="G51" s="6">
        <f t="shared" si="13"/>
        <v>0.63357843137254899</v>
      </c>
      <c r="H51" s="6">
        <f t="shared" si="13"/>
        <v>0.63357843137254899</v>
      </c>
      <c r="I51" s="6"/>
      <c r="J51" s="22"/>
      <c r="K51" s="23"/>
      <c r="L51" s="12"/>
      <c r="M51" s="12"/>
      <c r="N51" s="12"/>
      <c r="O51" s="12"/>
    </row>
    <row r="52" spans="1:15" x14ac:dyDescent="0.25">
      <c r="A52" s="45"/>
      <c r="B52" s="6">
        <v>12</v>
      </c>
      <c r="C52" s="6">
        <f t="shared" si="13"/>
        <v>0.5854978354978353</v>
      </c>
      <c r="D52" s="6">
        <f t="shared" si="13"/>
        <v>0.58616780045351469</v>
      </c>
      <c r="E52" s="6">
        <f t="shared" si="13"/>
        <v>0.57726269315673273</v>
      </c>
      <c r="F52" s="6">
        <f t="shared" si="13"/>
        <v>0.62801932367149749</v>
      </c>
      <c r="G52" s="6">
        <f t="shared" si="13"/>
        <v>0.62077294685990336</v>
      </c>
      <c r="H52" s="6">
        <f t="shared" si="13"/>
        <v>0.62439613526570048</v>
      </c>
      <c r="I52" s="6"/>
      <c r="J52" s="22"/>
      <c r="K52" s="23"/>
      <c r="L52" s="12"/>
      <c r="M52" s="12"/>
      <c r="N52" s="12"/>
      <c r="O52" s="12"/>
    </row>
    <row r="53" spans="1:15" x14ac:dyDescent="0.25">
      <c r="A53" s="45"/>
      <c r="B53" s="6">
        <v>15</v>
      </c>
      <c r="C53" s="6">
        <f t="shared" si="13"/>
        <v>0.57740112994350279</v>
      </c>
      <c r="D53" s="6">
        <f t="shared" si="13"/>
        <v>0.56516724336793533</v>
      </c>
      <c r="E53" s="6">
        <f t="shared" si="13"/>
        <v>0.56086461888509664</v>
      </c>
      <c r="F53" s="6">
        <f t="shared" si="13"/>
        <v>0.6316425120772946</v>
      </c>
      <c r="G53" s="6">
        <f t="shared" si="13"/>
        <v>0.63456790123456785</v>
      </c>
      <c r="H53" s="6">
        <f t="shared" si="13"/>
        <v>0.62907268170426067</v>
      </c>
      <c r="I53" s="6"/>
      <c r="J53" s="22"/>
      <c r="K53" s="23"/>
      <c r="L53" s="12"/>
      <c r="M53" s="12"/>
      <c r="N53" s="12"/>
      <c r="O53" s="12"/>
    </row>
    <row r="54" spans="1:15" x14ac:dyDescent="0.25">
      <c r="A54" s="45"/>
      <c r="B54" s="6">
        <v>18</v>
      </c>
      <c r="C54" s="6">
        <f t="shared" si="13"/>
        <v>0.55157437567861012</v>
      </c>
      <c r="D54" s="6">
        <f t="shared" si="13"/>
        <v>0.5477777777777777</v>
      </c>
      <c r="E54" s="6">
        <f t="shared" si="13"/>
        <v>0.55745164960182014</v>
      </c>
      <c r="F54" s="6">
        <f t="shared" si="13"/>
        <v>0.63403263403263388</v>
      </c>
      <c r="G54" s="6">
        <f t="shared" si="13"/>
        <v>0.6507936507936507</v>
      </c>
      <c r="H54" s="6">
        <f t="shared" si="13"/>
        <v>0.61737089201877926</v>
      </c>
      <c r="I54" s="6"/>
      <c r="J54" s="22"/>
      <c r="K54" s="23"/>
      <c r="L54" s="12"/>
      <c r="M54" s="12"/>
      <c r="N54" s="12"/>
      <c r="O54" s="12"/>
    </row>
    <row r="55" spans="1:15" x14ac:dyDescent="0.25">
      <c r="A55" s="46"/>
      <c r="B55" s="6">
        <v>21</v>
      </c>
      <c r="C55" s="6">
        <f t="shared" si="13"/>
        <v>0.54474272930648759</v>
      </c>
      <c r="D55" s="6">
        <f t="shared" si="13"/>
        <v>0.54566210045662089</v>
      </c>
      <c r="E55" s="6">
        <f t="shared" si="13"/>
        <v>0.53854875283446701</v>
      </c>
      <c r="F55" s="6">
        <f t="shared" si="13"/>
        <v>0.57318573185731847</v>
      </c>
      <c r="G55" s="6">
        <f t="shared" si="13"/>
        <v>0.59757575757575754</v>
      </c>
      <c r="H55" s="6">
        <f t="shared" si="13"/>
        <v>0.59757575757575754</v>
      </c>
      <c r="I55" s="6"/>
      <c r="J55" s="22"/>
      <c r="K55" s="23"/>
      <c r="L55" s="12"/>
      <c r="M55" s="12"/>
      <c r="N55" s="12"/>
      <c r="O55" s="12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" customHeight="1" x14ac:dyDescent="0.25">
      <c r="A57" s="44" t="s">
        <v>36</v>
      </c>
      <c r="B57" s="6" t="s">
        <v>4</v>
      </c>
      <c r="C57" s="41" t="s">
        <v>6</v>
      </c>
      <c r="D57" s="42"/>
      <c r="E57" s="43"/>
      <c r="F57" s="41" t="s">
        <v>7</v>
      </c>
      <c r="G57" s="42"/>
      <c r="H57" s="43"/>
      <c r="I57" s="6" t="s">
        <v>11</v>
      </c>
      <c r="J57" s="10" t="s">
        <v>34</v>
      </c>
      <c r="K57" s="3"/>
      <c r="L57" s="3"/>
      <c r="M57" s="3"/>
      <c r="N57" s="3"/>
      <c r="O57" s="3"/>
    </row>
    <row r="58" spans="1:15" ht="15" customHeight="1" x14ac:dyDescent="0.25">
      <c r="A58" s="45"/>
      <c r="B58" s="6">
        <v>0</v>
      </c>
      <c r="C58" s="6">
        <f>(C48-0.4051)/0.4293</f>
        <v>0.47347038454136553</v>
      </c>
      <c r="D58" s="6">
        <f t="shared" ref="D58:H58" si="14">(D48-0.4051)/0.4293</f>
        <v>0.47379715482933266</v>
      </c>
      <c r="E58" s="6">
        <f t="shared" si="14"/>
        <v>0.45040728158536764</v>
      </c>
      <c r="F58" s="6">
        <f t="shared" si="14"/>
        <v>0.45846369724625585</v>
      </c>
      <c r="G58" s="6">
        <f t="shared" si="14"/>
        <v>0.45178431936565872</v>
      </c>
      <c r="H58" s="6">
        <f t="shared" si="14"/>
        <v>0.48222970445192648</v>
      </c>
      <c r="I58" s="6">
        <f>(I48-0.4051)/0.4293</f>
        <v>0.29815263618436505</v>
      </c>
      <c r="J58" s="3"/>
      <c r="K58" s="3"/>
      <c r="L58" s="3"/>
      <c r="M58" s="3"/>
      <c r="N58" s="3"/>
      <c r="O58" s="3"/>
    </row>
    <row r="59" spans="1:15" x14ac:dyDescent="0.25">
      <c r="A59" s="45"/>
      <c r="B59" s="6">
        <v>3</v>
      </c>
      <c r="C59" s="6">
        <f t="shared" ref="C59:I65" si="15">(C49-0.4051)/0.4293</f>
        <v>0.47763788103860455</v>
      </c>
      <c r="D59" s="6">
        <f t="shared" si="15"/>
        <v>0.43884447929035514</v>
      </c>
      <c r="E59" s="6">
        <f t="shared" si="15"/>
        <v>0.41183668557648234</v>
      </c>
      <c r="F59" s="6">
        <f t="shared" si="15"/>
        <v>0.46029822282848948</v>
      </c>
      <c r="G59" s="6">
        <f t="shared" si="15"/>
        <v>0.48470551968784048</v>
      </c>
      <c r="H59" s="6">
        <f t="shared" si="15"/>
        <v>0.48805510598937585</v>
      </c>
      <c r="I59" s="6">
        <f>(I49-0.4051)/0.4293</f>
        <v>0.32366088760218725</v>
      </c>
      <c r="J59" s="3"/>
      <c r="K59" s="3"/>
      <c r="L59" s="3"/>
      <c r="M59" s="3"/>
      <c r="N59" s="3"/>
      <c r="O59" s="3"/>
    </row>
    <row r="60" spans="1:15" x14ac:dyDescent="0.25">
      <c r="A60" s="45"/>
      <c r="B60" s="6">
        <v>6</v>
      </c>
      <c r="C60" s="6">
        <f t="shared" si="15"/>
        <v>0.50209865824432132</v>
      </c>
      <c r="D60" s="6">
        <f t="shared" si="15"/>
        <v>0.45345753434079378</v>
      </c>
      <c r="E60" s="6">
        <f t="shared" si="15"/>
        <v>0.48161384408623137</v>
      </c>
      <c r="F60" s="6">
        <f t="shared" si="15"/>
        <v>0.48875327506816407</v>
      </c>
      <c r="G60" s="6">
        <f t="shared" si="15"/>
        <v>0.52549602526224959</v>
      </c>
      <c r="H60" s="6">
        <f t="shared" si="15"/>
        <v>0.49917060189596868</v>
      </c>
      <c r="I60" s="6">
        <f t="shared" si="15"/>
        <v>0.30764095921026946</v>
      </c>
      <c r="J60" s="3"/>
      <c r="K60" s="3"/>
      <c r="L60" s="3"/>
      <c r="M60" s="3"/>
      <c r="N60" s="3"/>
      <c r="O60" s="3"/>
    </row>
    <row r="61" spans="1:15" x14ac:dyDescent="0.25">
      <c r="A61" s="45"/>
      <c r="B61" s="6">
        <v>9</v>
      </c>
      <c r="C61" s="6">
        <f t="shared" si="15"/>
        <v>0.46763535023493047</v>
      </c>
      <c r="D61" s="6">
        <f t="shared" si="15"/>
        <v>0.50883560107878745</v>
      </c>
      <c r="E61" s="6">
        <f t="shared" si="15"/>
        <v>0.47101312851865651</v>
      </c>
      <c r="F61" s="6">
        <f t="shared" si="15"/>
        <v>0.54225410726624823</v>
      </c>
      <c r="G61" s="6">
        <f t="shared" si="15"/>
        <v>0.53221158018296988</v>
      </c>
      <c r="H61" s="6">
        <f t="shared" si="15"/>
        <v>0.53221158018296988</v>
      </c>
      <c r="I61" s="6">
        <f>AVERAGE(I58:I60)</f>
        <v>0.30981816099894061</v>
      </c>
      <c r="J61" s="3" t="s">
        <v>40</v>
      </c>
      <c r="K61" s="3"/>
      <c r="L61" s="3"/>
      <c r="M61" s="3"/>
      <c r="N61" s="3"/>
      <c r="O61" s="3"/>
    </row>
    <row r="62" spans="1:15" x14ac:dyDescent="0.25">
      <c r="A62" s="45"/>
      <c r="B62" s="6">
        <v>12</v>
      </c>
      <c r="C62" s="6">
        <f t="shared" si="15"/>
        <v>0.42021391916570061</v>
      </c>
      <c r="D62" s="6">
        <f t="shared" si="15"/>
        <v>0.42177451771142482</v>
      </c>
      <c r="E62" s="6">
        <f t="shared" si="15"/>
        <v>0.40103119766301587</v>
      </c>
      <c r="F62" s="6">
        <f t="shared" si="15"/>
        <v>0.51926234258443382</v>
      </c>
      <c r="G62" s="6">
        <f t="shared" si="15"/>
        <v>0.50238282520359501</v>
      </c>
      <c r="H62" s="6">
        <f t="shared" si="15"/>
        <v>0.51082258389401458</v>
      </c>
      <c r="I62" s="6"/>
      <c r="J62" s="3"/>
      <c r="K62" s="3"/>
      <c r="L62" s="3"/>
      <c r="M62" s="3"/>
      <c r="N62" s="3"/>
      <c r="O62" s="3"/>
    </row>
    <row r="63" spans="1:15" x14ac:dyDescent="0.25">
      <c r="A63" s="45"/>
      <c r="B63" s="6">
        <v>15</v>
      </c>
      <c r="C63" s="6">
        <f t="shared" si="15"/>
        <v>0.40135366863149957</v>
      </c>
      <c r="D63" s="6">
        <f t="shared" si="15"/>
        <v>0.37285637868142396</v>
      </c>
      <c r="E63" s="6">
        <f t="shared" si="15"/>
        <v>0.36283395966712467</v>
      </c>
      <c r="F63" s="6">
        <f t="shared" si="15"/>
        <v>0.5277021012748534</v>
      </c>
      <c r="G63" s="6">
        <f t="shared" si="15"/>
        <v>0.53451642495822926</v>
      </c>
      <c r="H63" s="6">
        <f t="shared" si="15"/>
        <v>0.52171600676510754</v>
      </c>
      <c r="I63" s="6"/>
      <c r="J63" s="3"/>
      <c r="K63" s="3"/>
      <c r="L63" s="3"/>
      <c r="M63" s="3"/>
      <c r="N63" s="3"/>
      <c r="O63" s="3"/>
    </row>
    <row r="64" spans="1:15" x14ac:dyDescent="0.25">
      <c r="A64" s="45"/>
      <c r="B64" s="6">
        <v>18</v>
      </c>
      <c r="C64" s="6">
        <f t="shared" si="15"/>
        <v>0.34119351427582134</v>
      </c>
      <c r="D64" s="6">
        <f t="shared" si="15"/>
        <v>0.33234982012060954</v>
      </c>
      <c r="E64" s="6">
        <f t="shared" si="15"/>
        <v>0.35488387980857239</v>
      </c>
      <c r="F64" s="6">
        <f t="shared" si="15"/>
        <v>0.5332695877769249</v>
      </c>
      <c r="G64" s="6">
        <f t="shared" si="15"/>
        <v>0.57231225435278521</v>
      </c>
      <c r="H64" s="6">
        <f t="shared" si="15"/>
        <v>0.49445816915625257</v>
      </c>
      <c r="I64" s="6"/>
      <c r="J64" s="3"/>
      <c r="K64" s="3"/>
      <c r="L64" s="3"/>
      <c r="M64" s="3"/>
      <c r="N64" s="3"/>
      <c r="O64" s="3"/>
    </row>
    <row r="65" spans="1:15" x14ac:dyDescent="0.25">
      <c r="A65" s="46"/>
      <c r="B65" s="6">
        <v>21</v>
      </c>
      <c r="C65" s="6">
        <f t="shared" si="15"/>
        <v>0.32528005894825895</v>
      </c>
      <c r="D65" s="6">
        <f t="shared" si="15"/>
        <v>0.32742161764877908</v>
      </c>
      <c r="E65" s="6">
        <f t="shared" si="15"/>
        <v>0.31085197492305378</v>
      </c>
      <c r="F65" s="6">
        <f t="shared" si="15"/>
        <v>0.39153443246521885</v>
      </c>
      <c r="G65" s="6">
        <f t="shared" si="15"/>
        <v>0.44834790956384235</v>
      </c>
      <c r="H65" s="6">
        <f t="shared" si="15"/>
        <v>0.44834790956384235</v>
      </c>
      <c r="I65" s="6"/>
      <c r="J65" s="3"/>
      <c r="K65" s="3"/>
      <c r="L65" s="3"/>
      <c r="M65" s="3"/>
      <c r="N65" s="3"/>
      <c r="O65" s="3"/>
    </row>
    <row r="66" spans="1:15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45" customHeight="1" x14ac:dyDescent="0.25">
      <c r="A67" s="44" t="s">
        <v>41</v>
      </c>
      <c r="B67" s="6" t="s">
        <v>4</v>
      </c>
      <c r="C67" s="41" t="s">
        <v>6</v>
      </c>
      <c r="D67" s="42"/>
      <c r="E67" s="43"/>
      <c r="F67" s="41" t="s">
        <v>7</v>
      </c>
      <c r="G67" s="42"/>
      <c r="H67" s="43"/>
      <c r="I67" s="10"/>
      <c r="J67" s="3"/>
      <c r="K67" s="3"/>
      <c r="L67" s="3"/>
      <c r="M67" s="3"/>
      <c r="N67" s="3"/>
      <c r="O67" s="3"/>
    </row>
    <row r="68" spans="1:15" x14ac:dyDescent="0.25">
      <c r="A68" s="45"/>
      <c r="B68" s="6">
        <v>0</v>
      </c>
      <c r="C68" s="6">
        <f>C58-I61</f>
        <v>0.16365222354242492</v>
      </c>
      <c r="D68" s="6">
        <f>D58-I61</f>
        <v>0.16397899383039205</v>
      </c>
      <c r="E68" s="6">
        <f>E58-I61</f>
        <v>0.14058912058642703</v>
      </c>
      <c r="F68" s="6">
        <f>F58-I61</f>
        <v>0.14864553624731525</v>
      </c>
      <c r="G68" s="6">
        <f>G58-I61</f>
        <v>0.14196615836671811</v>
      </c>
      <c r="H68" s="6">
        <f>H58-I61</f>
        <v>0.17241154345298587</v>
      </c>
      <c r="I68" s="3"/>
      <c r="J68" s="3"/>
      <c r="K68" s="3"/>
      <c r="L68" s="3"/>
      <c r="M68" s="3"/>
      <c r="N68" s="3"/>
      <c r="O68" s="3"/>
    </row>
    <row r="69" spans="1:15" x14ac:dyDescent="0.25">
      <c r="A69" s="45"/>
      <c r="B69" s="6">
        <v>3</v>
      </c>
      <c r="C69" s="6">
        <f>C59-I61</f>
        <v>0.16781972003966394</v>
      </c>
      <c r="D69" s="6">
        <f>D59-I61</f>
        <v>0.12902631829141453</v>
      </c>
      <c r="E69" s="6">
        <f>E59-I61</f>
        <v>0.10201852457754174</v>
      </c>
      <c r="F69" s="6">
        <f>F59-I61</f>
        <v>0.15048006182954887</v>
      </c>
      <c r="G69" s="6">
        <f>G59-I61</f>
        <v>0.17488735868889987</v>
      </c>
      <c r="H69" s="6">
        <f>H59-I61</f>
        <v>0.17823694499043524</v>
      </c>
      <c r="I69" s="3"/>
      <c r="J69" s="3"/>
      <c r="K69" s="3"/>
      <c r="L69" s="3"/>
      <c r="M69" s="3"/>
      <c r="N69" s="3"/>
      <c r="O69" s="3"/>
    </row>
    <row r="70" spans="1:15" x14ac:dyDescent="0.25">
      <c r="A70" s="45"/>
      <c r="B70" s="6">
        <v>6</v>
      </c>
      <c r="C70" s="6">
        <f>C60-I61</f>
        <v>0.19228049724538071</v>
      </c>
      <c r="D70" s="6">
        <f>D60-I61</f>
        <v>0.14363937334185317</v>
      </c>
      <c r="E70" s="6">
        <f>E60-I61</f>
        <v>0.17179568308729076</v>
      </c>
      <c r="F70" s="6">
        <f>F60-I61</f>
        <v>0.17893511406922347</v>
      </c>
      <c r="G70" s="6">
        <f>G60-I61</f>
        <v>0.21567786426330898</v>
      </c>
      <c r="H70" s="6">
        <f>H60-I61</f>
        <v>0.18935244089702807</v>
      </c>
      <c r="I70" s="3"/>
      <c r="J70" s="3"/>
      <c r="K70" s="3"/>
      <c r="L70" s="3"/>
      <c r="M70" s="3"/>
      <c r="N70" s="3"/>
      <c r="O70" s="3"/>
    </row>
    <row r="71" spans="1:15" x14ac:dyDescent="0.25">
      <c r="A71" s="45"/>
      <c r="B71" s="6">
        <v>9</v>
      </c>
      <c r="C71" s="6">
        <f>C61-I61</f>
        <v>0.15781718923598986</v>
      </c>
      <c r="D71" s="6">
        <f>D61-I61</f>
        <v>0.19901744007984684</v>
      </c>
      <c r="E71" s="6">
        <f>E61-I61</f>
        <v>0.1611949675197159</v>
      </c>
      <c r="F71" s="6">
        <f>F61-I61</f>
        <v>0.23243594626730762</v>
      </c>
      <c r="G71" s="6">
        <f>G61-I61</f>
        <v>0.22239341918402927</v>
      </c>
      <c r="H71" s="6">
        <f>H61-I61</f>
        <v>0.22239341918402927</v>
      </c>
      <c r="I71" s="3"/>
      <c r="J71" s="3"/>
      <c r="K71" s="3"/>
      <c r="L71" s="3"/>
      <c r="M71" s="3"/>
      <c r="N71" s="3"/>
      <c r="O71" s="3"/>
    </row>
    <row r="72" spans="1:15" x14ac:dyDescent="0.25">
      <c r="A72" s="45"/>
      <c r="B72" s="6">
        <v>12</v>
      </c>
      <c r="C72" s="6">
        <f>C62-I61</f>
        <v>0.11039575816676001</v>
      </c>
      <c r="D72" s="6">
        <f>D62-I61</f>
        <v>0.11195635671248422</v>
      </c>
      <c r="E72" s="6">
        <f>E62-I61</f>
        <v>9.1213036664075264E-2</v>
      </c>
      <c r="F72" s="6">
        <f>F62-I61</f>
        <v>0.20944418158549322</v>
      </c>
      <c r="G72" s="6">
        <f>G62-I61</f>
        <v>0.1925646642046544</v>
      </c>
      <c r="H72" s="6">
        <f>H62-I61</f>
        <v>0.20100442289507398</v>
      </c>
      <c r="I72" s="3"/>
      <c r="J72" s="3"/>
      <c r="K72" s="3"/>
      <c r="L72" s="3"/>
      <c r="M72" s="3"/>
      <c r="N72" s="3"/>
      <c r="O72" s="3"/>
    </row>
    <row r="73" spans="1:15" x14ac:dyDescent="0.25">
      <c r="A73" s="45"/>
      <c r="B73" s="6">
        <v>15</v>
      </c>
      <c r="C73" s="6">
        <f>C63-I61</f>
        <v>9.1535507632558966E-2</v>
      </c>
      <c r="D73" s="6">
        <f>D63-I61</f>
        <v>6.3038217682483355E-2</v>
      </c>
      <c r="E73" s="6">
        <f>E63-I61</f>
        <v>5.3015798668184066E-2</v>
      </c>
      <c r="F73" s="6">
        <f>F63-I61</f>
        <v>0.21788394027591279</v>
      </c>
      <c r="G73" s="6">
        <f>G63-I61</f>
        <v>0.22469826395928866</v>
      </c>
      <c r="H73" s="6">
        <f>H63-I61</f>
        <v>0.21189784576616694</v>
      </c>
      <c r="I73" s="3"/>
      <c r="J73" s="3"/>
      <c r="K73" s="3"/>
      <c r="L73" s="3"/>
      <c r="M73" s="3"/>
      <c r="N73" s="3"/>
      <c r="O73" s="3"/>
    </row>
    <row r="74" spans="1:15" x14ac:dyDescent="0.25">
      <c r="A74" s="45"/>
      <c r="B74" s="6">
        <v>18</v>
      </c>
      <c r="C74" s="6">
        <f>C64-I61</f>
        <v>3.1375353276880735E-2</v>
      </c>
      <c r="D74" s="6">
        <f>D64-I61</f>
        <v>2.2531659121668934E-2</v>
      </c>
      <c r="E74" s="6">
        <f>E64-I61</f>
        <v>4.5065718809631783E-2</v>
      </c>
      <c r="F74" s="6">
        <f>F64-I61</f>
        <v>0.2234514267779843</v>
      </c>
      <c r="G74" s="6">
        <f>G64-I61</f>
        <v>0.2624940933538446</v>
      </c>
      <c r="H74" s="6">
        <f>H64-I61</f>
        <v>0.18464000815731196</v>
      </c>
      <c r="I74" s="3"/>
      <c r="J74" s="3"/>
      <c r="K74" s="3"/>
      <c r="L74" s="3"/>
      <c r="M74" s="3"/>
      <c r="N74" s="3"/>
      <c r="O74" s="3"/>
    </row>
    <row r="75" spans="1:15" x14ac:dyDescent="0.25">
      <c r="A75" s="46"/>
      <c r="B75" s="6">
        <v>21</v>
      </c>
      <c r="C75" s="6">
        <f>C65-I61</f>
        <v>1.5461897949318348E-2</v>
      </c>
      <c r="D75" s="6">
        <f>D65-I61</f>
        <v>1.7603456649838478E-2</v>
      </c>
      <c r="E75" s="6">
        <f>E65-I61</f>
        <v>1.0338139241131694E-3</v>
      </c>
      <c r="F75" s="6">
        <f>F65-I61</f>
        <v>8.1716271466278245E-2</v>
      </c>
      <c r="G75" s="6">
        <f>G65-I61</f>
        <v>0.13852974856490174</v>
      </c>
      <c r="H75" s="6">
        <f>H65-I61</f>
        <v>0.13852974856490174</v>
      </c>
      <c r="I75" s="3"/>
      <c r="J75" s="3"/>
      <c r="K75" s="3"/>
      <c r="L75" s="3"/>
      <c r="M75" s="3"/>
      <c r="N75" s="3"/>
      <c r="O75" s="3"/>
    </row>
    <row r="76" spans="1:15" ht="15" customHeight="1" x14ac:dyDescent="0.2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44" t="s">
        <v>42</v>
      </c>
      <c r="B77" s="6" t="s">
        <v>4</v>
      </c>
      <c r="C77" s="41" t="s">
        <v>6</v>
      </c>
      <c r="D77" s="42"/>
      <c r="E77" s="42"/>
      <c r="F77" s="42"/>
      <c r="G77" s="42"/>
      <c r="H77" s="43"/>
      <c r="I77" s="41" t="s">
        <v>7</v>
      </c>
      <c r="J77" s="42"/>
      <c r="K77" s="42"/>
      <c r="L77" s="42"/>
      <c r="M77" s="42"/>
      <c r="N77" s="43"/>
      <c r="O77" s="3"/>
    </row>
    <row r="78" spans="1:15" ht="15" customHeight="1" x14ac:dyDescent="0.25">
      <c r="A78" s="45"/>
      <c r="B78" s="6"/>
      <c r="C78" s="17" t="s">
        <v>26</v>
      </c>
      <c r="D78" s="18" t="s">
        <v>27</v>
      </c>
      <c r="E78" s="18" t="s">
        <v>28</v>
      </c>
      <c r="F78" s="18" t="s">
        <v>29</v>
      </c>
      <c r="G78" s="19" t="s">
        <v>30</v>
      </c>
      <c r="H78" s="18" t="s">
        <v>31</v>
      </c>
      <c r="I78" s="17" t="s">
        <v>26</v>
      </c>
      <c r="J78" s="18" t="s">
        <v>27</v>
      </c>
      <c r="K78" s="18" t="s">
        <v>28</v>
      </c>
      <c r="L78" s="18" t="s">
        <v>29</v>
      </c>
      <c r="M78" s="19" t="s">
        <v>30</v>
      </c>
      <c r="N78" s="25" t="s">
        <v>31</v>
      </c>
      <c r="O78" s="3"/>
    </row>
    <row r="79" spans="1:15" x14ac:dyDescent="0.25">
      <c r="A79" s="45"/>
      <c r="B79" s="6">
        <v>0</v>
      </c>
      <c r="C79" s="6">
        <f t="shared" ref="C79:C86" si="16">C58*D79</f>
        <v>59.183798067670693</v>
      </c>
      <c r="D79" s="27">
        <v>125</v>
      </c>
      <c r="E79" s="6">
        <f t="shared" ref="E79:E86" si="17">D58*F79</f>
        <v>59.224644353666584</v>
      </c>
      <c r="F79" s="27">
        <v>125</v>
      </c>
      <c r="G79" s="6">
        <f t="shared" ref="G79:G86" si="18">E58*H79</f>
        <v>56.300910198170953</v>
      </c>
      <c r="H79" s="27">
        <v>125</v>
      </c>
      <c r="I79" s="6">
        <f t="shared" ref="I79:I86" si="19">F58*J79</f>
        <v>57.307962155781979</v>
      </c>
      <c r="J79" s="27">
        <v>125</v>
      </c>
      <c r="K79" s="6">
        <f t="shared" ref="K79:K86" si="20">G58*L79</f>
        <v>56.473039920707336</v>
      </c>
      <c r="L79" s="27">
        <v>125</v>
      </c>
      <c r="M79" s="6">
        <f t="shared" ref="M79:M86" si="21">H58*N79</f>
        <v>60.278713056490808</v>
      </c>
      <c r="N79" s="27">
        <v>125</v>
      </c>
      <c r="O79" s="3"/>
    </row>
    <row r="80" spans="1:15" x14ac:dyDescent="0.25">
      <c r="A80" s="45"/>
      <c r="B80" s="6">
        <v>3</v>
      </c>
      <c r="C80" s="6">
        <f t="shared" si="16"/>
        <v>59.704735129825572</v>
      </c>
      <c r="D80" s="27">
        <v>125</v>
      </c>
      <c r="E80" s="6">
        <f t="shared" si="17"/>
        <v>54.855559911294392</v>
      </c>
      <c r="F80" s="27">
        <v>125</v>
      </c>
      <c r="G80" s="6">
        <f t="shared" si="18"/>
        <v>51.479585697060294</v>
      </c>
      <c r="H80" s="27">
        <v>125</v>
      </c>
      <c r="I80" s="6">
        <f t="shared" si="19"/>
        <v>57.537277853561186</v>
      </c>
      <c r="J80" s="27">
        <v>125</v>
      </c>
      <c r="K80" s="6">
        <f t="shared" si="20"/>
        <v>60.58818996098006</v>
      </c>
      <c r="L80" s="27">
        <v>125</v>
      </c>
      <c r="M80" s="6">
        <f t="shared" si="21"/>
        <v>61.006888248671984</v>
      </c>
      <c r="N80" s="27">
        <v>125</v>
      </c>
      <c r="O80" s="3"/>
    </row>
    <row r="81" spans="1:15" x14ac:dyDescent="0.25">
      <c r="A81" s="45"/>
      <c r="B81" s="6">
        <v>6</v>
      </c>
      <c r="C81" s="6">
        <f t="shared" si="16"/>
        <v>62.762332280540164</v>
      </c>
      <c r="D81" s="27">
        <v>125</v>
      </c>
      <c r="E81" s="6">
        <f t="shared" si="17"/>
        <v>56.68219179259922</v>
      </c>
      <c r="F81" s="27">
        <v>125</v>
      </c>
      <c r="G81" s="6">
        <f t="shared" si="18"/>
        <v>60.201730510778923</v>
      </c>
      <c r="H81" s="27">
        <v>125</v>
      </c>
      <c r="I81" s="6">
        <f t="shared" si="19"/>
        <v>61.094159383520513</v>
      </c>
      <c r="J81" s="27">
        <v>125</v>
      </c>
      <c r="K81" s="6">
        <f t="shared" si="20"/>
        <v>65.687003157781191</v>
      </c>
      <c r="L81" s="27">
        <v>125</v>
      </c>
      <c r="M81" s="6">
        <f t="shared" si="21"/>
        <v>62.396325236996084</v>
      </c>
      <c r="N81" s="27">
        <v>125</v>
      </c>
      <c r="O81" s="3"/>
    </row>
    <row r="82" spans="1:15" x14ac:dyDescent="0.25">
      <c r="A82" s="45"/>
      <c r="B82" s="6">
        <v>9</v>
      </c>
      <c r="C82" s="6">
        <f t="shared" si="16"/>
        <v>58.454418779366307</v>
      </c>
      <c r="D82" s="27">
        <v>125</v>
      </c>
      <c r="E82" s="6">
        <f t="shared" si="17"/>
        <v>63.604450134848427</v>
      </c>
      <c r="F82" s="27">
        <v>125</v>
      </c>
      <c r="G82" s="6">
        <f t="shared" si="18"/>
        <v>58.876641064832064</v>
      </c>
      <c r="H82" s="27">
        <v>125</v>
      </c>
      <c r="I82" s="6">
        <f t="shared" si="19"/>
        <v>67.781763408281023</v>
      </c>
      <c r="J82" s="27">
        <v>125</v>
      </c>
      <c r="K82" s="6">
        <f t="shared" si="20"/>
        <v>66.526447522871237</v>
      </c>
      <c r="L82" s="27">
        <v>125</v>
      </c>
      <c r="M82" s="6">
        <f t="shared" si="21"/>
        <v>66.526447522871237</v>
      </c>
      <c r="N82" s="27">
        <v>125</v>
      </c>
      <c r="O82" s="3"/>
    </row>
    <row r="83" spans="1:15" x14ac:dyDescent="0.25">
      <c r="A83" s="45"/>
      <c r="B83" s="6">
        <v>12</v>
      </c>
      <c r="C83" s="6">
        <f t="shared" si="16"/>
        <v>52.526739895712574</v>
      </c>
      <c r="D83" s="27">
        <v>125</v>
      </c>
      <c r="E83" s="6">
        <f t="shared" si="17"/>
        <v>52.721814713928104</v>
      </c>
      <c r="F83" s="27">
        <v>125</v>
      </c>
      <c r="G83" s="6">
        <f t="shared" si="18"/>
        <v>50.128899707876982</v>
      </c>
      <c r="H83" s="27">
        <v>125</v>
      </c>
      <c r="I83" s="6">
        <f t="shared" si="19"/>
        <v>64.907792823054223</v>
      </c>
      <c r="J83" s="27">
        <v>125</v>
      </c>
      <c r="K83" s="6">
        <f t="shared" si="20"/>
        <v>62.797853150449377</v>
      </c>
      <c r="L83" s="27">
        <v>125</v>
      </c>
      <c r="M83" s="6">
        <f t="shared" si="21"/>
        <v>63.852822986751825</v>
      </c>
      <c r="N83" s="27">
        <v>125</v>
      </c>
      <c r="O83" s="3"/>
    </row>
    <row r="84" spans="1:15" x14ac:dyDescent="0.25">
      <c r="A84" s="45"/>
      <c r="B84" s="6">
        <v>15</v>
      </c>
      <c r="C84" s="6">
        <f t="shared" si="16"/>
        <v>50.169208578937443</v>
      </c>
      <c r="D84" s="27">
        <v>125</v>
      </c>
      <c r="E84" s="6">
        <f t="shared" si="17"/>
        <v>46.607047335177995</v>
      </c>
      <c r="F84" s="27">
        <v>125</v>
      </c>
      <c r="G84" s="6">
        <f t="shared" si="18"/>
        <v>45.354244958390581</v>
      </c>
      <c r="H84" s="27">
        <v>125</v>
      </c>
      <c r="I84" s="6">
        <f t="shared" si="19"/>
        <v>65.96276265935667</v>
      </c>
      <c r="J84" s="27">
        <v>125</v>
      </c>
      <c r="K84" s="6">
        <f t="shared" si="20"/>
        <v>66.814553119778651</v>
      </c>
      <c r="L84" s="27">
        <v>125</v>
      </c>
      <c r="M84" s="6">
        <f t="shared" si="21"/>
        <v>65.21450084563844</v>
      </c>
      <c r="N84" s="27">
        <v>125</v>
      </c>
      <c r="O84" s="3"/>
    </row>
    <row r="85" spans="1:15" x14ac:dyDescent="0.25">
      <c r="A85" s="45"/>
      <c r="B85" s="6">
        <v>18</v>
      </c>
      <c r="C85" s="6">
        <f t="shared" si="16"/>
        <v>42.649189284477664</v>
      </c>
      <c r="D85" s="27">
        <v>125</v>
      </c>
      <c r="E85" s="6">
        <f t="shared" si="17"/>
        <v>41.543727515076192</v>
      </c>
      <c r="F85" s="27">
        <v>125</v>
      </c>
      <c r="G85" s="6">
        <f t="shared" si="18"/>
        <v>44.360484976071547</v>
      </c>
      <c r="H85" s="27">
        <v>125</v>
      </c>
      <c r="I85" s="6">
        <f t="shared" si="19"/>
        <v>66.658698472115617</v>
      </c>
      <c r="J85" s="27">
        <v>125</v>
      </c>
      <c r="K85" s="6">
        <f t="shared" si="20"/>
        <v>71.53903179409815</v>
      </c>
      <c r="L85" s="27">
        <v>125</v>
      </c>
      <c r="M85" s="6">
        <f t="shared" si="21"/>
        <v>61.807271144531569</v>
      </c>
      <c r="N85" s="27">
        <v>125</v>
      </c>
      <c r="O85" s="3"/>
    </row>
    <row r="86" spans="1:15" ht="15" customHeight="1" x14ac:dyDescent="0.25">
      <c r="A86" s="46"/>
      <c r="B86" s="6">
        <v>21</v>
      </c>
      <c r="C86" s="6">
        <f t="shared" si="16"/>
        <v>40.660007368532369</v>
      </c>
      <c r="D86" s="27">
        <v>125</v>
      </c>
      <c r="E86" s="6">
        <f t="shared" si="17"/>
        <v>40.927702206097386</v>
      </c>
      <c r="F86" s="27">
        <v>125</v>
      </c>
      <c r="G86" s="6">
        <f t="shared" si="18"/>
        <v>38.856496865381722</v>
      </c>
      <c r="H86" s="27">
        <v>125</v>
      </c>
      <c r="I86" s="6">
        <f t="shared" si="19"/>
        <v>48.941804058152357</v>
      </c>
      <c r="J86" s="27">
        <v>125</v>
      </c>
      <c r="K86" s="6">
        <f t="shared" si="20"/>
        <v>56.043488695480292</v>
      </c>
      <c r="L86" s="27">
        <v>125</v>
      </c>
      <c r="M86" s="6">
        <f t="shared" si="21"/>
        <v>56.043488695480292</v>
      </c>
      <c r="N86" s="27">
        <v>125</v>
      </c>
      <c r="O86" s="3"/>
    </row>
    <row r="87" spans="1:15" ht="15" customHeight="1" x14ac:dyDescent="0.25">
      <c r="A87" s="11"/>
      <c r="B87" s="12"/>
      <c r="C87" s="12"/>
      <c r="D87" s="12"/>
      <c r="E87" s="12"/>
      <c r="F87" s="12"/>
      <c r="G87" s="3"/>
      <c r="H87" s="3"/>
      <c r="I87" s="3"/>
      <c r="J87" s="3"/>
      <c r="K87" s="3"/>
      <c r="L87" s="3"/>
      <c r="M87" s="3"/>
      <c r="N87" s="3"/>
      <c r="O87" s="3"/>
    </row>
    <row r="88" spans="1:15" ht="15" customHeight="1" x14ac:dyDescent="0.25">
      <c r="A88" s="3"/>
      <c r="B88" s="3"/>
      <c r="C88" s="47" t="s">
        <v>8</v>
      </c>
      <c r="D88" s="47"/>
      <c r="E88" s="47"/>
      <c r="F88" s="47" t="s">
        <v>33</v>
      </c>
      <c r="G88" s="47"/>
      <c r="H88" s="47"/>
      <c r="I88" s="3"/>
      <c r="J88" s="3"/>
      <c r="K88" s="3"/>
      <c r="L88" s="3"/>
      <c r="M88" s="3"/>
      <c r="N88" s="3"/>
      <c r="O88" s="3"/>
    </row>
    <row r="89" spans="1:15" x14ac:dyDescent="0.25">
      <c r="A89" s="48" t="s">
        <v>32</v>
      </c>
      <c r="B89" s="6" t="s">
        <v>4</v>
      </c>
      <c r="C89" s="6">
        <v>1</v>
      </c>
      <c r="D89" s="6">
        <v>2</v>
      </c>
      <c r="E89" s="6">
        <v>3</v>
      </c>
      <c r="F89" s="6">
        <v>1</v>
      </c>
      <c r="G89" s="6">
        <v>2</v>
      </c>
      <c r="H89" s="6">
        <v>3</v>
      </c>
      <c r="I89" s="3"/>
      <c r="J89" s="3"/>
      <c r="K89" s="3"/>
      <c r="L89" s="3"/>
      <c r="M89" s="3"/>
      <c r="N89" s="3"/>
      <c r="O89" s="3"/>
    </row>
    <row r="90" spans="1:15" ht="15" customHeight="1" x14ac:dyDescent="0.25">
      <c r="A90" s="48"/>
      <c r="B90" s="6">
        <v>0</v>
      </c>
      <c r="C90" s="6">
        <f t="shared" ref="C90:C97" si="22">C79/1000</f>
        <v>5.9183798067670691E-2</v>
      </c>
      <c r="D90" s="6">
        <f t="shared" ref="D90:D97" si="23">E79/1000</f>
        <v>5.9224644353666582E-2</v>
      </c>
      <c r="E90" s="6">
        <f t="shared" ref="E90:E97" si="24">G79/1000</f>
        <v>5.6300910198170954E-2</v>
      </c>
      <c r="F90" s="6">
        <f t="shared" ref="F90:F97" si="25">I79/1000</f>
        <v>5.7307962155781982E-2</v>
      </c>
      <c r="G90" s="6">
        <f t="shared" ref="G90:G97" si="26">K79/1000</f>
        <v>5.6473039920707339E-2</v>
      </c>
      <c r="H90" s="6">
        <f t="shared" ref="H90:H97" si="27">M79/1000</f>
        <v>6.027871305649081E-2</v>
      </c>
      <c r="I90" s="3"/>
      <c r="J90" s="3"/>
      <c r="K90" s="3"/>
      <c r="L90" s="3"/>
      <c r="M90" s="3"/>
      <c r="N90" s="3"/>
      <c r="O90" s="3"/>
    </row>
    <row r="91" spans="1:15" ht="15" customHeight="1" x14ac:dyDescent="0.25">
      <c r="A91" s="48"/>
      <c r="B91" s="6">
        <v>3</v>
      </c>
      <c r="C91" s="6">
        <f t="shared" si="22"/>
        <v>5.9704735129825569E-2</v>
      </c>
      <c r="D91" s="6">
        <f t="shared" si="23"/>
        <v>5.4855559911294392E-2</v>
      </c>
      <c r="E91" s="6">
        <f t="shared" si="24"/>
        <v>5.1479585697060293E-2</v>
      </c>
      <c r="F91" s="6">
        <f t="shared" si="25"/>
        <v>5.7537277853561185E-2</v>
      </c>
      <c r="G91" s="6">
        <f t="shared" si="26"/>
        <v>6.058818996098006E-2</v>
      </c>
      <c r="H91" s="6">
        <f t="shared" si="27"/>
        <v>6.1006888248671981E-2</v>
      </c>
      <c r="I91" s="3"/>
      <c r="J91" s="3"/>
      <c r="K91" s="3"/>
      <c r="L91" s="3"/>
      <c r="M91" s="3"/>
      <c r="N91" s="3"/>
      <c r="O91" s="3"/>
    </row>
    <row r="92" spans="1:15" x14ac:dyDescent="0.25">
      <c r="A92" s="48"/>
      <c r="B92" s="6">
        <v>6</v>
      </c>
      <c r="C92" s="6">
        <f t="shared" si="22"/>
        <v>6.2762332280540165E-2</v>
      </c>
      <c r="D92" s="6">
        <f t="shared" si="23"/>
        <v>5.6682191792599222E-2</v>
      </c>
      <c r="E92" s="6">
        <f t="shared" si="24"/>
        <v>6.0201730510778921E-2</v>
      </c>
      <c r="F92" s="6">
        <f t="shared" si="25"/>
        <v>6.1094159383520516E-2</v>
      </c>
      <c r="G92" s="6">
        <f t="shared" si="26"/>
        <v>6.5687003157781185E-2</v>
      </c>
      <c r="H92" s="6">
        <f t="shared" si="27"/>
        <v>6.2396325236996085E-2</v>
      </c>
      <c r="I92" s="3"/>
      <c r="J92" s="3"/>
      <c r="K92" s="3"/>
      <c r="L92" s="3"/>
      <c r="M92" s="3"/>
      <c r="N92" s="3"/>
      <c r="O92" s="3"/>
    </row>
    <row r="93" spans="1:15" x14ac:dyDescent="0.25">
      <c r="A93" s="48"/>
      <c r="B93" s="6">
        <v>9</v>
      </c>
      <c r="C93" s="6">
        <f t="shared" si="22"/>
        <v>5.8454418779366309E-2</v>
      </c>
      <c r="D93" s="6">
        <f t="shared" si="23"/>
        <v>6.3604450134848431E-2</v>
      </c>
      <c r="E93" s="6">
        <f t="shared" si="24"/>
        <v>5.8876641064832064E-2</v>
      </c>
      <c r="F93" s="6">
        <f t="shared" si="25"/>
        <v>6.7781763408281029E-2</v>
      </c>
      <c r="G93" s="6">
        <f t="shared" si="26"/>
        <v>6.6526447522871235E-2</v>
      </c>
      <c r="H93" s="6">
        <f t="shared" si="27"/>
        <v>6.6526447522871235E-2</v>
      </c>
      <c r="I93" s="3"/>
      <c r="J93" s="3"/>
      <c r="K93" s="3"/>
      <c r="L93" s="3"/>
      <c r="M93" s="3"/>
      <c r="N93" s="3"/>
      <c r="O93" s="3"/>
    </row>
    <row r="94" spans="1:15" x14ac:dyDescent="0.25">
      <c r="A94" s="48"/>
      <c r="B94" s="6">
        <v>12</v>
      </c>
      <c r="C94" s="6">
        <f t="shared" si="22"/>
        <v>5.2526739895712576E-2</v>
      </c>
      <c r="D94" s="6">
        <f t="shared" si="23"/>
        <v>5.2721814713928103E-2</v>
      </c>
      <c r="E94" s="6">
        <f t="shared" si="24"/>
        <v>5.0128899707876984E-2</v>
      </c>
      <c r="F94" s="6">
        <f t="shared" si="25"/>
        <v>6.4907792823054228E-2</v>
      </c>
      <c r="G94" s="6">
        <f t="shared" si="26"/>
        <v>6.2797853150449376E-2</v>
      </c>
      <c r="H94" s="6">
        <f t="shared" si="27"/>
        <v>6.3852822986751823E-2</v>
      </c>
      <c r="I94" s="3"/>
      <c r="J94" s="3"/>
      <c r="K94" s="3"/>
      <c r="L94" s="3"/>
      <c r="M94" s="3"/>
      <c r="N94" s="3"/>
      <c r="O94" s="3"/>
    </row>
    <row r="95" spans="1:15" x14ac:dyDescent="0.25">
      <c r="A95" s="48"/>
      <c r="B95" s="6">
        <v>15</v>
      </c>
      <c r="C95" s="6">
        <f t="shared" si="22"/>
        <v>5.0169208578937446E-2</v>
      </c>
      <c r="D95" s="6">
        <f t="shared" si="23"/>
        <v>4.6607047335177995E-2</v>
      </c>
      <c r="E95" s="6">
        <f t="shared" si="24"/>
        <v>4.5354244958390584E-2</v>
      </c>
      <c r="F95" s="6">
        <f t="shared" si="25"/>
        <v>6.5962762659356675E-2</v>
      </c>
      <c r="G95" s="6">
        <f t="shared" si="26"/>
        <v>6.6814553119778658E-2</v>
      </c>
      <c r="H95" s="6">
        <f t="shared" si="27"/>
        <v>6.5214500845638443E-2</v>
      </c>
      <c r="I95" s="3"/>
      <c r="J95" s="3"/>
      <c r="K95" s="3"/>
      <c r="L95" s="3"/>
      <c r="M95" s="3"/>
      <c r="N95" s="3"/>
      <c r="O95" s="3"/>
    </row>
    <row r="96" spans="1:15" x14ac:dyDescent="0.25">
      <c r="A96" s="48"/>
      <c r="B96" s="6">
        <v>18</v>
      </c>
      <c r="C96" s="6">
        <f t="shared" si="22"/>
        <v>4.2649189284477668E-2</v>
      </c>
      <c r="D96" s="6">
        <f t="shared" si="23"/>
        <v>4.1543727515076193E-2</v>
      </c>
      <c r="E96" s="6">
        <f t="shared" si="24"/>
        <v>4.4360484976071549E-2</v>
      </c>
      <c r="F96" s="6">
        <f t="shared" si="25"/>
        <v>6.6658698472115613E-2</v>
      </c>
      <c r="G96" s="6">
        <f t="shared" si="26"/>
        <v>7.1539031794098151E-2</v>
      </c>
      <c r="H96" s="6">
        <f t="shared" si="27"/>
        <v>6.1807271144531571E-2</v>
      </c>
      <c r="I96" s="3"/>
      <c r="J96" s="3"/>
      <c r="K96" s="3"/>
      <c r="L96" s="3"/>
      <c r="M96" s="3"/>
      <c r="N96" s="3"/>
      <c r="O96" s="3"/>
    </row>
    <row r="97" spans="1:15" x14ac:dyDescent="0.25">
      <c r="A97" s="48"/>
      <c r="B97" s="6">
        <v>21</v>
      </c>
      <c r="C97" s="6">
        <f t="shared" si="22"/>
        <v>4.0660007368532369E-2</v>
      </c>
      <c r="D97" s="6">
        <f t="shared" si="23"/>
        <v>4.0927702206097386E-2</v>
      </c>
      <c r="E97" s="6">
        <f t="shared" si="24"/>
        <v>3.8856496865381722E-2</v>
      </c>
      <c r="F97" s="6">
        <f t="shared" si="25"/>
        <v>4.8941804058152356E-2</v>
      </c>
      <c r="G97" s="6">
        <f t="shared" si="26"/>
        <v>5.6043488695480294E-2</v>
      </c>
      <c r="H97" s="6">
        <f t="shared" si="27"/>
        <v>5.6043488695480294E-2</v>
      </c>
      <c r="I97" s="3"/>
      <c r="J97" s="3"/>
      <c r="K97" s="3"/>
      <c r="L97" s="3"/>
      <c r="M97" s="3"/>
      <c r="N97" s="3"/>
      <c r="O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3"/>
      <c r="B99" s="3"/>
      <c r="C99" s="41" t="s">
        <v>3</v>
      </c>
      <c r="D99" s="4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48" t="s">
        <v>43</v>
      </c>
      <c r="B100" s="6" t="s">
        <v>4</v>
      </c>
      <c r="C100" s="6" t="s">
        <v>8</v>
      </c>
      <c r="D100" s="6" t="s">
        <v>33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48"/>
      <c r="B101" s="6">
        <v>0</v>
      </c>
      <c r="C101" s="6">
        <f>AVERAGE(C90:E90)</f>
        <v>5.8236450873169414E-2</v>
      </c>
      <c r="D101" s="6">
        <f>AVERAGE(F90:H90)</f>
        <v>5.8019905044326713E-2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48"/>
      <c r="B102" s="6">
        <v>3</v>
      </c>
      <c r="C102" s="6">
        <f t="shared" ref="C102:C108" si="28">AVERAGE(C91:E91)</f>
        <v>5.5346626912726758E-2</v>
      </c>
      <c r="D102" s="6">
        <f t="shared" ref="D102:D108" si="29">AVERAGE(F91:H91)</f>
        <v>5.9710785354404411E-2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48"/>
      <c r="B103" s="6">
        <v>6</v>
      </c>
      <c r="C103" s="6">
        <f t="shared" si="28"/>
        <v>5.9882084861306105E-2</v>
      </c>
      <c r="D103" s="6">
        <f t="shared" si="29"/>
        <v>6.3059162592765935E-2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48"/>
      <c r="B104" s="6">
        <v>9</v>
      </c>
      <c r="C104" s="6">
        <f t="shared" si="28"/>
        <v>6.0311836659682268E-2</v>
      </c>
      <c r="D104" s="6">
        <f t="shared" si="29"/>
        <v>6.6944886151341157E-2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48"/>
      <c r="B105" s="6">
        <v>12</v>
      </c>
      <c r="C105" s="6">
        <f t="shared" si="28"/>
        <v>5.1792484772505885E-2</v>
      </c>
      <c r="D105" s="6">
        <f t="shared" si="29"/>
        <v>6.3852822986751809E-2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48"/>
      <c r="B106" s="6">
        <v>15</v>
      </c>
      <c r="C106" s="6">
        <f t="shared" si="28"/>
        <v>4.7376833624168675E-2</v>
      </c>
      <c r="D106" s="6">
        <f t="shared" si="29"/>
        <v>6.5997272208257921E-2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48"/>
      <c r="B107" s="6">
        <v>18</v>
      </c>
      <c r="C107" s="6">
        <f t="shared" si="28"/>
        <v>4.2851133925208472E-2</v>
      </c>
      <c r="D107" s="6">
        <f t="shared" si="29"/>
        <v>6.6668333803581781E-2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48"/>
      <c r="B108" s="6">
        <v>21</v>
      </c>
      <c r="C108" s="6">
        <f t="shared" si="28"/>
        <v>4.0148068813337157E-2</v>
      </c>
      <c r="D108" s="6">
        <f t="shared" si="29"/>
        <v>5.3676260483037648E-2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11"/>
      <c r="B109" s="12"/>
      <c r="C109" s="12"/>
      <c r="D109" s="1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7"/>
      <c r="B110" s="37"/>
      <c r="C110" s="49" t="s">
        <v>3</v>
      </c>
      <c r="D110" s="49"/>
      <c r="E110" s="37"/>
    </row>
    <row r="111" spans="1:15" x14ac:dyDescent="0.25">
      <c r="A111" s="40" t="s">
        <v>44</v>
      </c>
      <c r="B111" s="38" t="s">
        <v>4</v>
      </c>
      <c r="C111" s="39" t="s">
        <v>8</v>
      </c>
      <c r="D111" s="39" t="s">
        <v>33</v>
      </c>
      <c r="E111" s="37"/>
    </row>
    <row r="112" spans="1:15" x14ac:dyDescent="0.25">
      <c r="A112" s="40"/>
      <c r="B112" s="38">
        <v>0</v>
      </c>
      <c r="C112" s="35">
        <f>R38/C101</f>
        <v>9.6922878365943532</v>
      </c>
      <c r="D112" s="35">
        <f>S38/D101</f>
        <v>2.0682557116962026</v>
      </c>
      <c r="E112" s="37"/>
    </row>
    <row r="113" spans="1:5" x14ac:dyDescent="0.25">
      <c r="A113" s="40"/>
      <c r="B113" s="38">
        <v>3</v>
      </c>
      <c r="C113" s="35">
        <f t="shared" ref="C113:D119" si="30">R39/C102</f>
        <v>14.213452753085038</v>
      </c>
      <c r="D113" s="35">
        <f t="shared" si="30"/>
        <v>17.082341053562484</v>
      </c>
      <c r="E113" s="37"/>
    </row>
    <row r="114" spans="1:5" x14ac:dyDescent="0.25">
      <c r="A114" s="40"/>
      <c r="B114" s="38">
        <v>6</v>
      </c>
      <c r="C114" s="35">
        <f t="shared" si="30"/>
        <v>17.033475076267617</v>
      </c>
      <c r="D114" s="35">
        <f t="shared" si="30"/>
        <v>20.051716395445759</v>
      </c>
      <c r="E114" s="37"/>
    </row>
    <row r="115" spans="1:5" x14ac:dyDescent="0.25">
      <c r="A115" s="40"/>
      <c r="B115" s="38">
        <v>9</v>
      </c>
      <c r="C115" s="35">
        <f t="shared" si="30"/>
        <v>62.047890256405545</v>
      </c>
      <c r="D115" s="35">
        <f t="shared" si="30"/>
        <v>44.779787525528889</v>
      </c>
      <c r="E115" s="37"/>
    </row>
    <row r="116" spans="1:5" x14ac:dyDescent="0.25">
      <c r="A116" s="40"/>
      <c r="B116" s="38">
        <v>12</v>
      </c>
      <c r="C116" s="35">
        <f t="shared" si="30"/>
        <v>31.664825644175242</v>
      </c>
      <c r="D116" s="35">
        <f t="shared" si="30"/>
        <v>137.05127983028711</v>
      </c>
      <c r="E116" s="37"/>
    </row>
    <row r="117" spans="1:5" x14ac:dyDescent="0.25">
      <c r="A117" s="40"/>
      <c r="B117" s="38">
        <v>15</v>
      </c>
      <c r="C117" s="35">
        <f t="shared" si="30"/>
        <v>30.394601957219081</v>
      </c>
      <c r="D117" s="35">
        <f t="shared" si="30"/>
        <v>201.96120904556278</v>
      </c>
      <c r="E117" s="37"/>
    </row>
    <row r="118" spans="1:5" x14ac:dyDescent="0.25">
      <c r="A118" s="40"/>
      <c r="B118" s="38">
        <v>18</v>
      </c>
      <c r="C118" s="35">
        <f t="shared" si="30"/>
        <v>103.09593639898725</v>
      </c>
      <c r="D118" s="35">
        <f t="shared" si="30"/>
        <v>212.9280086311816</v>
      </c>
      <c r="E118" s="37"/>
    </row>
    <row r="119" spans="1:5" x14ac:dyDescent="0.25">
      <c r="A119" s="40"/>
      <c r="B119" s="38">
        <v>21</v>
      </c>
      <c r="C119" s="35">
        <f t="shared" si="30"/>
        <v>112.25114432327454</v>
      </c>
      <c r="D119" s="35">
        <f t="shared" si="30"/>
        <v>260.74013781154372</v>
      </c>
      <c r="E119" s="37"/>
    </row>
  </sheetData>
  <mergeCells count="40">
    <mergeCell ref="C99:D99"/>
    <mergeCell ref="A100:A108"/>
    <mergeCell ref="C110:D110"/>
    <mergeCell ref="A111:A119"/>
    <mergeCell ref="A77:A86"/>
    <mergeCell ref="C77:H77"/>
    <mergeCell ref="I77:N77"/>
    <mergeCell ref="C88:E88"/>
    <mergeCell ref="F88:H88"/>
    <mergeCell ref="A89:A97"/>
    <mergeCell ref="A57:A65"/>
    <mergeCell ref="C57:E57"/>
    <mergeCell ref="F57:H57"/>
    <mergeCell ref="A67:A75"/>
    <mergeCell ref="C67:E67"/>
    <mergeCell ref="F67:H67"/>
    <mergeCell ref="R36:S36"/>
    <mergeCell ref="C37:E37"/>
    <mergeCell ref="F37:H37"/>
    <mergeCell ref="A47:A55"/>
    <mergeCell ref="C47:E47"/>
    <mergeCell ref="F47:H47"/>
    <mergeCell ref="P20:P23"/>
    <mergeCell ref="A25:A45"/>
    <mergeCell ref="B25:J25"/>
    <mergeCell ref="P25:P34"/>
    <mergeCell ref="C26:E26"/>
    <mergeCell ref="F26:H26"/>
    <mergeCell ref="B36:J36"/>
    <mergeCell ref="P36:P45"/>
    <mergeCell ref="A3:A23"/>
    <mergeCell ref="B3:J3"/>
    <mergeCell ref="P3:P12"/>
    <mergeCell ref="P16:P19"/>
    <mergeCell ref="Q3:U3"/>
    <mergeCell ref="C4:E4"/>
    <mergeCell ref="F4:H4"/>
    <mergeCell ref="B14:J14"/>
    <mergeCell ref="C15:E15"/>
    <mergeCell ref="F15:H1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80" zoomScaleNormal="80" workbookViewId="0">
      <selection activeCell="M26" sqref="M26"/>
    </sheetView>
  </sheetViews>
  <sheetFormatPr defaultRowHeight="15" x14ac:dyDescent="0.25"/>
  <cols>
    <col min="1" max="16384" width="9.140625" style="2"/>
  </cols>
  <sheetData>
    <row r="1" spans="1:8" ht="15" customHeight="1" x14ac:dyDescent="0.25">
      <c r="C1" s="13" t="s">
        <v>19</v>
      </c>
      <c r="D1" s="13" t="s">
        <v>20</v>
      </c>
      <c r="E1" s="13" t="s">
        <v>21</v>
      </c>
      <c r="F1" s="13" t="s">
        <v>19</v>
      </c>
      <c r="G1" s="13" t="s">
        <v>20</v>
      </c>
      <c r="H1" s="13" t="s">
        <v>21</v>
      </c>
    </row>
    <row r="2" spans="1:8" x14ac:dyDescent="0.25">
      <c r="A2" s="48" t="s">
        <v>44</v>
      </c>
      <c r="B2" s="6" t="s">
        <v>4</v>
      </c>
      <c r="C2" s="47" t="s">
        <v>8</v>
      </c>
      <c r="D2" s="47"/>
      <c r="E2" s="47"/>
      <c r="F2" s="47" t="s">
        <v>9</v>
      </c>
      <c r="G2" s="47"/>
      <c r="H2" s="47"/>
    </row>
    <row r="3" spans="1:8" x14ac:dyDescent="0.25">
      <c r="A3" s="48"/>
      <c r="B3" s="6">
        <v>0</v>
      </c>
      <c r="C3" s="13">
        <v>13.818937654664262</v>
      </c>
      <c r="D3" s="13">
        <v>11.238150884028059</v>
      </c>
      <c r="E3" s="13">
        <v>9.6922878365943532</v>
      </c>
      <c r="F3" s="13">
        <v>13.061799940604217</v>
      </c>
      <c r="G3" s="13">
        <v>2.4570183160867609</v>
      </c>
      <c r="H3" s="13">
        <v>2.0682557116962026</v>
      </c>
    </row>
    <row r="4" spans="1:8" x14ac:dyDescent="0.25">
      <c r="A4" s="48"/>
      <c r="B4" s="6">
        <v>3</v>
      </c>
      <c r="C4" s="13">
        <v>12.840104336153027</v>
      </c>
      <c r="D4" s="13">
        <v>16.700302977738801</v>
      </c>
      <c r="E4" s="13">
        <v>14.213452753085038</v>
      </c>
      <c r="F4" s="13">
        <v>12.904137129908699</v>
      </c>
      <c r="G4" s="13">
        <v>24.865079641064654</v>
      </c>
      <c r="H4" s="13">
        <v>17.082341053562484</v>
      </c>
    </row>
    <row r="5" spans="1:8" x14ac:dyDescent="0.25">
      <c r="A5" s="48"/>
      <c r="B5" s="6">
        <v>6</v>
      </c>
      <c r="C5" s="13">
        <v>26.878547619033945</v>
      </c>
      <c r="D5" s="13">
        <v>19.327291072375651</v>
      </c>
      <c r="E5" s="13">
        <v>17.033475076267617</v>
      </c>
      <c r="F5" s="13">
        <v>25.872264163094357</v>
      </c>
      <c r="G5" s="13">
        <v>26.608004604667816</v>
      </c>
      <c r="H5" s="13">
        <v>20.051716395445759</v>
      </c>
    </row>
    <row r="6" spans="1:8" x14ac:dyDescent="0.25">
      <c r="A6" s="48"/>
      <c r="B6" s="6">
        <v>9</v>
      </c>
      <c r="C6" s="13">
        <v>46.721553362769903</v>
      </c>
      <c r="D6" s="13">
        <v>35.261843119560396</v>
      </c>
      <c r="E6" s="13">
        <v>62.047890256405545</v>
      </c>
      <c r="F6" s="13">
        <v>56.785700514793483</v>
      </c>
      <c r="G6" s="13">
        <v>58.453480191688229</v>
      </c>
      <c r="H6" s="13">
        <v>44.779787525528889</v>
      </c>
    </row>
    <row r="7" spans="1:8" x14ac:dyDescent="0.25">
      <c r="A7" s="48"/>
      <c r="B7" s="6">
        <v>12</v>
      </c>
      <c r="C7" s="13">
        <v>32.296096339994378</v>
      </c>
      <c r="D7" s="13">
        <v>29.325138694792702</v>
      </c>
      <c r="E7" s="13">
        <v>31.664825644175242</v>
      </c>
      <c r="F7" s="13">
        <v>159.30161895075449</v>
      </c>
      <c r="G7" s="13">
        <v>140.36178257516318</v>
      </c>
      <c r="H7" s="13">
        <v>137.05127983028711</v>
      </c>
    </row>
    <row r="8" spans="1:8" x14ac:dyDescent="0.25">
      <c r="A8" s="48"/>
      <c r="B8" s="6">
        <v>15</v>
      </c>
      <c r="C8" s="13">
        <v>30.765803396684547</v>
      </c>
      <c r="D8" s="13">
        <v>48.892443311762385</v>
      </c>
      <c r="E8" s="13">
        <v>30.394601957219081</v>
      </c>
      <c r="F8" s="13">
        <v>187.78963530300203</v>
      </c>
      <c r="G8" s="13">
        <v>173.56404827254465</v>
      </c>
      <c r="H8" s="13">
        <v>201.96120904556278</v>
      </c>
    </row>
    <row r="9" spans="1:8" x14ac:dyDescent="0.25">
      <c r="A9" s="48"/>
      <c r="B9" s="6">
        <v>18</v>
      </c>
      <c r="C9" s="13">
        <v>109.70532152996699</v>
      </c>
      <c r="D9" s="13">
        <v>103.93808530362749</v>
      </c>
      <c r="E9" s="13">
        <v>103.09593639898725</v>
      </c>
      <c r="F9" s="13">
        <v>201.50325722996362</v>
      </c>
      <c r="G9" s="13">
        <v>212.7138766237812</v>
      </c>
      <c r="H9" s="13">
        <v>212.9280086311816</v>
      </c>
    </row>
    <row r="10" spans="1:8" x14ac:dyDescent="0.25">
      <c r="A10" s="48"/>
      <c r="B10" s="6">
        <v>21</v>
      </c>
      <c r="C10" s="13">
        <v>89.729672969184364</v>
      </c>
      <c r="D10" s="13">
        <v>100.00693440368076</v>
      </c>
      <c r="E10" s="13">
        <v>112.25114432327454</v>
      </c>
      <c r="F10" s="13">
        <v>229.40146878263397</v>
      </c>
      <c r="G10" s="13">
        <v>185.0577147512947</v>
      </c>
      <c r="H10" s="13">
        <v>260.74013781154372</v>
      </c>
    </row>
    <row r="12" spans="1:8" x14ac:dyDescent="0.25">
      <c r="A12" s="44" t="s">
        <v>3</v>
      </c>
      <c r="B12" s="6" t="s">
        <v>4</v>
      </c>
      <c r="C12" s="6" t="s">
        <v>8</v>
      </c>
      <c r="D12" s="6" t="s">
        <v>22</v>
      </c>
      <c r="E12" s="6" t="s">
        <v>9</v>
      </c>
      <c r="F12" s="6" t="s">
        <v>22</v>
      </c>
      <c r="G12" s="6" t="s">
        <v>23</v>
      </c>
      <c r="H12" s="6" t="s">
        <v>24</v>
      </c>
    </row>
    <row r="13" spans="1:8" x14ac:dyDescent="0.25">
      <c r="A13" s="45"/>
      <c r="B13" s="6">
        <v>0</v>
      </c>
      <c r="C13" s="6">
        <f t="shared" ref="C13:C20" si="0">AVERAGE(C3:E3)</f>
        <v>11.58312545842889</v>
      </c>
      <c r="D13" s="6">
        <f t="shared" ref="D13:D20" si="1">STDEV(C3:E3)</f>
        <v>2.0848417860790764</v>
      </c>
      <c r="E13" s="6">
        <f t="shared" ref="E13:E20" si="2">AVERAGE(F3:H3)</f>
        <v>5.8623579894623932</v>
      </c>
      <c r="F13" s="13">
        <f t="shared" ref="F13:F20" si="3">STDEV(F3:H3)</f>
        <v>6.2379289348740352</v>
      </c>
      <c r="G13" s="13">
        <f>_xlfn.T.TEST(C3:E3,F3:H3,1,1)</f>
        <v>7.4868593404887607E-2</v>
      </c>
      <c r="H13" s="59"/>
    </row>
    <row r="14" spans="1:8" x14ac:dyDescent="0.25">
      <c r="A14" s="45"/>
      <c r="B14" s="6">
        <v>3</v>
      </c>
      <c r="C14" s="6">
        <f t="shared" si="0"/>
        <v>14.584620022325621</v>
      </c>
      <c r="D14" s="6">
        <f t="shared" si="1"/>
        <v>1.9566827143003678</v>
      </c>
      <c r="E14" s="6">
        <f t="shared" si="2"/>
        <v>18.283852608178609</v>
      </c>
      <c r="F14" s="13">
        <f t="shared" si="3"/>
        <v>6.0703178624106293</v>
      </c>
      <c r="G14" s="13">
        <f t="shared" ref="G14:G20" si="4">_xlfn.T.TEST(C4:E4,F4:H4,1,1)</f>
        <v>0.12982542662076668</v>
      </c>
      <c r="H14" s="59"/>
    </row>
    <row r="15" spans="1:8" x14ac:dyDescent="0.25">
      <c r="A15" s="45"/>
      <c r="B15" s="6">
        <v>6</v>
      </c>
      <c r="C15" s="6">
        <f t="shared" si="0"/>
        <v>21.079771255892407</v>
      </c>
      <c r="D15" s="6">
        <f t="shared" si="1"/>
        <v>5.1511895168297777</v>
      </c>
      <c r="E15" s="6">
        <f t="shared" si="2"/>
        <v>24.177328387735979</v>
      </c>
      <c r="F15" s="13">
        <f t="shared" si="3"/>
        <v>3.591773132108746</v>
      </c>
      <c r="G15" s="13">
        <f t="shared" si="4"/>
        <v>0.16238011681109293</v>
      </c>
      <c r="H15" s="59"/>
    </row>
    <row r="16" spans="1:8" x14ac:dyDescent="0.25">
      <c r="A16" s="45"/>
      <c r="B16" s="6">
        <v>9</v>
      </c>
      <c r="C16" s="6">
        <f t="shared" si="0"/>
        <v>48.010428912911948</v>
      </c>
      <c r="D16" s="6">
        <f t="shared" si="1"/>
        <v>13.439456106633848</v>
      </c>
      <c r="E16" s="6">
        <f t="shared" si="2"/>
        <v>53.339656077336862</v>
      </c>
      <c r="F16" s="13">
        <f t="shared" si="3"/>
        <v>7.4598179924740196</v>
      </c>
      <c r="G16" s="13">
        <f t="shared" si="4"/>
        <v>0.34925274032647691</v>
      </c>
      <c r="H16" s="39"/>
    </row>
    <row r="17" spans="1:8" x14ac:dyDescent="0.25">
      <c r="A17" s="45"/>
      <c r="B17" s="6">
        <v>12</v>
      </c>
      <c r="C17" s="6">
        <f t="shared" si="0"/>
        <v>31.095353559654104</v>
      </c>
      <c r="D17" s="6">
        <f t="shared" si="1"/>
        <v>1.5652064316511753</v>
      </c>
      <c r="E17" s="6">
        <f t="shared" si="2"/>
        <v>145.57156045206827</v>
      </c>
      <c r="F17" s="13">
        <f t="shared" si="3"/>
        <v>12.005237893893124</v>
      </c>
      <c r="G17" s="13">
        <f t="shared" si="4"/>
        <v>1.59126324574481E-3</v>
      </c>
      <c r="H17" s="39" t="s">
        <v>35</v>
      </c>
    </row>
    <row r="18" spans="1:8" x14ac:dyDescent="0.25">
      <c r="A18" s="45"/>
      <c r="B18" s="6">
        <v>15</v>
      </c>
      <c r="C18" s="6">
        <f t="shared" si="0"/>
        <v>36.684282888555337</v>
      </c>
      <c r="D18" s="6">
        <f t="shared" si="1"/>
        <v>10.574206037156369</v>
      </c>
      <c r="E18" s="6">
        <f t="shared" si="2"/>
        <v>187.77163087370317</v>
      </c>
      <c r="F18" s="13">
        <f t="shared" si="3"/>
        <v>14.19858894791189</v>
      </c>
      <c r="G18" s="13">
        <f t="shared" si="4"/>
        <v>4.1546927243381821E-3</v>
      </c>
      <c r="H18" s="59" t="s">
        <v>35</v>
      </c>
    </row>
    <row r="19" spans="1:8" x14ac:dyDescent="0.25">
      <c r="A19" s="45"/>
      <c r="B19" s="6">
        <v>18</v>
      </c>
      <c r="C19" s="6">
        <f t="shared" si="0"/>
        <v>105.57978107752724</v>
      </c>
      <c r="D19" s="6">
        <f t="shared" si="1"/>
        <v>3.5975500987386226</v>
      </c>
      <c r="E19" s="6">
        <f t="shared" si="2"/>
        <v>209.04838082830881</v>
      </c>
      <c r="F19" s="13">
        <f t="shared" si="3"/>
        <v>6.5351458067037322</v>
      </c>
      <c r="G19" s="13">
        <f t="shared" si="4"/>
        <v>1.5870720175034975E-3</v>
      </c>
      <c r="H19" s="59" t="s">
        <v>35</v>
      </c>
    </row>
    <row r="20" spans="1:8" x14ac:dyDescent="0.25">
      <c r="A20" s="46"/>
      <c r="B20" s="6">
        <v>21</v>
      </c>
      <c r="C20" s="6">
        <f t="shared" si="0"/>
        <v>100.66258389871324</v>
      </c>
      <c r="D20" s="6">
        <f t="shared" si="1"/>
        <v>11.2750421366631</v>
      </c>
      <c r="E20" s="6">
        <f t="shared" si="2"/>
        <v>225.06644044849079</v>
      </c>
      <c r="F20" s="13">
        <f t="shared" si="3"/>
        <v>38.026985721471156</v>
      </c>
      <c r="G20" s="13">
        <f t="shared" si="4"/>
        <v>1.2252125048047549E-2</v>
      </c>
      <c r="H20" s="59" t="s">
        <v>35</v>
      </c>
    </row>
  </sheetData>
  <mergeCells count="4">
    <mergeCell ref="A2:A10"/>
    <mergeCell ref="C2:E2"/>
    <mergeCell ref="F2:H2"/>
    <mergeCell ref="A12:A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Assay n1</vt:lpstr>
      <vt:lpstr>Assay n2</vt:lpstr>
      <vt:lpstr>Assay n3</vt:lpstr>
      <vt:lpstr>AVERAGE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Akmal binti Mohamed Rozali</dc:creator>
  <cp:lastModifiedBy>A455LJ</cp:lastModifiedBy>
  <dcterms:created xsi:type="dcterms:W3CDTF">2014-11-13T04:40:07Z</dcterms:created>
  <dcterms:modified xsi:type="dcterms:W3CDTF">2016-12-13T23:28:10Z</dcterms:modified>
</cp:coreProperties>
</file>