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2.xml" ContentType="application/vnd.ms-office.chartcolorstyle+xml"/>
  <Override PartName="/xl/charts/style2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035" windowHeight="8565"/>
  </bookViews>
  <sheets>
    <sheet name="individual data" sheetId="1" r:id="rId1"/>
    <sheet name="spec means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" i="2" l="1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3" i="2"/>
  <c r="L3" i="2" l="1"/>
  <c r="L44" i="2"/>
  <c r="L43" i="2"/>
  <c r="L42" i="2"/>
  <c r="L41" i="2"/>
  <c r="L40" i="2"/>
  <c r="L39" i="2"/>
  <c r="L38" i="2"/>
  <c r="L37" i="2"/>
  <c r="L36" i="2"/>
  <c r="L35" i="2"/>
  <c r="L34" i="2"/>
  <c r="L33" i="2"/>
  <c r="L32" i="2"/>
  <c r="L31" i="2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L8" i="2"/>
  <c r="L7" i="2"/>
  <c r="L6" i="2"/>
  <c r="L4" i="2"/>
  <c r="J48" i="1" l="1"/>
  <c r="I48" i="1"/>
  <c r="J171" i="1"/>
  <c r="I171" i="1"/>
  <c r="J152" i="1"/>
  <c r="I152" i="1"/>
  <c r="J134" i="1"/>
  <c r="I134" i="1"/>
  <c r="J107" i="1"/>
  <c r="I107" i="1"/>
  <c r="J63" i="1"/>
  <c r="I63" i="1"/>
  <c r="I15" i="1"/>
  <c r="J15" i="1"/>
  <c r="I16" i="1"/>
  <c r="J16" i="1"/>
  <c r="J14" i="1"/>
  <c r="I14" i="1"/>
  <c r="R20" i="2" l="1"/>
  <c r="Q20" i="2"/>
  <c r="P20" i="2"/>
  <c r="J188" i="1"/>
  <c r="I188" i="1"/>
  <c r="J184" i="1"/>
  <c r="I184" i="1"/>
  <c r="J180" i="1"/>
  <c r="I180" i="1"/>
  <c r="J170" i="1"/>
  <c r="I170" i="1"/>
  <c r="J156" i="1"/>
  <c r="I156" i="1"/>
  <c r="J149" i="1"/>
  <c r="I149" i="1"/>
  <c r="J145" i="1"/>
  <c r="I145" i="1"/>
  <c r="J142" i="1"/>
  <c r="I142" i="1"/>
  <c r="J137" i="1"/>
  <c r="I137" i="1"/>
  <c r="J131" i="1"/>
  <c r="I131" i="1"/>
  <c r="J122" i="1"/>
  <c r="I122" i="1"/>
  <c r="J114" i="1"/>
  <c r="I114" i="1"/>
  <c r="J106" i="1"/>
  <c r="I106" i="1"/>
  <c r="J85" i="1"/>
  <c r="I85" i="1"/>
  <c r="J82" i="1"/>
  <c r="I82" i="1"/>
  <c r="J66" i="1"/>
  <c r="I66" i="1"/>
  <c r="J62" i="1"/>
  <c r="I62" i="1"/>
  <c r="J58" i="1"/>
  <c r="I58" i="1"/>
  <c r="J39" i="1"/>
  <c r="I39" i="1"/>
  <c r="J25" i="1"/>
  <c r="I25" i="1"/>
  <c r="J13" i="1"/>
  <c r="I13" i="1"/>
  <c r="J9" i="1"/>
  <c r="I9" i="1"/>
  <c r="J4" i="1"/>
  <c r="I4" i="1"/>
  <c r="I27" i="1"/>
  <c r="J27" i="1"/>
  <c r="I41" i="1"/>
  <c r="J41" i="1"/>
  <c r="I43" i="1"/>
  <c r="J43" i="1"/>
  <c r="I45" i="1"/>
  <c r="J45" i="1"/>
  <c r="I47" i="1"/>
  <c r="J47" i="1"/>
  <c r="I50" i="1"/>
  <c r="J50" i="1"/>
  <c r="I109" i="1"/>
  <c r="J109" i="1"/>
  <c r="I133" i="1"/>
  <c r="J133" i="1"/>
  <c r="I151" i="1"/>
  <c r="J151" i="1"/>
  <c r="I190" i="1" l="1"/>
</calcChain>
</file>

<file path=xl/sharedStrings.xml><?xml version="1.0" encoding="utf-8"?>
<sst xmlns="http://schemas.openxmlformats.org/spreadsheetml/2006/main" count="1187" uniqueCount="295">
  <si>
    <t>Arboreal</t>
  </si>
  <si>
    <t>Dactylopsila</t>
  </si>
  <si>
    <t>magalura</t>
  </si>
  <si>
    <t>M32374</t>
  </si>
  <si>
    <t>M9488</t>
  </si>
  <si>
    <t>M9489</t>
  </si>
  <si>
    <t>trivigata</t>
  </si>
  <si>
    <t>M38910</t>
  </si>
  <si>
    <t>M41272</t>
  </si>
  <si>
    <t>M42750</t>
  </si>
  <si>
    <t>M42751</t>
  </si>
  <si>
    <t>M9851</t>
  </si>
  <si>
    <t>Dendrolagus</t>
  </si>
  <si>
    <t>lumholtzi</t>
  </si>
  <si>
    <t>M21009</t>
  </si>
  <si>
    <t>matschiei</t>
  </si>
  <si>
    <t>M21013</t>
  </si>
  <si>
    <t>C7111</t>
  </si>
  <si>
    <t>C7127</t>
  </si>
  <si>
    <t>M001</t>
  </si>
  <si>
    <t>Didelphis</t>
  </si>
  <si>
    <t>californica</t>
  </si>
  <si>
    <t>HM559</t>
  </si>
  <si>
    <t>Gymnobelideus</t>
  </si>
  <si>
    <t>leadbeateri</t>
  </si>
  <si>
    <t>M24887</t>
  </si>
  <si>
    <t>Petauroides</t>
  </si>
  <si>
    <t>volans</t>
  </si>
  <si>
    <t>C10235</t>
  </si>
  <si>
    <t>C25803</t>
  </si>
  <si>
    <t>C25811</t>
  </si>
  <si>
    <t>C25812</t>
  </si>
  <si>
    <t>C25814</t>
  </si>
  <si>
    <t>C26150</t>
  </si>
  <si>
    <t>C27723</t>
  </si>
  <si>
    <t>C3889</t>
  </si>
  <si>
    <t>Petaurus</t>
  </si>
  <si>
    <t>australis</t>
  </si>
  <si>
    <t>M35441</t>
  </si>
  <si>
    <t>M37956</t>
  </si>
  <si>
    <t>norfolcensis</t>
  </si>
  <si>
    <t>M10373</t>
  </si>
  <si>
    <t>M31834</t>
  </si>
  <si>
    <t>M32998</t>
  </si>
  <si>
    <t>M35571</t>
  </si>
  <si>
    <t>M35572</t>
  </si>
  <si>
    <t>M35574</t>
  </si>
  <si>
    <t>M35704</t>
  </si>
  <si>
    <t>M35705</t>
  </si>
  <si>
    <t>M43627</t>
  </si>
  <si>
    <t>M47786</t>
  </si>
  <si>
    <t>M9691</t>
  </si>
  <si>
    <t>Phalanger</t>
  </si>
  <si>
    <t>maculatus</t>
  </si>
  <si>
    <t>M10907</t>
  </si>
  <si>
    <t>M11943</t>
  </si>
  <si>
    <t>carmelitae</t>
  </si>
  <si>
    <t>M30726</t>
  </si>
  <si>
    <t>M30731</t>
  </si>
  <si>
    <t>intercastellanus</t>
  </si>
  <si>
    <t>S1892</t>
  </si>
  <si>
    <t>S1893</t>
  </si>
  <si>
    <t>orientalis</t>
  </si>
  <si>
    <t>A11250</t>
  </si>
  <si>
    <t>M17206</t>
  </si>
  <si>
    <t>sericeus</t>
  </si>
  <si>
    <t>M30752</t>
  </si>
  <si>
    <t>Phascogale</t>
  </si>
  <si>
    <t>tapoatafa</t>
  </si>
  <si>
    <t>M17983</t>
  </si>
  <si>
    <t>M7522</t>
  </si>
  <si>
    <t>Phascolarctos</t>
  </si>
  <si>
    <t>cinerus</t>
  </si>
  <si>
    <t>C22285</t>
  </si>
  <si>
    <t>C26355</t>
  </si>
  <si>
    <t>C28651</t>
  </si>
  <si>
    <t>C28652</t>
  </si>
  <si>
    <t>C28655</t>
  </si>
  <si>
    <t>C28659</t>
  </si>
  <si>
    <t>C37640</t>
  </si>
  <si>
    <t>C6755</t>
  </si>
  <si>
    <t>Pseudocheirus</t>
  </si>
  <si>
    <t>occidentalis</t>
  </si>
  <si>
    <t>M21025</t>
  </si>
  <si>
    <t>M21234</t>
  </si>
  <si>
    <t>M7202</t>
  </si>
  <si>
    <t>M9875</t>
  </si>
  <si>
    <t>peregrinus</t>
  </si>
  <si>
    <t>M9870</t>
  </si>
  <si>
    <t>Trichosurus</t>
  </si>
  <si>
    <t>vulpeculaarnhemensis</t>
  </si>
  <si>
    <t>M19550</t>
  </si>
  <si>
    <t>vulpeculavulpecula</t>
  </si>
  <si>
    <t>M6595</t>
  </si>
  <si>
    <t>M6637</t>
  </si>
  <si>
    <t>M6640</t>
  </si>
  <si>
    <t>M6641</t>
  </si>
  <si>
    <t>M6646</t>
  </si>
  <si>
    <t>M6658</t>
  </si>
  <si>
    <t>M6774</t>
  </si>
  <si>
    <t>caninus</t>
  </si>
  <si>
    <t>M33831</t>
  </si>
  <si>
    <t>M33832</t>
  </si>
  <si>
    <t>M35762</t>
  </si>
  <si>
    <t>vulpeculafuliginosus</t>
  </si>
  <si>
    <t>C10746</t>
  </si>
  <si>
    <t>C3208</t>
  </si>
  <si>
    <t>C3235</t>
  </si>
  <si>
    <t>R3031</t>
  </si>
  <si>
    <t>R3037</t>
  </si>
  <si>
    <t>R7371</t>
  </si>
  <si>
    <t>Semiarboreal</t>
  </si>
  <si>
    <t>Dasyurus</t>
  </si>
  <si>
    <t>albopunctatus</t>
  </si>
  <si>
    <t>M23576</t>
  </si>
  <si>
    <t>M23604</t>
  </si>
  <si>
    <t>A6379</t>
  </si>
  <si>
    <t>B5449</t>
  </si>
  <si>
    <t>C14717</t>
  </si>
  <si>
    <t>C17696</t>
  </si>
  <si>
    <t>C17727</t>
  </si>
  <si>
    <t>C17757</t>
  </si>
  <si>
    <t>C25985</t>
  </si>
  <si>
    <t>C26657</t>
  </si>
  <si>
    <t>C35613</t>
  </si>
  <si>
    <t>C5778</t>
  </si>
  <si>
    <t>C6108</t>
  </si>
  <si>
    <t>M11137</t>
  </si>
  <si>
    <t>M23603</t>
  </si>
  <si>
    <t>M725</t>
  </si>
  <si>
    <t>M9798</t>
  </si>
  <si>
    <t>S1146</t>
  </si>
  <si>
    <t>S1560</t>
  </si>
  <si>
    <t>S1787</t>
  </si>
  <si>
    <t>S497</t>
  </si>
  <si>
    <t>S879</t>
  </si>
  <si>
    <t>Terrestrial</t>
  </si>
  <si>
    <t>Dasycercus</t>
  </si>
  <si>
    <t>cristicuda</t>
  </si>
  <si>
    <t>M3706</t>
  </si>
  <si>
    <t>Dasyuroides</t>
  </si>
  <si>
    <t>byrnei</t>
  </si>
  <si>
    <t>M7519</t>
  </si>
  <si>
    <t>M18284</t>
  </si>
  <si>
    <t>geoffroii</t>
  </si>
  <si>
    <t>M6922</t>
  </si>
  <si>
    <t>M6735</t>
  </si>
  <si>
    <t>M6582</t>
  </si>
  <si>
    <t>M6941</t>
  </si>
  <si>
    <t>hallacatus</t>
  </si>
  <si>
    <t>M7863</t>
  </si>
  <si>
    <t>M3651</t>
  </si>
  <si>
    <t>M22480</t>
  </si>
  <si>
    <t>M4029</t>
  </si>
  <si>
    <t>M24653</t>
  </si>
  <si>
    <t>C26501</t>
  </si>
  <si>
    <t>C684</t>
  </si>
  <si>
    <t>viverrinus</t>
  </si>
  <si>
    <t>M21230</t>
  </si>
  <si>
    <t>M2086</t>
  </si>
  <si>
    <t>M7222</t>
  </si>
  <si>
    <t>M1698</t>
  </si>
  <si>
    <t>R2585</t>
  </si>
  <si>
    <t>R2368</t>
  </si>
  <si>
    <t>C31527</t>
  </si>
  <si>
    <t>C17714</t>
  </si>
  <si>
    <t>C6080</t>
  </si>
  <si>
    <t>Echymipera</t>
  </si>
  <si>
    <t>kalubu</t>
  </si>
  <si>
    <t>M24591</t>
  </si>
  <si>
    <t>M24590</t>
  </si>
  <si>
    <t>Isoodon</t>
  </si>
  <si>
    <t>auratusbarrowensis</t>
  </si>
  <si>
    <t>M19076</t>
  </si>
  <si>
    <t>macrourus</t>
  </si>
  <si>
    <t>M15824</t>
  </si>
  <si>
    <t>M22082</t>
  </si>
  <si>
    <t>M19872</t>
  </si>
  <si>
    <t>obesulus</t>
  </si>
  <si>
    <t>M11135</t>
  </si>
  <si>
    <t>obselusfusciventer</t>
  </si>
  <si>
    <t>M6560</t>
  </si>
  <si>
    <t>obesulusfusciventer</t>
  </si>
  <si>
    <t>M6929</t>
  </si>
  <si>
    <t>M6770</t>
  </si>
  <si>
    <t>M6912</t>
  </si>
  <si>
    <t>Lasiorhinus</t>
  </si>
  <si>
    <t>latifrons</t>
  </si>
  <si>
    <t>C22355</t>
  </si>
  <si>
    <t>C22340</t>
  </si>
  <si>
    <t>C6708</t>
  </si>
  <si>
    <t>Macrotis</t>
  </si>
  <si>
    <t>lagotis</t>
  </si>
  <si>
    <t>M14370</t>
  </si>
  <si>
    <t>M10924</t>
  </si>
  <si>
    <t>M15935</t>
  </si>
  <si>
    <t>M6522</t>
  </si>
  <si>
    <t>Microperorycytes</t>
  </si>
  <si>
    <t>longicauda</t>
  </si>
  <si>
    <t>M37996</t>
  </si>
  <si>
    <t>M30734</t>
  </si>
  <si>
    <t>Myrecobius</t>
  </si>
  <si>
    <t>fasciatus</t>
  </si>
  <si>
    <t>M40551</t>
  </si>
  <si>
    <t>Perameles</t>
  </si>
  <si>
    <t>gunnii</t>
  </si>
  <si>
    <t>C8188</t>
  </si>
  <si>
    <t>C21584</t>
  </si>
  <si>
    <t>C32881</t>
  </si>
  <si>
    <t>M16590</t>
  </si>
  <si>
    <t>nasuta</t>
  </si>
  <si>
    <t>M8994</t>
  </si>
  <si>
    <t>S1073</t>
  </si>
  <si>
    <t>S1074</t>
  </si>
  <si>
    <t>M32983</t>
  </si>
  <si>
    <t>M11238</t>
  </si>
  <si>
    <t>S1065</t>
  </si>
  <si>
    <t>M35409</t>
  </si>
  <si>
    <t>M33610</t>
  </si>
  <si>
    <t>M35408</t>
  </si>
  <si>
    <t>S1072</t>
  </si>
  <si>
    <t>C35943</t>
  </si>
  <si>
    <t>C18497</t>
  </si>
  <si>
    <t>C26608</t>
  </si>
  <si>
    <t>C7772</t>
  </si>
  <si>
    <t>gymnotis</t>
  </si>
  <si>
    <t>M21907</t>
  </si>
  <si>
    <t>Sarcophilus</t>
  </si>
  <si>
    <t>harrisii</t>
  </si>
  <si>
    <t>R2993</t>
  </si>
  <si>
    <t>C6245</t>
  </si>
  <si>
    <t>R1552</t>
  </si>
  <si>
    <t>C6233</t>
  </si>
  <si>
    <t>C6264</t>
  </si>
  <si>
    <t>C6256</t>
  </si>
  <si>
    <t>M16593</t>
  </si>
  <si>
    <t>M16592</t>
  </si>
  <si>
    <t>M8836</t>
  </si>
  <si>
    <t>Thylocinus</t>
  </si>
  <si>
    <t>cynocephalus</t>
  </si>
  <si>
    <t>M1957</t>
  </si>
  <si>
    <t>M1959</t>
  </si>
  <si>
    <t>M4940</t>
  </si>
  <si>
    <t>M1960</t>
  </si>
  <si>
    <t>Vombatus</t>
  </si>
  <si>
    <t>ursinus</t>
  </si>
  <si>
    <t>C6652</t>
  </si>
  <si>
    <t>C9479</t>
  </si>
  <si>
    <t>C9480</t>
  </si>
  <si>
    <t>M55232</t>
  </si>
  <si>
    <t>M002</t>
  </si>
  <si>
    <t>loco</t>
  </si>
  <si>
    <t>locomotion</t>
  </si>
  <si>
    <t>genus</t>
  </si>
  <si>
    <t>species</t>
  </si>
  <si>
    <t>museum</t>
  </si>
  <si>
    <t>chord</t>
  </si>
  <si>
    <t>curvature</t>
  </si>
  <si>
    <t>ttests</t>
  </si>
  <si>
    <t>1v2</t>
  </si>
  <si>
    <t>1v3</t>
  </si>
  <si>
    <t>2v1</t>
  </si>
  <si>
    <t xml:space="preserve">count </t>
  </si>
  <si>
    <t>mean</t>
  </si>
  <si>
    <t>Humeral data means for 41 marsupial species</t>
  </si>
  <si>
    <t>Corrected as in table 1</t>
  </si>
  <si>
    <t>bennettianus</t>
  </si>
  <si>
    <t>virginiana</t>
  </si>
  <si>
    <t>mimicus</t>
  </si>
  <si>
    <t>vulpecula</t>
  </si>
  <si>
    <t>auratus</t>
  </si>
  <si>
    <t>Peroryctes</t>
  </si>
  <si>
    <t>body mass</t>
  </si>
  <si>
    <t>min</t>
  </si>
  <si>
    <t>max</t>
  </si>
  <si>
    <t>These species names are those used as labels in the morphologika files</t>
  </si>
  <si>
    <t>Curvature is the largest deviation from the chord (subtense) divided by the chord</t>
  </si>
  <si>
    <t>Chord is the length in mm of the measured curve</t>
  </si>
  <si>
    <t>abs curve</t>
  </si>
  <si>
    <t xml:space="preserve"> </t>
  </si>
  <si>
    <t>Key to museums</t>
  </si>
  <si>
    <t>WAM</t>
  </si>
  <si>
    <t>Western Australian Museum</t>
  </si>
  <si>
    <t>MV</t>
  </si>
  <si>
    <t>Museum Victoria</t>
  </si>
  <si>
    <t>AM</t>
  </si>
  <si>
    <t>Australian Museum</t>
  </si>
  <si>
    <t>SAM</t>
  </si>
  <si>
    <t>South Australian Museum</t>
  </si>
  <si>
    <t>US</t>
  </si>
  <si>
    <t>University of Sydney</t>
  </si>
  <si>
    <t>mus #</t>
  </si>
  <si>
    <t>m6966</t>
  </si>
  <si>
    <t>caudal curves are negative here, but have been changed to positive in the manuscript</t>
  </si>
  <si>
    <t>Updated species names as shown in table 1 are shown in the species means 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</si>
</sst>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'spec means'!$I$2</c:f>
              <c:strCache>
                <c:ptCount val="1"/>
                <c:pt idx="0">
                  <c:v>loco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'spec means'!$H$3:$H$44</c:f>
              <c:numCache>
                <c:formatCode>General</c:formatCode>
                <c:ptCount val="42"/>
                <c:pt idx="0">
                  <c:v>-8.227088199999999E-2</c:v>
                </c:pt>
                <c:pt idx="1">
                  <c:v>-8.0297923400000012E-2</c:v>
                </c:pt>
                <c:pt idx="3">
                  <c:v>-6.4695009249999991E-2</c:v>
                </c:pt>
                <c:pt idx="4">
                  <c:v>-5.2460753999999998E-2</c:v>
                </c:pt>
                <c:pt idx="5">
                  <c:v>-8.3160082999999996E-2</c:v>
                </c:pt>
                <c:pt idx="6">
                  <c:v>-9.3896714000000006E-2</c:v>
                </c:pt>
                <c:pt idx="7">
                  <c:v>-5.4213399555555548E-2</c:v>
                </c:pt>
                <c:pt idx="8">
                  <c:v>-5.9923698499999997E-2</c:v>
                </c:pt>
                <c:pt idx="9">
                  <c:v>-6.6721557666666667E-2</c:v>
                </c:pt>
                <c:pt idx="10">
                  <c:v>-6.1294677500000005E-2</c:v>
                </c:pt>
                <c:pt idx="11">
                  <c:v>-8.5418827000000003E-2</c:v>
                </c:pt>
                <c:pt idx="12">
                  <c:v>-8.3256943E-2</c:v>
                </c:pt>
                <c:pt idx="13">
                  <c:v>-9.1651736999999997E-2</c:v>
                </c:pt>
                <c:pt idx="14">
                  <c:v>-6.9329627000000005E-2</c:v>
                </c:pt>
                <c:pt idx="15">
                  <c:v>-5.0713680499999997E-2</c:v>
                </c:pt>
                <c:pt idx="16">
                  <c:v>-7.1778494749999991E-2</c:v>
                </c:pt>
                <c:pt idx="17">
                  <c:v>-7.2761683500000007E-2</c:v>
                </c:pt>
                <c:pt idx="18">
                  <c:v>-8.0373832000000006E-2</c:v>
                </c:pt>
                <c:pt idx="19">
                  <c:v>-8.556866266666667E-2</c:v>
                </c:pt>
                <c:pt idx="20">
                  <c:v>-7.499197937499999E-2</c:v>
                </c:pt>
                <c:pt idx="21">
                  <c:v>-0.106582415</c:v>
                </c:pt>
                <c:pt idx="22">
                  <c:v>-0.1050839410952381</c:v>
                </c:pt>
                <c:pt idx="23">
                  <c:v>-0.12073848199999999</c:v>
                </c:pt>
                <c:pt idx="24">
                  <c:v>-9.5681931999999997E-2</c:v>
                </c:pt>
                <c:pt idx="25">
                  <c:v>-0.10122522859999998</c:v>
                </c:pt>
                <c:pt idx="26">
                  <c:v>-8.0947689499999989E-2</c:v>
                </c:pt>
                <c:pt idx="27">
                  <c:v>-0.10235090133333333</c:v>
                </c:pt>
                <c:pt idx="28">
                  <c:v>-8.3816419000000003E-2</c:v>
                </c:pt>
                <c:pt idx="29">
                  <c:v>-8.1620577E-2</c:v>
                </c:pt>
                <c:pt idx="30">
                  <c:v>-7.7586835999999992E-2</c:v>
                </c:pt>
                <c:pt idx="31">
                  <c:v>-8.7492592399999999E-2</c:v>
                </c:pt>
                <c:pt idx="32">
                  <c:v>-8.0739022000000008E-2</c:v>
                </c:pt>
                <c:pt idx="33">
                  <c:v>-0.12190033875</c:v>
                </c:pt>
                <c:pt idx="34">
                  <c:v>-6.7347204500000007E-2</c:v>
                </c:pt>
                <c:pt idx="35">
                  <c:v>-6.7987074999999994E-2</c:v>
                </c:pt>
                <c:pt idx="36">
                  <c:v>-0.11682219874999999</c:v>
                </c:pt>
                <c:pt idx="37">
                  <c:v>-9.8932252666666665E-2</c:v>
                </c:pt>
                <c:pt idx="38">
                  <c:v>-8.3827717999999996E-2</c:v>
                </c:pt>
                <c:pt idx="39">
                  <c:v>-0.13529706499999999</c:v>
                </c:pt>
                <c:pt idx="40">
                  <c:v>-0.10005515649999999</c:v>
                </c:pt>
                <c:pt idx="41">
                  <c:v>-9.2004769E-2</c:v>
                </c:pt>
              </c:numCache>
            </c:numRef>
          </c:xVal>
          <c:yVal>
            <c:numRef>
              <c:f>'spec means'!$I$3:$I$44</c:f>
              <c:numCache>
                <c:formatCode>General</c:formatCode>
                <c:ptCount val="42"/>
                <c:pt idx="0">
                  <c:v>1</c:v>
                </c:pt>
                <c:pt idx="1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2</c:v>
                </c:pt>
                <c:pt idx="22">
                  <c:v>2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  <c:pt idx="32">
                  <c:v>3</c:v>
                </c:pt>
                <c:pt idx="33">
                  <c:v>3</c:v>
                </c:pt>
                <c:pt idx="34">
                  <c:v>3</c:v>
                </c:pt>
                <c:pt idx="35">
                  <c:v>3</c:v>
                </c:pt>
                <c:pt idx="36">
                  <c:v>3</c:v>
                </c:pt>
                <c:pt idx="37">
                  <c:v>3</c:v>
                </c:pt>
                <c:pt idx="38">
                  <c:v>3</c:v>
                </c:pt>
                <c:pt idx="39">
                  <c:v>3</c:v>
                </c:pt>
                <c:pt idx="40">
                  <c:v>3</c:v>
                </c:pt>
                <c:pt idx="41">
                  <c:v>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326208"/>
        <c:axId val="101374208"/>
      </c:scatterChart>
      <c:valAx>
        <c:axId val="1013262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1374208"/>
        <c:crosses val="autoZero"/>
        <c:crossBetween val="midCat"/>
      </c:valAx>
      <c:valAx>
        <c:axId val="101374208"/>
        <c:scaling>
          <c:orientation val="minMax"/>
          <c:max val="3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1326208"/>
        <c:crosses val="autoZero"/>
        <c:crossBetween val="midCat"/>
        <c:majorUnit val="1"/>
        <c:min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400050</xdr:colOff>
      <xdr:row>1</xdr:row>
      <xdr:rowOff>128587</xdr:rowOff>
    </xdr:from>
    <xdr:to>
      <xdr:col>23</xdr:col>
      <xdr:colOff>180975</xdr:colOff>
      <xdr:row>16</xdr:row>
      <xdr:rowOff>14287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0"/>
  <sheetViews>
    <sheetView tabSelected="1" topLeftCell="E1" workbookViewId="0">
      <selection activeCell="M18" sqref="M18"/>
    </sheetView>
  </sheetViews>
  <sheetFormatPr defaultRowHeight="15" x14ac:dyDescent="0.25"/>
  <cols>
    <col min="3" max="3" width="16.5703125" bestFit="1" customWidth="1"/>
    <col min="4" max="4" width="21.42578125" bestFit="1" customWidth="1"/>
    <col min="5" max="5" width="12.140625" customWidth="1"/>
  </cols>
  <sheetData>
    <row r="1" spans="1:14" x14ac:dyDescent="0.25">
      <c r="A1" t="s">
        <v>251</v>
      </c>
      <c r="B1" t="s">
        <v>252</v>
      </c>
      <c r="C1" t="s">
        <v>253</v>
      </c>
      <c r="D1" t="s">
        <v>254</v>
      </c>
      <c r="E1" t="s">
        <v>255</v>
      </c>
      <c r="F1" t="s">
        <v>291</v>
      </c>
      <c r="G1" t="s">
        <v>256</v>
      </c>
      <c r="H1" t="s">
        <v>257</v>
      </c>
      <c r="I1" t="s">
        <v>262</v>
      </c>
      <c r="J1" t="s">
        <v>263</v>
      </c>
      <c r="L1" t="s">
        <v>277</v>
      </c>
    </row>
    <row r="2" spans="1:14" x14ac:dyDescent="0.25">
      <c r="A2">
        <v>1</v>
      </c>
      <c r="B2" t="s">
        <v>0</v>
      </c>
      <c r="C2" t="s">
        <v>1</v>
      </c>
      <c r="D2" t="s">
        <v>2</v>
      </c>
      <c r="E2" t="s">
        <v>285</v>
      </c>
      <c r="F2" t="s">
        <v>3</v>
      </c>
      <c r="G2">
        <v>36.869999999999997</v>
      </c>
      <c r="H2">
        <v>-0.101128838</v>
      </c>
      <c r="L2" t="s">
        <v>276</v>
      </c>
    </row>
    <row r="3" spans="1:14" x14ac:dyDescent="0.25">
      <c r="A3">
        <v>1</v>
      </c>
      <c r="B3" t="s">
        <v>0</v>
      </c>
      <c r="C3" t="s">
        <v>1</v>
      </c>
      <c r="D3" t="s">
        <v>2</v>
      </c>
      <c r="E3" t="s">
        <v>285</v>
      </c>
      <c r="F3" t="s">
        <v>4</v>
      </c>
      <c r="G3">
        <v>32.14</v>
      </c>
      <c r="H3">
        <v>-7.7887198000000005E-2</v>
      </c>
      <c r="L3" t="s">
        <v>293</v>
      </c>
    </row>
    <row r="4" spans="1:14" x14ac:dyDescent="0.25">
      <c r="A4">
        <v>1</v>
      </c>
      <c r="B4" t="s">
        <v>0</v>
      </c>
      <c r="C4" t="s">
        <v>1</v>
      </c>
      <c r="D4" t="s">
        <v>2</v>
      </c>
      <c r="E4" t="s">
        <v>285</v>
      </c>
      <c r="F4" t="s">
        <v>5</v>
      </c>
      <c r="G4">
        <v>28.45</v>
      </c>
      <c r="H4">
        <v>-6.7796609999999993E-2</v>
      </c>
      <c r="I4">
        <f>COUNT(H2:H4)</f>
        <v>3</v>
      </c>
      <c r="J4">
        <f>AVERAGE(H2:H4)</f>
        <v>-8.227088199999999E-2</v>
      </c>
    </row>
    <row r="5" spans="1:14" x14ac:dyDescent="0.25">
      <c r="A5">
        <v>1</v>
      </c>
      <c r="B5" t="s">
        <v>0</v>
      </c>
      <c r="C5" t="s">
        <v>1</v>
      </c>
      <c r="D5" t="s">
        <v>6</v>
      </c>
      <c r="E5" t="s">
        <v>285</v>
      </c>
      <c r="F5" t="s">
        <v>7</v>
      </c>
      <c r="G5">
        <v>29.56</v>
      </c>
      <c r="H5">
        <v>-0.102564103</v>
      </c>
      <c r="L5" t="s">
        <v>275</v>
      </c>
    </row>
    <row r="6" spans="1:14" x14ac:dyDescent="0.25">
      <c r="A6">
        <v>1</v>
      </c>
      <c r="B6" t="s">
        <v>0</v>
      </c>
      <c r="C6" t="s">
        <v>1</v>
      </c>
      <c r="D6" t="s">
        <v>6</v>
      </c>
      <c r="E6" t="s">
        <v>285</v>
      </c>
      <c r="F6" t="s">
        <v>8</v>
      </c>
      <c r="G6">
        <v>33.31</v>
      </c>
      <c r="H6">
        <v>-6.0963087999999999E-2</v>
      </c>
      <c r="L6" t="s">
        <v>294</v>
      </c>
    </row>
    <row r="7" spans="1:14" x14ac:dyDescent="0.25">
      <c r="A7">
        <v>1</v>
      </c>
      <c r="B7" t="s">
        <v>0</v>
      </c>
      <c r="C7" t="s">
        <v>1</v>
      </c>
      <c r="D7" t="s">
        <v>6</v>
      </c>
      <c r="E7" t="s">
        <v>285</v>
      </c>
      <c r="F7" t="s">
        <v>9</v>
      </c>
      <c r="G7">
        <v>35.380000000000003</v>
      </c>
      <c r="H7">
        <v>-7.5343957000000003E-2</v>
      </c>
    </row>
    <row r="8" spans="1:14" x14ac:dyDescent="0.25">
      <c r="A8">
        <v>1</v>
      </c>
      <c r="B8" t="s">
        <v>0</v>
      </c>
      <c r="C8" t="s">
        <v>1</v>
      </c>
      <c r="D8" t="s">
        <v>6</v>
      </c>
      <c r="E8" t="s">
        <v>285</v>
      </c>
      <c r="F8" t="s">
        <v>10</v>
      </c>
      <c r="G8">
        <v>35.57</v>
      </c>
      <c r="H8">
        <v>-8.0035110000000007E-2</v>
      </c>
      <c r="L8" t="s">
        <v>280</v>
      </c>
    </row>
    <row r="9" spans="1:14" x14ac:dyDescent="0.25">
      <c r="A9">
        <v>1</v>
      </c>
      <c r="B9" t="s">
        <v>0</v>
      </c>
      <c r="C9" t="s">
        <v>1</v>
      </c>
      <c r="D9" t="s">
        <v>6</v>
      </c>
      <c r="E9" t="s">
        <v>285</v>
      </c>
      <c r="F9" t="s">
        <v>11</v>
      </c>
      <c r="G9">
        <v>33.090000000000003</v>
      </c>
      <c r="H9">
        <v>-8.2583358999999995E-2</v>
      </c>
      <c r="I9">
        <f>COUNT(H5:H9)</f>
        <v>5</v>
      </c>
      <c r="J9">
        <f>AVERAGE(H5:H9)</f>
        <v>-8.0297923400000012E-2</v>
      </c>
      <c r="L9" t="s">
        <v>281</v>
      </c>
      <c r="N9" t="s">
        <v>282</v>
      </c>
    </row>
    <row r="10" spans="1:14" x14ac:dyDescent="0.25">
      <c r="A10">
        <v>1</v>
      </c>
      <c r="B10" t="s">
        <v>0</v>
      </c>
      <c r="C10" t="s">
        <v>12</v>
      </c>
      <c r="D10" t="s">
        <v>13</v>
      </c>
      <c r="E10" t="s">
        <v>281</v>
      </c>
      <c r="F10" t="s">
        <v>14</v>
      </c>
      <c r="G10">
        <v>86.71</v>
      </c>
      <c r="H10">
        <v>-6.2422716000000003E-2</v>
      </c>
      <c r="L10" t="s">
        <v>283</v>
      </c>
      <c r="N10" t="s">
        <v>284</v>
      </c>
    </row>
    <row r="11" spans="1:14" x14ac:dyDescent="0.25">
      <c r="A11">
        <v>1</v>
      </c>
      <c r="B11" t="s">
        <v>0</v>
      </c>
      <c r="C11" t="s">
        <v>12</v>
      </c>
      <c r="D11" t="s">
        <v>13</v>
      </c>
      <c r="E11" t="s">
        <v>283</v>
      </c>
      <c r="F11" t="s">
        <v>17</v>
      </c>
      <c r="G11">
        <v>90.31</v>
      </c>
      <c r="H11">
        <v>-6.1935483999999999E-2</v>
      </c>
      <c r="L11" t="s">
        <v>285</v>
      </c>
      <c r="N11" t="s">
        <v>286</v>
      </c>
    </row>
    <row r="12" spans="1:14" x14ac:dyDescent="0.25">
      <c r="A12">
        <v>1</v>
      </c>
      <c r="B12" t="s">
        <v>0</v>
      </c>
      <c r="C12" t="s">
        <v>12</v>
      </c>
      <c r="D12" t="s">
        <v>13</v>
      </c>
      <c r="E12" t="s">
        <v>283</v>
      </c>
      <c r="F12" t="s">
        <v>18</v>
      </c>
      <c r="G12">
        <v>98.43</v>
      </c>
      <c r="H12">
        <v>-6.0411311000000002E-2</v>
      </c>
      <c r="L12" t="s">
        <v>287</v>
      </c>
      <c r="N12" t="s">
        <v>288</v>
      </c>
    </row>
    <row r="13" spans="1:14" x14ac:dyDescent="0.25">
      <c r="A13">
        <v>1</v>
      </c>
      <c r="B13" t="s">
        <v>0</v>
      </c>
      <c r="C13" t="s">
        <v>12</v>
      </c>
      <c r="D13" t="s">
        <v>13</v>
      </c>
      <c r="E13" t="s">
        <v>285</v>
      </c>
      <c r="F13" t="s">
        <v>19</v>
      </c>
      <c r="G13">
        <v>46.78</v>
      </c>
      <c r="H13">
        <v>-7.4010525999999993E-2</v>
      </c>
      <c r="I13">
        <f>COUNT(H10:H13)</f>
        <v>4</v>
      </c>
      <c r="J13">
        <f>AVERAGE(H10:H13)</f>
        <v>-6.4695009249999991E-2</v>
      </c>
      <c r="L13" t="s">
        <v>289</v>
      </c>
      <c r="N13" t="s">
        <v>290</v>
      </c>
    </row>
    <row r="14" spans="1:14" x14ac:dyDescent="0.25">
      <c r="A14">
        <v>1</v>
      </c>
      <c r="B14" t="s">
        <v>0</v>
      </c>
      <c r="C14" t="s">
        <v>12</v>
      </c>
      <c r="D14" t="s">
        <v>15</v>
      </c>
      <c r="E14" t="s">
        <v>281</v>
      </c>
      <c r="F14" t="s">
        <v>16</v>
      </c>
      <c r="G14">
        <v>106.61</v>
      </c>
      <c r="H14">
        <v>-5.2460753999999998E-2</v>
      </c>
      <c r="I14">
        <f>COUNT(H14)</f>
        <v>1</v>
      </c>
      <c r="J14">
        <f>AVERAGE(H14)</f>
        <v>-5.2460753999999998E-2</v>
      </c>
    </row>
    <row r="15" spans="1:14" x14ac:dyDescent="0.25">
      <c r="A15">
        <v>1</v>
      </c>
      <c r="B15" t="s">
        <v>0</v>
      </c>
      <c r="C15" t="s">
        <v>20</v>
      </c>
      <c r="D15" t="s">
        <v>21</v>
      </c>
      <c r="E15" t="s">
        <v>287</v>
      </c>
      <c r="F15" t="s">
        <v>22</v>
      </c>
      <c r="G15">
        <v>61.82</v>
      </c>
      <c r="H15">
        <v>-8.3160082999999996E-2</v>
      </c>
      <c r="I15">
        <f>COUNT(H15)</f>
        <v>1</v>
      </c>
      <c r="J15">
        <f>AVERAGE(H15)</f>
        <v>-8.3160082999999996E-2</v>
      </c>
    </row>
    <row r="16" spans="1:14" x14ac:dyDescent="0.25">
      <c r="A16">
        <v>1</v>
      </c>
      <c r="B16" t="s">
        <v>0</v>
      </c>
      <c r="C16" t="s">
        <v>23</v>
      </c>
      <c r="D16" t="s">
        <v>24</v>
      </c>
      <c r="E16" t="s">
        <v>285</v>
      </c>
      <c r="F16" t="s">
        <v>25</v>
      </c>
      <c r="G16">
        <v>22.75</v>
      </c>
      <c r="H16">
        <v>-9.3896714000000006E-2</v>
      </c>
      <c r="I16">
        <f>COUNT(H16)</f>
        <v>1</v>
      </c>
      <c r="J16">
        <f>AVERAGE(H16)</f>
        <v>-9.3896714000000006E-2</v>
      </c>
    </row>
    <row r="17" spans="1:10" x14ac:dyDescent="0.25">
      <c r="A17">
        <v>1</v>
      </c>
      <c r="B17" t="s">
        <v>0</v>
      </c>
      <c r="C17" t="s">
        <v>26</v>
      </c>
      <c r="D17" t="s">
        <v>27</v>
      </c>
      <c r="E17" t="s">
        <v>285</v>
      </c>
      <c r="F17" t="s">
        <v>250</v>
      </c>
      <c r="G17">
        <v>54.12</v>
      </c>
      <c r="H17">
        <v>-4.0805610999999999E-2</v>
      </c>
    </row>
    <row r="18" spans="1:10" x14ac:dyDescent="0.25">
      <c r="A18">
        <v>1</v>
      </c>
      <c r="B18" t="s">
        <v>0</v>
      </c>
      <c r="C18" t="s">
        <v>26</v>
      </c>
      <c r="D18" t="s">
        <v>27</v>
      </c>
      <c r="E18" t="s">
        <v>283</v>
      </c>
      <c r="F18" t="s">
        <v>28</v>
      </c>
      <c r="G18">
        <v>77.8</v>
      </c>
      <c r="H18">
        <v>-5.0128535000000002E-2</v>
      </c>
    </row>
    <row r="19" spans="1:10" x14ac:dyDescent="0.25">
      <c r="A19">
        <v>1</v>
      </c>
      <c r="B19" t="s">
        <v>0</v>
      </c>
      <c r="C19" t="s">
        <v>26</v>
      </c>
      <c r="D19" t="s">
        <v>27</v>
      </c>
      <c r="E19" t="s">
        <v>283</v>
      </c>
      <c r="F19" t="s">
        <v>29</v>
      </c>
      <c r="G19">
        <v>68.77</v>
      </c>
      <c r="H19">
        <v>-5.0970295999999998E-2</v>
      </c>
    </row>
    <row r="20" spans="1:10" x14ac:dyDescent="0.25">
      <c r="A20">
        <v>1</v>
      </c>
      <c r="B20" t="s">
        <v>0</v>
      </c>
      <c r="C20" t="s">
        <v>26</v>
      </c>
      <c r="D20" t="s">
        <v>27</v>
      </c>
      <c r="E20" t="s">
        <v>283</v>
      </c>
      <c r="F20" t="s">
        <v>30</v>
      </c>
      <c r="G20">
        <v>74.31</v>
      </c>
      <c r="H20">
        <v>-5.9872610999999999E-2</v>
      </c>
    </row>
    <row r="21" spans="1:10" x14ac:dyDescent="0.25">
      <c r="A21">
        <v>1</v>
      </c>
      <c r="B21" t="s">
        <v>0</v>
      </c>
      <c r="C21" t="s">
        <v>26</v>
      </c>
      <c r="D21" t="s">
        <v>27</v>
      </c>
      <c r="E21" t="s">
        <v>283</v>
      </c>
      <c r="F21" t="s">
        <v>31</v>
      </c>
      <c r="G21">
        <v>69.23</v>
      </c>
      <c r="H21">
        <v>-6.6854397999999995E-2</v>
      </c>
    </row>
    <row r="22" spans="1:10" x14ac:dyDescent="0.25">
      <c r="A22">
        <v>1</v>
      </c>
      <c r="B22" t="s">
        <v>0</v>
      </c>
      <c r="C22" t="s">
        <v>26</v>
      </c>
      <c r="D22" t="s">
        <v>27</v>
      </c>
      <c r="E22" t="s">
        <v>283</v>
      </c>
      <c r="F22" t="s">
        <v>32</v>
      </c>
      <c r="G22">
        <v>73.09</v>
      </c>
      <c r="H22">
        <v>-4.3923034E-2</v>
      </c>
    </row>
    <row r="23" spans="1:10" x14ac:dyDescent="0.25">
      <c r="A23">
        <v>1</v>
      </c>
      <c r="B23" t="s">
        <v>0</v>
      </c>
      <c r="C23" t="s">
        <v>26</v>
      </c>
      <c r="D23" t="s">
        <v>27</v>
      </c>
      <c r="E23" t="s">
        <v>283</v>
      </c>
      <c r="F23" t="s">
        <v>33</v>
      </c>
      <c r="G23">
        <v>77.66</v>
      </c>
      <c r="H23">
        <v>-5.9819413000000002E-2</v>
      </c>
    </row>
    <row r="24" spans="1:10" x14ac:dyDescent="0.25">
      <c r="A24">
        <v>1</v>
      </c>
      <c r="B24" t="s">
        <v>0</v>
      </c>
      <c r="C24" t="s">
        <v>26</v>
      </c>
      <c r="D24" t="s">
        <v>27</v>
      </c>
      <c r="E24" t="s">
        <v>283</v>
      </c>
      <c r="F24" t="s">
        <v>34</v>
      </c>
      <c r="G24">
        <v>80.28</v>
      </c>
      <c r="H24">
        <v>-5.1060203999999998E-2</v>
      </c>
    </row>
    <row r="25" spans="1:10" x14ac:dyDescent="0.25">
      <c r="A25">
        <v>1</v>
      </c>
      <c r="B25" t="s">
        <v>0</v>
      </c>
      <c r="C25" t="s">
        <v>26</v>
      </c>
      <c r="D25" t="s">
        <v>27</v>
      </c>
      <c r="E25" t="s">
        <v>283</v>
      </c>
      <c r="F25" t="s">
        <v>35</v>
      </c>
      <c r="G25">
        <v>70.3</v>
      </c>
      <c r="H25">
        <v>-6.4486494000000005E-2</v>
      </c>
      <c r="I25">
        <f>COUNT(H17:H25)</f>
        <v>9</v>
      </c>
      <c r="J25">
        <f>AVERAGE(H17:H25)</f>
        <v>-5.4213399555555548E-2</v>
      </c>
    </row>
    <row r="26" spans="1:10" x14ac:dyDescent="0.25">
      <c r="A26">
        <v>1</v>
      </c>
      <c r="B26" t="s">
        <v>0</v>
      </c>
      <c r="C26" t="s">
        <v>36</v>
      </c>
      <c r="D26" t="s">
        <v>37</v>
      </c>
      <c r="E26" t="s">
        <v>285</v>
      </c>
      <c r="F26" t="s">
        <v>38</v>
      </c>
      <c r="G26">
        <v>51.63</v>
      </c>
      <c r="H26">
        <v>-5.3601339999999997E-2</v>
      </c>
    </row>
    <row r="27" spans="1:10" x14ac:dyDescent="0.25">
      <c r="A27">
        <v>1</v>
      </c>
      <c r="B27" t="s">
        <v>0</v>
      </c>
      <c r="C27" t="s">
        <v>36</v>
      </c>
      <c r="D27" t="s">
        <v>37</v>
      </c>
      <c r="E27" t="s">
        <v>285</v>
      </c>
      <c r="F27" t="s">
        <v>39</v>
      </c>
      <c r="G27">
        <v>53.76</v>
      </c>
      <c r="H27">
        <v>-6.6246056999999997E-2</v>
      </c>
      <c r="I27">
        <f>COUNT(H26:H27)</f>
        <v>2</v>
      </c>
      <c r="J27">
        <f>AVERAGE(H26:H27)</f>
        <v>-5.9923698499999997E-2</v>
      </c>
    </row>
    <row r="28" spans="1:10" x14ac:dyDescent="0.25">
      <c r="A28">
        <v>1</v>
      </c>
      <c r="B28" t="s">
        <v>0</v>
      </c>
      <c r="C28" t="s">
        <v>36</v>
      </c>
      <c r="D28" t="s">
        <v>40</v>
      </c>
      <c r="E28" t="s">
        <v>285</v>
      </c>
      <c r="F28" t="s">
        <v>41</v>
      </c>
      <c r="G28">
        <v>34.01</v>
      </c>
      <c r="H28">
        <v>-6.1637916000000001E-2</v>
      </c>
    </row>
    <row r="29" spans="1:10" x14ac:dyDescent="0.25">
      <c r="A29">
        <v>1</v>
      </c>
      <c r="B29" t="s">
        <v>0</v>
      </c>
      <c r="C29" t="s">
        <v>36</v>
      </c>
      <c r="D29" t="s">
        <v>40</v>
      </c>
      <c r="E29" t="s">
        <v>285</v>
      </c>
      <c r="F29" t="s">
        <v>42</v>
      </c>
      <c r="G29">
        <v>34.1</v>
      </c>
      <c r="H29">
        <v>-6.7017513000000001E-2</v>
      </c>
    </row>
    <row r="30" spans="1:10" x14ac:dyDescent="0.25">
      <c r="A30">
        <v>1</v>
      </c>
      <c r="B30" t="s">
        <v>0</v>
      </c>
      <c r="C30" t="s">
        <v>36</v>
      </c>
      <c r="D30" t="s">
        <v>40</v>
      </c>
      <c r="E30" t="s">
        <v>285</v>
      </c>
      <c r="F30" t="s">
        <v>43</v>
      </c>
      <c r="G30">
        <v>34.33</v>
      </c>
      <c r="H30">
        <v>-8.2525287000000003E-2</v>
      </c>
    </row>
    <row r="31" spans="1:10" x14ac:dyDescent="0.25">
      <c r="A31">
        <v>1</v>
      </c>
      <c r="B31" t="s">
        <v>0</v>
      </c>
      <c r="C31" t="s">
        <v>36</v>
      </c>
      <c r="D31" t="s">
        <v>40</v>
      </c>
      <c r="E31" t="s">
        <v>285</v>
      </c>
      <c r="F31" t="s">
        <v>44</v>
      </c>
      <c r="G31">
        <v>35.51</v>
      </c>
      <c r="H31">
        <v>-5.8196282000000002E-2</v>
      </c>
    </row>
    <row r="32" spans="1:10" x14ac:dyDescent="0.25">
      <c r="A32">
        <v>1</v>
      </c>
      <c r="B32" t="s">
        <v>0</v>
      </c>
      <c r="C32" t="s">
        <v>36</v>
      </c>
      <c r="D32" t="s">
        <v>40</v>
      </c>
      <c r="E32" t="s">
        <v>285</v>
      </c>
      <c r="F32" t="s">
        <v>45</v>
      </c>
      <c r="G32">
        <v>34.33</v>
      </c>
      <c r="H32">
        <v>-6.0362520000000003E-2</v>
      </c>
    </row>
    <row r="33" spans="1:10" x14ac:dyDescent="0.25">
      <c r="A33">
        <v>1</v>
      </c>
      <c r="B33" t="s">
        <v>0</v>
      </c>
      <c r="C33" t="s">
        <v>36</v>
      </c>
      <c r="D33" t="s">
        <v>40</v>
      </c>
      <c r="E33" t="s">
        <v>285</v>
      </c>
      <c r="F33" t="s">
        <v>46</v>
      </c>
      <c r="G33">
        <v>34.24</v>
      </c>
      <c r="H33">
        <v>-7.2528047999999998E-2</v>
      </c>
    </row>
    <row r="34" spans="1:10" x14ac:dyDescent="0.25">
      <c r="A34">
        <v>1</v>
      </c>
      <c r="B34" t="s">
        <v>0</v>
      </c>
      <c r="C34" t="s">
        <v>36</v>
      </c>
      <c r="D34" t="s">
        <v>40</v>
      </c>
      <c r="E34" t="s">
        <v>285</v>
      </c>
      <c r="F34" t="s">
        <v>47</v>
      </c>
      <c r="G34">
        <v>37.340000000000003</v>
      </c>
      <c r="H34">
        <v>-7.7911892999999996E-2</v>
      </c>
    </row>
    <row r="35" spans="1:10" x14ac:dyDescent="0.25">
      <c r="A35">
        <v>1</v>
      </c>
      <c r="B35" t="s">
        <v>0</v>
      </c>
      <c r="C35" t="s">
        <v>36</v>
      </c>
      <c r="D35" t="s">
        <v>40</v>
      </c>
      <c r="E35" t="s">
        <v>285</v>
      </c>
      <c r="F35" t="s">
        <v>48</v>
      </c>
      <c r="G35">
        <v>37.619999999999997</v>
      </c>
      <c r="H35">
        <v>-5.7768881000000001E-2</v>
      </c>
    </row>
    <row r="36" spans="1:10" x14ac:dyDescent="0.25">
      <c r="A36">
        <v>1</v>
      </c>
      <c r="B36" t="s">
        <v>0</v>
      </c>
      <c r="C36" t="s">
        <v>36</v>
      </c>
      <c r="D36" t="s">
        <v>40</v>
      </c>
      <c r="E36" t="s">
        <v>285</v>
      </c>
      <c r="F36" t="s">
        <v>48</v>
      </c>
      <c r="G36">
        <v>37.369999999999997</v>
      </c>
      <c r="H36">
        <v>-6.3937097999999998E-2</v>
      </c>
    </row>
    <row r="37" spans="1:10" x14ac:dyDescent="0.25">
      <c r="A37">
        <v>1</v>
      </c>
      <c r="B37" t="s">
        <v>0</v>
      </c>
      <c r="C37" t="s">
        <v>36</v>
      </c>
      <c r="D37" t="s">
        <v>40</v>
      </c>
      <c r="E37" t="s">
        <v>285</v>
      </c>
      <c r="F37" t="s">
        <v>49</v>
      </c>
      <c r="G37">
        <v>33.89</v>
      </c>
      <c r="H37">
        <v>-7.2187162999999999E-2</v>
      </c>
    </row>
    <row r="38" spans="1:10" x14ac:dyDescent="0.25">
      <c r="A38">
        <v>1</v>
      </c>
      <c r="B38" t="s">
        <v>0</v>
      </c>
      <c r="C38" t="s">
        <v>36</v>
      </c>
      <c r="D38" t="s">
        <v>40</v>
      </c>
      <c r="E38" t="s">
        <v>285</v>
      </c>
      <c r="F38" t="s">
        <v>50</v>
      </c>
      <c r="G38">
        <v>38.229999999999997</v>
      </c>
      <c r="H38">
        <v>-6.3829786999999999E-2</v>
      </c>
    </row>
    <row r="39" spans="1:10" x14ac:dyDescent="0.25">
      <c r="A39">
        <v>1</v>
      </c>
      <c r="B39" t="s">
        <v>0</v>
      </c>
      <c r="C39" t="s">
        <v>36</v>
      </c>
      <c r="D39" t="s">
        <v>40</v>
      </c>
      <c r="E39" t="s">
        <v>285</v>
      </c>
      <c r="F39" t="s">
        <v>51</v>
      </c>
      <c r="G39">
        <v>36.729999999999997</v>
      </c>
      <c r="H39">
        <v>-6.2756303999999999E-2</v>
      </c>
      <c r="I39">
        <f>COUNT(H28:H39)</f>
        <v>12</v>
      </c>
      <c r="J39">
        <f>AVERAGE(H28:H39)</f>
        <v>-6.6721557666666667E-2</v>
      </c>
    </row>
    <row r="40" spans="1:10" x14ac:dyDescent="0.25">
      <c r="A40">
        <v>1</v>
      </c>
      <c r="B40" t="s">
        <v>0</v>
      </c>
      <c r="C40" t="s">
        <v>52</v>
      </c>
      <c r="D40" t="s">
        <v>53</v>
      </c>
      <c r="E40" t="s">
        <v>281</v>
      </c>
      <c r="F40" t="s">
        <v>54</v>
      </c>
      <c r="G40">
        <v>45.67</v>
      </c>
      <c r="H40">
        <v>-8.1809213000000006E-2</v>
      </c>
    </row>
    <row r="41" spans="1:10" x14ac:dyDescent="0.25">
      <c r="A41">
        <v>1</v>
      </c>
      <c r="B41" t="s">
        <v>0</v>
      </c>
      <c r="C41" t="s">
        <v>52</v>
      </c>
      <c r="D41" t="s">
        <v>53</v>
      </c>
      <c r="E41" t="s">
        <v>281</v>
      </c>
      <c r="F41" t="s">
        <v>55</v>
      </c>
      <c r="G41">
        <v>103.13</v>
      </c>
      <c r="H41">
        <v>-4.0780141999999998E-2</v>
      </c>
      <c r="I41">
        <f>COUNT(H40:H41)</f>
        <v>2</v>
      </c>
      <c r="J41">
        <f>AVERAGE(H40:H41)</f>
        <v>-6.1294677500000005E-2</v>
      </c>
    </row>
    <row r="42" spans="1:10" x14ac:dyDescent="0.25">
      <c r="A42">
        <v>1</v>
      </c>
      <c r="B42" t="s">
        <v>0</v>
      </c>
      <c r="C42" t="s">
        <v>52</v>
      </c>
      <c r="D42" t="s">
        <v>56</v>
      </c>
      <c r="E42" t="s">
        <v>285</v>
      </c>
      <c r="F42" t="s">
        <v>57</v>
      </c>
      <c r="G42">
        <v>57.39</v>
      </c>
      <c r="H42">
        <v>-8.2611959999999998E-2</v>
      </c>
    </row>
    <row r="43" spans="1:10" x14ac:dyDescent="0.25">
      <c r="A43">
        <v>1</v>
      </c>
      <c r="B43" t="s">
        <v>0</v>
      </c>
      <c r="C43" t="s">
        <v>52</v>
      </c>
      <c r="D43" t="s">
        <v>56</v>
      </c>
      <c r="E43" t="s">
        <v>285</v>
      </c>
      <c r="F43" t="s">
        <v>58</v>
      </c>
      <c r="G43">
        <v>56.2</v>
      </c>
      <c r="H43">
        <v>-8.8225693999999993E-2</v>
      </c>
      <c r="I43">
        <f>COUNT(H42:H43)</f>
        <v>2</v>
      </c>
      <c r="J43">
        <f>AVERAGE(H42:H43)</f>
        <v>-8.5418827000000003E-2</v>
      </c>
    </row>
    <row r="44" spans="1:10" x14ac:dyDescent="0.25">
      <c r="A44">
        <v>1</v>
      </c>
      <c r="B44" t="s">
        <v>0</v>
      </c>
      <c r="C44" t="s">
        <v>52</v>
      </c>
      <c r="D44" t="s">
        <v>59</v>
      </c>
      <c r="E44" t="s">
        <v>285</v>
      </c>
      <c r="F44" t="s">
        <v>60</v>
      </c>
      <c r="G44">
        <v>54.18</v>
      </c>
      <c r="H44">
        <v>-7.7436907999999999E-2</v>
      </c>
    </row>
    <row r="45" spans="1:10" x14ac:dyDescent="0.25">
      <c r="A45">
        <v>1</v>
      </c>
      <c r="B45" t="s">
        <v>0</v>
      </c>
      <c r="C45" t="s">
        <v>52</v>
      </c>
      <c r="D45" t="s">
        <v>59</v>
      </c>
      <c r="E45" t="s">
        <v>285</v>
      </c>
      <c r="F45" t="s">
        <v>61</v>
      </c>
      <c r="G45">
        <v>46.42</v>
      </c>
      <c r="H45">
        <v>-8.9076978000000001E-2</v>
      </c>
      <c r="I45">
        <f>COUNT(H44:H45)</f>
        <v>2</v>
      </c>
      <c r="J45">
        <f>AVERAGE(H44:H45)</f>
        <v>-8.3256943E-2</v>
      </c>
    </row>
    <row r="46" spans="1:10" x14ac:dyDescent="0.25">
      <c r="A46">
        <v>1</v>
      </c>
      <c r="B46" t="s">
        <v>0</v>
      </c>
      <c r="C46" t="s">
        <v>52</v>
      </c>
      <c r="D46" t="s">
        <v>62</v>
      </c>
      <c r="E46" t="s">
        <v>285</v>
      </c>
      <c r="F46" t="s">
        <v>63</v>
      </c>
      <c r="G46">
        <v>52.58</v>
      </c>
      <c r="H46">
        <v>-9.7906965999999998E-2</v>
      </c>
    </row>
    <row r="47" spans="1:10" x14ac:dyDescent="0.25">
      <c r="A47">
        <v>1</v>
      </c>
      <c r="B47" t="s">
        <v>0</v>
      </c>
      <c r="C47" t="s">
        <v>52</v>
      </c>
      <c r="D47" t="s">
        <v>62</v>
      </c>
      <c r="E47" t="s">
        <v>285</v>
      </c>
      <c r="F47" t="s">
        <v>64</v>
      </c>
      <c r="G47">
        <v>49.58</v>
      </c>
      <c r="H47">
        <v>-8.5396507999999996E-2</v>
      </c>
      <c r="I47">
        <f>COUNT(H46:H47)</f>
        <v>2</v>
      </c>
      <c r="J47">
        <f>AVERAGE(H46:H47)</f>
        <v>-9.1651736999999997E-2</v>
      </c>
    </row>
    <row r="48" spans="1:10" x14ac:dyDescent="0.25">
      <c r="A48">
        <v>1</v>
      </c>
      <c r="B48" t="s">
        <v>0</v>
      </c>
      <c r="C48" t="s">
        <v>52</v>
      </c>
      <c r="D48" t="s">
        <v>65</v>
      </c>
      <c r="E48" t="s">
        <v>285</v>
      </c>
      <c r="F48" t="s">
        <v>66</v>
      </c>
      <c r="G48">
        <v>62.48</v>
      </c>
      <c r="H48">
        <v>-6.9329627000000005E-2</v>
      </c>
      <c r="I48">
        <f>COUNT(H48)</f>
        <v>1</v>
      </c>
      <c r="J48">
        <f>AVERAGE(H48)</f>
        <v>-6.9329627000000005E-2</v>
      </c>
    </row>
    <row r="49" spans="1:10" x14ac:dyDescent="0.25">
      <c r="A49">
        <v>1</v>
      </c>
      <c r="B49" t="s">
        <v>0</v>
      </c>
      <c r="C49" t="s">
        <v>67</v>
      </c>
      <c r="D49" t="s">
        <v>68</v>
      </c>
      <c r="E49" t="s">
        <v>285</v>
      </c>
      <c r="F49" t="s">
        <v>69</v>
      </c>
      <c r="G49">
        <v>26.65</v>
      </c>
      <c r="H49">
        <v>-5.7065217000000001E-2</v>
      </c>
    </row>
    <row r="50" spans="1:10" x14ac:dyDescent="0.25">
      <c r="A50">
        <v>1</v>
      </c>
      <c r="B50" t="s">
        <v>0</v>
      </c>
      <c r="C50" t="s">
        <v>67</v>
      </c>
      <c r="D50" t="s">
        <v>68</v>
      </c>
      <c r="E50" t="s">
        <v>285</v>
      </c>
      <c r="F50" t="s">
        <v>70</v>
      </c>
      <c r="G50">
        <v>31.38</v>
      </c>
      <c r="H50">
        <v>-4.4362143999999999E-2</v>
      </c>
      <c r="I50">
        <f>COUNT(H49:H50)</f>
        <v>2</v>
      </c>
      <c r="J50">
        <f>AVERAGE(H49:H50)</f>
        <v>-5.0713680499999997E-2</v>
      </c>
    </row>
    <row r="51" spans="1:10" x14ac:dyDescent="0.25">
      <c r="A51">
        <v>1</v>
      </c>
      <c r="B51" t="s">
        <v>0</v>
      </c>
      <c r="C51" t="s">
        <v>71</v>
      </c>
      <c r="D51" t="s">
        <v>72</v>
      </c>
      <c r="E51" t="s">
        <v>283</v>
      </c>
      <c r="F51" t="s">
        <v>73</v>
      </c>
      <c r="G51">
        <v>116.26</v>
      </c>
      <c r="H51">
        <v>-7.4534161000000002E-2</v>
      </c>
    </row>
    <row r="52" spans="1:10" x14ac:dyDescent="0.25">
      <c r="A52">
        <v>1</v>
      </c>
      <c r="B52" t="s">
        <v>0</v>
      </c>
      <c r="C52" t="s">
        <v>71</v>
      </c>
      <c r="D52" t="s">
        <v>72</v>
      </c>
      <c r="E52" t="s">
        <v>283</v>
      </c>
      <c r="F52" t="s">
        <v>74</v>
      </c>
      <c r="G52">
        <v>77.64</v>
      </c>
      <c r="H52">
        <v>-5.9027778000000003E-2</v>
      </c>
    </row>
    <row r="53" spans="1:10" x14ac:dyDescent="0.25">
      <c r="A53">
        <v>1</v>
      </c>
      <c r="B53" t="s">
        <v>0</v>
      </c>
      <c r="C53" t="s">
        <v>71</v>
      </c>
      <c r="D53" t="s">
        <v>72</v>
      </c>
      <c r="E53" t="s">
        <v>283</v>
      </c>
      <c r="F53" t="s">
        <v>75</v>
      </c>
      <c r="G53">
        <v>146.56</v>
      </c>
      <c r="H53">
        <v>-7.7472954999999996E-2</v>
      </c>
    </row>
    <row r="54" spans="1:10" x14ac:dyDescent="0.25">
      <c r="A54">
        <v>1</v>
      </c>
      <c r="B54" t="s">
        <v>0</v>
      </c>
      <c r="C54" t="s">
        <v>71</v>
      </c>
      <c r="D54" t="s">
        <v>72</v>
      </c>
      <c r="E54" t="s">
        <v>283</v>
      </c>
      <c r="F54" t="s">
        <v>76</v>
      </c>
      <c r="G54">
        <v>136.84</v>
      </c>
      <c r="H54">
        <v>-8.1751825E-2</v>
      </c>
    </row>
    <row r="55" spans="1:10" x14ac:dyDescent="0.25">
      <c r="A55">
        <v>1</v>
      </c>
      <c r="B55" t="s">
        <v>0</v>
      </c>
      <c r="C55" t="s">
        <v>71</v>
      </c>
      <c r="D55" t="s">
        <v>72</v>
      </c>
      <c r="E55" t="s">
        <v>283</v>
      </c>
      <c r="F55" t="s">
        <v>77</v>
      </c>
      <c r="G55">
        <v>141.18</v>
      </c>
      <c r="H55">
        <v>-5.6524731000000002E-2</v>
      </c>
    </row>
    <row r="56" spans="1:10" x14ac:dyDescent="0.25">
      <c r="A56">
        <v>1</v>
      </c>
      <c r="B56" t="s">
        <v>0</v>
      </c>
      <c r="C56" t="s">
        <v>71</v>
      </c>
      <c r="D56" t="s">
        <v>72</v>
      </c>
      <c r="E56" t="s">
        <v>283</v>
      </c>
      <c r="F56" t="s">
        <v>78</v>
      </c>
      <c r="G56">
        <v>96.77</v>
      </c>
      <c r="H56">
        <v>-9.1575091999999997E-2</v>
      </c>
    </row>
    <row r="57" spans="1:10" x14ac:dyDescent="0.25">
      <c r="A57">
        <v>1</v>
      </c>
      <c r="B57" t="s">
        <v>0</v>
      </c>
      <c r="C57" t="s">
        <v>71</v>
      </c>
      <c r="D57" t="s">
        <v>72</v>
      </c>
      <c r="E57" t="s">
        <v>283</v>
      </c>
      <c r="F57" t="s">
        <v>79</v>
      </c>
      <c r="G57">
        <v>95.61</v>
      </c>
      <c r="H57">
        <v>-5.5246178E-2</v>
      </c>
    </row>
    <row r="58" spans="1:10" x14ac:dyDescent="0.25">
      <c r="A58">
        <v>1</v>
      </c>
      <c r="B58" t="s">
        <v>0</v>
      </c>
      <c r="C58" t="s">
        <v>71</v>
      </c>
      <c r="D58" t="s">
        <v>72</v>
      </c>
      <c r="E58" t="s">
        <v>283</v>
      </c>
      <c r="F58" t="s">
        <v>80</v>
      </c>
      <c r="G58">
        <v>109.07</v>
      </c>
      <c r="H58">
        <v>-7.8095237999999997E-2</v>
      </c>
      <c r="I58">
        <f>COUNT(H51:H58)</f>
        <v>8</v>
      </c>
      <c r="J58">
        <f>AVERAGE(H51:H58)</f>
        <v>-7.1778494749999991E-2</v>
      </c>
    </row>
    <row r="59" spans="1:10" x14ac:dyDescent="0.25">
      <c r="A59">
        <v>1</v>
      </c>
      <c r="B59" t="s">
        <v>0</v>
      </c>
      <c r="C59" t="s">
        <v>81</v>
      </c>
      <c r="D59" t="s">
        <v>82</v>
      </c>
      <c r="E59" t="s">
        <v>281</v>
      </c>
      <c r="F59" t="s">
        <v>83</v>
      </c>
      <c r="G59">
        <v>52.66</v>
      </c>
      <c r="H59">
        <v>-6.5646906000000005E-2</v>
      </c>
    </row>
    <row r="60" spans="1:10" x14ac:dyDescent="0.25">
      <c r="A60">
        <v>1</v>
      </c>
      <c r="B60" t="s">
        <v>0</v>
      </c>
      <c r="C60" t="s">
        <v>81</v>
      </c>
      <c r="D60" t="s">
        <v>82</v>
      </c>
      <c r="E60" t="s">
        <v>281</v>
      </c>
      <c r="F60" t="s">
        <v>84</v>
      </c>
      <c r="G60">
        <v>45.24</v>
      </c>
      <c r="H60">
        <v>-7.8651684999999999E-2</v>
      </c>
    </row>
    <row r="61" spans="1:10" x14ac:dyDescent="0.25">
      <c r="A61">
        <v>1</v>
      </c>
      <c r="B61" t="s">
        <v>0</v>
      </c>
      <c r="C61" t="s">
        <v>81</v>
      </c>
      <c r="D61" t="s">
        <v>82</v>
      </c>
      <c r="E61" t="s">
        <v>281</v>
      </c>
      <c r="F61" t="s">
        <v>85</v>
      </c>
      <c r="G61">
        <v>53.66</v>
      </c>
      <c r="H61">
        <v>-6.3597917000000004E-2</v>
      </c>
    </row>
    <row r="62" spans="1:10" x14ac:dyDescent="0.25">
      <c r="A62">
        <v>1</v>
      </c>
      <c r="B62" t="s">
        <v>0</v>
      </c>
      <c r="C62" t="s">
        <v>81</v>
      </c>
      <c r="D62" t="s">
        <v>82</v>
      </c>
      <c r="E62" t="s">
        <v>281</v>
      </c>
      <c r="F62" t="s">
        <v>86</v>
      </c>
      <c r="G62">
        <v>42.02</v>
      </c>
      <c r="H62">
        <v>-8.3150225999999994E-2</v>
      </c>
      <c r="I62">
        <f>COUNT(H59:H62)</f>
        <v>4</v>
      </c>
      <c r="J62">
        <f>AVERAGE(H59:H62)</f>
        <v>-7.2761683500000007E-2</v>
      </c>
    </row>
    <row r="63" spans="1:10" x14ac:dyDescent="0.25">
      <c r="A63">
        <v>1</v>
      </c>
      <c r="B63" t="s">
        <v>0</v>
      </c>
      <c r="C63" t="s">
        <v>81</v>
      </c>
      <c r="D63" t="s">
        <v>87</v>
      </c>
      <c r="E63" t="s">
        <v>281</v>
      </c>
      <c r="F63" t="s">
        <v>88</v>
      </c>
      <c r="G63">
        <v>44.36</v>
      </c>
      <c r="H63">
        <v>-8.0373832000000006E-2</v>
      </c>
      <c r="I63">
        <f>COUNT(H63)</f>
        <v>1</v>
      </c>
      <c r="J63">
        <f>AVERAGE(H63)</f>
        <v>-8.0373832000000006E-2</v>
      </c>
    </row>
    <row r="64" spans="1:10" x14ac:dyDescent="0.25">
      <c r="A64">
        <v>1</v>
      </c>
      <c r="B64" t="s">
        <v>0</v>
      </c>
      <c r="C64" t="s">
        <v>89</v>
      </c>
      <c r="D64" t="s">
        <v>100</v>
      </c>
      <c r="E64" t="s">
        <v>285</v>
      </c>
      <c r="F64" t="s">
        <v>101</v>
      </c>
      <c r="G64">
        <v>67.430000000000007</v>
      </c>
      <c r="H64">
        <v>-9.3610698000000006E-2</v>
      </c>
    </row>
    <row r="65" spans="1:10" x14ac:dyDescent="0.25">
      <c r="A65">
        <v>1</v>
      </c>
      <c r="B65" t="s">
        <v>0</v>
      </c>
      <c r="C65" t="s">
        <v>89</v>
      </c>
      <c r="D65" t="s">
        <v>100</v>
      </c>
      <c r="E65" t="s">
        <v>285</v>
      </c>
      <c r="F65" t="s">
        <v>102</v>
      </c>
      <c r="G65">
        <v>68.14</v>
      </c>
      <c r="H65">
        <v>-8.3095290000000002E-2</v>
      </c>
    </row>
    <row r="66" spans="1:10" x14ac:dyDescent="0.25">
      <c r="A66">
        <v>1</v>
      </c>
      <c r="B66" t="s">
        <v>0</v>
      </c>
      <c r="C66" t="s">
        <v>89</v>
      </c>
      <c r="D66" t="s">
        <v>100</v>
      </c>
      <c r="E66" t="s">
        <v>285</v>
      </c>
      <c r="F66" t="s">
        <v>103</v>
      </c>
      <c r="G66">
        <v>65.78</v>
      </c>
      <c r="H66">
        <v>-0.08</v>
      </c>
      <c r="I66">
        <f>COUNT(H64:H66)</f>
        <v>3</v>
      </c>
      <c r="J66">
        <f>AVERAGE(H64:H66)</f>
        <v>-8.556866266666667E-2</v>
      </c>
    </row>
    <row r="67" spans="1:10" x14ac:dyDescent="0.25">
      <c r="A67">
        <v>1</v>
      </c>
      <c r="B67" t="s">
        <v>0</v>
      </c>
      <c r="C67" t="s">
        <v>89</v>
      </c>
      <c r="D67" t="s">
        <v>90</v>
      </c>
      <c r="E67" t="s">
        <v>281</v>
      </c>
      <c r="F67" t="s">
        <v>91</v>
      </c>
      <c r="G67">
        <v>46.95</v>
      </c>
      <c r="H67">
        <v>-6.2600321E-2</v>
      </c>
    </row>
    <row r="68" spans="1:10" x14ac:dyDescent="0.25">
      <c r="A68">
        <v>1</v>
      </c>
      <c r="B68" t="s">
        <v>0</v>
      </c>
      <c r="C68" t="s">
        <v>89</v>
      </c>
      <c r="D68" t="s">
        <v>92</v>
      </c>
      <c r="E68" t="s">
        <v>281</v>
      </c>
      <c r="F68" t="s">
        <v>93</v>
      </c>
      <c r="G68">
        <v>48.27</v>
      </c>
      <c r="H68">
        <v>-6.5902848E-2</v>
      </c>
    </row>
    <row r="69" spans="1:10" x14ac:dyDescent="0.25">
      <c r="A69">
        <v>1</v>
      </c>
      <c r="B69" t="s">
        <v>0</v>
      </c>
      <c r="C69" t="s">
        <v>89</v>
      </c>
      <c r="D69" t="s">
        <v>92</v>
      </c>
      <c r="E69" t="s">
        <v>281</v>
      </c>
      <c r="F69" t="s">
        <v>94</v>
      </c>
      <c r="G69">
        <v>49.8</v>
      </c>
      <c r="H69">
        <v>-0.08</v>
      </c>
    </row>
    <row r="70" spans="1:10" x14ac:dyDescent="0.25">
      <c r="A70">
        <v>1</v>
      </c>
      <c r="B70" t="s">
        <v>0</v>
      </c>
      <c r="C70" t="s">
        <v>89</v>
      </c>
      <c r="D70" t="s">
        <v>92</v>
      </c>
      <c r="E70" t="s">
        <v>281</v>
      </c>
      <c r="F70" t="s">
        <v>95</v>
      </c>
      <c r="G70">
        <v>43.78</v>
      </c>
      <c r="H70">
        <v>-6.7749558000000001E-2</v>
      </c>
    </row>
    <row r="71" spans="1:10" x14ac:dyDescent="0.25">
      <c r="A71">
        <v>1</v>
      </c>
      <c r="B71" t="s">
        <v>0</v>
      </c>
      <c r="C71" t="s">
        <v>89</v>
      </c>
      <c r="D71" t="s">
        <v>92</v>
      </c>
      <c r="E71" t="s">
        <v>285</v>
      </c>
      <c r="F71" t="s">
        <v>96</v>
      </c>
      <c r="G71">
        <v>48.99</v>
      </c>
      <c r="H71">
        <v>-5.6112224000000002E-2</v>
      </c>
    </row>
    <row r="72" spans="1:10" x14ac:dyDescent="0.25">
      <c r="A72">
        <v>1</v>
      </c>
      <c r="B72" t="s">
        <v>0</v>
      </c>
      <c r="C72" t="s">
        <v>89</v>
      </c>
      <c r="D72" t="s">
        <v>92</v>
      </c>
      <c r="E72" t="s">
        <v>281</v>
      </c>
      <c r="F72" t="s">
        <v>97</v>
      </c>
      <c r="G72">
        <v>49.57</v>
      </c>
      <c r="H72">
        <v>-6.6579150000000004E-2</v>
      </c>
    </row>
    <row r="73" spans="1:10" x14ac:dyDescent="0.25">
      <c r="A73">
        <v>1</v>
      </c>
      <c r="B73" t="s">
        <v>0</v>
      </c>
      <c r="C73" t="s">
        <v>89</v>
      </c>
      <c r="D73" t="s">
        <v>92</v>
      </c>
      <c r="E73" t="s">
        <v>281</v>
      </c>
      <c r="F73" t="s">
        <v>98</v>
      </c>
      <c r="G73">
        <v>44.3</v>
      </c>
      <c r="H73">
        <v>-6.1302681999999997E-2</v>
      </c>
    </row>
    <row r="74" spans="1:10" x14ac:dyDescent="0.25">
      <c r="A74">
        <v>1</v>
      </c>
      <c r="B74" t="s">
        <v>0</v>
      </c>
      <c r="C74" t="s">
        <v>89</v>
      </c>
      <c r="D74" t="s">
        <v>92</v>
      </c>
      <c r="E74" t="s">
        <v>281</v>
      </c>
      <c r="F74" t="s">
        <v>99</v>
      </c>
      <c r="G74">
        <v>48.81</v>
      </c>
      <c r="H74">
        <v>-6.3677470999999999E-2</v>
      </c>
    </row>
    <row r="75" spans="1:10" x14ac:dyDescent="0.25">
      <c r="A75">
        <v>1</v>
      </c>
      <c r="B75" t="s">
        <v>0</v>
      </c>
      <c r="C75" t="s">
        <v>89</v>
      </c>
      <c r="D75" t="s">
        <v>104</v>
      </c>
      <c r="E75" t="s">
        <v>283</v>
      </c>
      <c r="F75" t="s">
        <v>105</v>
      </c>
      <c r="G75">
        <v>82.04</v>
      </c>
      <c r="H75">
        <v>-8.7301587E-2</v>
      </c>
    </row>
    <row r="76" spans="1:10" x14ac:dyDescent="0.25">
      <c r="A76">
        <v>1</v>
      </c>
      <c r="B76" t="s">
        <v>0</v>
      </c>
      <c r="C76" t="s">
        <v>89</v>
      </c>
      <c r="D76" t="s">
        <v>104</v>
      </c>
      <c r="E76" t="s">
        <v>283</v>
      </c>
      <c r="F76" t="s">
        <v>105</v>
      </c>
      <c r="G76">
        <v>66.02</v>
      </c>
      <c r="H76">
        <v>-8.8616026000000001E-2</v>
      </c>
    </row>
    <row r="77" spans="1:10" x14ac:dyDescent="0.25">
      <c r="A77">
        <v>1</v>
      </c>
      <c r="B77" t="s">
        <v>0</v>
      </c>
      <c r="C77" t="s">
        <v>89</v>
      </c>
      <c r="D77" t="s">
        <v>104</v>
      </c>
      <c r="E77" t="s">
        <v>283</v>
      </c>
      <c r="F77" t="s">
        <v>106</v>
      </c>
      <c r="G77">
        <v>66.34</v>
      </c>
      <c r="H77">
        <v>-9.0759075999999994E-2</v>
      </c>
    </row>
    <row r="78" spans="1:10" x14ac:dyDescent="0.25">
      <c r="A78">
        <v>1</v>
      </c>
      <c r="B78" t="s">
        <v>0</v>
      </c>
      <c r="C78" t="s">
        <v>89</v>
      </c>
      <c r="D78" t="s">
        <v>104</v>
      </c>
      <c r="E78" t="s">
        <v>283</v>
      </c>
      <c r="F78" t="s">
        <v>106</v>
      </c>
      <c r="G78">
        <v>74.94</v>
      </c>
      <c r="H78">
        <v>-8.8815789000000006E-2</v>
      </c>
    </row>
    <row r="79" spans="1:10" x14ac:dyDescent="0.25">
      <c r="A79">
        <v>1</v>
      </c>
      <c r="B79" t="s">
        <v>0</v>
      </c>
      <c r="C79" t="s">
        <v>89</v>
      </c>
      <c r="D79" t="s">
        <v>104</v>
      </c>
      <c r="E79" t="s">
        <v>283</v>
      </c>
      <c r="F79" t="s">
        <v>107</v>
      </c>
      <c r="G79">
        <v>75.92</v>
      </c>
      <c r="H79">
        <v>-6.8523475E-2</v>
      </c>
    </row>
    <row r="80" spans="1:10" x14ac:dyDescent="0.25">
      <c r="A80">
        <v>1</v>
      </c>
      <c r="B80" t="s">
        <v>0</v>
      </c>
      <c r="C80" t="s">
        <v>89</v>
      </c>
      <c r="D80" t="s">
        <v>104</v>
      </c>
      <c r="E80" t="s">
        <v>283</v>
      </c>
      <c r="F80" t="s">
        <v>108</v>
      </c>
      <c r="G80">
        <v>62.4</v>
      </c>
      <c r="H80">
        <v>-7.5734991000000002E-2</v>
      </c>
    </row>
    <row r="81" spans="1:10" x14ac:dyDescent="0.25">
      <c r="A81">
        <v>1</v>
      </c>
      <c r="B81" t="s">
        <v>0</v>
      </c>
      <c r="C81" t="s">
        <v>89</v>
      </c>
      <c r="D81" t="s">
        <v>104</v>
      </c>
      <c r="E81" t="s">
        <v>283</v>
      </c>
      <c r="F81" t="s">
        <v>109</v>
      </c>
      <c r="G81">
        <v>72.680000000000007</v>
      </c>
      <c r="H81">
        <v>-8.3204557999999998E-2</v>
      </c>
    </row>
    <row r="82" spans="1:10" x14ac:dyDescent="0.25">
      <c r="A82">
        <v>1</v>
      </c>
      <c r="B82" t="s">
        <v>0</v>
      </c>
      <c r="C82" t="s">
        <v>89</v>
      </c>
      <c r="D82" t="s">
        <v>104</v>
      </c>
      <c r="E82" t="s">
        <v>283</v>
      </c>
      <c r="F82" t="s">
        <v>110</v>
      </c>
      <c r="G82">
        <v>74.569999999999993</v>
      </c>
      <c r="H82">
        <v>-9.2991913999999995E-2</v>
      </c>
      <c r="I82">
        <f>COUNT(H67:H82)</f>
        <v>16</v>
      </c>
      <c r="J82">
        <f>AVERAGE(H67:H82)</f>
        <v>-7.499197937499999E-2</v>
      </c>
    </row>
    <row r="83" spans="1:10" x14ac:dyDescent="0.25">
      <c r="A83">
        <v>2</v>
      </c>
      <c r="B83" t="s">
        <v>111</v>
      </c>
      <c r="C83" t="s">
        <v>112</v>
      </c>
      <c r="D83" t="s">
        <v>113</v>
      </c>
      <c r="E83" t="s">
        <v>285</v>
      </c>
      <c r="F83" t="s">
        <v>114</v>
      </c>
      <c r="G83">
        <v>36.5</v>
      </c>
      <c r="H83">
        <v>-0.15077533700000001</v>
      </c>
    </row>
    <row r="84" spans="1:10" x14ac:dyDescent="0.25">
      <c r="A84">
        <v>2</v>
      </c>
      <c r="B84" t="s">
        <v>111</v>
      </c>
      <c r="C84" t="s">
        <v>112</v>
      </c>
      <c r="D84" t="s">
        <v>113</v>
      </c>
      <c r="E84" t="s">
        <v>285</v>
      </c>
      <c r="F84" t="s">
        <v>115</v>
      </c>
      <c r="G84">
        <v>35.96</v>
      </c>
      <c r="H84">
        <v>-8.5333332999999997E-2</v>
      </c>
    </row>
    <row r="85" spans="1:10" x14ac:dyDescent="0.25">
      <c r="A85">
        <v>2</v>
      </c>
      <c r="B85" t="s">
        <v>111</v>
      </c>
      <c r="C85" t="s">
        <v>112</v>
      </c>
      <c r="D85" t="s">
        <v>113</v>
      </c>
      <c r="E85" t="s">
        <v>285</v>
      </c>
      <c r="F85" t="s">
        <v>115</v>
      </c>
      <c r="G85">
        <v>49.51</v>
      </c>
      <c r="H85">
        <v>-8.3638575000000007E-2</v>
      </c>
      <c r="I85">
        <f>COUNT(H83:H85)</f>
        <v>3</v>
      </c>
      <c r="J85">
        <f>AVERAGE(H83:H85)</f>
        <v>-0.106582415</v>
      </c>
    </row>
    <row r="86" spans="1:10" x14ac:dyDescent="0.25">
      <c r="A86">
        <v>2</v>
      </c>
      <c r="B86" t="s">
        <v>111</v>
      </c>
      <c r="C86" t="s">
        <v>112</v>
      </c>
      <c r="D86" t="s">
        <v>53</v>
      </c>
      <c r="E86" t="s">
        <v>285</v>
      </c>
      <c r="F86" t="s">
        <v>116</v>
      </c>
      <c r="G86">
        <v>75.64</v>
      </c>
      <c r="H86">
        <v>-9.9574545E-2</v>
      </c>
    </row>
    <row r="87" spans="1:10" x14ac:dyDescent="0.25">
      <c r="A87">
        <v>2</v>
      </c>
      <c r="B87" t="s">
        <v>111</v>
      </c>
      <c r="C87" t="s">
        <v>112</v>
      </c>
      <c r="D87" t="s">
        <v>53</v>
      </c>
      <c r="E87" t="s">
        <v>285</v>
      </c>
      <c r="F87" t="s">
        <v>117</v>
      </c>
      <c r="G87">
        <v>69.41</v>
      </c>
      <c r="H87">
        <v>-0.10004071</v>
      </c>
    </row>
    <row r="88" spans="1:10" x14ac:dyDescent="0.25">
      <c r="A88">
        <v>2</v>
      </c>
      <c r="B88" t="s">
        <v>111</v>
      </c>
      <c r="C88" t="s">
        <v>112</v>
      </c>
      <c r="D88" t="s">
        <v>53</v>
      </c>
      <c r="E88" t="s">
        <v>283</v>
      </c>
      <c r="F88" t="s">
        <v>118</v>
      </c>
      <c r="G88">
        <v>61.16</v>
      </c>
      <c r="H88">
        <v>-0.124704626</v>
      </c>
    </row>
    <row r="89" spans="1:10" x14ac:dyDescent="0.25">
      <c r="A89">
        <v>2</v>
      </c>
      <c r="B89" t="s">
        <v>111</v>
      </c>
      <c r="C89" t="s">
        <v>112</v>
      </c>
      <c r="D89" t="s">
        <v>53</v>
      </c>
      <c r="E89" t="s">
        <v>283</v>
      </c>
      <c r="F89" t="s">
        <v>119</v>
      </c>
      <c r="G89">
        <v>67.47</v>
      </c>
      <c r="H89">
        <v>-0.118298719</v>
      </c>
    </row>
    <row r="90" spans="1:10" x14ac:dyDescent="0.25">
      <c r="A90">
        <v>2</v>
      </c>
      <c r="B90" t="s">
        <v>111</v>
      </c>
      <c r="C90" t="s">
        <v>112</v>
      </c>
      <c r="D90" t="s">
        <v>53</v>
      </c>
      <c r="E90" t="s">
        <v>283</v>
      </c>
      <c r="F90" t="s">
        <v>120</v>
      </c>
      <c r="G90">
        <v>63.33</v>
      </c>
      <c r="H90">
        <v>-0.12038523299999999</v>
      </c>
    </row>
    <row r="91" spans="1:10" x14ac:dyDescent="0.25">
      <c r="A91">
        <v>2</v>
      </c>
      <c r="B91" t="s">
        <v>111</v>
      </c>
      <c r="C91" t="s">
        <v>112</v>
      </c>
      <c r="D91" t="s">
        <v>53</v>
      </c>
      <c r="E91" t="s">
        <v>283</v>
      </c>
      <c r="F91" t="s">
        <v>121</v>
      </c>
      <c r="G91">
        <v>63</v>
      </c>
      <c r="H91">
        <v>-0.118780096</v>
      </c>
    </row>
    <row r="92" spans="1:10" x14ac:dyDescent="0.25">
      <c r="A92">
        <v>2</v>
      </c>
      <c r="B92" t="s">
        <v>111</v>
      </c>
      <c r="C92" t="s">
        <v>112</v>
      </c>
      <c r="D92" t="s">
        <v>53</v>
      </c>
      <c r="E92" t="s">
        <v>283</v>
      </c>
      <c r="F92" t="s">
        <v>122</v>
      </c>
      <c r="G92">
        <v>66.72</v>
      </c>
      <c r="H92">
        <v>-0.112153062</v>
      </c>
    </row>
    <row r="93" spans="1:10" x14ac:dyDescent="0.25">
      <c r="A93">
        <v>2</v>
      </c>
      <c r="B93" t="s">
        <v>111</v>
      </c>
      <c r="C93" t="s">
        <v>112</v>
      </c>
      <c r="D93" t="s">
        <v>53</v>
      </c>
      <c r="E93" t="s">
        <v>283</v>
      </c>
      <c r="F93" t="s">
        <v>123</v>
      </c>
      <c r="G93">
        <v>62.1</v>
      </c>
      <c r="H93">
        <v>-0.109342394</v>
      </c>
    </row>
    <row r="94" spans="1:10" x14ac:dyDescent="0.25">
      <c r="A94">
        <v>2</v>
      </c>
      <c r="B94" t="s">
        <v>111</v>
      </c>
      <c r="C94" t="s">
        <v>112</v>
      </c>
      <c r="D94" t="s">
        <v>53</v>
      </c>
      <c r="E94" t="s">
        <v>283</v>
      </c>
      <c r="F94" t="s">
        <v>124</v>
      </c>
      <c r="G94">
        <v>59.96</v>
      </c>
      <c r="H94">
        <v>-0.106756247</v>
      </c>
    </row>
    <row r="95" spans="1:10" x14ac:dyDescent="0.25">
      <c r="A95">
        <v>2</v>
      </c>
      <c r="B95" t="s">
        <v>111</v>
      </c>
      <c r="C95" t="s">
        <v>112</v>
      </c>
      <c r="D95" t="s">
        <v>53</v>
      </c>
      <c r="E95" t="s">
        <v>283</v>
      </c>
      <c r="F95" t="s">
        <v>125</v>
      </c>
      <c r="G95">
        <v>53.5</v>
      </c>
      <c r="H95">
        <v>-0.114851485</v>
      </c>
    </row>
    <row r="96" spans="1:10" x14ac:dyDescent="0.25">
      <c r="A96">
        <v>2</v>
      </c>
      <c r="B96" t="s">
        <v>111</v>
      </c>
      <c r="C96" t="s">
        <v>112</v>
      </c>
      <c r="D96" t="s">
        <v>53</v>
      </c>
      <c r="E96" t="s">
        <v>283</v>
      </c>
      <c r="F96" t="s">
        <v>126</v>
      </c>
      <c r="G96">
        <v>47.99</v>
      </c>
      <c r="H96">
        <v>-8.3841424999999997E-2</v>
      </c>
    </row>
    <row r="97" spans="1:10" x14ac:dyDescent="0.25">
      <c r="A97">
        <v>2</v>
      </c>
      <c r="B97" t="s">
        <v>111</v>
      </c>
      <c r="C97" t="s">
        <v>112</v>
      </c>
      <c r="D97" t="s">
        <v>53</v>
      </c>
      <c r="E97" t="s">
        <v>285</v>
      </c>
      <c r="F97" t="s">
        <v>127</v>
      </c>
      <c r="G97">
        <v>69.64</v>
      </c>
      <c r="H97">
        <v>-0.105493648</v>
      </c>
    </row>
    <row r="98" spans="1:10" x14ac:dyDescent="0.25">
      <c r="A98">
        <v>2</v>
      </c>
      <c r="B98" t="s">
        <v>111</v>
      </c>
      <c r="C98" t="s">
        <v>112</v>
      </c>
      <c r="D98" t="s">
        <v>53</v>
      </c>
      <c r="E98" t="s">
        <v>285</v>
      </c>
      <c r="F98" t="s">
        <v>128</v>
      </c>
      <c r="G98">
        <v>67.489999999999995</v>
      </c>
      <c r="H98">
        <v>-0.11640953699999999</v>
      </c>
    </row>
    <row r="99" spans="1:10" x14ac:dyDescent="0.25">
      <c r="A99">
        <v>2</v>
      </c>
      <c r="B99" t="s">
        <v>111</v>
      </c>
      <c r="C99" t="s">
        <v>112</v>
      </c>
      <c r="D99" t="s">
        <v>53</v>
      </c>
      <c r="E99" t="s">
        <v>285</v>
      </c>
      <c r="F99" t="s">
        <v>129</v>
      </c>
      <c r="G99">
        <v>74.489999999999995</v>
      </c>
      <c r="H99">
        <v>-0.101958258</v>
      </c>
    </row>
    <row r="100" spans="1:10" x14ac:dyDescent="0.25">
      <c r="A100">
        <v>2</v>
      </c>
      <c r="B100" t="s">
        <v>111</v>
      </c>
      <c r="C100" t="s">
        <v>112</v>
      </c>
      <c r="D100" t="s">
        <v>53</v>
      </c>
      <c r="E100" t="s">
        <v>285</v>
      </c>
      <c r="F100" t="s">
        <v>130</v>
      </c>
      <c r="G100">
        <v>69.53</v>
      </c>
      <c r="H100">
        <v>-8.4927187000000001E-2</v>
      </c>
    </row>
    <row r="101" spans="1:10" x14ac:dyDescent="0.25">
      <c r="A101">
        <v>2</v>
      </c>
      <c r="B101" t="s">
        <v>111</v>
      </c>
      <c r="C101" t="s">
        <v>112</v>
      </c>
      <c r="D101" t="s">
        <v>53</v>
      </c>
      <c r="E101" t="s">
        <v>285</v>
      </c>
      <c r="F101" t="s">
        <v>131</v>
      </c>
      <c r="G101">
        <v>78.77</v>
      </c>
      <c r="H101">
        <v>-0.11268410700000001</v>
      </c>
    </row>
    <row r="102" spans="1:10" x14ac:dyDescent="0.25">
      <c r="A102">
        <v>2</v>
      </c>
      <c r="B102" t="s">
        <v>111</v>
      </c>
      <c r="C102" t="s">
        <v>112</v>
      </c>
      <c r="D102" t="s">
        <v>53</v>
      </c>
      <c r="E102" t="s">
        <v>285</v>
      </c>
      <c r="F102" t="s">
        <v>132</v>
      </c>
      <c r="G102">
        <v>65.819999999999993</v>
      </c>
      <c r="H102">
        <v>-0.10044977500000001</v>
      </c>
    </row>
    <row r="103" spans="1:10" x14ac:dyDescent="0.25">
      <c r="A103">
        <v>2</v>
      </c>
      <c r="B103" t="s">
        <v>111</v>
      </c>
      <c r="C103" t="s">
        <v>112</v>
      </c>
      <c r="D103" t="s">
        <v>53</v>
      </c>
      <c r="E103" t="s">
        <v>285</v>
      </c>
      <c r="F103" t="s">
        <v>132</v>
      </c>
      <c r="G103">
        <v>66.48</v>
      </c>
      <c r="H103">
        <v>-9.8748261000000004E-2</v>
      </c>
    </row>
    <row r="104" spans="1:10" x14ac:dyDescent="0.25">
      <c r="A104">
        <v>2</v>
      </c>
      <c r="B104" t="s">
        <v>111</v>
      </c>
      <c r="C104" t="s">
        <v>112</v>
      </c>
      <c r="D104" t="s">
        <v>53</v>
      </c>
      <c r="E104" t="s">
        <v>285</v>
      </c>
      <c r="F104" t="s">
        <v>133</v>
      </c>
      <c r="G104">
        <v>69.510000000000005</v>
      </c>
      <c r="H104">
        <v>-9.6087696E-2</v>
      </c>
    </row>
    <row r="105" spans="1:10" x14ac:dyDescent="0.25">
      <c r="A105">
        <v>2</v>
      </c>
      <c r="B105" t="s">
        <v>111</v>
      </c>
      <c r="C105" t="s">
        <v>112</v>
      </c>
      <c r="D105" t="s">
        <v>53</v>
      </c>
      <c r="E105" t="s">
        <v>285</v>
      </c>
      <c r="F105" t="s">
        <v>134</v>
      </c>
      <c r="G105">
        <v>62.79</v>
      </c>
      <c r="H105">
        <v>-7.8078077999999995E-2</v>
      </c>
    </row>
    <row r="106" spans="1:10" x14ac:dyDescent="0.25">
      <c r="A106">
        <v>2</v>
      </c>
      <c r="B106" t="s">
        <v>111</v>
      </c>
      <c r="C106" t="s">
        <v>112</v>
      </c>
      <c r="D106" t="s">
        <v>53</v>
      </c>
      <c r="E106" t="s">
        <v>285</v>
      </c>
      <c r="F106" t="s">
        <v>135</v>
      </c>
      <c r="G106">
        <v>69.64</v>
      </c>
      <c r="H106">
        <v>-0.103197674</v>
      </c>
      <c r="I106">
        <f>COUNT(H86:H106)</f>
        <v>21</v>
      </c>
      <c r="J106">
        <f>AVERAGE(H86:H106)</f>
        <v>-0.1050839410952381</v>
      </c>
    </row>
    <row r="107" spans="1:10" x14ac:dyDescent="0.25">
      <c r="A107">
        <v>3</v>
      </c>
      <c r="B107" t="s">
        <v>136</v>
      </c>
      <c r="C107" t="s">
        <v>137</v>
      </c>
      <c r="D107" t="s">
        <v>138</v>
      </c>
      <c r="E107" t="s">
        <v>287</v>
      </c>
      <c r="F107" t="s">
        <v>139</v>
      </c>
      <c r="G107">
        <v>28.05</v>
      </c>
      <c r="H107">
        <v>-0.12073848199999999</v>
      </c>
      <c r="I107">
        <f>COUNT(H107)</f>
        <v>1</v>
      </c>
      <c r="J107">
        <f>AVERAGE(H107)</f>
        <v>-0.12073848199999999</v>
      </c>
    </row>
    <row r="108" spans="1:10" x14ac:dyDescent="0.25">
      <c r="A108">
        <v>3</v>
      </c>
      <c r="B108" t="s">
        <v>136</v>
      </c>
      <c r="C108" t="s">
        <v>140</v>
      </c>
      <c r="D108" t="s">
        <v>141</v>
      </c>
      <c r="E108" t="s">
        <v>285</v>
      </c>
      <c r="F108" t="s">
        <v>142</v>
      </c>
      <c r="G108">
        <v>31.67</v>
      </c>
      <c r="H108">
        <v>-8.2152975000000003E-2</v>
      </c>
    </row>
    <row r="109" spans="1:10" x14ac:dyDescent="0.25">
      <c r="A109">
        <v>3</v>
      </c>
      <c r="B109" t="s">
        <v>136</v>
      </c>
      <c r="C109" t="s">
        <v>140</v>
      </c>
      <c r="D109" t="s">
        <v>141</v>
      </c>
      <c r="E109" t="s">
        <v>285</v>
      </c>
      <c r="F109" t="s">
        <v>143</v>
      </c>
      <c r="G109">
        <v>30.7</v>
      </c>
      <c r="H109">
        <v>-0.10921088900000001</v>
      </c>
      <c r="I109">
        <f>COUNT(H108:H109)</f>
        <v>2</v>
      </c>
      <c r="J109">
        <f>AVERAGE(H108:H109)</f>
        <v>-9.5681931999999997E-2</v>
      </c>
    </row>
    <row r="110" spans="1:10" x14ac:dyDescent="0.25">
      <c r="A110">
        <v>3</v>
      </c>
      <c r="B110" t="s">
        <v>136</v>
      </c>
      <c r="C110" t="s">
        <v>112</v>
      </c>
      <c r="D110" t="s">
        <v>144</v>
      </c>
      <c r="E110" t="s">
        <v>281</v>
      </c>
      <c r="F110" t="s">
        <v>145</v>
      </c>
      <c r="G110">
        <v>50.55</v>
      </c>
      <c r="H110">
        <v>-0.12008091899999999</v>
      </c>
    </row>
    <row r="111" spans="1:10" x14ac:dyDescent="0.25">
      <c r="A111">
        <v>3</v>
      </c>
      <c r="B111" t="s">
        <v>136</v>
      </c>
      <c r="C111" t="s">
        <v>112</v>
      </c>
      <c r="D111" t="s">
        <v>144</v>
      </c>
      <c r="E111" t="s">
        <v>281</v>
      </c>
      <c r="F111" t="s">
        <v>146</v>
      </c>
      <c r="G111">
        <v>45.96</v>
      </c>
      <c r="H111">
        <v>-0.102257678</v>
      </c>
    </row>
    <row r="112" spans="1:10" x14ac:dyDescent="0.25">
      <c r="A112">
        <v>3</v>
      </c>
      <c r="B112" t="s">
        <v>136</v>
      </c>
      <c r="C112" t="s">
        <v>112</v>
      </c>
      <c r="D112" t="s">
        <v>144</v>
      </c>
      <c r="E112" t="s">
        <v>281</v>
      </c>
      <c r="F112" t="s">
        <v>147</v>
      </c>
      <c r="G112">
        <v>43.22</v>
      </c>
      <c r="H112">
        <v>-0.10492420399999999</v>
      </c>
    </row>
    <row r="113" spans="1:10" x14ac:dyDescent="0.25">
      <c r="A113">
        <v>3</v>
      </c>
      <c r="B113" t="s">
        <v>136</v>
      </c>
      <c r="C113" t="s">
        <v>112</v>
      </c>
      <c r="D113" t="s">
        <v>144</v>
      </c>
      <c r="E113" t="s">
        <v>281</v>
      </c>
      <c r="F113" t="s">
        <v>147</v>
      </c>
      <c r="G113">
        <v>56.4</v>
      </c>
      <c r="H113">
        <v>-0.10436137099999999</v>
      </c>
    </row>
    <row r="114" spans="1:10" x14ac:dyDescent="0.25">
      <c r="A114">
        <v>3</v>
      </c>
      <c r="B114" t="s">
        <v>136</v>
      </c>
      <c r="C114" t="s">
        <v>112</v>
      </c>
      <c r="D114" t="s">
        <v>144</v>
      </c>
      <c r="E114" t="s">
        <v>281</v>
      </c>
      <c r="F114" t="s">
        <v>148</v>
      </c>
      <c r="G114">
        <v>36.94</v>
      </c>
      <c r="H114">
        <v>-7.4501971E-2</v>
      </c>
      <c r="I114">
        <f>COUNT(H110:H114)</f>
        <v>5</v>
      </c>
      <c r="J114">
        <f>AVERAGE(H110:H114)</f>
        <v>-0.10122522859999998</v>
      </c>
    </row>
    <row r="115" spans="1:10" x14ac:dyDescent="0.25">
      <c r="A115">
        <v>3</v>
      </c>
      <c r="B115" t="s">
        <v>136</v>
      </c>
      <c r="C115" t="s">
        <v>112</v>
      </c>
      <c r="D115" t="s">
        <v>149</v>
      </c>
      <c r="E115" t="s">
        <v>281</v>
      </c>
      <c r="F115" t="s">
        <v>150</v>
      </c>
      <c r="G115">
        <v>48.78</v>
      </c>
      <c r="H115">
        <v>-9.1093117000000001E-2</v>
      </c>
    </row>
    <row r="116" spans="1:10" x14ac:dyDescent="0.25">
      <c r="A116">
        <v>3</v>
      </c>
      <c r="B116" t="s">
        <v>136</v>
      </c>
      <c r="C116" t="s">
        <v>112</v>
      </c>
      <c r="D116" t="s">
        <v>149</v>
      </c>
      <c r="E116" t="s">
        <v>281</v>
      </c>
      <c r="F116" t="s">
        <v>151</v>
      </c>
      <c r="G116">
        <v>47.13</v>
      </c>
      <c r="H116">
        <v>-8.0412370999999996E-2</v>
      </c>
    </row>
    <row r="117" spans="1:10" x14ac:dyDescent="0.25">
      <c r="A117">
        <v>3</v>
      </c>
      <c r="B117" t="s">
        <v>136</v>
      </c>
      <c r="C117" t="s">
        <v>112</v>
      </c>
      <c r="D117" t="s">
        <v>149</v>
      </c>
      <c r="E117" t="s">
        <v>281</v>
      </c>
      <c r="F117" t="s">
        <v>292</v>
      </c>
      <c r="G117">
        <v>39.94</v>
      </c>
      <c r="H117">
        <v>-9.8500339000000006E-2</v>
      </c>
    </row>
    <row r="118" spans="1:10" x14ac:dyDescent="0.25">
      <c r="A118">
        <v>3</v>
      </c>
      <c r="B118" t="s">
        <v>136</v>
      </c>
      <c r="C118" t="s">
        <v>112</v>
      </c>
      <c r="D118" t="s">
        <v>149</v>
      </c>
      <c r="E118" t="s">
        <v>281</v>
      </c>
      <c r="F118" t="s">
        <v>152</v>
      </c>
      <c r="G118">
        <v>50.39</v>
      </c>
      <c r="H118">
        <v>-5.4756368999999999E-2</v>
      </c>
    </row>
    <row r="119" spans="1:10" x14ac:dyDescent="0.25">
      <c r="A119">
        <v>3</v>
      </c>
      <c r="B119" t="s">
        <v>136</v>
      </c>
      <c r="C119" t="s">
        <v>112</v>
      </c>
      <c r="D119" t="s">
        <v>149</v>
      </c>
      <c r="E119" t="s">
        <v>285</v>
      </c>
      <c r="F119" t="s">
        <v>153</v>
      </c>
      <c r="G119">
        <v>42.88</v>
      </c>
      <c r="H119">
        <v>-8.283066E-2</v>
      </c>
    </row>
    <row r="120" spans="1:10" x14ac:dyDescent="0.25">
      <c r="A120">
        <v>3</v>
      </c>
      <c r="B120" t="s">
        <v>136</v>
      </c>
      <c r="C120" t="s">
        <v>112</v>
      </c>
      <c r="D120" t="s">
        <v>149</v>
      </c>
      <c r="E120" t="s">
        <v>285</v>
      </c>
      <c r="F120" t="s">
        <v>154</v>
      </c>
      <c r="G120">
        <v>36.880000000000003</v>
      </c>
      <c r="H120">
        <v>-8.3720929999999999E-2</v>
      </c>
    </row>
    <row r="121" spans="1:10" x14ac:dyDescent="0.25">
      <c r="A121">
        <v>3</v>
      </c>
      <c r="B121" t="s">
        <v>136</v>
      </c>
      <c r="C121" t="s">
        <v>112</v>
      </c>
      <c r="D121" t="s">
        <v>149</v>
      </c>
      <c r="E121" t="s">
        <v>283</v>
      </c>
      <c r="F121" t="s">
        <v>155</v>
      </c>
      <c r="G121">
        <v>36.43</v>
      </c>
      <c r="H121">
        <v>-7.2046109999999997E-2</v>
      </c>
    </row>
    <row r="122" spans="1:10" x14ac:dyDescent="0.25">
      <c r="A122">
        <v>3</v>
      </c>
      <c r="B122" t="s">
        <v>136</v>
      </c>
      <c r="C122" t="s">
        <v>112</v>
      </c>
      <c r="D122" t="s">
        <v>149</v>
      </c>
      <c r="E122" t="s">
        <v>283</v>
      </c>
      <c r="F122" t="s">
        <v>156</v>
      </c>
      <c r="G122">
        <v>42.96</v>
      </c>
      <c r="H122">
        <v>-8.4221619999999997E-2</v>
      </c>
      <c r="I122">
        <f>COUNT(H115:H122)</f>
        <v>8</v>
      </c>
      <c r="J122">
        <f>AVERAGE(H115:H122)</f>
        <v>-8.0947689499999989E-2</v>
      </c>
    </row>
    <row r="123" spans="1:10" x14ac:dyDescent="0.25">
      <c r="A123">
        <v>3</v>
      </c>
      <c r="B123" t="s">
        <v>136</v>
      </c>
      <c r="C123" t="s">
        <v>112</v>
      </c>
      <c r="D123" t="s">
        <v>157</v>
      </c>
      <c r="E123" t="s">
        <v>281</v>
      </c>
      <c r="F123" t="s">
        <v>158</v>
      </c>
      <c r="G123">
        <v>48.16</v>
      </c>
      <c r="H123">
        <v>-9.4086993999999993E-2</v>
      </c>
    </row>
    <row r="124" spans="1:10" x14ac:dyDescent="0.25">
      <c r="A124">
        <v>3</v>
      </c>
      <c r="B124" t="s">
        <v>136</v>
      </c>
      <c r="C124" t="s">
        <v>112</v>
      </c>
      <c r="D124" t="s">
        <v>157</v>
      </c>
      <c r="E124" t="s">
        <v>285</v>
      </c>
      <c r="F124" t="s">
        <v>159</v>
      </c>
      <c r="G124">
        <v>31.57</v>
      </c>
      <c r="H124">
        <v>-8.9664257999999997E-2</v>
      </c>
    </row>
    <row r="125" spans="1:10" x14ac:dyDescent="0.25">
      <c r="A125">
        <v>3</v>
      </c>
      <c r="B125" t="s">
        <v>136</v>
      </c>
      <c r="C125" t="s">
        <v>112</v>
      </c>
      <c r="D125" t="s">
        <v>157</v>
      </c>
      <c r="E125" t="s">
        <v>285</v>
      </c>
      <c r="F125" t="s">
        <v>160</v>
      </c>
      <c r="G125">
        <v>46.54</v>
      </c>
      <c r="H125">
        <v>-0.117764471</v>
      </c>
    </row>
    <row r="126" spans="1:10" x14ac:dyDescent="0.25">
      <c r="A126">
        <v>3</v>
      </c>
      <c r="B126" t="s">
        <v>136</v>
      </c>
      <c r="C126" t="s">
        <v>112</v>
      </c>
      <c r="D126" t="s">
        <v>157</v>
      </c>
      <c r="E126" t="s">
        <v>285</v>
      </c>
      <c r="F126" t="s">
        <v>161</v>
      </c>
      <c r="G126">
        <v>52.13</v>
      </c>
      <c r="H126">
        <v>-0.114531509</v>
      </c>
    </row>
    <row r="127" spans="1:10" x14ac:dyDescent="0.25">
      <c r="A127">
        <v>3</v>
      </c>
      <c r="B127" t="s">
        <v>136</v>
      </c>
      <c r="C127" t="s">
        <v>112</v>
      </c>
      <c r="D127" t="s">
        <v>157</v>
      </c>
      <c r="E127" t="s">
        <v>283</v>
      </c>
      <c r="F127" t="s">
        <v>162</v>
      </c>
      <c r="G127">
        <v>54.4</v>
      </c>
      <c r="H127">
        <v>-9.8290741000000001E-2</v>
      </c>
    </row>
    <row r="128" spans="1:10" x14ac:dyDescent="0.25">
      <c r="A128">
        <v>3</v>
      </c>
      <c r="B128" t="s">
        <v>136</v>
      </c>
      <c r="C128" t="s">
        <v>112</v>
      </c>
      <c r="D128" t="s">
        <v>157</v>
      </c>
      <c r="E128" t="s">
        <v>283</v>
      </c>
      <c r="F128" t="s">
        <v>163</v>
      </c>
      <c r="G128">
        <v>47.26</v>
      </c>
      <c r="H128">
        <v>-8.6805214000000006E-2</v>
      </c>
    </row>
    <row r="129" spans="1:10" x14ac:dyDescent="0.25">
      <c r="A129">
        <v>3</v>
      </c>
      <c r="B129" t="s">
        <v>136</v>
      </c>
      <c r="C129" t="s">
        <v>112</v>
      </c>
      <c r="D129" t="s">
        <v>157</v>
      </c>
      <c r="E129" t="s">
        <v>283</v>
      </c>
      <c r="F129" t="s">
        <v>164</v>
      </c>
      <c r="G129">
        <v>76.5</v>
      </c>
      <c r="H129">
        <v>-8.2302876999999997E-2</v>
      </c>
    </row>
    <row r="130" spans="1:10" x14ac:dyDescent="0.25">
      <c r="A130">
        <v>3</v>
      </c>
      <c r="B130" t="s">
        <v>136</v>
      </c>
      <c r="C130" t="s">
        <v>112</v>
      </c>
      <c r="D130" t="s">
        <v>157</v>
      </c>
      <c r="E130" t="s">
        <v>283</v>
      </c>
      <c r="F130" t="s">
        <v>165</v>
      </c>
      <c r="G130">
        <v>55.47</v>
      </c>
      <c r="H130">
        <v>-0.100940748</v>
      </c>
    </row>
    <row r="131" spans="1:10" x14ac:dyDescent="0.25">
      <c r="A131">
        <v>3</v>
      </c>
      <c r="B131" t="s">
        <v>136</v>
      </c>
      <c r="C131" t="s">
        <v>112</v>
      </c>
      <c r="D131" t="s">
        <v>157</v>
      </c>
      <c r="E131" t="s">
        <v>283</v>
      </c>
      <c r="F131" t="s">
        <v>166</v>
      </c>
      <c r="G131">
        <v>45.18</v>
      </c>
      <c r="H131">
        <v>-0.13677130000000001</v>
      </c>
      <c r="I131">
        <f>COUNT(H123:H131)</f>
        <v>9</v>
      </c>
      <c r="J131">
        <f>AVERAGE(H123:H131)</f>
        <v>-0.10235090133333333</v>
      </c>
    </row>
    <row r="132" spans="1:10" x14ac:dyDescent="0.25">
      <c r="A132">
        <v>3</v>
      </c>
      <c r="B132" t="s">
        <v>136</v>
      </c>
      <c r="C132" t="s">
        <v>167</v>
      </c>
      <c r="D132" t="s">
        <v>168</v>
      </c>
      <c r="E132" t="s">
        <v>285</v>
      </c>
      <c r="F132" t="s">
        <v>169</v>
      </c>
      <c r="G132">
        <v>42.35</v>
      </c>
      <c r="H132">
        <v>-9.5343681E-2</v>
      </c>
    </row>
    <row r="133" spans="1:10" x14ac:dyDescent="0.25">
      <c r="A133">
        <v>3</v>
      </c>
      <c r="B133" t="s">
        <v>136</v>
      </c>
      <c r="C133" t="s">
        <v>167</v>
      </c>
      <c r="D133" t="s">
        <v>168</v>
      </c>
      <c r="E133" t="s">
        <v>285</v>
      </c>
      <c r="F133" t="s">
        <v>170</v>
      </c>
      <c r="G133">
        <v>42.2</v>
      </c>
      <c r="H133">
        <v>-7.2289157000000007E-2</v>
      </c>
      <c r="I133">
        <f>COUNT(H132:H133)</f>
        <v>2</v>
      </c>
      <c r="J133">
        <f>AVERAGE(H132:H133)</f>
        <v>-8.3816419000000003E-2</v>
      </c>
    </row>
    <row r="134" spans="1:10" x14ac:dyDescent="0.25">
      <c r="A134">
        <v>3</v>
      </c>
      <c r="B134" t="s">
        <v>136</v>
      </c>
      <c r="C134" t="s">
        <v>171</v>
      </c>
      <c r="D134" t="s">
        <v>172</v>
      </c>
      <c r="E134" t="s">
        <v>281</v>
      </c>
      <c r="F134" t="s">
        <v>173</v>
      </c>
      <c r="G134">
        <v>34.25</v>
      </c>
      <c r="H134">
        <v>-8.1620577E-2</v>
      </c>
      <c r="I134">
        <f>COUNT(H134)</f>
        <v>1</v>
      </c>
      <c r="J134">
        <f>AVERAGE(H134)</f>
        <v>-8.1620577E-2</v>
      </c>
    </row>
    <row r="135" spans="1:10" x14ac:dyDescent="0.25">
      <c r="A135">
        <v>3</v>
      </c>
      <c r="B135" t="s">
        <v>136</v>
      </c>
      <c r="C135" t="s">
        <v>171</v>
      </c>
      <c r="D135" t="s">
        <v>174</v>
      </c>
      <c r="E135" t="s">
        <v>281</v>
      </c>
      <c r="F135" t="s">
        <v>175</v>
      </c>
      <c r="G135">
        <v>47.24</v>
      </c>
      <c r="H135">
        <v>-8.6776859999999997E-2</v>
      </c>
    </row>
    <row r="136" spans="1:10" x14ac:dyDescent="0.25">
      <c r="A136">
        <v>3</v>
      </c>
      <c r="B136" t="s">
        <v>136</v>
      </c>
      <c r="C136" t="s">
        <v>171</v>
      </c>
      <c r="D136" t="s">
        <v>174</v>
      </c>
      <c r="E136" t="s">
        <v>281</v>
      </c>
      <c r="F136" t="s">
        <v>176</v>
      </c>
      <c r="G136">
        <v>47.16</v>
      </c>
      <c r="H136">
        <v>-7.9433736000000005E-2</v>
      </c>
    </row>
    <row r="137" spans="1:10" x14ac:dyDescent="0.25">
      <c r="A137">
        <v>3</v>
      </c>
      <c r="B137" t="s">
        <v>136</v>
      </c>
      <c r="C137" t="s">
        <v>171</v>
      </c>
      <c r="D137" t="s">
        <v>174</v>
      </c>
      <c r="E137" t="s">
        <v>281</v>
      </c>
      <c r="F137" t="s">
        <v>177</v>
      </c>
      <c r="G137">
        <v>39.44</v>
      </c>
      <c r="H137">
        <v>-6.6549912000000003E-2</v>
      </c>
      <c r="I137">
        <f>COUNT(H135:H137)</f>
        <v>3</v>
      </c>
      <c r="J137">
        <f>AVERAGE(H135:H137)</f>
        <v>-7.7586835999999992E-2</v>
      </c>
    </row>
    <row r="138" spans="1:10" x14ac:dyDescent="0.25">
      <c r="A138">
        <v>3</v>
      </c>
      <c r="B138" t="s">
        <v>136</v>
      </c>
      <c r="C138" t="s">
        <v>171</v>
      </c>
      <c r="D138" t="s">
        <v>178</v>
      </c>
      <c r="E138" t="s">
        <v>285</v>
      </c>
      <c r="F138" t="s">
        <v>179</v>
      </c>
      <c r="G138">
        <v>31.26</v>
      </c>
      <c r="H138">
        <v>-9.9286783000000003E-2</v>
      </c>
    </row>
    <row r="139" spans="1:10" x14ac:dyDescent="0.25">
      <c r="A139">
        <v>3</v>
      </c>
      <c r="B139" t="s">
        <v>136</v>
      </c>
      <c r="C139" t="s">
        <v>171</v>
      </c>
      <c r="D139" t="s">
        <v>180</v>
      </c>
      <c r="E139" t="s">
        <v>281</v>
      </c>
      <c r="F139" t="s">
        <v>181</v>
      </c>
      <c r="G139">
        <v>43.63</v>
      </c>
      <c r="H139">
        <v>-7.9969107999999997E-2</v>
      </c>
    </row>
    <row r="140" spans="1:10" x14ac:dyDescent="0.25">
      <c r="A140">
        <v>3</v>
      </c>
      <c r="B140" t="s">
        <v>136</v>
      </c>
      <c r="C140" t="s">
        <v>171</v>
      </c>
      <c r="D140" t="s">
        <v>182</v>
      </c>
      <c r="E140" t="s">
        <v>281</v>
      </c>
      <c r="F140" t="s">
        <v>183</v>
      </c>
      <c r="G140">
        <v>52.06</v>
      </c>
      <c r="H140">
        <v>-9.0909090999999997E-2</v>
      </c>
    </row>
    <row r="141" spans="1:10" x14ac:dyDescent="0.25">
      <c r="A141">
        <v>3</v>
      </c>
      <c r="B141" t="s">
        <v>136</v>
      </c>
      <c r="C141" t="s">
        <v>171</v>
      </c>
      <c r="D141" t="s">
        <v>182</v>
      </c>
      <c r="E141" t="s">
        <v>281</v>
      </c>
      <c r="F141" t="s">
        <v>184</v>
      </c>
      <c r="G141">
        <v>51.22</v>
      </c>
      <c r="H141">
        <v>-6.6287878999999994E-2</v>
      </c>
    </row>
    <row r="142" spans="1:10" x14ac:dyDescent="0.25">
      <c r="A142">
        <v>3</v>
      </c>
      <c r="B142" t="s">
        <v>136</v>
      </c>
      <c r="C142" t="s">
        <v>171</v>
      </c>
      <c r="D142" t="s">
        <v>182</v>
      </c>
      <c r="E142" t="s">
        <v>281</v>
      </c>
      <c r="F142" t="s">
        <v>185</v>
      </c>
      <c r="G142">
        <v>52.14</v>
      </c>
      <c r="H142">
        <v>-0.101010101</v>
      </c>
      <c r="I142">
        <f>COUNT(H138:H142)</f>
        <v>5</v>
      </c>
      <c r="J142">
        <f>AVERAGE(H138:H142)</f>
        <v>-8.7492592399999999E-2</v>
      </c>
    </row>
    <row r="143" spans="1:10" x14ac:dyDescent="0.25">
      <c r="A143">
        <v>3</v>
      </c>
      <c r="B143" t="s">
        <v>136</v>
      </c>
      <c r="C143" t="s">
        <v>186</v>
      </c>
      <c r="D143" t="s">
        <v>187</v>
      </c>
      <c r="E143" t="s">
        <v>283</v>
      </c>
      <c r="F143" t="s">
        <v>188</v>
      </c>
      <c r="G143">
        <v>103.31</v>
      </c>
      <c r="H143">
        <v>-5.9695360000000003E-2</v>
      </c>
    </row>
    <row r="144" spans="1:10" x14ac:dyDescent="0.25">
      <c r="A144">
        <v>3</v>
      </c>
      <c r="B144" t="s">
        <v>136</v>
      </c>
      <c r="C144" t="s">
        <v>186</v>
      </c>
      <c r="D144" t="s">
        <v>187</v>
      </c>
      <c r="E144" t="s">
        <v>283</v>
      </c>
      <c r="F144" t="s">
        <v>189</v>
      </c>
      <c r="G144">
        <v>101.77</v>
      </c>
      <c r="H144">
        <v>-9.5197690000000001E-2</v>
      </c>
    </row>
    <row r="145" spans="1:10" x14ac:dyDescent="0.25">
      <c r="A145">
        <v>3</v>
      </c>
      <c r="B145" t="s">
        <v>136</v>
      </c>
      <c r="C145" t="s">
        <v>186</v>
      </c>
      <c r="D145" t="s">
        <v>187</v>
      </c>
      <c r="E145" t="s">
        <v>283</v>
      </c>
      <c r="F145" t="s">
        <v>190</v>
      </c>
      <c r="G145">
        <v>94.43</v>
      </c>
      <c r="H145">
        <v>-8.7324016000000004E-2</v>
      </c>
      <c r="I145">
        <f>COUNT(H143:H145)</f>
        <v>3</v>
      </c>
      <c r="J145">
        <f>AVERAGE(H143:H145)</f>
        <v>-8.0739022000000008E-2</v>
      </c>
    </row>
    <row r="146" spans="1:10" x14ac:dyDescent="0.25">
      <c r="A146">
        <v>3</v>
      </c>
      <c r="B146" t="s">
        <v>136</v>
      </c>
      <c r="C146" t="s">
        <v>191</v>
      </c>
      <c r="D146" t="s">
        <v>192</v>
      </c>
      <c r="E146" t="s">
        <v>281</v>
      </c>
      <c r="F146" t="s">
        <v>193</v>
      </c>
      <c r="G146">
        <v>47.97</v>
      </c>
      <c r="H146">
        <v>-0.14614007300000001</v>
      </c>
    </row>
    <row r="147" spans="1:10" x14ac:dyDescent="0.25">
      <c r="A147">
        <v>3</v>
      </c>
      <c r="B147" t="s">
        <v>136</v>
      </c>
      <c r="C147" t="s">
        <v>191</v>
      </c>
      <c r="D147" t="s">
        <v>192</v>
      </c>
      <c r="E147" t="s">
        <v>281</v>
      </c>
      <c r="F147" t="s">
        <v>194</v>
      </c>
      <c r="G147">
        <v>49.71</v>
      </c>
      <c r="H147">
        <v>-0.12090400599999999</v>
      </c>
    </row>
    <row r="148" spans="1:10" x14ac:dyDescent="0.25">
      <c r="A148">
        <v>3</v>
      </c>
      <c r="B148" t="s">
        <v>136</v>
      </c>
      <c r="C148" t="s">
        <v>191</v>
      </c>
      <c r="D148" t="s">
        <v>192</v>
      </c>
      <c r="E148" t="s">
        <v>281</v>
      </c>
      <c r="F148" t="s">
        <v>195</v>
      </c>
      <c r="G148">
        <v>41.54</v>
      </c>
      <c r="H148">
        <v>-0.115294118</v>
      </c>
    </row>
    <row r="149" spans="1:10" x14ac:dyDescent="0.25">
      <c r="A149">
        <v>3</v>
      </c>
      <c r="B149" t="s">
        <v>136</v>
      </c>
      <c r="C149" t="s">
        <v>191</v>
      </c>
      <c r="D149" t="s">
        <v>192</v>
      </c>
      <c r="E149" t="s">
        <v>281</v>
      </c>
      <c r="F149" t="s">
        <v>196</v>
      </c>
      <c r="G149">
        <v>55.68</v>
      </c>
      <c r="H149">
        <v>-0.105263158</v>
      </c>
      <c r="I149">
        <f>COUNT(H146:H149)</f>
        <v>4</v>
      </c>
      <c r="J149">
        <f>AVERAGE(H146:H149)</f>
        <v>-0.12190033875</v>
      </c>
    </row>
    <row r="150" spans="1:10" x14ac:dyDescent="0.25">
      <c r="A150">
        <v>3</v>
      </c>
      <c r="B150" t="s">
        <v>136</v>
      </c>
      <c r="C150" t="s">
        <v>197</v>
      </c>
      <c r="D150" t="s">
        <v>198</v>
      </c>
      <c r="E150" t="s">
        <v>285</v>
      </c>
      <c r="F150" t="s">
        <v>199</v>
      </c>
      <c r="G150">
        <v>30.81</v>
      </c>
      <c r="H150">
        <v>-5.2147238999999998E-2</v>
      </c>
    </row>
    <row r="151" spans="1:10" x14ac:dyDescent="0.25">
      <c r="A151">
        <v>3</v>
      </c>
      <c r="B151" t="s">
        <v>136</v>
      </c>
      <c r="C151" t="s">
        <v>197</v>
      </c>
      <c r="D151" t="s">
        <v>198</v>
      </c>
      <c r="E151" t="s">
        <v>285</v>
      </c>
      <c r="F151" t="s">
        <v>200</v>
      </c>
      <c r="G151">
        <v>41.1</v>
      </c>
      <c r="H151">
        <v>-8.2547170000000003E-2</v>
      </c>
      <c r="I151">
        <f>COUNT(H150:H151)</f>
        <v>2</v>
      </c>
      <c r="J151">
        <f>AVERAGE(H150:H151)</f>
        <v>-6.7347204500000007E-2</v>
      </c>
    </row>
    <row r="152" spans="1:10" x14ac:dyDescent="0.25">
      <c r="A152">
        <v>3</v>
      </c>
      <c r="B152" t="s">
        <v>136</v>
      </c>
      <c r="C152" t="s">
        <v>201</v>
      </c>
      <c r="D152" t="s">
        <v>202</v>
      </c>
      <c r="E152" t="s">
        <v>281</v>
      </c>
      <c r="F152" t="s">
        <v>203</v>
      </c>
      <c r="G152">
        <v>33.01</v>
      </c>
      <c r="H152">
        <v>-6.7987074999999994E-2</v>
      </c>
      <c r="I152">
        <f>COUNT(H152)</f>
        <v>1</v>
      </c>
      <c r="J152">
        <f>AVERAGE(H152)</f>
        <v>-6.7987074999999994E-2</v>
      </c>
    </row>
    <row r="153" spans="1:10" x14ac:dyDescent="0.25">
      <c r="A153">
        <v>3</v>
      </c>
      <c r="B153" t="s">
        <v>136</v>
      </c>
      <c r="C153" t="s">
        <v>204</v>
      </c>
      <c r="D153" t="s">
        <v>205</v>
      </c>
      <c r="E153" t="s">
        <v>283</v>
      </c>
      <c r="F153" t="s">
        <v>206</v>
      </c>
      <c r="G153">
        <v>40.270000000000003</v>
      </c>
      <c r="H153">
        <v>-0.123411075</v>
      </c>
    </row>
    <row r="154" spans="1:10" x14ac:dyDescent="0.25">
      <c r="A154">
        <v>3</v>
      </c>
      <c r="B154" t="s">
        <v>136</v>
      </c>
      <c r="C154" t="s">
        <v>204</v>
      </c>
      <c r="D154" t="s">
        <v>205</v>
      </c>
      <c r="E154" t="s">
        <v>283</v>
      </c>
      <c r="F154" t="s">
        <v>207</v>
      </c>
      <c r="G154">
        <v>37.85</v>
      </c>
      <c r="H154">
        <v>-0.127830206</v>
      </c>
    </row>
    <row r="155" spans="1:10" x14ac:dyDescent="0.25">
      <c r="A155">
        <v>3</v>
      </c>
      <c r="B155" t="s">
        <v>136</v>
      </c>
      <c r="C155" t="s">
        <v>204</v>
      </c>
      <c r="D155" t="s">
        <v>205</v>
      </c>
      <c r="E155" t="s">
        <v>283</v>
      </c>
      <c r="F155" t="s">
        <v>208</v>
      </c>
      <c r="G155">
        <v>41.66</v>
      </c>
      <c r="H155">
        <v>-0.11541889</v>
      </c>
    </row>
    <row r="156" spans="1:10" x14ac:dyDescent="0.25">
      <c r="A156">
        <v>3</v>
      </c>
      <c r="B156" t="s">
        <v>136</v>
      </c>
      <c r="C156" t="s">
        <v>204</v>
      </c>
      <c r="D156" t="s">
        <v>205</v>
      </c>
      <c r="E156" t="s">
        <v>281</v>
      </c>
      <c r="F156" t="s">
        <v>209</v>
      </c>
      <c r="G156">
        <v>43.4</v>
      </c>
      <c r="H156">
        <v>-0.100628624</v>
      </c>
      <c r="I156">
        <f>COUNT(H153:H156)</f>
        <v>4</v>
      </c>
      <c r="J156">
        <f>AVERAGE(H153:H156)</f>
        <v>-0.11682219874999999</v>
      </c>
    </row>
    <row r="157" spans="1:10" x14ac:dyDescent="0.25">
      <c r="A157">
        <v>3</v>
      </c>
      <c r="B157" t="s">
        <v>136</v>
      </c>
      <c r="C157" t="s">
        <v>204</v>
      </c>
      <c r="D157" t="s">
        <v>210</v>
      </c>
      <c r="E157" t="s">
        <v>285</v>
      </c>
      <c r="F157" t="s">
        <v>211</v>
      </c>
      <c r="G157">
        <v>46.87</v>
      </c>
      <c r="H157">
        <v>-8.4051723999999994E-2</v>
      </c>
    </row>
    <row r="158" spans="1:10" x14ac:dyDescent="0.25">
      <c r="A158">
        <v>3</v>
      </c>
      <c r="B158" t="s">
        <v>136</v>
      </c>
      <c r="C158" t="s">
        <v>204</v>
      </c>
      <c r="D158" t="s">
        <v>210</v>
      </c>
      <c r="E158" t="s">
        <v>285</v>
      </c>
      <c r="F158" t="s">
        <v>212</v>
      </c>
      <c r="G158">
        <v>42.28</v>
      </c>
      <c r="H158">
        <v>-8.4092419000000002E-2</v>
      </c>
    </row>
    <row r="159" spans="1:10" x14ac:dyDescent="0.25">
      <c r="A159">
        <v>3</v>
      </c>
      <c r="B159" t="s">
        <v>136</v>
      </c>
      <c r="C159" t="s">
        <v>204</v>
      </c>
      <c r="D159" t="s">
        <v>210</v>
      </c>
      <c r="E159" t="s">
        <v>285</v>
      </c>
      <c r="F159" t="s">
        <v>213</v>
      </c>
      <c r="G159">
        <v>48.32</v>
      </c>
      <c r="H159">
        <v>-7.2474999999999998E-2</v>
      </c>
    </row>
    <row r="160" spans="1:10" x14ac:dyDescent="0.25">
      <c r="A160">
        <v>3</v>
      </c>
      <c r="B160" t="s">
        <v>136</v>
      </c>
      <c r="C160" t="s">
        <v>204</v>
      </c>
      <c r="D160" t="s">
        <v>210</v>
      </c>
      <c r="E160" t="s">
        <v>285</v>
      </c>
      <c r="F160" t="s">
        <v>214</v>
      </c>
      <c r="G160">
        <v>50.99</v>
      </c>
      <c r="H160">
        <v>-8.9399415999999995E-2</v>
      </c>
    </row>
    <row r="161" spans="1:10" x14ac:dyDescent="0.25">
      <c r="A161">
        <v>3</v>
      </c>
      <c r="B161" t="s">
        <v>136</v>
      </c>
      <c r="C161" t="s">
        <v>204</v>
      </c>
      <c r="D161" t="s">
        <v>210</v>
      </c>
      <c r="E161" t="s">
        <v>285</v>
      </c>
      <c r="F161" t="s">
        <v>215</v>
      </c>
      <c r="G161">
        <v>51.53</v>
      </c>
      <c r="H161">
        <v>-8.9076978000000001E-2</v>
      </c>
    </row>
    <row r="162" spans="1:10" x14ac:dyDescent="0.25">
      <c r="A162">
        <v>3</v>
      </c>
      <c r="B162" t="s">
        <v>136</v>
      </c>
      <c r="C162" t="s">
        <v>204</v>
      </c>
      <c r="D162" t="s">
        <v>210</v>
      </c>
      <c r="E162" t="s">
        <v>285</v>
      </c>
      <c r="F162" t="s">
        <v>216</v>
      </c>
      <c r="G162">
        <v>45.79</v>
      </c>
      <c r="H162">
        <v>-9.1295116999999995E-2</v>
      </c>
    </row>
    <row r="163" spans="1:10" x14ac:dyDescent="0.25">
      <c r="A163">
        <v>3</v>
      </c>
      <c r="B163" t="s">
        <v>136</v>
      </c>
      <c r="C163" t="s">
        <v>204</v>
      </c>
      <c r="D163" t="s">
        <v>210</v>
      </c>
      <c r="E163" t="s">
        <v>285</v>
      </c>
      <c r="F163" t="s">
        <v>217</v>
      </c>
      <c r="G163">
        <v>37.82</v>
      </c>
      <c r="H163">
        <v>-7.5242718E-2</v>
      </c>
    </row>
    <row r="164" spans="1:10" x14ac:dyDescent="0.25">
      <c r="A164">
        <v>3</v>
      </c>
      <c r="B164" t="s">
        <v>136</v>
      </c>
      <c r="C164" t="s">
        <v>204</v>
      </c>
      <c r="D164" t="s">
        <v>210</v>
      </c>
      <c r="E164" t="s">
        <v>285</v>
      </c>
      <c r="F164" t="s">
        <v>218</v>
      </c>
      <c r="G164">
        <v>38.950000000000003</v>
      </c>
      <c r="H164">
        <v>-8.7747958000000001E-2</v>
      </c>
    </row>
    <row r="165" spans="1:10" x14ac:dyDescent="0.25">
      <c r="A165">
        <v>3</v>
      </c>
      <c r="B165" t="s">
        <v>136</v>
      </c>
      <c r="C165" t="s">
        <v>204</v>
      </c>
      <c r="D165" t="s">
        <v>210</v>
      </c>
      <c r="E165" t="s">
        <v>285</v>
      </c>
      <c r="F165" t="s">
        <v>219</v>
      </c>
      <c r="G165">
        <v>38.229999999999997</v>
      </c>
      <c r="H165">
        <v>-0.10223521200000001</v>
      </c>
    </row>
    <row r="166" spans="1:10" x14ac:dyDescent="0.25">
      <c r="A166">
        <v>3</v>
      </c>
      <c r="B166" t="s">
        <v>136</v>
      </c>
      <c r="C166" t="s">
        <v>204</v>
      </c>
      <c r="D166" t="s">
        <v>210</v>
      </c>
      <c r="E166" t="s">
        <v>285</v>
      </c>
      <c r="F166" t="s">
        <v>220</v>
      </c>
      <c r="G166">
        <v>43.87</v>
      </c>
      <c r="H166">
        <v>-9.5133897999999995E-2</v>
      </c>
    </row>
    <row r="167" spans="1:10" x14ac:dyDescent="0.25">
      <c r="A167">
        <v>3</v>
      </c>
      <c r="B167" t="s">
        <v>136</v>
      </c>
      <c r="C167" t="s">
        <v>204</v>
      </c>
      <c r="D167" t="s">
        <v>210</v>
      </c>
      <c r="E167" t="s">
        <v>283</v>
      </c>
      <c r="F167" t="s">
        <v>221</v>
      </c>
      <c r="G167">
        <v>40.57</v>
      </c>
      <c r="H167">
        <v>-9.5744680999999998E-2</v>
      </c>
    </row>
    <row r="168" spans="1:10" x14ac:dyDescent="0.25">
      <c r="A168">
        <v>3</v>
      </c>
      <c r="B168" t="s">
        <v>136</v>
      </c>
      <c r="C168" t="s">
        <v>204</v>
      </c>
      <c r="D168" t="s">
        <v>210</v>
      </c>
      <c r="E168" t="s">
        <v>283</v>
      </c>
      <c r="F168" t="s">
        <v>222</v>
      </c>
      <c r="G168">
        <v>34.32</v>
      </c>
      <c r="H168">
        <v>-0.111464968</v>
      </c>
    </row>
    <row r="169" spans="1:10" x14ac:dyDescent="0.25">
      <c r="A169">
        <v>3</v>
      </c>
      <c r="B169" t="s">
        <v>136</v>
      </c>
      <c r="C169" t="s">
        <v>204</v>
      </c>
      <c r="D169" t="s">
        <v>210</v>
      </c>
      <c r="E169" t="s">
        <v>283</v>
      </c>
      <c r="F169" t="s">
        <v>223</v>
      </c>
      <c r="G169">
        <v>43.79</v>
      </c>
      <c r="H169">
        <v>-9.5350087E-2</v>
      </c>
    </row>
    <row r="170" spans="1:10" x14ac:dyDescent="0.25">
      <c r="A170">
        <v>3</v>
      </c>
      <c r="B170" t="s">
        <v>136</v>
      </c>
      <c r="C170" t="s">
        <v>204</v>
      </c>
      <c r="D170" t="s">
        <v>210</v>
      </c>
      <c r="E170" t="s">
        <v>283</v>
      </c>
      <c r="F170" t="s">
        <v>224</v>
      </c>
      <c r="G170">
        <v>47.65</v>
      </c>
      <c r="H170">
        <v>-0.100147298</v>
      </c>
      <c r="I170">
        <f>COUNT(H157:H170)</f>
        <v>14</v>
      </c>
      <c r="J170">
        <f>AVERAGE(H157:H170)</f>
        <v>-9.0961248142857137E-2</v>
      </c>
    </row>
    <row r="171" spans="1:10" x14ac:dyDescent="0.25">
      <c r="A171">
        <v>3</v>
      </c>
      <c r="B171" t="s">
        <v>136</v>
      </c>
      <c r="C171" t="s">
        <v>52</v>
      </c>
      <c r="D171" t="s">
        <v>225</v>
      </c>
      <c r="E171" t="s">
        <v>285</v>
      </c>
      <c r="F171" t="s">
        <v>226</v>
      </c>
      <c r="G171">
        <v>57.93</v>
      </c>
      <c r="H171">
        <v>-8.3827717999999996E-2</v>
      </c>
      <c r="I171">
        <f>COUNT(H171)</f>
        <v>1</v>
      </c>
      <c r="J171">
        <f>AVERAGE(H171)</f>
        <v>-8.3827717999999996E-2</v>
      </c>
    </row>
    <row r="172" spans="1:10" x14ac:dyDescent="0.25">
      <c r="A172">
        <v>3</v>
      </c>
      <c r="B172" t="s">
        <v>136</v>
      </c>
      <c r="C172" t="s">
        <v>227</v>
      </c>
      <c r="D172" t="s">
        <v>228</v>
      </c>
      <c r="E172" t="s">
        <v>283</v>
      </c>
      <c r="F172" t="s">
        <v>229</v>
      </c>
      <c r="G172">
        <v>77.84</v>
      </c>
      <c r="H172">
        <v>-0.14125939300000001</v>
      </c>
    </row>
    <row r="173" spans="1:10" x14ac:dyDescent="0.25">
      <c r="A173">
        <v>3</v>
      </c>
      <c r="B173" t="s">
        <v>136</v>
      </c>
      <c r="C173" t="s">
        <v>227</v>
      </c>
      <c r="D173" t="s">
        <v>228</v>
      </c>
      <c r="E173" t="s">
        <v>283</v>
      </c>
      <c r="F173" t="s">
        <v>230</v>
      </c>
      <c r="G173">
        <v>94.69</v>
      </c>
      <c r="H173">
        <v>-0.15875331300000001</v>
      </c>
    </row>
    <row r="174" spans="1:10" x14ac:dyDescent="0.25">
      <c r="A174">
        <v>3</v>
      </c>
      <c r="B174" t="s">
        <v>136</v>
      </c>
      <c r="C174" t="s">
        <v>227</v>
      </c>
      <c r="D174" t="s">
        <v>228</v>
      </c>
      <c r="E174" t="s">
        <v>283</v>
      </c>
      <c r="F174" t="s">
        <v>231</v>
      </c>
      <c r="G174">
        <v>82.45</v>
      </c>
      <c r="H174">
        <v>-0.147004681</v>
      </c>
    </row>
    <row r="175" spans="1:10" x14ac:dyDescent="0.25">
      <c r="A175">
        <v>3</v>
      </c>
      <c r="B175" t="s">
        <v>136</v>
      </c>
      <c r="C175" t="s">
        <v>227</v>
      </c>
      <c r="D175" t="s">
        <v>228</v>
      </c>
      <c r="E175" t="s">
        <v>283</v>
      </c>
      <c r="F175" t="s">
        <v>232</v>
      </c>
      <c r="G175">
        <v>84.89</v>
      </c>
      <c r="H175">
        <v>-0.14953675299999999</v>
      </c>
    </row>
    <row r="176" spans="1:10" x14ac:dyDescent="0.25">
      <c r="A176">
        <v>3</v>
      </c>
      <c r="B176" t="s">
        <v>136</v>
      </c>
      <c r="C176" t="s">
        <v>227</v>
      </c>
      <c r="D176" t="s">
        <v>228</v>
      </c>
      <c r="E176" t="s">
        <v>283</v>
      </c>
      <c r="F176" t="s">
        <v>233</v>
      </c>
      <c r="G176">
        <v>105.38</v>
      </c>
      <c r="H176">
        <v>-0.137976347</v>
      </c>
    </row>
    <row r="177" spans="1:10" x14ac:dyDescent="0.25">
      <c r="A177">
        <v>3</v>
      </c>
      <c r="B177" t="s">
        <v>136</v>
      </c>
      <c r="C177" t="s">
        <v>227</v>
      </c>
      <c r="D177" t="s">
        <v>228</v>
      </c>
      <c r="E177" t="s">
        <v>283</v>
      </c>
      <c r="F177" t="s">
        <v>234</v>
      </c>
      <c r="G177">
        <v>84.99</v>
      </c>
      <c r="H177">
        <v>-0.132871775</v>
      </c>
    </row>
    <row r="178" spans="1:10" x14ac:dyDescent="0.25">
      <c r="A178">
        <v>3</v>
      </c>
      <c r="B178" t="s">
        <v>136</v>
      </c>
      <c r="C178" t="s">
        <v>227</v>
      </c>
      <c r="D178" t="s">
        <v>228</v>
      </c>
      <c r="E178" t="s">
        <v>281</v>
      </c>
      <c r="F178" t="s">
        <v>235</v>
      </c>
      <c r="G178">
        <v>100.82</v>
      </c>
      <c r="H178">
        <v>-0.12369338000000001</v>
      </c>
    </row>
    <row r="179" spans="1:10" x14ac:dyDescent="0.25">
      <c r="A179">
        <v>3</v>
      </c>
      <c r="B179" t="s">
        <v>136</v>
      </c>
      <c r="C179" t="s">
        <v>227</v>
      </c>
      <c r="D179" t="s">
        <v>228</v>
      </c>
      <c r="E179" t="s">
        <v>281</v>
      </c>
      <c r="F179" t="s">
        <v>236</v>
      </c>
      <c r="G179">
        <v>105.47</v>
      </c>
      <c r="H179">
        <v>-0.120300752</v>
      </c>
    </row>
    <row r="180" spans="1:10" x14ac:dyDescent="0.25">
      <c r="A180">
        <v>3</v>
      </c>
      <c r="B180" t="s">
        <v>136</v>
      </c>
      <c r="C180" t="s">
        <v>227</v>
      </c>
      <c r="D180" t="s">
        <v>228</v>
      </c>
      <c r="E180" t="s">
        <v>281</v>
      </c>
      <c r="F180" t="s">
        <v>237</v>
      </c>
      <c r="G180">
        <v>104.02</v>
      </c>
      <c r="H180">
        <v>-0.10627719099999999</v>
      </c>
      <c r="I180">
        <f>COUNT(H172:H180)</f>
        <v>9</v>
      </c>
      <c r="J180">
        <f>AVERAGE(H172:H180)</f>
        <v>-0.13529706499999999</v>
      </c>
    </row>
    <row r="181" spans="1:10" x14ac:dyDescent="0.25">
      <c r="A181">
        <v>3</v>
      </c>
      <c r="B181" t="s">
        <v>136</v>
      </c>
      <c r="C181" t="s">
        <v>238</v>
      </c>
      <c r="D181" t="s">
        <v>239</v>
      </c>
      <c r="E181" t="s">
        <v>285</v>
      </c>
      <c r="F181" t="s">
        <v>240</v>
      </c>
      <c r="G181">
        <v>91.19</v>
      </c>
      <c r="H181">
        <v>-8.6760596999999995E-2</v>
      </c>
    </row>
    <row r="182" spans="1:10" x14ac:dyDescent="0.25">
      <c r="A182">
        <v>3</v>
      </c>
      <c r="B182" t="s">
        <v>136</v>
      </c>
      <c r="C182" t="s">
        <v>238</v>
      </c>
      <c r="D182" t="s">
        <v>239</v>
      </c>
      <c r="E182" t="s">
        <v>285</v>
      </c>
      <c r="F182" t="s">
        <v>241</v>
      </c>
      <c r="G182">
        <v>80.34</v>
      </c>
      <c r="H182">
        <v>-9.4281843000000004E-2</v>
      </c>
    </row>
    <row r="183" spans="1:10" x14ac:dyDescent="0.25">
      <c r="A183">
        <v>3</v>
      </c>
      <c r="B183" t="s">
        <v>136</v>
      </c>
      <c r="C183" t="s">
        <v>238</v>
      </c>
      <c r="D183" t="s">
        <v>239</v>
      </c>
      <c r="E183" t="s">
        <v>285</v>
      </c>
      <c r="F183" t="s">
        <v>242</v>
      </c>
      <c r="G183">
        <v>74.739999999999995</v>
      </c>
      <c r="H183">
        <v>-0.129742207</v>
      </c>
    </row>
    <row r="184" spans="1:10" x14ac:dyDescent="0.25">
      <c r="A184">
        <v>3</v>
      </c>
      <c r="B184" t="s">
        <v>136</v>
      </c>
      <c r="C184" t="s">
        <v>238</v>
      </c>
      <c r="D184" t="s">
        <v>239</v>
      </c>
      <c r="E184" t="s">
        <v>285</v>
      </c>
      <c r="F184" t="s">
        <v>243</v>
      </c>
      <c r="G184">
        <v>78.36</v>
      </c>
      <c r="H184">
        <v>-8.9435978999999999E-2</v>
      </c>
      <c r="I184">
        <f>COUNT(H181:H184)</f>
        <v>4</v>
      </c>
      <c r="J184">
        <f>AVERAGE(H181:H184)</f>
        <v>-0.10005515649999999</v>
      </c>
    </row>
    <row r="185" spans="1:10" x14ac:dyDescent="0.25">
      <c r="A185">
        <v>3</v>
      </c>
      <c r="B185" t="s">
        <v>136</v>
      </c>
      <c r="C185" t="s">
        <v>244</v>
      </c>
      <c r="D185" t="s">
        <v>245</v>
      </c>
      <c r="E185" t="s">
        <v>283</v>
      </c>
      <c r="F185" t="s">
        <v>246</v>
      </c>
      <c r="G185">
        <v>76.11</v>
      </c>
      <c r="H185">
        <v>-8.7060084999999995E-2</v>
      </c>
    </row>
    <row r="186" spans="1:10" x14ac:dyDescent="0.25">
      <c r="A186">
        <v>3</v>
      </c>
      <c r="B186" t="s">
        <v>136</v>
      </c>
      <c r="C186" t="s">
        <v>244</v>
      </c>
      <c r="D186" t="s">
        <v>245</v>
      </c>
      <c r="E186" t="s">
        <v>283</v>
      </c>
      <c r="F186" t="s">
        <v>247</v>
      </c>
      <c r="G186">
        <v>98.51</v>
      </c>
      <c r="H186">
        <v>-7.9783266000000005E-2</v>
      </c>
    </row>
    <row r="187" spans="1:10" x14ac:dyDescent="0.25">
      <c r="A187">
        <v>3</v>
      </c>
      <c r="B187" t="s">
        <v>136</v>
      </c>
      <c r="C187" t="s">
        <v>244</v>
      </c>
      <c r="D187" t="s">
        <v>245</v>
      </c>
      <c r="E187" t="s">
        <v>283</v>
      </c>
      <c r="F187" t="s">
        <v>248</v>
      </c>
      <c r="G187">
        <v>122.78</v>
      </c>
      <c r="H187">
        <v>-0.12928057700000001</v>
      </c>
    </row>
    <row r="188" spans="1:10" x14ac:dyDescent="0.25">
      <c r="A188">
        <v>3</v>
      </c>
      <c r="B188" t="s">
        <v>136</v>
      </c>
      <c r="C188" t="s">
        <v>244</v>
      </c>
      <c r="D188" t="s">
        <v>245</v>
      </c>
      <c r="E188" t="s">
        <v>281</v>
      </c>
      <c r="F188" t="s">
        <v>249</v>
      </c>
      <c r="G188">
        <v>119.88</v>
      </c>
      <c r="H188">
        <v>-7.1895148000000006E-2</v>
      </c>
      <c r="I188">
        <f>COUNT(H185:H188)</f>
        <v>4</v>
      </c>
      <c r="J188">
        <f>AVERAGE(H185:H188)</f>
        <v>-9.2004769E-2</v>
      </c>
    </row>
    <row r="190" spans="1:10" x14ac:dyDescent="0.25">
      <c r="I190">
        <f>SUM(I2:I188)</f>
        <v>187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4"/>
  <sheetViews>
    <sheetView topLeftCell="J25" workbookViewId="0">
      <selection activeCell="D2" sqref="D2"/>
    </sheetView>
  </sheetViews>
  <sheetFormatPr defaultRowHeight="15" x14ac:dyDescent="0.25"/>
  <cols>
    <col min="1" max="1" width="16.5703125" bestFit="1" customWidth="1"/>
    <col min="17" max="17" width="12" bestFit="1" customWidth="1"/>
  </cols>
  <sheetData>
    <row r="1" spans="1:13" x14ac:dyDescent="0.25">
      <c r="A1" t="s">
        <v>265</v>
      </c>
      <c r="C1" t="s">
        <v>264</v>
      </c>
      <c r="J1" t="s">
        <v>272</v>
      </c>
    </row>
    <row r="2" spans="1:13" x14ac:dyDescent="0.25">
      <c r="A2" t="s">
        <v>253</v>
      </c>
      <c r="D2" t="s">
        <v>252</v>
      </c>
      <c r="E2" t="s">
        <v>253</v>
      </c>
      <c r="F2" t="s">
        <v>254</v>
      </c>
      <c r="G2" t="s">
        <v>262</v>
      </c>
      <c r="H2" t="s">
        <v>257</v>
      </c>
      <c r="I2" t="s">
        <v>251</v>
      </c>
      <c r="J2" t="s">
        <v>273</v>
      </c>
      <c r="K2" t="s">
        <v>274</v>
      </c>
      <c r="L2" t="s">
        <v>263</v>
      </c>
      <c r="M2" t="s">
        <v>278</v>
      </c>
    </row>
    <row r="3" spans="1:13" x14ac:dyDescent="0.25">
      <c r="A3" t="s">
        <v>1</v>
      </c>
      <c r="B3" t="s">
        <v>2</v>
      </c>
      <c r="D3" t="s">
        <v>0</v>
      </c>
      <c r="E3" t="s">
        <v>1</v>
      </c>
      <c r="F3" t="s">
        <v>2</v>
      </c>
      <c r="G3">
        <v>3</v>
      </c>
      <c r="H3">
        <v>-8.227088199999999E-2</v>
      </c>
      <c r="I3">
        <v>1</v>
      </c>
      <c r="J3">
        <v>0.246</v>
      </c>
      <c r="K3">
        <v>0.39</v>
      </c>
      <c r="L3">
        <f>AVERAGE(J3:K3)</f>
        <v>0.318</v>
      </c>
      <c r="M3">
        <f>ABS(H3)</f>
        <v>8.227088199999999E-2</v>
      </c>
    </row>
    <row r="4" spans="1:13" x14ac:dyDescent="0.25">
      <c r="A4" t="s">
        <v>1</v>
      </c>
      <c r="B4" t="s">
        <v>6</v>
      </c>
      <c r="D4" t="s">
        <v>0</v>
      </c>
      <c r="E4" t="s">
        <v>1</v>
      </c>
      <c r="F4" t="s">
        <v>6</v>
      </c>
      <c r="G4">
        <v>5</v>
      </c>
      <c r="H4">
        <v>-8.0297923400000012E-2</v>
      </c>
      <c r="I4">
        <v>1</v>
      </c>
      <c r="J4">
        <v>0.246</v>
      </c>
      <c r="K4">
        <v>0.39</v>
      </c>
      <c r="L4">
        <f>AVERAGE(J4:K4)</f>
        <v>0.318</v>
      </c>
      <c r="M4">
        <f t="shared" ref="M4:M44" si="0">ABS(H4)</f>
        <v>8.0297923400000012E-2</v>
      </c>
    </row>
    <row r="5" spans="1:13" x14ac:dyDescent="0.25">
      <c r="A5" t="s">
        <v>12</v>
      </c>
      <c r="B5" t="s">
        <v>266</v>
      </c>
      <c r="M5" t="s">
        <v>279</v>
      </c>
    </row>
    <row r="6" spans="1:13" x14ac:dyDescent="0.25">
      <c r="A6" t="s">
        <v>12</v>
      </c>
      <c r="B6" t="s">
        <v>13</v>
      </c>
      <c r="D6" t="s">
        <v>0</v>
      </c>
      <c r="E6" t="s">
        <v>12</v>
      </c>
      <c r="F6" t="s">
        <v>13</v>
      </c>
      <c r="G6">
        <v>4</v>
      </c>
      <c r="H6">
        <v>-6.4695009249999991E-2</v>
      </c>
      <c r="I6">
        <v>1</v>
      </c>
      <c r="J6">
        <v>6.7</v>
      </c>
      <c r="K6">
        <v>10</v>
      </c>
      <c r="L6">
        <f t="shared" ref="L6:L44" si="1">AVERAGE(J6:K6)</f>
        <v>8.35</v>
      </c>
      <c r="M6">
        <f t="shared" si="0"/>
        <v>6.4695009249999991E-2</v>
      </c>
    </row>
    <row r="7" spans="1:13" x14ac:dyDescent="0.25">
      <c r="A7" t="s">
        <v>12</v>
      </c>
      <c r="B7" t="s">
        <v>15</v>
      </c>
      <c r="D7" t="s">
        <v>0</v>
      </c>
      <c r="E7" t="s">
        <v>12</v>
      </c>
      <c r="F7" t="s">
        <v>15</v>
      </c>
      <c r="G7">
        <v>1</v>
      </c>
      <c r="H7">
        <v>-5.2460753999999998E-2</v>
      </c>
      <c r="I7">
        <v>1</v>
      </c>
      <c r="J7">
        <v>6.7</v>
      </c>
      <c r="K7">
        <v>10</v>
      </c>
      <c r="L7">
        <f t="shared" si="1"/>
        <v>8.35</v>
      </c>
      <c r="M7">
        <f t="shared" si="0"/>
        <v>5.2460753999999998E-2</v>
      </c>
    </row>
    <row r="8" spans="1:13" x14ac:dyDescent="0.25">
      <c r="A8" t="s">
        <v>20</v>
      </c>
      <c r="B8" s="1" t="s">
        <v>267</v>
      </c>
      <c r="D8" t="s">
        <v>0</v>
      </c>
      <c r="E8" t="s">
        <v>20</v>
      </c>
      <c r="F8" t="s">
        <v>21</v>
      </c>
      <c r="G8">
        <v>1</v>
      </c>
      <c r="H8">
        <v>-8.3160082999999996E-2</v>
      </c>
      <c r="I8">
        <v>1</v>
      </c>
      <c r="J8">
        <v>2</v>
      </c>
      <c r="K8">
        <v>5.5</v>
      </c>
      <c r="L8">
        <f t="shared" si="1"/>
        <v>3.75</v>
      </c>
      <c r="M8">
        <f t="shared" si="0"/>
        <v>8.3160082999999996E-2</v>
      </c>
    </row>
    <row r="9" spans="1:13" x14ac:dyDescent="0.25">
      <c r="A9" t="s">
        <v>23</v>
      </c>
      <c r="B9" t="s">
        <v>24</v>
      </c>
      <c r="D9" t="s">
        <v>0</v>
      </c>
      <c r="E9" t="s">
        <v>23</v>
      </c>
      <c r="F9" t="s">
        <v>24</v>
      </c>
      <c r="G9">
        <v>1</v>
      </c>
      <c r="H9">
        <v>-9.3896714000000006E-2</v>
      </c>
      <c r="I9">
        <v>1</v>
      </c>
      <c r="J9">
        <v>6.5000000000000002E-2</v>
      </c>
      <c r="K9">
        <v>0.12</v>
      </c>
      <c r="L9">
        <f t="shared" si="1"/>
        <v>9.2499999999999999E-2</v>
      </c>
      <c r="M9">
        <f t="shared" si="0"/>
        <v>9.3896714000000006E-2</v>
      </c>
    </row>
    <row r="10" spans="1:13" x14ac:dyDescent="0.25">
      <c r="A10" t="s">
        <v>26</v>
      </c>
      <c r="B10" t="s">
        <v>27</v>
      </c>
      <c r="D10" t="s">
        <v>0</v>
      </c>
      <c r="E10" t="s">
        <v>26</v>
      </c>
      <c r="F10" t="s">
        <v>27</v>
      </c>
      <c r="G10">
        <v>9</v>
      </c>
      <c r="H10">
        <v>-5.4213399555555548E-2</v>
      </c>
      <c r="I10">
        <v>1</v>
      </c>
      <c r="J10">
        <v>1.2</v>
      </c>
      <c r="K10">
        <v>1.5</v>
      </c>
      <c r="L10">
        <f t="shared" si="1"/>
        <v>1.35</v>
      </c>
      <c r="M10">
        <f t="shared" si="0"/>
        <v>5.4213399555555548E-2</v>
      </c>
    </row>
    <row r="11" spans="1:13" x14ac:dyDescent="0.25">
      <c r="A11" t="s">
        <v>36</v>
      </c>
      <c r="B11" t="s">
        <v>37</v>
      </c>
      <c r="D11" t="s">
        <v>0</v>
      </c>
      <c r="E11" t="s">
        <v>36</v>
      </c>
      <c r="F11" t="s">
        <v>37</v>
      </c>
      <c r="G11">
        <v>2</v>
      </c>
      <c r="H11">
        <v>-5.9923698499999997E-2</v>
      </c>
      <c r="I11">
        <v>1</v>
      </c>
      <c r="J11">
        <v>0.435</v>
      </c>
      <c r="K11">
        <v>0.7</v>
      </c>
      <c r="L11">
        <f t="shared" si="1"/>
        <v>0.5675</v>
      </c>
      <c r="M11">
        <f t="shared" si="0"/>
        <v>5.9923698499999997E-2</v>
      </c>
    </row>
    <row r="12" spans="1:13" x14ac:dyDescent="0.25">
      <c r="A12" t="s">
        <v>36</v>
      </c>
      <c r="B12" t="s">
        <v>40</v>
      </c>
      <c r="D12" t="s">
        <v>0</v>
      </c>
      <c r="E12" t="s">
        <v>36</v>
      </c>
      <c r="F12" t="s">
        <v>40</v>
      </c>
      <c r="G12">
        <v>12</v>
      </c>
      <c r="H12">
        <v>-6.6721557666666667E-2</v>
      </c>
      <c r="I12">
        <v>1</v>
      </c>
      <c r="J12">
        <v>0.435</v>
      </c>
      <c r="K12">
        <v>0.7</v>
      </c>
      <c r="L12">
        <f t="shared" si="1"/>
        <v>0.5675</v>
      </c>
      <c r="M12">
        <f t="shared" si="0"/>
        <v>6.6721557666666667E-2</v>
      </c>
    </row>
    <row r="13" spans="1:13" x14ac:dyDescent="0.25">
      <c r="A13" t="s">
        <v>52</v>
      </c>
      <c r="B13" t="s">
        <v>53</v>
      </c>
      <c r="D13" t="s">
        <v>0</v>
      </c>
      <c r="E13" t="s">
        <v>52</v>
      </c>
      <c r="F13" t="s">
        <v>53</v>
      </c>
      <c r="G13">
        <v>2</v>
      </c>
      <c r="H13">
        <v>-6.1294677500000005E-2</v>
      </c>
      <c r="I13">
        <v>1</v>
      </c>
      <c r="J13">
        <v>3</v>
      </c>
      <c r="K13">
        <v>7</v>
      </c>
      <c r="L13">
        <f t="shared" si="1"/>
        <v>5</v>
      </c>
      <c r="M13">
        <f t="shared" si="0"/>
        <v>6.1294677500000005E-2</v>
      </c>
    </row>
    <row r="14" spans="1:13" x14ac:dyDescent="0.25">
      <c r="A14" t="s">
        <v>52</v>
      </c>
      <c r="B14" t="s">
        <v>56</v>
      </c>
      <c r="D14" t="s">
        <v>0</v>
      </c>
      <c r="E14" t="s">
        <v>52</v>
      </c>
      <c r="F14" t="s">
        <v>56</v>
      </c>
      <c r="G14">
        <v>2</v>
      </c>
      <c r="H14">
        <v>-8.5418827000000003E-2</v>
      </c>
      <c r="I14">
        <v>1</v>
      </c>
      <c r="J14">
        <v>1</v>
      </c>
      <c r="K14">
        <v>1.88</v>
      </c>
      <c r="L14">
        <f t="shared" si="1"/>
        <v>1.44</v>
      </c>
      <c r="M14">
        <f t="shared" si="0"/>
        <v>8.5418827000000003E-2</v>
      </c>
    </row>
    <row r="15" spans="1:13" x14ac:dyDescent="0.25">
      <c r="A15" t="s">
        <v>52</v>
      </c>
      <c r="B15" s="1" t="s">
        <v>268</v>
      </c>
      <c r="D15" t="s">
        <v>0</v>
      </c>
      <c r="E15" t="s">
        <v>52</v>
      </c>
      <c r="F15" t="s">
        <v>59</v>
      </c>
      <c r="G15">
        <v>2</v>
      </c>
      <c r="H15">
        <v>-8.3256943E-2</v>
      </c>
      <c r="I15">
        <v>1</v>
      </c>
      <c r="J15">
        <v>1</v>
      </c>
      <c r="K15">
        <v>1.88</v>
      </c>
      <c r="L15">
        <f t="shared" si="1"/>
        <v>1.44</v>
      </c>
      <c r="M15">
        <f t="shared" si="0"/>
        <v>8.3256943E-2</v>
      </c>
    </row>
    <row r="16" spans="1:13" x14ac:dyDescent="0.25">
      <c r="A16" t="s">
        <v>52</v>
      </c>
      <c r="B16" t="s">
        <v>62</v>
      </c>
      <c r="D16" t="s">
        <v>0</v>
      </c>
      <c r="E16" t="s">
        <v>52</v>
      </c>
      <c r="F16" t="s">
        <v>62</v>
      </c>
      <c r="G16">
        <v>2</v>
      </c>
      <c r="H16">
        <v>-9.1651736999999997E-2</v>
      </c>
      <c r="I16">
        <v>1</v>
      </c>
      <c r="J16">
        <v>1</v>
      </c>
      <c r="K16">
        <v>1.88</v>
      </c>
      <c r="L16">
        <f t="shared" si="1"/>
        <v>1.44</v>
      </c>
      <c r="M16">
        <f t="shared" si="0"/>
        <v>9.1651736999999997E-2</v>
      </c>
    </row>
    <row r="17" spans="1:18" x14ac:dyDescent="0.25">
      <c r="A17" t="s">
        <v>52</v>
      </c>
      <c r="B17" t="s">
        <v>65</v>
      </c>
      <c r="D17" t="s">
        <v>0</v>
      </c>
      <c r="E17" t="s">
        <v>52</v>
      </c>
      <c r="F17" t="s">
        <v>65</v>
      </c>
      <c r="G17">
        <v>1</v>
      </c>
      <c r="H17">
        <v>-6.9329627000000005E-2</v>
      </c>
      <c r="I17">
        <v>1</v>
      </c>
      <c r="J17">
        <v>1</v>
      </c>
      <c r="K17">
        <v>1.88</v>
      </c>
      <c r="L17">
        <f t="shared" si="1"/>
        <v>1.44</v>
      </c>
      <c r="M17">
        <f t="shared" si="0"/>
        <v>6.9329627000000005E-2</v>
      </c>
    </row>
    <row r="18" spans="1:18" x14ac:dyDescent="0.25">
      <c r="A18" t="s">
        <v>67</v>
      </c>
      <c r="B18" t="s">
        <v>68</v>
      </c>
      <c r="D18" t="s">
        <v>0</v>
      </c>
      <c r="E18" t="s">
        <v>67</v>
      </c>
      <c r="F18" t="s">
        <v>68</v>
      </c>
      <c r="G18">
        <v>2</v>
      </c>
      <c r="H18">
        <v>-5.0713680499999997E-2</v>
      </c>
      <c r="I18">
        <v>1</v>
      </c>
      <c r="J18">
        <v>0.1</v>
      </c>
      <c r="K18">
        <v>0.23</v>
      </c>
      <c r="L18">
        <f t="shared" si="1"/>
        <v>0.16500000000000001</v>
      </c>
      <c r="M18">
        <f t="shared" si="0"/>
        <v>5.0713680499999997E-2</v>
      </c>
    </row>
    <row r="19" spans="1:18" x14ac:dyDescent="0.25">
      <c r="A19" t="s">
        <v>71</v>
      </c>
      <c r="B19" t="s">
        <v>72</v>
      </c>
      <c r="D19" t="s">
        <v>0</v>
      </c>
      <c r="E19" t="s">
        <v>71</v>
      </c>
      <c r="F19" t="s">
        <v>72</v>
      </c>
      <c r="G19">
        <v>8</v>
      </c>
      <c r="H19">
        <v>-7.1778494749999991E-2</v>
      </c>
      <c r="I19">
        <v>1</v>
      </c>
      <c r="J19">
        <v>4</v>
      </c>
      <c r="K19">
        <v>15</v>
      </c>
      <c r="L19">
        <f t="shared" si="1"/>
        <v>9.5</v>
      </c>
      <c r="M19">
        <f t="shared" si="0"/>
        <v>7.1778494749999991E-2</v>
      </c>
      <c r="O19" t="s">
        <v>258</v>
      </c>
      <c r="P19" t="s">
        <v>259</v>
      </c>
      <c r="Q19" t="s">
        <v>260</v>
      </c>
      <c r="R19" t="s">
        <v>261</v>
      </c>
    </row>
    <row r="20" spans="1:18" x14ac:dyDescent="0.25">
      <c r="A20" t="s">
        <v>81</v>
      </c>
      <c r="B20" t="s">
        <v>82</v>
      </c>
      <c r="D20" t="s">
        <v>0</v>
      </c>
      <c r="E20" t="s">
        <v>81</v>
      </c>
      <c r="F20" t="s">
        <v>82</v>
      </c>
      <c r="G20">
        <v>4</v>
      </c>
      <c r="H20">
        <v>-7.2761683500000007E-2</v>
      </c>
      <c r="I20">
        <v>1</v>
      </c>
      <c r="J20">
        <v>0.7</v>
      </c>
      <c r="K20">
        <v>1.5</v>
      </c>
      <c r="L20">
        <f t="shared" si="1"/>
        <v>1.1000000000000001</v>
      </c>
      <c r="M20">
        <f t="shared" si="0"/>
        <v>7.2761683500000007E-2</v>
      </c>
      <c r="P20">
        <f>_xlfn.T.TEST(H3:H23,H24:H25,2,2)</f>
        <v>2.4088283647262982E-3</v>
      </c>
      <c r="Q20">
        <f>_xlfn.T.TEST(H3:H23,H26:H44,2,2)</f>
        <v>1.8833396370611252E-4</v>
      </c>
      <c r="R20">
        <f>_xlfn.T.TEST(H26:H44,H24:H25,2,2)</f>
        <v>0.41511435022974352</v>
      </c>
    </row>
    <row r="21" spans="1:18" x14ac:dyDescent="0.25">
      <c r="A21" t="s">
        <v>81</v>
      </c>
      <c r="B21" t="s">
        <v>87</v>
      </c>
      <c r="D21" t="s">
        <v>0</v>
      </c>
      <c r="E21" t="s">
        <v>81</v>
      </c>
      <c r="F21" t="s">
        <v>87</v>
      </c>
      <c r="G21">
        <v>1</v>
      </c>
      <c r="H21">
        <v>-8.0373832000000006E-2</v>
      </c>
      <c r="I21">
        <v>1</v>
      </c>
      <c r="J21">
        <v>0.7</v>
      </c>
      <c r="K21">
        <v>1.5</v>
      </c>
      <c r="L21">
        <f t="shared" si="1"/>
        <v>1.1000000000000001</v>
      </c>
      <c r="M21">
        <f t="shared" si="0"/>
        <v>8.0373832000000006E-2</v>
      </c>
    </row>
    <row r="22" spans="1:18" x14ac:dyDescent="0.25">
      <c r="A22" t="s">
        <v>89</v>
      </c>
      <c r="B22" t="s">
        <v>100</v>
      </c>
      <c r="D22" t="s">
        <v>0</v>
      </c>
      <c r="E22" t="s">
        <v>89</v>
      </c>
      <c r="F22" t="s">
        <v>100</v>
      </c>
      <c r="G22">
        <v>3</v>
      </c>
      <c r="H22">
        <v>-8.556866266666667E-2</v>
      </c>
      <c r="I22">
        <v>1</v>
      </c>
      <c r="J22">
        <v>1.3</v>
      </c>
      <c r="K22">
        <v>5</v>
      </c>
      <c r="L22">
        <f t="shared" si="1"/>
        <v>3.15</v>
      </c>
      <c r="M22">
        <f t="shared" si="0"/>
        <v>8.556866266666667E-2</v>
      </c>
    </row>
    <row r="23" spans="1:18" x14ac:dyDescent="0.25">
      <c r="A23" t="s">
        <v>89</v>
      </c>
      <c r="B23" t="s">
        <v>269</v>
      </c>
      <c r="D23" t="s">
        <v>0</v>
      </c>
      <c r="E23" t="s">
        <v>89</v>
      </c>
      <c r="F23" t="s">
        <v>104</v>
      </c>
      <c r="G23">
        <v>16</v>
      </c>
      <c r="H23">
        <v>-7.499197937499999E-2</v>
      </c>
      <c r="I23">
        <v>1</v>
      </c>
      <c r="J23">
        <v>1.3</v>
      </c>
      <c r="K23">
        <v>5</v>
      </c>
      <c r="L23">
        <f t="shared" si="1"/>
        <v>3.15</v>
      </c>
      <c r="M23">
        <f t="shared" si="0"/>
        <v>7.499197937499999E-2</v>
      </c>
    </row>
    <row r="24" spans="1:18" x14ac:dyDescent="0.25">
      <c r="A24" t="s">
        <v>112</v>
      </c>
      <c r="B24" t="s">
        <v>113</v>
      </c>
      <c r="D24" t="s">
        <v>111</v>
      </c>
      <c r="E24" t="s">
        <v>112</v>
      </c>
      <c r="F24" t="s">
        <v>113</v>
      </c>
      <c r="G24">
        <v>3</v>
      </c>
      <c r="H24">
        <v>-0.106582415</v>
      </c>
      <c r="I24">
        <v>2</v>
      </c>
      <c r="J24">
        <v>0.4</v>
      </c>
      <c r="K24">
        <v>0.6</v>
      </c>
      <c r="L24">
        <f t="shared" si="1"/>
        <v>0.5</v>
      </c>
      <c r="M24">
        <f t="shared" si="0"/>
        <v>0.106582415</v>
      </c>
    </row>
    <row r="25" spans="1:18" x14ac:dyDescent="0.25">
      <c r="A25" t="s">
        <v>112</v>
      </c>
      <c r="B25" t="s">
        <v>53</v>
      </c>
      <c r="D25" t="s">
        <v>111</v>
      </c>
      <c r="E25" t="s">
        <v>112</v>
      </c>
      <c r="F25" t="s">
        <v>53</v>
      </c>
      <c r="G25">
        <v>21</v>
      </c>
      <c r="H25">
        <v>-0.1050839410952381</v>
      </c>
      <c r="I25">
        <v>2</v>
      </c>
      <c r="J25">
        <v>2</v>
      </c>
      <c r="K25">
        <v>3</v>
      </c>
      <c r="L25">
        <f t="shared" si="1"/>
        <v>2.5</v>
      </c>
      <c r="M25">
        <f t="shared" si="0"/>
        <v>0.1050839410952381</v>
      </c>
    </row>
    <row r="26" spans="1:18" x14ac:dyDescent="0.25">
      <c r="A26" t="s">
        <v>137</v>
      </c>
      <c r="B26" t="s">
        <v>138</v>
      </c>
      <c r="D26" t="s">
        <v>136</v>
      </c>
      <c r="E26" t="s">
        <v>137</v>
      </c>
      <c r="F26" t="s">
        <v>138</v>
      </c>
      <c r="G26">
        <v>1</v>
      </c>
      <c r="H26">
        <v>-0.12073848199999999</v>
      </c>
      <c r="I26">
        <v>3</v>
      </c>
      <c r="J26">
        <v>0.06</v>
      </c>
      <c r="K26">
        <v>0.17</v>
      </c>
      <c r="L26">
        <f t="shared" si="1"/>
        <v>0.115</v>
      </c>
      <c r="M26">
        <f t="shared" si="0"/>
        <v>0.12073848199999999</v>
      </c>
    </row>
    <row r="27" spans="1:18" x14ac:dyDescent="0.25">
      <c r="A27" t="s">
        <v>140</v>
      </c>
      <c r="B27" t="s">
        <v>141</v>
      </c>
      <c r="D27" t="s">
        <v>136</v>
      </c>
      <c r="E27" t="s">
        <v>140</v>
      </c>
      <c r="F27" t="s">
        <v>141</v>
      </c>
      <c r="G27">
        <v>2</v>
      </c>
      <c r="H27">
        <v>-9.5681931999999997E-2</v>
      </c>
      <c r="I27">
        <v>3</v>
      </c>
      <c r="J27">
        <v>7.0000000000000007E-2</v>
      </c>
      <c r="K27">
        <v>0.14000000000000001</v>
      </c>
      <c r="L27">
        <f t="shared" si="1"/>
        <v>0.10500000000000001</v>
      </c>
      <c r="M27">
        <f t="shared" si="0"/>
        <v>9.5681931999999997E-2</v>
      </c>
    </row>
    <row r="28" spans="1:18" x14ac:dyDescent="0.25">
      <c r="A28" t="s">
        <v>112</v>
      </c>
      <c r="B28" t="s">
        <v>144</v>
      </c>
      <c r="D28" t="s">
        <v>136</v>
      </c>
      <c r="E28" t="s">
        <v>112</v>
      </c>
      <c r="F28" t="s">
        <v>144</v>
      </c>
      <c r="G28">
        <v>5</v>
      </c>
      <c r="H28">
        <v>-0.10122522859999998</v>
      </c>
      <c r="I28">
        <v>3</v>
      </c>
      <c r="J28">
        <v>0.45</v>
      </c>
      <c r="K28">
        <v>0.65</v>
      </c>
      <c r="L28">
        <f t="shared" si="1"/>
        <v>0.55000000000000004</v>
      </c>
      <c r="M28">
        <f t="shared" si="0"/>
        <v>0.10122522859999998</v>
      </c>
    </row>
    <row r="29" spans="1:18" x14ac:dyDescent="0.25">
      <c r="A29" t="s">
        <v>112</v>
      </c>
      <c r="B29" t="s">
        <v>149</v>
      </c>
      <c r="D29" t="s">
        <v>136</v>
      </c>
      <c r="E29" t="s">
        <v>112</v>
      </c>
      <c r="F29" t="s">
        <v>149</v>
      </c>
      <c r="G29">
        <v>8</v>
      </c>
      <c r="H29">
        <v>-8.0947689499999989E-2</v>
      </c>
      <c r="I29">
        <v>3</v>
      </c>
      <c r="J29">
        <v>0.4</v>
      </c>
      <c r="K29">
        <v>0.6</v>
      </c>
      <c r="L29">
        <f t="shared" si="1"/>
        <v>0.5</v>
      </c>
      <c r="M29">
        <f t="shared" si="0"/>
        <v>8.0947689499999989E-2</v>
      </c>
    </row>
    <row r="30" spans="1:18" x14ac:dyDescent="0.25">
      <c r="A30" t="s">
        <v>112</v>
      </c>
      <c r="B30" t="s">
        <v>157</v>
      </c>
      <c r="D30" t="s">
        <v>136</v>
      </c>
      <c r="E30" t="s">
        <v>112</v>
      </c>
      <c r="F30" t="s">
        <v>157</v>
      </c>
      <c r="G30">
        <v>9</v>
      </c>
      <c r="H30">
        <v>-0.10235090133333333</v>
      </c>
      <c r="I30">
        <v>3</v>
      </c>
      <c r="J30">
        <v>0.6</v>
      </c>
      <c r="K30">
        <v>1.55</v>
      </c>
      <c r="L30">
        <f t="shared" si="1"/>
        <v>1.075</v>
      </c>
      <c r="M30">
        <f t="shared" si="0"/>
        <v>0.10235090133333333</v>
      </c>
    </row>
    <row r="31" spans="1:18" x14ac:dyDescent="0.25">
      <c r="A31" t="s">
        <v>167</v>
      </c>
      <c r="B31" t="s">
        <v>168</v>
      </c>
      <c r="D31" t="s">
        <v>136</v>
      </c>
      <c r="E31" t="s">
        <v>167</v>
      </c>
      <c r="F31" t="s">
        <v>168</v>
      </c>
      <c r="G31">
        <v>2</v>
      </c>
      <c r="H31">
        <v>-8.3816419000000003E-2</v>
      </c>
      <c r="I31">
        <v>3</v>
      </c>
      <c r="J31">
        <v>0.5</v>
      </c>
      <c r="K31">
        <v>2</v>
      </c>
      <c r="L31">
        <f t="shared" si="1"/>
        <v>1.25</v>
      </c>
      <c r="M31">
        <f t="shared" si="0"/>
        <v>8.3816419000000003E-2</v>
      </c>
    </row>
    <row r="32" spans="1:18" x14ac:dyDescent="0.25">
      <c r="A32" t="s">
        <v>171</v>
      </c>
      <c r="B32" t="s">
        <v>270</v>
      </c>
      <c r="D32" t="s">
        <v>136</v>
      </c>
      <c r="E32" t="s">
        <v>171</v>
      </c>
      <c r="F32" t="s">
        <v>172</v>
      </c>
      <c r="G32">
        <v>1</v>
      </c>
      <c r="H32">
        <v>-8.1620577E-2</v>
      </c>
      <c r="I32">
        <v>3</v>
      </c>
      <c r="J32">
        <v>1.1000000000000001</v>
      </c>
      <c r="K32">
        <v>1.4</v>
      </c>
      <c r="L32">
        <f t="shared" si="1"/>
        <v>1.25</v>
      </c>
      <c r="M32">
        <f t="shared" si="0"/>
        <v>8.1620577E-2</v>
      </c>
    </row>
    <row r="33" spans="1:13" x14ac:dyDescent="0.25">
      <c r="A33" t="s">
        <v>171</v>
      </c>
      <c r="B33" t="s">
        <v>174</v>
      </c>
      <c r="D33" t="s">
        <v>136</v>
      </c>
      <c r="E33" t="s">
        <v>171</v>
      </c>
      <c r="F33" t="s">
        <v>174</v>
      </c>
      <c r="G33">
        <v>3</v>
      </c>
      <c r="H33">
        <v>-7.7586835999999992E-2</v>
      </c>
      <c r="I33">
        <v>3</v>
      </c>
      <c r="J33">
        <v>1.2</v>
      </c>
      <c r="K33">
        <v>1.6</v>
      </c>
      <c r="L33">
        <f t="shared" si="1"/>
        <v>1.4</v>
      </c>
      <c r="M33">
        <f t="shared" si="0"/>
        <v>7.7586835999999992E-2</v>
      </c>
    </row>
    <row r="34" spans="1:13" x14ac:dyDescent="0.25">
      <c r="A34" t="s">
        <v>171</v>
      </c>
      <c r="B34" t="s">
        <v>178</v>
      </c>
      <c r="D34" t="s">
        <v>136</v>
      </c>
      <c r="E34" t="s">
        <v>171</v>
      </c>
      <c r="F34" t="s">
        <v>182</v>
      </c>
      <c r="G34">
        <v>5</v>
      </c>
      <c r="H34">
        <v>-8.7492592399999999E-2</v>
      </c>
      <c r="I34">
        <v>3</v>
      </c>
      <c r="J34">
        <v>1.1000000000000001</v>
      </c>
      <c r="K34">
        <v>1.4</v>
      </c>
      <c r="L34">
        <f t="shared" si="1"/>
        <v>1.25</v>
      </c>
      <c r="M34">
        <f t="shared" si="0"/>
        <v>8.7492592399999999E-2</v>
      </c>
    </row>
    <row r="35" spans="1:13" x14ac:dyDescent="0.25">
      <c r="A35" t="s">
        <v>186</v>
      </c>
      <c r="B35" t="s">
        <v>187</v>
      </c>
      <c r="D35" t="s">
        <v>136</v>
      </c>
      <c r="E35" t="s">
        <v>186</v>
      </c>
      <c r="F35" t="s">
        <v>187</v>
      </c>
      <c r="G35">
        <v>3</v>
      </c>
      <c r="H35">
        <v>-8.0739022000000008E-2</v>
      </c>
      <c r="I35">
        <v>3</v>
      </c>
      <c r="J35">
        <v>19</v>
      </c>
      <c r="K35">
        <v>32</v>
      </c>
      <c r="L35">
        <f t="shared" si="1"/>
        <v>25.5</v>
      </c>
      <c r="M35">
        <f t="shared" si="0"/>
        <v>8.0739022000000008E-2</v>
      </c>
    </row>
    <row r="36" spans="1:13" x14ac:dyDescent="0.25">
      <c r="A36" t="s">
        <v>191</v>
      </c>
      <c r="B36" t="s">
        <v>192</v>
      </c>
      <c r="D36" t="s">
        <v>136</v>
      </c>
      <c r="E36" t="s">
        <v>191</v>
      </c>
      <c r="F36" t="s">
        <v>192</v>
      </c>
      <c r="G36">
        <v>4</v>
      </c>
      <c r="H36">
        <v>-0.12190033875</v>
      </c>
      <c r="I36">
        <v>3</v>
      </c>
      <c r="J36">
        <v>0.3</v>
      </c>
      <c r="K36">
        <v>1.6</v>
      </c>
      <c r="L36">
        <f t="shared" si="1"/>
        <v>0.95000000000000007</v>
      </c>
      <c r="M36">
        <f t="shared" si="0"/>
        <v>0.12190033875</v>
      </c>
    </row>
    <row r="37" spans="1:13" x14ac:dyDescent="0.25">
      <c r="A37" t="s">
        <v>271</v>
      </c>
      <c r="B37" t="s">
        <v>198</v>
      </c>
      <c r="D37" t="s">
        <v>136</v>
      </c>
      <c r="E37" t="s">
        <v>197</v>
      </c>
      <c r="F37" t="s">
        <v>198</v>
      </c>
      <c r="G37">
        <v>2</v>
      </c>
      <c r="H37">
        <v>-6.7347204500000007E-2</v>
      </c>
      <c r="I37">
        <v>3</v>
      </c>
      <c r="J37">
        <v>0.38</v>
      </c>
      <c r="K37">
        <v>0.45</v>
      </c>
      <c r="L37">
        <f t="shared" si="1"/>
        <v>0.41500000000000004</v>
      </c>
      <c r="M37">
        <f t="shared" si="0"/>
        <v>6.7347204500000007E-2</v>
      </c>
    </row>
    <row r="38" spans="1:13" x14ac:dyDescent="0.25">
      <c r="A38" t="s">
        <v>201</v>
      </c>
      <c r="B38" t="s">
        <v>202</v>
      </c>
      <c r="D38" t="s">
        <v>136</v>
      </c>
      <c r="E38" t="s">
        <v>201</v>
      </c>
      <c r="F38" t="s">
        <v>202</v>
      </c>
      <c r="G38">
        <v>1</v>
      </c>
      <c r="H38">
        <v>-6.7987074999999994E-2</v>
      </c>
      <c r="I38">
        <v>3</v>
      </c>
      <c r="J38">
        <v>0.27500000000000002</v>
      </c>
      <c r="K38">
        <v>0.45</v>
      </c>
      <c r="L38">
        <f t="shared" si="1"/>
        <v>0.36250000000000004</v>
      </c>
      <c r="M38">
        <f t="shared" si="0"/>
        <v>6.7987074999999994E-2</v>
      </c>
    </row>
    <row r="39" spans="1:13" x14ac:dyDescent="0.25">
      <c r="A39" t="s">
        <v>204</v>
      </c>
      <c r="B39" t="s">
        <v>205</v>
      </c>
      <c r="D39" t="s">
        <v>136</v>
      </c>
      <c r="E39" t="s">
        <v>204</v>
      </c>
      <c r="F39" t="s">
        <v>205</v>
      </c>
      <c r="G39">
        <v>4</v>
      </c>
      <c r="H39">
        <v>-0.11682219874999999</v>
      </c>
      <c r="I39">
        <v>3</v>
      </c>
      <c r="J39">
        <v>0.45</v>
      </c>
      <c r="K39">
        <v>0.9</v>
      </c>
      <c r="L39">
        <f t="shared" si="1"/>
        <v>0.67500000000000004</v>
      </c>
      <c r="M39">
        <f t="shared" si="0"/>
        <v>0.11682219874999999</v>
      </c>
    </row>
    <row r="40" spans="1:13" x14ac:dyDescent="0.25">
      <c r="A40" t="s">
        <v>204</v>
      </c>
      <c r="B40" t="s">
        <v>210</v>
      </c>
      <c r="D40" t="s">
        <v>136</v>
      </c>
      <c r="E40" t="s">
        <v>204</v>
      </c>
      <c r="F40" t="s">
        <v>210</v>
      </c>
      <c r="G40">
        <v>15</v>
      </c>
      <c r="H40">
        <v>-9.8932252666666665E-2</v>
      </c>
      <c r="I40">
        <v>3</v>
      </c>
      <c r="J40">
        <v>0.85</v>
      </c>
      <c r="K40">
        <v>1.1000000000000001</v>
      </c>
      <c r="L40">
        <f t="shared" si="1"/>
        <v>0.97500000000000009</v>
      </c>
      <c r="M40">
        <f t="shared" si="0"/>
        <v>9.8932252666666665E-2</v>
      </c>
    </row>
    <row r="41" spans="1:13" x14ac:dyDescent="0.25">
      <c r="A41" t="s">
        <v>52</v>
      </c>
      <c r="B41" t="s">
        <v>225</v>
      </c>
      <c r="D41" t="s">
        <v>136</v>
      </c>
      <c r="E41" t="s">
        <v>52</v>
      </c>
      <c r="F41" t="s">
        <v>225</v>
      </c>
      <c r="G41">
        <v>1</v>
      </c>
      <c r="H41">
        <v>-8.3827717999999996E-2</v>
      </c>
      <c r="I41">
        <v>3</v>
      </c>
      <c r="J41">
        <v>1.46</v>
      </c>
      <c r="K41">
        <v>4</v>
      </c>
      <c r="L41">
        <f t="shared" si="1"/>
        <v>2.73</v>
      </c>
      <c r="M41">
        <f t="shared" si="0"/>
        <v>8.3827717999999996E-2</v>
      </c>
    </row>
    <row r="42" spans="1:13" x14ac:dyDescent="0.25">
      <c r="A42" t="s">
        <v>227</v>
      </c>
      <c r="B42" t="s">
        <v>228</v>
      </c>
      <c r="D42" t="s">
        <v>136</v>
      </c>
      <c r="E42" t="s">
        <v>227</v>
      </c>
      <c r="F42" t="s">
        <v>228</v>
      </c>
      <c r="G42">
        <v>9</v>
      </c>
      <c r="H42">
        <v>-0.13529706499999999</v>
      </c>
      <c r="I42">
        <v>3</v>
      </c>
      <c r="J42">
        <v>4.0999999999999996</v>
      </c>
      <c r="K42">
        <v>11</v>
      </c>
      <c r="L42">
        <f t="shared" si="1"/>
        <v>7.55</v>
      </c>
      <c r="M42">
        <f t="shared" si="0"/>
        <v>0.13529706499999999</v>
      </c>
    </row>
    <row r="43" spans="1:13" x14ac:dyDescent="0.25">
      <c r="A43" t="s">
        <v>238</v>
      </c>
      <c r="B43" t="s">
        <v>239</v>
      </c>
      <c r="D43" t="s">
        <v>136</v>
      </c>
      <c r="E43" t="s">
        <v>238</v>
      </c>
      <c r="F43" t="s">
        <v>239</v>
      </c>
      <c r="G43">
        <v>4</v>
      </c>
      <c r="H43">
        <v>-0.10005515649999999</v>
      </c>
      <c r="I43">
        <v>3</v>
      </c>
      <c r="J43">
        <v>10</v>
      </c>
      <c r="K43">
        <v>16</v>
      </c>
      <c r="L43">
        <f t="shared" si="1"/>
        <v>13</v>
      </c>
      <c r="M43">
        <f t="shared" si="0"/>
        <v>0.10005515649999999</v>
      </c>
    </row>
    <row r="44" spans="1:13" x14ac:dyDescent="0.25">
      <c r="A44" t="s">
        <v>244</v>
      </c>
      <c r="B44" t="s">
        <v>245</v>
      </c>
      <c r="D44" t="s">
        <v>136</v>
      </c>
      <c r="E44" t="s">
        <v>244</v>
      </c>
      <c r="F44" t="s">
        <v>245</v>
      </c>
      <c r="G44">
        <v>4</v>
      </c>
      <c r="H44">
        <v>-9.2004769E-2</v>
      </c>
      <c r="I44">
        <v>3</v>
      </c>
      <c r="J44">
        <v>15</v>
      </c>
      <c r="K44">
        <v>35</v>
      </c>
      <c r="L44">
        <f t="shared" si="1"/>
        <v>25</v>
      </c>
      <c r="M44">
        <f t="shared" si="0"/>
        <v>9.2004769E-2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individual data</vt:lpstr>
      <vt:lpstr>spec means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nadmin</dc:creator>
  <cp:lastModifiedBy>milne</cp:lastModifiedBy>
  <dcterms:created xsi:type="dcterms:W3CDTF">2017-01-16T02:53:34Z</dcterms:created>
  <dcterms:modified xsi:type="dcterms:W3CDTF">2017-01-31T07:38:34Z</dcterms:modified>
</cp:coreProperties>
</file>