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. S4" sheetId="1" r:id="rId1"/>
  </sheets>
  <calcPr calcId="145621"/>
</workbook>
</file>

<file path=xl/calcChain.xml><?xml version="1.0" encoding="utf-8"?>
<calcChain xmlns="http://schemas.openxmlformats.org/spreadsheetml/2006/main">
  <c r="F26" i="1" l="1"/>
  <c r="G26" i="1" s="1"/>
  <c r="E26" i="1"/>
  <c r="F25" i="1"/>
  <c r="G25" i="1" s="1"/>
  <c r="E25" i="1"/>
  <c r="F24" i="1"/>
  <c r="G24" i="1" s="1"/>
  <c r="E24" i="1"/>
  <c r="G23" i="1"/>
  <c r="F23" i="1"/>
  <c r="E23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9" i="1"/>
  <c r="E8" i="1"/>
  <c r="E7" i="1"/>
  <c r="E6" i="1"/>
  <c r="E5" i="1"/>
  <c r="E4" i="1"/>
  <c r="E3" i="1"/>
  <c r="F6" i="1" s="1"/>
  <c r="G6" i="1" s="1"/>
  <c r="F2" i="1"/>
  <c r="G2" i="1" s="1"/>
  <c r="E2" i="1"/>
  <c r="F9" i="1" s="1"/>
  <c r="G9" i="1" s="1"/>
  <c r="F8" i="1" l="1"/>
  <c r="G8" i="1" s="1"/>
  <c r="F10" i="1"/>
  <c r="G10" i="1" s="1"/>
  <c r="F4" i="1"/>
  <c r="G4" i="1" s="1"/>
  <c r="F3" i="1"/>
  <c r="G3" i="1" s="1"/>
  <c r="F5" i="1"/>
  <c r="G5" i="1" s="1"/>
  <c r="F7" i="1"/>
  <c r="G7" i="1" s="1"/>
</calcChain>
</file>

<file path=xl/sharedStrings.xml><?xml version="1.0" encoding="utf-8"?>
<sst xmlns="http://schemas.openxmlformats.org/spreadsheetml/2006/main" count="57" uniqueCount="31">
  <si>
    <t>Country</t>
  </si>
  <si>
    <t>Taxa</t>
  </si>
  <si>
    <t>Availability</t>
  </si>
  <si>
    <t>Eaten Item</t>
  </si>
  <si>
    <t>Eaten item/Availability</t>
  </si>
  <si>
    <t>W</t>
  </si>
  <si>
    <t>E*</t>
  </si>
  <si>
    <t>France</t>
  </si>
  <si>
    <t>Diptera</t>
  </si>
  <si>
    <t>Gastropoda</t>
  </si>
  <si>
    <t>Coleoptera</t>
  </si>
  <si>
    <t>Hemiptera</t>
  </si>
  <si>
    <t>Ephemeroptera</t>
  </si>
  <si>
    <t>Odonata</t>
  </si>
  <si>
    <t>Trichoptera</t>
  </si>
  <si>
    <t>Crustacia</t>
  </si>
  <si>
    <t>Zooplankton</t>
  </si>
  <si>
    <t>South Africa</t>
  </si>
  <si>
    <t>Acari</t>
  </si>
  <si>
    <t>Amphipoda</t>
  </si>
  <si>
    <t>Nematocera</t>
  </si>
  <si>
    <t>Anisoptera</t>
  </si>
  <si>
    <t>Anura</t>
  </si>
  <si>
    <t>Heteroptera</t>
  </si>
  <si>
    <t>Zygoptera</t>
  </si>
  <si>
    <t>Daphnia</t>
  </si>
  <si>
    <t>Ostracoda</t>
  </si>
  <si>
    <t>Hymenoptera</t>
  </si>
  <si>
    <t>Wales</t>
  </si>
  <si>
    <t>Oligochaeta</t>
  </si>
  <si>
    <t>Bivalvia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</si>
</sst>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2" sqref="G2"/>
    </sheetView>
  </sheetViews>
  <sheetFormatPr baseColWidth="10" defaultRowHeight="15" x14ac:dyDescent="0.25"/>
  <cols>
    <col min="1" max="1" width="11.42578125" style="1"/>
    <col min="2" max="2" width="14.85546875" style="1" bestFit="1" customWidth="1"/>
    <col min="3" max="3" width="25" bestFit="1" customWidth="1"/>
    <col min="4" max="4" width="24.85546875" bestFit="1" customWidth="1"/>
    <col min="5" max="5" width="21.7109375" bestFit="1" customWidth="1"/>
  </cols>
  <sheetData>
    <row r="1" spans="1:7" s="4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x14ac:dyDescent="0.25">
      <c r="A2" s="1" t="s">
        <v>7</v>
      </c>
      <c r="B2" s="5" t="s">
        <v>8</v>
      </c>
      <c r="C2" s="6">
        <v>19.120483052293856</v>
      </c>
      <c r="D2" s="7">
        <v>20.879000000000001</v>
      </c>
      <c r="E2" s="6">
        <f>D2/C2</f>
        <v>1.0919703201481188</v>
      </c>
      <c r="F2" s="6">
        <f t="shared" ref="F2:F10" si="0">($D2/$C2)/(SUM(E$2:E$10))</f>
        <v>0.21357428339840492</v>
      </c>
      <c r="G2" s="6">
        <f>(F2-(1/9))/(F2+(1/9))</f>
        <v>0.31557678300275616</v>
      </c>
    </row>
    <row r="3" spans="1:7" x14ac:dyDescent="0.25">
      <c r="A3" s="1" t="s">
        <v>7</v>
      </c>
      <c r="B3" s="5" t="s">
        <v>9</v>
      </c>
      <c r="C3" s="6">
        <v>6.9705328363934198</v>
      </c>
      <c r="D3" s="7">
        <v>9.8179999999999996</v>
      </c>
      <c r="E3" s="6">
        <f t="shared" ref="E3:E10" si="1">D3/C3</f>
        <v>1.4085006455661244</v>
      </c>
      <c r="F3" s="6">
        <f t="shared" si="0"/>
        <v>0.2754832347477828</v>
      </c>
      <c r="G3" s="6">
        <f t="shared" ref="G3:G10" si="2">(F3-(1/9))/(F3+(1/9))</f>
        <v>0.42517984393043129</v>
      </c>
    </row>
    <row r="4" spans="1:7" x14ac:dyDescent="0.25">
      <c r="A4" s="1" t="s">
        <v>7</v>
      </c>
      <c r="B4" s="5" t="s">
        <v>10</v>
      </c>
      <c r="C4" s="6">
        <v>5.5769536370614308</v>
      </c>
      <c r="D4" s="6">
        <v>1.756</v>
      </c>
      <c r="E4" s="6">
        <f t="shared" si="1"/>
        <v>0.31486724012381412</v>
      </c>
      <c r="F4" s="6">
        <f t="shared" si="0"/>
        <v>6.1583674880426591E-2</v>
      </c>
      <c r="G4" s="6">
        <f t="shared" si="2"/>
        <v>-0.28679172880825382</v>
      </c>
    </row>
    <row r="5" spans="1:7" x14ac:dyDescent="0.25">
      <c r="A5" s="1" t="s">
        <v>7</v>
      </c>
      <c r="B5" s="5" t="s">
        <v>11</v>
      </c>
      <c r="C5" s="6">
        <v>8.8435780119152252</v>
      </c>
      <c r="D5" s="6">
        <v>1.119</v>
      </c>
      <c r="E5" s="6">
        <f t="shared" si="1"/>
        <v>0.12653249606577074</v>
      </c>
      <c r="F5" s="6">
        <f t="shared" si="0"/>
        <v>2.4748005211527025E-2</v>
      </c>
      <c r="G5" s="6">
        <f t="shared" si="2"/>
        <v>-0.63568134577358093</v>
      </c>
    </row>
    <row r="6" spans="1:7" x14ac:dyDescent="0.25">
      <c r="A6" s="1" t="s">
        <v>7</v>
      </c>
      <c r="B6" s="5" t="s">
        <v>12</v>
      </c>
      <c r="C6" s="6">
        <v>6.2326267913129803</v>
      </c>
      <c r="D6" s="6">
        <v>2.7810000000000001</v>
      </c>
      <c r="E6" s="6">
        <f t="shared" si="1"/>
        <v>0.44620030897344137</v>
      </c>
      <c r="F6" s="6">
        <f t="shared" si="0"/>
        <v>8.7270605695787762E-2</v>
      </c>
      <c r="G6" s="6">
        <f t="shared" si="2"/>
        <v>-0.12017491228049637</v>
      </c>
    </row>
    <row r="7" spans="1:7" x14ac:dyDescent="0.25">
      <c r="A7" s="1" t="s">
        <v>7</v>
      </c>
      <c r="B7" s="5" t="s">
        <v>13</v>
      </c>
      <c r="C7" s="6">
        <v>11.280316421052786</v>
      </c>
      <c r="D7" s="6">
        <v>1.129</v>
      </c>
      <c r="E7" s="6">
        <f t="shared" si="1"/>
        <v>0.10008584492301245</v>
      </c>
      <c r="F7" s="6">
        <f t="shared" si="0"/>
        <v>1.9575406229774432E-2</v>
      </c>
      <c r="G7" s="6">
        <f t="shared" si="2"/>
        <v>-0.70042194668462199</v>
      </c>
    </row>
    <row r="8" spans="1:7" x14ac:dyDescent="0.25">
      <c r="A8" s="1" t="s">
        <v>7</v>
      </c>
      <c r="B8" s="5" t="s">
        <v>14</v>
      </c>
      <c r="C8" s="6">
        <v>1.815557049690103</v>
      </c>
      <c r="D8" s="6">
        <v>1.6E-2</v>
      </c>
      <c r="E8" s="6">
        <f t="shared" si="1"/>
        <v>8.812722245622101E-3</v>
      </c>
      <c r="F8" s="6">
        <f t="shared" si="0"/>
        <v>1.7236465164571666E-3</v>
      </c>
      <c r="G8" s="6">
        <f t="shared" si="2"/>
        <v>-0.96944830559841544</v>
      </c>
    </row>
    <row r="9" spans="1:7" x14ac:dyDescent="0.25">
      <c r="A9" s="1" t="s">
        <v>7</v>
      </c>
      <c r="B9" s="5" t="s">
        <v>15</v>
      </c>
      <c r="C9" s="6">
        <v>8.3128339742529977</v>
      </c>
      <c r="D9" s="6">
        <v>3.0920000000000001</v>
      </c>
      <c r="E9" s="6">
        <f t="shared" si="1"/>
        <v>0.37195498064519583</v>
      </c>
      <c r="F9" s="6">
        <f t="shared" si="0"/>
        <v>7.2749246918166921E-2</v>
      </c>
      <c r="G9" s="6">
        <f t="shared" si="2"/>
        <v>-0.20864673931960592</v>
      </c>
    </row>
    <row r="10" spans="1:7" x14ac:dyDescent="0.25">
      <c r="A10" s="1" t="s">
        <v>7</v>
      </c>
      <c r="B10" s="5" t="s">
        <v>16</v>
      </c>
      <c r="C10" s="6">
        <v>31.847118226027192</v>
      </c>
      <c r="D10" s="6">
        <v>39.615000000000002</v>
      </c>
      <c r="E10" s="6">
        <f t="shared" si="1"/>
        <v>1.2439116066591067</v>
      </c>
      <c r="F10" s="6">
        <f t="shared" si="0"/>
        <v>0.24329189640167248</v>
      </c>
      <c r="G10" s="6">
        <f t="shared" si="2"/>
        <v>0.3729674480423068</v>
      </c>
    </row>
    <row r="11" spans="1:7" x14ac:dyDescent="0.25">
      <c r="A11" s="1" t="s">
        <v>17</v>
      </c>
      <c r="B11" s="8" t="s">
        <v>18</v>
      </c>
      <c r="C11" s="9">
        <v>24</v>
      </c>
      <c r="D11" s="9">
        <v>184</v>
      </c>
      <c r="E11" s="9">
        <v>7.666666666666667</v>
      </c>
      <c r="F11" s="9">
        <f t="shared" ref="F11:F22" si="3">E11/(SUM(E$11:E$22))</f>
        <v>0.21852666986151559</v>
      </c>
      <c r="G11" s="9">
        <f>(F11-(1/20))/(F11+(1/20))</f>
        <v>0.62759751181671486</v>
      </c>
    </row>
    <row r="12" spans="1:7" x14ac:dyDescent="0.25">
      <c r="A12" s="1" t="s">
        <v>17</v>
      </c>
      <c r="B12" s="8" t="s">
        <v>19</v>
      </c>
      <c r="C12" s="9">
        <v>503</v>
      </c>
      <c r="D12" s="9">
        <v>65</v>
      </c>
      <c r="E12" s="9">
        <v>0.12922465208747516</v>
      </c>
      <c r="F12" s="9">
        <f t="shared" si="3"/>
        <v>3.6833521153942037E-3</v>
      </c>
      <c r="G12" s="9">
        <f t="shared" ref="G12:G22" si="4">(F12-(1/20))/(F12+(1/20))</f>
        <v>-0.86277488382332346</v>
      </c>
    </row>
    <row r="13" spans="1:7" x14ac:dyDescent="0.25">
      <c r="A13" s="1" t="s">
        <v>17</v>
      </c>
      <c r="B13" s="8" t="s">
        <v>20</v>
      </c>
      <c r="C13" s="9">
        <v>51</v>
      </c>
      <c r="D13" s="9">
        <v>76</v>
      </c>
      <c r="E13" s="9">
        <v>1.4901960784313726</v>
      </c>
      <c r="F13" s="9">
        <f t="shared" si="3"/>
        <v>4.2475772146995355E-2</v>
      </c>
      <c r="G13" s="9">
        <f t="shared" si="4"/>
        <v>-8.1364314980192545E-2</v>
      </c>
    </row>
    <row r="14" spans="1:7" x14ac:dyDescent="0.25">
      <c r="A14" s="1" t="s">
        <v>17</v>
      </c>
      <c r="B14" s="8" t="s">
        <v>14</v>
      </c>
      <c r="C14" s="9">
        <v>29</v>
      </c>
      <c r="D14" s="9">
        <v>21</v>
      </c>
      <c r="E14" s="9">
        <v>0.72413793103448276</v>
      </c>
      <c r="F14" s="9">
        <f t="shared" si="3"/>
        <v>2.0640450076874785E-2</v>
      </c>
      <c r="G14" s="9">
        <f t="shared" si="4"/>
        <v>-0.41561951956951793</v>
      </c>
    </row>
    <row r="15" spans="1:7" x14ac:dyDescent="0.25">
      <c r="A15" s="1" t="s">
        <v>17</v>
      </c>
      <c r="B15" s="8" t="s">
        <v>21</v>
      </c>
      <c r="C15" s="9">
        <v>38</v>
      </c>
      <c r="D15" s="9">
        <v>28</v>
      </c>
      <c r="E15" s="9">
        <v>0.73684210526315785</v>
      </c>
      <c r="F15" s="9">
        <f t="shared" si="3"/>
        <v>2.10025632361182E-2</v>
      </c>
      <c r="G15" s="9">
        <f t="shared" si="4"/>
        <v>-0.4083998582903432</v>
      </c>
    </row>
    <row r="16" spans="1:7" x14ac:dyDescent="0.25">
      <c r="A16" s="1" t="s">
        <v>17</v>
      </c>
      <c r="B16" s="8" t="s">
        <v>22</v>
      </c>
      <c r="C16" s="9">
        <v>793</v>
      </c>
      <c r="D16" s="9">
        <v>1195</v>
      </c>
      <c r="E16" s="9">
        <v>1.5069356872635562</v>
      </c>
      <c r="F16" s="9">
        <f t="shared" si="3"/>
        <v>4.2952909230414685E-2</v>
      </c>
      <c r="G16" s="9">
        <f t="shared" si="4"/>
        <v>-7.5813557939502035E-2</v>
      </c>
    </row>
    <row r="17" spans="1:7" x14ac:dyDescent="0.25">
      <c r="A17" s="1" t="s">
        <v>17</v>
      </c>
      <c r="B17" s="8" t="s">
        <v>10</v>
      </c>
      <c r="C17" s="9">
        <v>269</v>
      </c>
      <c r="D17" s="9">
        <v>91</v>
      </c>
      <c r="E17" s="9">
        <v>0.33828996282527879</v>
      </c>
      <c r="F17" s="9">
        <f t="shared" si="3"/>
        <v>9.6424407422327062E-3</v>
      </c>
      <c r="G17" s="9">
        <f t="shared" si="4"/>
        <v>-0.67665841229046442</v>
      </c>
    </row>
    <row r="18" spans="1:7" x14ac:dyDescent="0.25">
      <c r="A18" s="1" t="s">
        <v>17</v>
      </c>
      <c r="B18" s="8" t="s">
        <v>23</v>
      </c>
      <c r="C18" s="9">
        <v>227</v>
      </c>
      <c r="D18" s="9">
        <v>38</v>
      </c>
      <c r="E18" s="9">
        <v>0.16740088105726872</v>
      </c>
      <c r="F18" s="9">
        <f t="shared" si="3"/>
        <v>4.7715074438254689E-3</v>
      </c>
      <c r="G18" s="9">
        <f t="shared" si="4"/>
        <v>-0.82576680224771226</v>
      </c>
    </row>
    <row r="19" spans="1:7" x14ac:dyDescent="0.25">
      <c r="A19" s="1" t="s">
        <v>17</v>
      </c>
      <c r="B19" s="8" t="s">
        <v>24</v>
      </c>
      <c r="C19" s="9">
        <v>2368</v>
      </c>
      <c r="D19" s="9">
        <v>29</v>
      </c>
      <c r="E19" s="9">
        <v>1.2246621621621621E-2</v>
      </c>
      <c r="F19" s="9">
        <f t="shared" si="3"/>
        <v>3.4907131826439217E-4</v>
      </c>
      <c r="G19" s="9">
        <f t="shared" si="4"/>
        <v>-0.98613395206208043</v>
      </c>
    </row>
    <row r="20" spans="1:7" x14ac:dyDescent="0.25">
      <c r="A20" s="1" t="s">
        <v>17</v>
      </c>
      <c r="B20" s="8" t="s">
        <v>25</v>
      </c>
      <c r="C20" s="9">
        <v>99</v>
      </c>
      <c r="D20" s="9">
        <v>440</v>
      </c>
      <c r="E20" s="9">
        <v>4.4444444444444446</v>
      </c>
      <c r="F20" s="9">
        <f t="shared" si="3"/>
        <v>0.12668212745595106</v>
      </c>
      <c r="G20" s="9">
        <f t="shared" si="4"/>
        <v>0.43401179598694162</v>
      </c>
    </row>
    <row r="21" spans="1:7" x14ac:dyDescent="0.25">
      <c r="A21" s="1" t="s">
        <v>17</v>
      </c>
      <c r="B21" s="8" t="s">
        <v>26</v>
      </c>
      <c r="C21" s="9">
        <v>173</v>
      </c>
      <c r="D21" s="9">
        <v>1534</v>
      </c>
      <c r="E21" s="9">
        <v>8.8670520231213867</v>
      </c>
      <c r="F21" s="9">
        <f t="shared" si="3"/>
        <v>0.25274182827411273</v>
      </c>
      <c r="G21" s="9">
        <f t="shared" si="4"/>
        <v>0.66968555164614851</v>
      </c>
    </row>
    <row r="22" spans="1:7" x14ac:dyDescent="0.25">
      <c r="A22" s="1" t="s">
        <v>17</v>
      </c>
      <c r="B22" s="8" t="s">
        <v>27</v>
      </c>
      <c r="C22" s="9">
        <v>1</v>
      </c>
      <c r="D22" s="9">
        <v>9</v>
      </c>
      <c r="E22" s="9">
        <v>9</v>
      </c>
      <c r="F22" s="9">
        <f t="shared" si="3"/>
        <v>0.25653130809830088</v>
      </c>
      <c r="G22" s="10">
        <f t="shared" si="4"/>
        <v>0.6737690494964671</v>
      </c>
    </row>
    <row r="23" spans="1:7" x14ac:dyDescent="0.25">
      <c r="A23" s="1" t="s">
        <v>28</v>
      </c>
      <c r="B23" s="5" t="s">
        <v>8</v>
      </c>
      <c r="C23" s="11">
        <v>5213</v>
      </c>
      <c r="D23" s="11">
        <v>5206</v>
      </c>
      <c r="E23">
        <f>D23/C23</f>
        <v>0.99865720314598116</v>
      </c>
      <c r="F23" s="11">
        <f>(D23/C23)/(SUM((D$2/C$2)+(D$3/C$3)+(D$4/C$4)+(D$5/C$5)))</f>
        <v>0.33946332260615714</v>
      </c>
      <c r="G23" s="11">
        <f>(F23-(1/24))/(F23+(1/24))</f>
        <v>0.78135193850179818</v>
      </c>
    </row>
    <row r="24" spans="1:7" x14ac:dyDescent="0.25">
      <c r="A24" s="1" t="s">
        <v>28</v>
      </c>
      <c r="B24" s="5" t="s">
        <v>29</v>
      </c>
      <c r="C24" s="11">
        <v>3974</v>
      </c>
      <c r="D24" s="11">
        <v>205</v>
      </c>
      <c r="E24">
        <f t="shared" ref="E24:E26" si="5">D24/C24</f>
        <v>5.158530447911424E-2</v>
      </c>
      <c r="F24" s="11">
        <f>(D24/C24)/(SUM((D$2/C$2)+(D$3/C$3)+(D$4/C$4)+(D$5/C$5)))</f>
        <v>1.7534864617173986E-2</v>
      </c>
      <c r="G24" s="11">
        <f>(F24-(1/24))/(F24+(1/24))</f>
        <v>-0.40762124773079261</v>
      </c>
    </row>
    <row r="25" spans="1:7" x14ac:dyDescent="0.25">
      <c r="A25" s="1" t="s">
        <v>28</v>
      </c>
      <c r="B25" s="5" t="s">
        <v>30</v>
      </c>
      <c r="C25" s="11">
        <v>199</v>
      </c>
      <c r="D25" s="11">
        <v>0</v>
      </c>
      <c r="E25">
        <f t="shared" si="5"/>
        <v>0</v>
      </c>
      <c r="F25" s="11">
        <f>(D25/C25)/(SUM((D$2/C$2)+(D$3/C$3)+(D$4/C$4)+(D$5/C$5)))</f>
        <v>0</v>
      </c>
      <c r="G25" s="11">
        <f>(F25-(1/24))/(F25+(1/24))</f>
        <v>-1</v>
      </c>
    </row>
    <row r="26" spans="1:7" x14ac:dyDescent="0.25">
      <c r="A26" s="1" t="s">
        <v>28</v>
      </c>
      <c r="B26" s="5" t="s">
        <v>16</v>
      </c>
      <c r="C26" s="11">
        <v>1793.5257967284492</v>
      </c>
      <c r="D26" s="11">
        <v>63164</v>
      </c>
      <c r="E26">
        <f t="shared" si="5"/>
        <v>35.217781709756707</v>
      </c>
      <c r="F26" s="11">
        <f>(D26/C26)/(SUM((D$2/C$2)+(D$3/C$3)+(D$4/C$4)+(D$5/C$5)))</f>
        <v>11.971220110715798</v>
      </c>
      <c r="G26" s="11">
        <f>(F26-(1/24))/(F26+(1/24))</f>
        <v>0.99306300518121671</v>
      </c>
    </row>
    <row r="27" spans="1:7" x14ac:dyDescent="0.25">
      <c r="F27" s="11"/>
      <c r="G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Tab. 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2016-12-13T08:36:58Z</dcterms:created>
  <dcterms:modified xsi:type="dcterms:W3CDTF">2016-12-13T08:37:05Z</dcterms:modified>
</cp:coreProperties>
</file>