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ZH/Downloads/数据/Dextran-40对溶血的效果/张慧溶血论文/Toxicon/"/>
    </mc:Choice>
  </mc:AlternateContent>
  <bookViews>
    <workbookView xWindow="0" yWindow="460" windowWidth="24500" windowHeight="15540" tabRatio="500" activeTab="3"/>
  </bookViews>
  <sheets>
    <sheet name="n=1" sheetId="1" r:id="rId1"/>
    <sheet name="n=2" sheetId="2" r:id="rId2"/>
    <sheet name="n=3" sheetId="3" r:id="rId3"/>
    <sheet name="固定Dextran溶血汇总" sheetId="4" r:id="rId4"/>
    <sheet name="工作表1" sheetId="5" r:id="rId5"/>
  </sheets>
  <externalReferences>
    <externalReference r:id="rId6"/>
    <externalReference r:id="rId7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4" l="1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D9" i="4"/>
  <c r="E9" i="4"/>
  <c r="F9" i="4"/>
  <c r="G9" i="4"/>
  <c r="H9" i="4"/>
  <c r="I9" i="4"/>
  <c r="J9" i="4"/>
  <c r="C9" i="4"/>
  <c r="D8" i="4"/>
  <c r="E8" i="4"/>
  <c r="F8" i="4"/>
  <c r="G8" i="4"/>
  <c r="H8" i="4"/>
  <c r="I8" i="4"/>
  <c r="J8" i="4"/>
  <c r="C8" i="4"/>
  <c r="E27" i="1"/>
  <c r="M34" i="2"/>
  <c r="D18" i="2"/>
  <c r="E18" i="2"/>
  <c r="M35" i="2"/>
  <c r="L34" i="2"/>
  <c r="L35" i="2"/>
  <c r="K34" i="2"/>
  <c r="K35" i="2"/>
  <c r="J34" i="2"/>
  <c r="J35" i="2"/>
  <c r="I34" i="2"/>
  <c r="I35" i="2"/>
  <c r="H34" i="2"/>
  <c r="H35" i="2"/>
  <c r="G34" i="2"/>
  <c r="G35" i="2"/>
  <c r="F34" i="2"/>
  <c r="F35" i="2"/>
  <c r="M26" i="2"/>
  <c r="M27" i="2"/>
  <c r="L26" i="2"/>
  <c r="L27" i="2"/>
  <c r="K26" i="2"/>
  <c r="K27" i="2"/>
  <c r="J26" i="2"/>
  <c r="J27" i="2"/>
  <c r="I26" i="2"/>
  <c r="I27" i="2"/>
  <c r="H26" i="2"/>
  <c r="H27" i="2"/>
  <c r="G26" i="2"/>
  <c r="G27" i="2"/>
  <c r="F26" i="2"/>
  <c r="F27" i="2"/>
  <c r="M18" i="2"/>
  <c r="M19" i="2"/>
  <c r="L18" i="2"/>
  <c r="L19" i="2"/>
  <c r="K18" i="2"/>
  <c r="K19" i="2"/>
  <c r="J18" i="2"/>
  <c r="J19" i="2"/>
  <c r="I18" i="2"/>
  <c r="I19" i="2"/>
  <c r="H18" i="2"/>
  <c r="H19" i="2"/>
  <c r="G18" i="2"/>
  <c r="G19" i="2"/>
  <c r="F18" i="2"/>
  <c r="F19" i="2"/>
  <c r="E19" i="2"/>
  <c r="D19" i="2"/>
  <c r="N35" i="3"/>
  <c r="N36" i="3"/>
  <c r="M35" i="3"/>
  <c r="M36" i="3"/>
  <c r="L35" i="3"/>
  <c r="L36" i="3"/>
  <c r="K35" i="3"/>
  <c r="K36" i="3"/>
  <c r="J35" i="3"/>
  <c r="J36" i="3"/>
  <c r="I35" i="3"/>
  <c r="I36" i="3"/>
  <c r="H35" i="3"/>
  <c r="H36" i="3"/>
  <c r="G35" i="3"/>
  <c r="G36" i="3"/>
  <c r="N27" i="3"/>
  <c r="N28" i="3"/>
  <c r="M27" i="3"/>
  <c r="M28" i="3"/>
  <c r="L27" i="3"/>
  <c r="L28" i="3"/>
  <c r="K27" i="3"/>
  <c r="K28" i="3"/>
  <c r="J27" i="3"/>
  <c r="J28" i="3"/>
  <c r="I27" i="3"/>
  <c r="I28" i="3"/>
  <c r="H27" i="3"/>
  <c r="H28" i="3"/>
  <c r="G27" i="3"/>
  <c r="N19" i="3"/>
  <c r="N20" i="3"/>
  <c r="M19" i="3"/>
  <c r="M20" i="3"/>
  <c r="L19" i="3"/>
  <c r="L20" i="3"/>
  <c r="K19" i="3"/>
  <c r="K20" i="3"/>
  <c r="J19" i="3"/>
  <c r="J20" i="3"/>
  <c r="I19" i="3"/>
  <c r="I20" i="3"/>
  <c r="H19" i="3"/>
  <c r="H20" i="3"/>
  <c r="F20" i="3"/>
  <c r="E20" i="3"/>
  <c r="G19" i="3"/>
  <c r="L36" i="1"/>
  <c r="C18" i="1"/>
  <c r="D18" i="1"/>
  <c r="L37" i="1"/>
  <c r="K36" i="1"/>
  <c r="K37" i="1"/>
  <c r="J36" i="1"/>
  <c r="J37" i="1"/>
  <c r="I36" i="1"/>
  <c r="I37" i="1"/>
  <c r="H36" i="1"/>
  <c r="H37" i="1"/>
  <c r="G36" i="1"/>
  <c r="G37" i="1"/>
  <c r="F36" i="1"/>
  <c r="F37" i="1"/>
  <c r="E36" i="1"/>
  <c r="E37" i="1"/>
  <c r="L27" i="1"/>
  <c r="L28" i="1"/>
  <c r="K27" i="1"/>
  <c r="K28" i="1"/>
  <c r="J27" i="1"/>
  <c r="J28" i="1"/>
  <c r="I27" i="1"/>
  <c r="I28" i="1"/>
  <c r="H27" i="1"/>
  <c r="H28" i="1"/>
  <c r="G27" i="1"/>
  <c r="G28" i="1"/>
  <c r="F27" i="1"/>
  <c r="F28" i="1"/>
  <c r="E28" i="1"/>
  <c r="L18" i="1"/>
  <c r="L19" i="1"/>
  <c r="K18" i="1"/>
  <c r="K19" i="1"/>
  <c r="J18" i="1"/>
  <c r="J19" i="1"/>
  <c r="I18" i="1"/>
  <c r="I19" i="1"/>
  <c r="H18" i="1"/>
  <c r="H19" i="1"/>
  <c r="G18" i="1"/>
  <c r="G19" i="1"/>
  <c r="F18" i="1"/>
  <c r="F19" i="1"/>
  <c r="E18" i="1"/>
  <c r="E19" i="1"/>
  <c r="D19" i="1"/>
  <c r="C19" i="1"/>
</calcChain>
</file>

<file path=xl/sharedStrings.xml><?xml version="1.0" encoding="utf-8"?>
<sst xmlns="http://schemas.openxmlformats.org/spreadsheetml/2006/main" count="97" uniqueCount="50">
  <si>
    <t>Raw Data{Wavelength:415.0}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</si>
  <si>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</si>
  <si>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</si>
  <si>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</si>
  <si>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</si>
  <si>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</si>
  <si>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</si>
  <si>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</si>
  <si>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</si>
  <si>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</si>
  <si>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</si>
  <si>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</si>
  <si>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</si>
  <si>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</si>
  <si>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</si>
  <si>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</si>
  <si>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</si>
  <si>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</si>
  <si>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</si>
  <si>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</si>
  <si>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</si>
  <si>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BS</t>
    <phoneticPr fontId="2" type="noConversion"/>
  </si>
  <si>
    <r>
      <rPr>
        <sz val="10"/>
        <rFont val="宋体"/>
        <family val="3"/>
        <charset val="134"/>
      </rPr>
      <t>皂素（</t>
    </r>
    <r>
      <rPr>
        <sz val="12"/>
        <color theme="1"/>
        <rFont val="DengXian"/>
        <family val="2"/>
        <charset val="134"/>
        <scheme val="minor"/>
      </rPr>
      <t>50ug/ml</t>
    </r>
    <r>
      <rPr>
        <sz val="10"/>
        <rFont val="宋体"/>
        <family val="3"/>
        <charset val="134"/>
      </rPr>
      <t>）</t>
    </r>
    <phoneticPr fontId="2" type="noConversion"/>
  </si>
  <si>
    <t>TE(ug/ml)</t>
    <phoneticPr fontId="2" type="noConversion"/>
  </si>
  <si>
    <r>
      <t>a</t>
    </r>
    <r>
      <rPr>
        <sz val="10"/>
        <rFont val="Arial"/>
        <family val="2"/>
      </rPr>
      <t>verage</t>
    </r>
    <phoneticPr fontId="2" type="noConversion"/>
  </si>
  <si>
    <t>溶血率</t>
    <phoneticPr fontId="2" type="noConversion"/>
  </si>
  <si>
    <t>Dextran(5ug/ml)+TE(ug/ml)</t>
    <phoneticPr fontId="2" type="noConversion"/>
  </si>
  <si>
    <t>Dextran(1ug/ml)+TE(ug/ml)</t>
    <phoneticPr fontId="2" type="noConversion"/>
  </si>
  <si>
    <t>BS</t>
    <phoneticPr fontId="2" type="noConversion"/>
  </si>
  <si>
    <r>
      <rPr>
        <sz val="10"/>
        <rFont val="宋体"/>
        <family val="3"/>
        <charset val="134"/>
      </rPr>
      <t>皂素（</t>
    </r>
    <r>
      <rPr>
        <sz val="12"/>
        <color theme="1"/>
        <rFont val="DengXian"/>
        <family val="2"/>
        <charset val="134"/>
        <scheme val="minor"/>
      </rPr>
      <t>50ug/ml</t>
    </r>
    <r>
      <rPr>
        <sz val="10"/>
        <rFont val="宋体"/>
        <family val="3"/>
        <charset val="134"/>
      </rPr>
      <t>）</t>
    </r>
    <phoneticPr fontId="2" type="noConversion"/>
  </si>
  <si>
    <t>TE(ug/ml)</t>
    <phoneticPr fontId="2" type="noConversion"/>
  </si>
  <si>
    <r>
      <t>a</t>
    </r>
    <r>
      <rPr>
        <sz val="10"/>
        <rFont val="Arial"/>
        <family val="2"/>
      </rPr>
      <t>verage</t>
    </r>
    <phoneticPr fontId="2" type="noConversion"/>
  </si>
  <si>
    <t>溶血率</t>
    <phoneticPr fontId="2" type="noConversion"/>
  </si>
  <si>
    <t>Dextran(5ug/ml)+TE(ug/ml)</t>
    <phoneticPr fontId="2" type="noConversion"/>
  </si>
  <si>
    <t>Dextran(1ug/ml)+TE(ug/ml)</t>
    <phoneticPr fontId="2" type="noConversion"/>
  </si>
  <si>
    <t>BS</t>
    <phoneticPr fontId="5" type="noConversion"/>
  </si>
  <si>
    <r>
      <rPr>
        <sz val="10"/>
        <rFont val="宋体"/>
        <family val="3"/>
        <charset val="134"/>
      </rPr>
      <t>皂素（</t>
    </r>
    <r>
      <rPr>
        <sz val="12"/>
        <color theme="1"/>
        <rFont val="DengXian"/>
        <family val="2"/>
        <charset val="134"/>
        <scheme val="minor"/>
      </rPr>
      <t>50ug/ml</t>
    </r>
    <r>
      <rPr>
        <sz val="10"/>
        <rFont val="宋体"/>
        <family val="3"/>
        <charset val="134"/>
      </rPr>
      <t>）</t>
    </r>
    <phoneticPr fontId="5" type="noConversion"/>
  </si>
  <si>
    <t>TE(ug/ml)</t>
    <phoneticPr fontId="5" type="noConversion"/>
  </si>
  <si>
    <r>
      <t>a</t>
    </r>
    <r>
      <rPr>
        <sz val="10"/>
        <rFont val="Arial"/>
        <family val="2"/>
      </rPr>
      <t>verage</t>
    </r>
    <phoneticPr fontId="5" type="noConversion"/>
  </si>
  <si>
    <t>溶血率</t>
    <phoneticPr fontId="5" type="noConversion"/>
  </si>
  <si>
    <t>Dextran(5ug/ml)+TE(ug/ml)</t>
    <phoneticPr fontId="5" type="noConversion"/>
  </si>
  <si>
    <t>Dextran(1ug/ml)+TE(ug/ml)</t>
    <phoneticPr fontId="5" type="noConversion"/>
  </si>
  <si>
    <t>n=1</t>
    <phoneticPr fontId="1" type="noConversion"/>
  </si>
  <si>
    <t>TE</t>
    <phoneticPr fontId="1" type="noConversion"/>
  </si>
  <si>
    <t>n=2</t>
    <phoneticPr fontId="1" type="noConversion"/>
  </si>
  <si>
    <t>n=3</t>
    <phoneticPr fontId="1" type="noConversion"/>
  </si>
  <si>
    <t>average</t>
    <phoneticPr fontId="1" type="noConversion"/>
  </si>
  <si>
    <t>SD</t>
    <phoneticPr fontId="1" type="noConversion"/>
  </si>
  <si>
    <t>TE(ug/ml)</t>
    <phoneticPr fontId="1" type="noConversion"/>
  </si>
  <si>
    <t>TE组</t>
    <rPh sb="2" eb="3">
      <t>zu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</si>
</sst>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4" fillId="0" borderId="1" xfId="0" applyFont="1" applyBorder="1"/>
    <xf numFmtId="0" fontId="3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'[1]Raw Data{Wavelength-415.0}'!$E$14:$L$14</c:f>
              <c:strCache>
                <c:ptCount val="1"/>
                <c:pt idx="0">
                  <c:v>TE(ug/ml)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'[1]Raw Data{Wavelength-415.0}'!$E$19:$L$19</c:f>
              <c:numCache>
                <c:formatCode>General</c:formatCode>
                <c:ptCount val="8"/>
                <c:pt idx="0">
                  <c:v>2.230347349177332</c:v>
                </c:pt>
                <c:pt idx="1">
                  <c:v>3.948811700182815</c:v>
                </c:pt>
                <c:pt idx="2">
                  <c:v>3.802559414990861</c:v>
                </c:pt>
                <c:pt idx="3">
                  <c:v>44.0219378427788</c:v>
                </c:pt>
                <c:pt idx="4">
                  <c:v>83.80255941499087</c:v>
                </c:pt>
                <c:pt idx="5">
                  <c:v>80.07312614259598</c:v>
                </c:pt>
                <c:pt idx="6">
                  <c:v>85.6672760511883</c:v>
                </c:pt>
                <c:pt idx="7">
                  <c:v>88.0438756855576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'[1]Raw Data{Wavelength-415.0}'!$E$23:$L$23</c:f>
              <c:strCache>
                <c:ptCount val="1"/>
                <c:pt idx="0">
                  <c:v>Dextran(5ug/ml)+TE(ug/ml)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'[1]Raw Data{Wavelength-415.0}'!$E$28:$L$28</c:f>
              <c:numCache>
                <c:formatCode>General</c:formatCode>
                <c:ptCount val="8"/>
                <c:pt idx="0">
                  <c:v>3.034734917733088</c:v>
                </c:pt>
                <c:pt idx="1">
                  <c:v>6.69104204753199</c:v>
                </c:pt>
                <c:pt idx="2">
                  <c:v>4.53382084095064</c:v>
                </c:pt>
                <c:pt idx="3">
                  <c:v>44.09506398537477</c:v>
                </c:pt>
                <c:pt idx="4">
                  <c:v>77.03839122486291</c:v>
                </c:pt>
                <c:pt idx="5">
                  <c:v>87.6416819012797</c:v>
                </c:pt>
                <c:pt idx="6">
                  <c:v>96.59963436928703</c:v>
                </c:pt>
                <c:pt idx="7">
                  <c:v>95.46617915904937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'[1]Raw Data{Wavelength-415.0}'!$E$32:$L$32</c:f>
              <c:strCache>
                <c:ptCount val="1"/>
                <c:pt idx="0">
                  <c:v>Dextran(1ug/ml)+TE(ug/ml)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'[1]Raw Data{Wavelength-415.0}'!$E$37:$L$37</c:f>
              <c:numCache>
                <c:formatCode>General</c:formatCode>
                <c:ptCount val="8"/>
                <c:pt idx="0">
                  <c:v>4.716636197440584</c:v>
                </c:pt>
                <c:pt idx="1">
                  <c:v>8.957952468007313</c:v>
                </c:pt>
                <c:pt idx="2">
                  <c:v>7.202925045703838</c:v>
                </c:pt>
                <c:pt idx="3">
                  <c:v>57.62340036563072</c:v>
                </c:pt>
                <c:pt idx="4">
                  <c:v>76.52650822669105</c:v>
                </c:pt>
                <c:pt idx="5">
                  <c:v>87.75137111517367</c:v>
                </c:pt>
                <c:pt idx="6">
                  <c:v>93.16270566727607</c:v>
                </c:pt>
                <c:pt idx="7">
                  <c:v>98.61060329067642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87643840"/>
        <c:axId val="-1779362368"/>
      </c:lineChart>
      <c:catAx>
        <c:axId val="-17876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79362368"/>
        <c:crosses val="autoZero"/>
        <c:auto val="1"/>
        <c:lblAlgn val="ctr"/>
        <c:lblOffset val="100"/>
        <c:noMultiLvlLbl val="0"/>
      </c:catAx>
      <c:valAx>
        <c:axId val="-17793623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87643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5849746656008"/>
          <c:y val="0.293342444582765"/>
          <c:w val="0.301516866410268"/>
          <c:h val="0.40001242443104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'n=2'!$F$19:$M$19</c:f>
              <c:numCache>
                <c:formatCode>General</c:formatCode>
                <c:ptCount val="8"/>
                <c:pt idx="0">
                  <c:v>1.432378414390404</c:v>
                </c:pt>
                <c:pt idx="1">
                  <c:v>4.96335776149234</c:v>
                </c:pt>
                <c:pt idx="2">
                  <c:v>10.82611592271819</c:v>
                </c:pt>
                <c:pt idx="3">
                  <c:v>44.03730846102599</c:v>
                </c:pt>
                <c:pt idx="4">
                  <c:v>82.01199200532978</c:v>
                </c:pt>
                <c:pt idx="5">
                  <c:v>87.70819453697535</c:v>
                </c:pt>
                <c:pt idx="6">
                  <c:v>91.70552964690207</c:v>
                </c:pt>
                <c:pt idx="7">
                  <c:v>87.60826115922718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'n=2'!$F$22:$M$22</c:f>
              <c:strCache>
                <c:ptCount val="8"/>
                <c:pt idx="0">
                  <c:v>Dextran(5ug/ml)+TE(ug/ml)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'n=2'!$F$27:$M$27</c:f>
              <c:numCache>
                <c:formatCode>General</c:formatCode>
                <c:ptCount val="8"/>
                <c:pt idx="0">
                  <c:v>2.131912058627584</c:v>
                </c:pt>
                <c:pt idx="1">
                  <c:v>3.431045969353764</c:v>
                </c:pt>
                <c:pt idx="2">
                  <c:v>8.32778147901399</c:v>
                </c:pt>
                <c:pt idx="3">
                  <c:v>53.83077948034644</c:v>
                </c:pt>
                <c:pt idx="4">
                  <c:v>76.91538974017323</c:v>
                </c:pt>
                <c:pt idx="5">
                  <c:v>82.11192538307794</c:v>
                </c:pt>
                <c:pt idx="6">
                  <c:v>89.24050632911394</c:v>
                </c:pt>
                <c:pt idx="7">
                  <c:v>88.27448367754831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'n=2'!$F$30:$M$30</c:f>
              <c:strCache>
                <c:ptCount val="8"/>
                <c:pt idx="0">
                  <c:v>Dextran(1ug/ml)+TE(ug/ml)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'n=2'!$F$35:$M$35</c:f>
              <c:numCache>
                <c:formatCode>General</c:formatCode>
                <c:ptCount val="8"/>
                <c:pt idx="0">
                  <c:v>2.798134576948703</c:v>
                </c:pt>
                <c:pt idx="1">
                  <c:v>4.930046635576284</c:v>
                </c:pt>
                <c:pt idx="2">
                  <c:v>7.195203197868087</c:v>
                </c:pt>
                <c:pt idx="3">
                  <c:v>60.19320453031314</c:v>
                </c:pt>
                <c:pt idx="4">
                  <c:v>74.68354430379748</c:v>
                </c:pt>
                <c:pt idx="5">
                  <c:v>80.07994670219854</c:v>
                </c:pt>
                <c:pt idx="6">
                  <c:v>97.13524317121921</c:v>
                </c:pt>
                <c:pt idx="7">
                  <c:v>95.46968687541641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25503168"/>
        <c:axId val="-1731648864"/>
      </c:lineChart>
      <c:catAx>
        <c:axId val="-172550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31648864"/>
        <c:crosses val="autoZero"/>
        <c:auto val="1"/>
        <c:lblAlgn val="ctr"/>
        <c:lblOffset val="100"/>
        <c:noMultiLvlLbl val="0"/>
      </c:catAx>
      <c:valAx>
        <c:axId val="-17316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2550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'[2]Raw Data{Wavelength-415.0}'!$G$20:$N$20</c:f>
              <c:numCache>
                <c:formatCode>General</c:formatCode>
                <c:ptCount val="8"/>
                <c:pt idx="0">
                  <c:v>0.0</c:v>
                </c:pt>
                <c:pt idx="1">
                  <c:v>0.958826847151719</c:v>
                </c:pt>
                <c:pt idx="2">
                  <c:v>2.538071065989847</c:v>
                </c:pt>
                <c:pt idx="3">
                  <c:v>52.3688663282572</c:v>
                </c:pt>
                <c:pt idx="4">
                  <c:v>74.42188381274676</c:v>
                </c:pt>
                <c:pt idx="5">
                  <c:v>69.96615905245346</c:v>
                </c:pt>
                <c:pt idx="6">
                  <c:v>82.91032148900168</c:v>
                </c:pt>
                <c:pt idx="7">
                  <c:v>77.04455724760292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'[2]Raw Data{Wavelength-415.0}'!$G$23:$N$23</c:f>
              <c:strCache>
                <c:ptCount val="1"/>
                <c:pt idx="0">
                  <c:v>Dextran(5ug/ml)+TE(ug/ml)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'[2]Raw Data{Wavelength-415.0}'!$G$28:$N$28</c:f>
              <c:numCache>
                <c:formatCode>General</c:formatCode>
                <c:ptCount val="8"/>
                <c:pt idx="0">
                  <c:v>0.0</c:v>
                </c:pt>
                <c:pt idx="1">
                  <c:v>0.902425267907501</c:v>
                </c:pt>
                <c:pt idx="2">
                  <c:v>1.043429216018048</c:v>
                </c:pt>
                <c:pt idx="3">
                  <c:v>37.76085730400452</c:v>
                </c:pt>
                <c:pt idx="4">
                  <c:v>61.56232374506487</c:v>
                </c:pt>
                <c:pt idx="5">
                  <c:v>70.98138747884941</c:v>
                </c:pt>
                <c:pt idx="6">
                  <c:v>90.38353073886068</c:v>
                </c:pt>
                <c:pt idx="7">
                  <c:v>80.79526226734347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'[2]Raw Data{Wavelength-415.0}'!$G$31:$N$31</c:f>
              <c:strCache>
                <c:ptCount val="1"/>
                <c:pt idx="0">
                  <c:v>Dextran(1ug/ml)+TE(ug/ml)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'[2]Raw Data{Wavelength-415.0}'!$G$36:$N$36</c:f>
              <c:numCache>
                <c:formatCode>General</c:formatCode>
                <c:ptCount val="8"/>
                <c:pt idx="0">
                  <c:v>4.483925549915397</c:v>
                </c:pt>
                <c:pt idx="1">
                  <c:v>2.650874224478285</c:v>
                </c:pt>
                <c:pt idx="2">
                  <c:v>2.622673434856175</c:v>
                </c:pt>
                <c:pt idx="3">
                  <c:v>34.96897913141569</c:v>
                </c:pt>
                <c:pt idx="4">
                  <c:v>59.92667794698252</c:v>
                </c:pt>
                <c:pt idx="5">
                  <c:v>73.6322617033277</c:v>
                </c:pt>
                <c:pt idx="6">
                  <c:v>84.40496333897348</c:v>
                </c:pt>
                <c:pt idx="7">
                  <c:v>83.92554991539763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4198640"/>
        <c:axId val="-1724705088"/>
      </c:lineChart>
      <c:catAx>
        <c:axId val="-172419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4705088"/>
        <c:crosses val="autoZero"/>
        <c:auto val="1"/>
        <c:lblAlgn val="ctr"/>
        <c:lblOffset val="100"/>
        <c:noMultiLvlLbl val="0"/>
      </c:catAx>
      <c:valAx>
        <c:axId val="-17247050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4198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7528413229386"/>
          <c:y val="0.294653153900961"/>
          <c:w val="0.30227701731142"/>
          <c:h val="0.40179975531949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16</xdr:row>
      <xdr:rowOff>63500</xdr:rowOff>
    </xdr:from>
    <xdr:to>
      <xdr:col>20</xdr:col>
      <xdr:colOff>419100</xdr:colOff>
      <xdr:row>32</xdr:row>
      <xdr:rowOff>114300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17</xdr:row>
      <xdr:rowOff>66675</xdr:rowOff>
    </xdr:from>
    <xdr:to>
      <xdr:col>20</xdr:col>
      <xdr:colOff>565151</xdr:colOff>
      <xdr:row>30</xdr:row>
      <xdr:rowOff>180975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15</xdr:row>
      <xdr:rowOff>139700</xdr:rowOff>
    </xdr:from>
    <xdr:to>
      <xdr:col>21</xdr:col>
      <xdr:colOff>520700</xdr:colOff>
      <xdr:row>31</xdr:row>
      <xdr:rowOff>152400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/Downloads/&#25968;&#25454;/Dextran-40&#23545;&#28342;&#34880;&#30340;&#25928;&#26524;/&#22266;&#23450;Dextran/1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/Downloads/&#25968;&#25454;/Dextran-40&#23545;&#28342;&#34880;&#30340;&#25928;&#26524;/&#22266;&#23450;Dextran/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{Wavelength-415.0}"/>
    </sheetNames>
    <sheetDataSet>
      <sheetData sheetId="0">
        <row r="14">
          <cell r="E14" t="str">
            <v>TE(ug/ml)</v>
          </cell>
        </row>
        <row r="19">
          <cell r="E19">
            <v>2.2303473491773329</v>
          </cell>
          <cell r="F19">
            <v>3.9488117001828154</v>
          </cell>
          <cell r="G19">
            <v>3.8025594149908608</v>
          </cell>
          <cell r="H19">
            <v>44.021937842778804</v>
          </cell>
          <cell r="I19">
            <v>83.802559414990867</v>
          </cell>
          <cell r="J19">
            <v>80.073126142595981</v>
          </cell>
          <cell r="K19">
            <v>85.667276051188296</v>
          </cell>
          <cell r="L19">
            <v>88.043875685557595</v>
          </cell>
        </row>
        <row r="23">
          <cell r="E23" t="str">
            <v>Dextran(5ug/ml)+TE(ug/ml)</v>
          </cell>
        </row>
        <row r="28">
          <cell r="E28">
            <v>3.0347349177330885</v>
          </cell>
          <cell r="F28">
            <v>6.6910420475319903</v>
          </cell>
          <cell r="G28">
            <v>4.5338208409506402</v>
          </cell>
          <cell r="H28">
            <v>44.095063985374772</v>
          </cell>
          <cell r="I28">
            <v>77.038391224862906</v>
          </cell>
          <cell r="J28">
            <v>87.641681901279696</v>
          </cell>
          <cell r="K28">
            <v>96.599634369287031</v>
          </cell>
          <cell r="L28">
            <v>95.466179159049375</v>
          </cell>
        </row>
        <row r="32">
          <cell r="E32" t="str">
            <v>Dextran(1ug/ml)+TE(ug/ml)</v>
          </cell>
        </row>
        <row r="37">
          <cell r="E37">
            <v>4.716636197440585</v>
          </cell>
          <cell r="F37">
            <v>8.9579524680073135</v>
          </cell>
          <cell r="G37">
            <v>7.2029250457038385</v>
          </cell>
          <cell r="H37">
            <v>57.623400365630715</v>
          </cell>
          <cell r="I37">
            <v>76.52650822669105</v>
          </cell>
          <cell r="J37">
            <v>87.751371115173669</v>
          </cell>
          <cell r="K37">
            <v>93.162705667276072</v>
          </cell>
          <cell r="L37">
            <v>98.610603290676423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{Wavelength-415.0}"/>
    </sheetNames>
    <sheetDataSet>
      <sheetData sheetId="0">
        <row r="20">
          <cell r="G20">
            <v>0</v>
          </cell>
          <cell r="H20">
            <v>0.95882684715171951</v>
          </cell>
          <cell r="I20">
            <v>2.5380710659898469</v>
          </cell>
          <cell r="J20">
            <v>52.368866328257191</v>
          </cell>
          <cell r="K20">
            <v>74.421883812746756</v>
          </cell>
          <cell r="L20">
            <v>69.966159052453463</v>
          </cell>
          <cell r="M20">
            <v>82.910321489001689</v>
          </cell>
          <cell r="N20">
            <v>77.044557247602924</v>
          </cell>
        </row>
        <row r="23">
          <cell r="G23" t="str">
            <v>Dextran(5ug/ml)+TE(ug/ml)</v>
          </cell>
        </row>
        <row r="28">
          <cell r="G28">
            <v>0</v>
          </cell>
          <cell r="H28">
            <v>0.90242526790750066</v>
          </cell>
          <cell r="I28">
            <v>1.0434292160180481</v>
          </cell>
          <cell r="J28">
            <v>37.760857304004517</v>
          </cell>
          <cell r="K28">
            <v>61.562323745064873</v>
          </cell>
          <cell r="L28">
            <v>70.981387478849413</v>
          </cell>
          <cell r="M28">
            <v>90.383530738860685</v>
          </cell>
          <cell r="N28">
            <v>80.795262267343475</v>
          </cell>
        </row>
        <row r="31">
          <cell r="G31" t="str">
            <v>Dextran(1ug/ml)+TE(ug/ml)</v>
          </cell>
        </row>
        <row r="36">
          <cell r="G36">
            <v>4.4839255499153969</v>
          </cell>
          <cell r="H36">
            <v>2.6508742244782848</v>
          </cell>
          <cell r="I36">
            <v>2.6226734348561753</v>
          </cell>
          <cell r="J36">
            <v>34.968979131415686</v>
          </cell>
          <cell r="K36">
            <v>59.926677946982522</v>
          </cell>
          <cell r="L36">
            <v>73.6322617033277</v>
          </cell>
          <cell r="M36">
            <v>84.404963338973488</v>
          </cell>
          <cell r="N36">
            <v>83.925549915397639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10" workbookViewId="0">
      <selection activeCell="E15" sqref="E15:L15"/>
    </sheetView>
  </sheetViews>
  <sheetFormatPr baseColWidth="10" defaultColWidth="8.83203125" defaultRowHeight="16" x14ac:dyDescent="0.2"/>
  <cols>
    <col min="4" max="4" width="14.33203125" customWidth="1"/>
  </cols>
  <sheetData>
    <row r="1" spans="1:28" x14ac:dyDescent="0.2">
      <c r="A1" t="s">
        <v>0</v>
      </c>
    </row>
    <row r="2" spans="1:28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28" x14ac:dyDescent="0.2">
      <c r="A3" t="s">
        <v>13</v>
      </c>
      <c r="B3">
        <v>5.0999999999999997E-2</v>
      </c>
      <c r="C3">
        <v>4.8000000000000001E-2</v>
      </c>
      <c r="D3">
        <v>4.9000000000000002E-2</v>
      </c>
      <c r="E3">
        <v>4.9000000000000002E-2</v>
      </c>
      <c r="F3">
        <v>4.5999999999999999E-2</v>
      </c>
      <c r="G3">
        <v>5.1999999999999998E-2</v>
      </c>
      <c r="H3">
        <v>0.05</v>
      </c>
      <c r="I3">
        <v>0.05</v>
      </c>
      <c r="J3">
        <v>0.05</v>
      </c>
      <c r="K3">
        <v>0.05</v>
      </c>
      <c r="L3">
        <v>4.8000000000000001E-2</v>
      </c>
      <c r="M3">
        <v>0.05</v>
      </c>
    </row>
    <row r="4" spans="1:28" x14ac:dyDescent="0.2">
      <c r="A4" t="s">
        <v>14</v>
      </c>
      <c r="B4">
        <v>4.2999999999999997E-2</v>
      </c>
      <c r="C4">
        <v>0.222</v>
      </c>
      <c r="D4">
        <v>0.24299999999999999</v>
      </c>
      <c r="E4">
        <v>0.23100000000000001</v>
      </c>
      <c r="F4">
        <v>0.81899999999999995</v>
      </c>
      <c r="G4">
        <v>1.3109999999999999</v>
      </c>
      <c r="H4">
        <v>1.2809999999999999</v>
      </c>
      <c r="I4">
        <v>1.4079999999999999</v>
      </c>
      <c r="J4">
        <v>1.2749999999999999</v>
      </c>
      <c r="K4">
        <v>4.4999999999999998E-2</v>
      </c>
      <c r="L4">
        <v>4.2000000000000003E-2</v>
      </c>
      <c r="M4">
        <v>4.2999999999999997E-2</v>
      </c>
    </row>
    <row r="5" spans="1:28" x14ac:dyDescent="0.2">
      <c r="A5" t="s">
        <v>15</v>
      </c>
      <c r="B5">
        <v>4.2999999999999997E-2</v>
      </c>
      <c r="C5">
        <v>0.19900000000000001</v>
      </c>
      <c r="D5">
        <v>0.22500000000000001</v>
      </c>
      <c r="E5">
        <v>0.23300000000000001</v>
      </c>
      <c r="F5">
        <v>0.745</v>
      </c>
      <c r="G5">
        <v>1.341</v>
      </c>
      <c r="H5">
        <v>1.2689999999999999</v>
      </c>
      <c r="I5">
        <v>1.2949999999999999</v>
      </c>
      <c r="J5">
        <v>1.4930000000000001</v>
      </c>
      <c r="K5">
        <v>4.3999999999999997E-2</v>
      </c>
      <c r="L5">
        <v>4.2999999999999997E-2</v>
      </c>
      <c r="M5">
        <v>4.2999999999999997E-2</v>
      </c>
    </row>
    <row r="6" spans="1:28" x14ac:dyDescent="0.2">
      <c r="A6" t="s">
        <v>16</v>
      </c>
      <c r="B6">
        <v>4.3999999999999997E-2</v>
      </c>
      <c r="C6">
        <v>0.23599999999999999</v>
      </c>
      <c r="D6">
        <v>0.25</v>
      </c>
      <c r="E6">
        <v>0.248</v>
      </c>
      <c r="F6">
        <v>0.76100000000000001</v>
      </c>
      <c r="G6">
        <v>1.1950000000000001</v>
      </c>
      <c r="H6">
        <v>1.353</v>
      </c>
      <c r="I6">
        <v>1.5329999999999999</v>
      </c>
      <c r="J6">
        <v>1.536</v>
      </c>
      <c r="K6">
        <v>0.17199999999999999</v>
      </c>
      <c r="L6">
        <v>1.581</v>
      </c>
      <c r="M6">
        <v>4.4999999999999998E-2</v>
      </c>
    </row>
    <row r="7" spans="1:28" x14ac:dyDescent="0.2">
      <c r="A7" t="s">
        <v>17</v>
      </c>
      <c r="B7">
        <v>4.2000000000000003E-2</v>
      </c>
      <c r="C7">
        <v>0.20699999999999999</v>
      </c>
      <c r="D7">
        <v>0.29299999999999998</v>
      </c>
      <c r="E7">
        <v>0.23599999999999999</v>
      </c>
      <c r="F7">
        <v>0.80500000000000005</v>
      </c>
      <c r="G7">
        <v>1.272</v>
      </c>
      <c r="H7">
        <v>1.4039999999999999</v>
      </c>
      <c r="I7">
        <v>1.4690000000000001</v>
      </c>
      <c r="J7">
        <v>1.4350000000000001</v>
      </c>
      <c r="K7">
        <v>0.188</v>
      </c>
      <c r="L7">
        <v>1.514</v>
      </c>
      <c r="M7">
        <v>4.2999999999999997E-2</v>
      </c>
    </row>
    <row r="8" spans="1:28" x14ac:dyDescent="0.2">
      <c r="A8" t="s">
        <v>18</v>
      </c>
      <c r="B8">
        <v>4.2000000000000003E-2</v>
      </c>
      <c r="C8">
        <v>0.27200000000000002</v>
      </c>
      <c r="D8">
        <v>0.30099999999999999</v>
      </c>
      <c r="E8">
        <v>0.28999999999999998</v>
      </c>
      <c r="F8">
        <v>1.024</v>
      </c>
      <c r="G8">
        <v>1.1879999999999999</v>
      </c>
      <c r="H8">
        <v>1.415</v>
      </c>
      <c r="I8">
        <v>1.4950000000000001</v>
      </c>
      <c r="J8">
        <v>1.5109999999999999</v>
      </c>
      <c r="K8">
        <v>4.4999999999999998E-2</v>
      </c>
      <c r="L8">
        <v>4.2999999999999997E-2</v>
      </c>
      <c r="M8">
        <v>4.3999999999999997E-2</v>
      </c>
    </row>
    <row r="9" spans="1:28" x14ac:dyDescent="0.2">
      <c r="A9" t="s">
        <v>19</v>
      </c>
      <c r="B9">
        <v>4.2999999999999997E-2</v>
      </c>
      <c r="C9">
        <v>0.217</v>
      </c>
      <c r="D9">
        <v>0.30399999999999999</v>
      </c>
      <c r="E9">
        <v>0.26700000000000002</v>
      </c>
      <c r="F9">
        <v>0.91200000000000003</v>
      </c>
      <c r="G9">
        <v>1.2649999999999999</v>
      </c>
      <c r="H9">
        <v>1.345</v>
      </c>
      <c r="I9">
        <v>1.413</v>
      </c>
      <c r="J9">
        <v>1.546</v>
      </c>
      <c r="K9">
        <v>4.3999999999999997E-2</v>
      </c>
      <c r="L9">
        <v>4.2999999999999997E-2</v>
      </c>
      <c r="M9">
        <v>4.2999999999999997E-2</v>
      </c>
    </row>
    <row r="10" spans="1:28" x14ac:dyDescent="0.2">
      <c r="A10" t="s">
        <v>20</v>
      </c>
      <c r="B10">
        <v>4.3999999999999997E-2</v>
      </c>
      <c r="C10">
        <v>4.4999999999999998E-2</v>
      </c>
      <c r="D10">
        <v>4.4999999999999998E-2</v>
      </c>
      <c r="E10">
        <v>4.3999999999999997E-2</v>
      </c>
      <c r="F10">
        <v>4.4999999999999998E-2</v>
      </c>
      <c r="G10">
        <v>4.4999999999999998E-2</v>
      </c>
      <c r="H10">
        <v>4.4999999999999998E-2</v>
      </c>
      <c r="I10">
        <v>4.7E-2</v>
      </c>
      <c r="J10">
        <v>4.4999999999999998E-2</v>
      </c>
      <c r="K10">
        <v>4.7E-2</v>
      </c>
      <c r="L10">
        <v>4.4999999999999998E-2</v>
      </c>
      <c r="M10">
        <v>4.4999999999999998E-2</v>
      </c>
    </row>
    <row r="13" spans="1:28" ht="17" thickBot="1" x14ac:dyDescent="0.25"/>
    <row r="14" spans="1:28" ht="17" thickBot="1" x14ac:dyDescent="0.25">
      <c r="B14" s="1"/>
      <c r="C14" s="23" t="s">
        <v>21</v>
      </c>
      <c r="D14" s="23" t="s">
        <v>22</v>
      </c>
      <c r="E14" s="25" t="s">
        <v>23</v>
      </c>
      <c r="F14" s="25"/>
      <c r="G14" s="25"/>
      <c r="H14" s="25"/>
      <c r="I14" s="25"/>
      <c r="J14" s="25"/>
      <c r="K14" s="25"/>
      <c r="L14" s="2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7" thickBot="1" x14ac:dyDescent="0.25">
      <c r="B15" s="1"/>
      <c r="C15" s="24"/>
      <c r="D15" s="24"/>
      <c r="E15" s="2">
        <v>0</v>
      </c>
      <c r="F15" s="2">
        <v>30</v>
      </c>
      <c r="G15" s="2">
        <v>90</v>
      </c>
      <c r="H15" s="2">
        <v>180</v>
      </c>
      <c r="I15" s="2">
        <v>270</v>
      </c>
      <c r="J15" s="2">
        <v>360</v>
      </c>
      <c r="K15" s="2">
        <v>450</v>
      </c>
      <c r="L15" s="2">
        <v>540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7" thickBot="1" x14ac:dyDescent="0.25">
      <c r="B16" s="1"/>
      <c r="C16" s="1">
        <v>0.17199999999999999</v>
      </c>
      <c r="D16" s="1">
        <v>1.581</v>
      </c>
      <c r="E16" s="2">
        <v>0.222</v>
      </c>
      <c r="F16" s="2">
        <v>0.24299999999999999</v>
      </c>
      <c r="G16" s="2">
        <v>0.23100000000000001</v>
      </c>
      <c r="H16" s="2">
        <v>0.81899999999999995</v>
      </c>
      <c r="I16" s="2">
        <v>1.3109999999999999</v>
      </c>
      <c r="J16" s="2">
        <v>1.2809999999999999</v>
      </c>
      <c r="K16" s="2">
        <v>1.4079999999999999</v>
      </c>
      <c r="L16" s="2">
        <v>1.2749999999999999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7" thickBot="1" x14ac:dyDescent="0.25">
      <c r="B17" s="1"/>
      <c r="C17" s="1">
        <v>0.188</v>
      </c>
      <c r="D17" s="1">
        <v>1.514</v>
      </c>
      <c r="E17" s="2">
        <v>0.19900000000000001</v>
      </c>
      <c r="F17" s="2">
        <v>0.22500000000000001</v>
      </c>
      <c r="G17" s="2">
        <v>0.23300000000000001</v>
      </c>
      <c r="H17" s="2">
        <v>0.745</v>
      </c>
      <c r="I17" s="2">
        <v>1.341</v>
      </c>
      <c r="J17" s="2">
        <v>1.2689999999999999</v>
      </c>
      <c r="K17" s="2">
        <v>1.2949999999999999</v>
      </c>
      <c r="L17" s="2">
        <v>1.4930000000000001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17" thickBot="1" x14ac:dyDescent="0.25">
      <c r="B18" s="4" t="s">
        <v>24</v>
      </c>
      <c r="C18" s="1">
        <f>AVERAGE(C16:C17)</f>
        <v>0.18</v>
      </c>
      <c r="D18" s="1">
        <f>AVERAGE(D16:D17)</f>
        <v>1.5474999999999999</v>
      </c>
      <c r="E18" s="2">
        <f>AVERAGE(E16:E17)</f>
        <v>0.21050000000000002</v>
      </c>
      <c r="F18" s="2">
        <f t="shared" ref="F18:L18" si="0">AVERAGE(F16:F17)</f>
        <v>0.23399999999999999</v>
      </c>
      <c r="G18" s="2">
        <f t="shared" si="0"/>
        <v>0.23200000000000001</v>
      </c>
      <c r="H18" s="2">
        <f t="shared" si="0"/>
        <v>0.78200000000000003</v>
      </c>
      <c r="I18" s="2">
        <f t="shared" si="0"/>
        <v>1.3260000000000001</v>
      </c>
      <c r="J18" s="2">
        <f t="shared" si="0"/>
        <v>1.2749999999999999</v>
      </c>
      <c r="K18" s="2">
        <f t="shared" si="0"/>
        <v>1.3514999999999999</v>
      </c>
      <c r="L18" s="2">
        <f t="shared" si="0"/>
        <v>1.3839999999999999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7" thickBot="1" x14ac:dyDescent="0.25">
      <c r="B19" s="5" t="s">
        <v>25</v>
      </c>
      <c r="C19" s="1">
        <f>(C18-$C$18)/($D$18-$C$18)*100</f>
        <v>0</v>
      </c>
      <c r="D19" s="1">
        <f>(D18-$C$18)/($D$18-$C$18)*100</f>
        <v>100</v>
      </c>
      <c r="E19" s="2">
        <f t="shared" ref="E19:L19" si="1">(E18-$C$18)/($D$18-$C$18)*100</f>
        <v>2.2303473491773329</v>
      </c>
      <c r="F19" s="2">
        <f t="shared" si="1"/>
        <v>3.9488117001828154</v>
      </c>
      <c r="G19" s="2">
        <f t="shared" si="1"/>
        <v>3.8025594149908608</v>
      </c>
      <c r="H19" s="2">
        <f t="shared" si="1"/>
        <v>44.021937842778804</v>
      </c>
      <c r="I19" s="2">
        <f t="shared" si="1"/>
        <v>83.802559414990867</v>
      </c>
      <c r="J19" s="2">
        <f t="shared" si="1"/>
        <v>80.073126142595981</v>
      </c>
      <c r="K19" s="2">
        <f t="shared" si="1"/>
        <v>85.667276051188296</v>
      </c>
      <c r="L19" s="2">
        <f t="shared" si="1"/>
        <v>88.043875685557595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2" spans="2:28" ht="17" thickBot="1" x14ac:dyDescent="0.25"/>
    <row r="23" spans="2:28" ht="17" thickBot="1" x14ac:dyDescent="0.25">
      <c r="E23" s="21" t="s">
        <v>26</v>
      </c>
      <c r="F23" s="21"/>
      <c r="G23" s="21"/>
      <c r="H23" s="21"/>
      <c r="I23" s="21"/>
      <c r="J23" s="21"/>
      <c r="K23" s="21"/>
      <c r="L23" s="21"/>
    </row>
    <row r="24" spans="2:28" ht="17" thickBot="1" x14ac:dyDescent="0.25">
      <c r="E24" s="6">
        <v>0</v>
      </c>
      <c r="F24" s="6">
        <v>30</v>
      </c>
      <c r="G24" s="6">
        <v>90</v>
      </c>
      <c r="H24" s="6">
        <v>180</v>
      </c>
      <c r="I24" s="6">
        <v>270</v>
      </c>
      <c r="J24" s="6">
        <v>360</v>
      </c>
      <c r="K24" s="6">
        <v>450</v>
      </c>
      <c r="L24" s="6">
        <v>540</v>
      </c>
    </row>
    <row r="25" spans="2:28" ht="17" thickBot="1" x14ac:dyDescent="0.25">
      <c r="E25" s="6">
        <v>0.23599999999999999</v>
      </c>
      <c r="F25" s="6">
        <v>0.25</v>
      </c>
      <c r="G25" s="6">
        <v>0.248</v>
      </c>
      <c r="H25" s="6">
        <v>0.76100000000000001</v>
      </c>
      <c r="I25" s="6">
        <v>1.1950000000000001</v>
      </c>
      <c r="J25" s="6">
        <v>1.353</v>
      </c>
      <c r="K25" s="6">
        <v>1.5329999999999999</v>
      </c>
      <c r="L25" s="6">
        <v>1.536</v>
      </c>
    </row>
    <row r="26" spans="2:28" ht="17" thickBot="1" x14ac:dyDescent="0.25">
      <c r="E26" s="6">
        <v>0.20699999999999999</v>
      </c>
      <c r="F26" s="6">
        <v>0.29299999999999998</v>
      </c>
      <c r="G26" s="6">
        <v>0.23599999999999999</v>
      </c>
      <c r="H26" s="6">
        <v>0.80500000000000005</v>
      </c>
      <c r="I26" s="6">
        <v>1.272</v>
      </c>
      <c r="J26" s="6">
        <v>1.4039999999999999</v>
      </c>
      <c r="K26" s="6">
        <v>1.4690000000000001</v>
      </c>
      <c r="L26" s="6">
        <v>1.4350000000000001</v>
      </c>
    </row>
    <row r="27" spans="2:28" ht="17" thickBot="1" x14ac:dyDescent="0.25">
      <c r="E27" s="6">
        <f t="shared" ref="E27:L27" si="2">AVERAGE(E25:E26)</f>
        <v>0.22149999999999997</v>
      </c>
      <c r="F27" s="6">
        <f t="shared" si="2"/>
        <v>0.27149999999999996</v>
      </c>
      <c r="G27" s="6">
        <f t="shared" si="2"/>
        <v>0.24199999999999999</v>
      </c>
      <c r="H27" s="6">
        <f t="shared" si="2"/>
        <v>0.78300000000000003</v>
      </c>
      <c r="I27" s="6">
        <f t="shared" si="2"/>
        <v>1.2335</v>
      </c>
      <c r="J27" s="6">
        <f t="shared" si="2"/>
        <v>1.3784999999999998</v>
      </c>
      <c r="K27" s="6">
        <f t="shared" si="2"/>
        <v>1.5009999999999999</v>
      </c>
      <c r="L27" s="6">
        <f t="shared" si="2"/>
        <v>1.4855</v>
      </c>
    </row>
    <row r="28" spans="2:28" ht="17" thickBot="1" x14ac:dyDescent="0.25">
      <c r="E28" s="6">
        <f t="shared" ref="E28:L28" si="3">(E27-$C$18)/($D$18-$C$18)*100</f>
        <v>3.0347349177330885</v>
      </c>
      <c r="F28" s="6">
        <f t="shared" si="3"/>
        <v>6.6910420475319903</v>
      </c>
      <c r="G28" s="6">
        <f t="shared" si="3"/>
        <v>4.5338208409506402</v>
      </c>
      <c r="H28" s="6">
        <f t="shared" si="3"/>
        <v>44.095063985374772</v>
      </c>
      <c r="I28" s="6">
        <f t="shared" si="3"/>
        <v>77.038391224862906</v>
      </c>
      <c r="J28" s="6">
        <f t="shared" si="3"/>
        <v>87.641681901279696</v>
      </c>
      <c r="K28" s="6">
        <f t="shared" si="3"/>
        <v>96.599634369287031</v>
      </c>
      <c r="L28" s="6">
        <f t="shared" si="3"/>
        <v>95.466179159049375</v>
      </c>
    </row>
    <row r="31" spans="2:28" ht="17" thickBot="1" x14ac:dyDescent="0.25"/>
    <row r="32" spans="2:28" ht="17" thickBot="1" x14ac:dyDescent="0.25">
      <c r="E32" s="22" t="s">
        <v>27</v>
      </c>
      <c r="F32" s="22"/>
      <c r="G32" s="22"/>
      <c r="H32" s="22"/>
      <c r="I32" s="22"/>
      <c r="J32" s="22"/>
      <c r="K32" s="22"/>
      <c r="L32" s="22"/>
    </row>
    <row r="33" spans="5:12" ht="17" thickBot="1" x14ac:dyDescent="0.25">
      <c r="E33" s="7">
        <v>0</v>
      </c>
      <c r="F33" s="7">
        <v>30</v>
      </c>
      <c r="G33" s="7">
        <v>90</v>
      </c>
      <c r="H33" s="7">
        <v>180</v>
      </c>
      <c r="I33" s="7">
        <v>270</v>
      </c>
      <c r="J33" s="7">
        <v>360</v>
      </c>
      <c r="K33" s="7">
        <v>450</v>
      </c>
      <c r="L33" s="7">
        <v>540</v>
      </c>
    </row>
    <row r="34" spans="5:12" ht="17" thickBot="1" x14ac:dyDescent="0.25">
      <c r="E34" s="7">
        <v>0.27200000000000002</v>
      </c>
      <c r="F34" s="7">
        <v>0.30099999999999999</v>
      </c>
      <c r="G34" s="7">
        <v>0.28999999999999998</v>
      </c>
      <c r="H34" s="7">
        <v>1.024</v>
      </c>
      <c r="I34" s="7">
        <v>1.1879999999999999</v>
      </c>
      <c r="J34" s="7">
        <v>1.415</v>
      </c>
      <c r="K34" s="7">
        <v>1.4950000000000001</v>
      </c>
      <c r="L34" s="7">
        <v>1.5109999999999999</v>
      </c>
    </row>
    <row r="35" spans="5:12" ht="17" thickBot="1" x14ac:dyDescent="0.25">
      <c r="E35" s="7">
        <v>0.217</v>
      </c>
      <c r="F35" s="7">
        <v>0.30399999999999999</v>
      </c>
      <c r="G35" s="7">
        <v>0.26700000000000002</v>
      </c>
      <c r="H35" s="7">
        <v>0.91200000000000003</v>
      </c>
      <c r="I35" s="7">
        <v>1.2649999999999999</v>
      </c>
      <c r="J35" s="7">
        <v>1.345</v>
      </c>
      <c r="K35" s="7">
        <v>1.413</v>
      </c>
      <c r="L35" s="7">
        <v>1.546</v>
      </c>
    </row>
    <row r="36" spans="5:12" ht="17" thickBot="1" x14ac:dyDescent="0.25">
      <c r="E36" s="7">
        <f t="shared" ref="E36:L36" si="4">AVERAGE(E34:E35)</f>
        <v>0.2445</v>
      </c>
      <c r="F36" s="7">
        <f t="shared" si="4"/>
        <v>0.30249999999999999</v>
      </c>
      <c r="G36" s="7">
        <f t="shared" si="4"/>
        <v>0.27849999999999997</v>
      </c>
      <c r="H36" s="7">
        <f t="shared" si="4"/>
        <v>0.96799999999999997</v>
      </c>
      <c r="I36" s="7">
        <f t="shared" si="4"/>
        <v>1.2264999999999999</v>
      </c>
      <c r="J36" s="7">
        <f t="shared" si="4"/>
        <v>1.38</v>
      </c>
      <c r="K36" s="7">
        <f t="shared" si="4"/>
        <v>1.4540000000000002</v>
      </c>
      <c r="L36" s="7">
        <f t="shared" si="4"/>
        <v>1.5285</v>
      </c>
    </row>
    <row r="37" spans="5:12" ht="17" thickBot="1" x14ac:dyDescent="0.25">
      <c r="E37" s="7">
        <f t="shared" ref="E37:L37" si="5">(E36-$C$18)/($D$18-$C$18)*100</f>
        <v>4.716636197440585</v>
      </c>
      <c r="F37" s="7">
        <f t="shared" si="5"/>
        <v>8.9579524680073135</v>
      </c>
      <c r="G37" s="7">
        <f t="shared" si="5"/>
        <v>7.2029250457038385</v>
      </c>
      <c r="H37" s="7">
        <f t="shared" si="5"/>
        <v>57.623400365630715</v>
      </c>
      <c r="I37" s="7">
        <f t="shared" si="5"/>
        <v>76.52650822669105</v>
      </c>
      <c r="J37" s="7">
        <f t="shared" si="5"/>
        <v>87.751371115173669</v>
      </c>
      <c r="K37" s="7">
        <f t="shared" si="5"/>
        <v>93.162705667276072</v>
      </c>
      <c r="L37" s="7">
        <f t="shared" si="5"/>
        <v>98.610603290676423</v>
      </c>
    </row>
  </sheetData>
  <mergeCells count="7">
    <mergeCell ref="U14:AB14"/>
    <mergeCell ref="E23:L23"/>
    <mergeCell ref="E32:L32"/>
    <mergeCell ref="C14:C15"/>
    <mergeCell ref="D14:D15"/>
    <mergeCell ref="E14:L14"/>
    <mergeCell ref="M14:T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C9" workbookViewId="0">
      <selection activeCell="F35" sqref="F35:M35"/>
    </sheetView>
  </sheetViews>
  <sheetFormatPr baseColWidth="10" defaultColWidth="7.5" defaultRowHeight="16" x14ac:dyDescent="0.2"/>
  <cols>
    <col min="5" max="5" width="11.83203125" customWidth="1"/>
    <col min="261" max="261" width="11.83203125" customWidth="1"/>
    <col min="517" max="517" width="11.83203125" customWidth="1"/>
    <col min="773" max="773" width="11.83203125" customWidth="1"/>
    <col min="1029" max="1029" width="11.83203125" customWidth="1"/>
    <col min="1285" max="1285" width="11.83203125" customWidth="1"/>
    <col min="1541" max="1541" width="11.83203125" customWidth="1"/>
    <col min="1797" max="1797" width="11.83203125" customWidth="1"/>
    <col min="2053" max="2053" width="11.83203125" customWidth="1"/>
    <col min="2309" max="2309" width="11.83203125" customWidth="1"/>
    <col min="2565" max="2565" width="11.83203125" customWidth="1"/>
    <col min="2821" max="2821" width="11.83203125" customWidth="1"/>
    <col min="3077" max="3077" width="11.83203125" customWidth="1"/>
    <col min="3333" max="3333" width="11.83203125" customWidth="1"/>
    <col min="3589" max="3589" width="11.83203125" customWidth="1"/>
    <col min="3845" max="3845" width="11.83203125" customWidth="1"/>
    <col min="4101" max="4101" width="11.83203125" customWidth="1"/>
    <col min="4357" max="4357" width="11.83203125" customWidth="1"/>
    <col min="4613" max="4613" width="11.83203125" customWidth="1"/>
    <col min="4869" max="4869" width="11.83203125" customWidth="1"/>
    <col min="5125" max="5125" width="11.83203125" customWidth="1"/>
    <col min="5381" max="5381" width="11.83203125" customWidth="1"/>
    <col min="5637" max="5637" width="11.83203125" customWidth="1"/>
    <col min="5893" max="5893" width="11.83203125" customWidth="1"/>
    <col min="6149" max="6149" width="11.83203125" customWidth="1"/>
    <col min="6405" max="6405" width="11.83203125" customWidth="1"/>
    <col min="6661" max="6661" width="11.83203125" customWidth="1"/>
    <col min="6917" max="6917" width="11.83203125" customWidth="1"/>
    <col min="7173" max="7173" width="11.83203125" customWidth="1"/>
    <col min="7429" max="7429" width="11.83203125" customWidth="1"/>
    <col min="7685" max="7685" width="11.83203125" customWidth="1"/>
    <col min="7941" max="7941" width="11.83203125" customWidth="1"/>
    <col min="8197" max="8197" width="11.83203125" customWidth="1"/>
    <col min="8453" max="8453" width="11.83203125" customWidth="1"/>
    <col min="8709" max="8709" width="11.83203125" customWidth="1"/>
    <col min="8965" max="8965" width="11.83203125" customWidth="1"/>
    <col min="9221" max="9221" width="11.83203125" customWidth="1"/>
    <col min="9477" max="9477" width="11.83203125" customWidth="1"/>
    <col min="9733" max="9733" width="11.83203125" customWidth="1"/>
    <col min="9989" max="9989" width="11.83203125" customWidth="1"/>
    <col min="10245" max="10245" width="11.83203125" customWidth="1"/>
    <col min="10501" max="10501" width="11.83203125" customWidth="1"/>
    <col min="10757" max="10757" width="11.83203125" customWidth="1"/>
    <col min="11013" max="11013" width="11.83203125" customWidth="1"/>
    <col min="11269" max="11269" width="11.83203125" customWidth="1"/>
    <col min="11525" max="11525" width="11.83203125" customWidth="1"/>
    <col min="11781" max="11781" width="11.83203125" customWidth="1"/>
    <col min="12037" max="12037" width="11.83203125" customWidth="1"/>
    <col min="12293" max="12293" width="11.83203125" customWidth="1"/>
    <col min="12549" max="12549" width="11.83203125" customWidth="1"/>
    <col min="12805" max="12805" width="11.83203125" customWidth="1"/>
    <col min="13061" max="13061" width="11.83203125" customWidth="1"/>
    <col min="13317" max="13317" width="11.83203125" customWidth="1"/>
    <col min="13573" max="13573" width="11.83203125" customWidth="1"/>
    <col min="13829" max="13829" width="11.83203125" customWidth="1"/>
    <col min="14085" max="14085" width="11.83203125" customWidth="1"/>
    <col min="14341" max="14341" width="11.83203125" customWidth="1"/>
    <col min="14597" max="14597" width="11.83203125" customWidth="1"/>
    <col min="14853" max="14853" width="11.83203125" customWidth="1"/>
    <col min="15109" max="15109" width="11.83203125" customWidth="1"/>
    <col min="15365" max="15365" width="11.83203125" customWidth="1"/>
    <col min="15621" max="15621" width="11.83203125" customWidth="1"/>
    <col min="15877" max="15877" width="11.83203125" customWidth="1"/>
    <col min="16133" max="16133" width="11.83203125" customWidth="1"/>
  </cols>
  <sheetData>
    <row r="1" spans="1:13" x14ac:dyDescent="0.2">
      <c r="A1" t="s">
        <v>0</v>
      </c>
    </row>
    <row r="2" spans="1:13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2">
      <c r="A3" t="s">
        <v>13</v>
      </c>
      <c r="B3">
        <v>0.05</v>
      </c>
      <c r="C3">
        <v>4.9000000000000002E-2</v>
      </c>
      <c r="D3">
        <v>4.8000000000000001E-2</v>
      </c>
      <c r="E3">
        <v>0.05</v>
      </c>
      <c r="F3">
        <v>4.5999999999999999E-2</v>
      </c>
      <c r="G3">
        <v>5.2999999999999999E-2</v>
      </c>
      <c r="H3">
        <v>0.05</v>
      </c>
      <c r="I3">
        <v>4.8000000000000001E-2</v>
      </c>
      <c r="J3">
        <v>5.0999999999999997E-2</v>
      </c>
      <c r="K3">
        <v>4.8000000000000001E-2</v>
      </c>
      <c r="L3">
        <v>4.9000000000000002E-2</v>
      </c>
      <c r="M3">
        <v>4.9000000000000002E-2</v>
      </c>
    </row>
    <row r="4" spans="1:13" x14ac:dyDescent="0.2">
      <c r="A4" t="s">
        <v>14</v>
      </c>
      <c r="B4">
        <v>4.2999999999999997E-2</v>
      </c>
      <c r="C4">
        <v>0.251</v>
      </c>
      <c r="D4">
        <v>0.32900000000000001</v>
      </c>
      <c r="E4">
        <v>0.4</v>
      </c>
      <c r="F4">
        <v>1.0740000000000001</v>
      </c>
      <c r="G4">
        <v>1.452</v>
      </c>
      <c r="H4">
        <v>1.575</v>
      </c>
      <c r="I4">
        <v>1.6539999999999999</v>
      </c>
      <c r="J4">
        <v>1.5820000000000001</v>
      </c>
      <c r="K4">
        <v>4.3999999999999997E-2</v>
      </c>
      <c r="L4">
        <v>4.4999999999999998E-2</v>
      </c>
      <c r="M4">
        <v>4.2999999999999997E-2</v>
      </c>
    </row>
    <row r="5" spans="1:13" x14ac:dyDescent="0.2">
      <c r="A5" t="s">
        <v>15</v>
      </c>
      <c r="B5">
        <v>4.2999999999999997E-2</v>
      </c>
      <c r="C5">
        <v>0.28599999999999998</v>
      </c>
      <c r="D5">
        <v>0.314</v>
      </c>
      <c r="E5">
        <v>0.41899999999999998</v>
      </c>
      <c r="F5">
        <v>0.74199999999999999</v>
      </c>
      <c r="G5">
        <v>1.504</v>
      </c>
      <c r="H5">
        <v>1.552</v>
      </c>
      <c r="I5">
        <v>1.593</v>
      </c>
      <c r="J5">
        <v>1.542</v>
      </c>
      <c r="K5">
        <v>4.2999999999999997E-2</v>
      </c>
      <c r="L5">
        <v>4.3999999999999997E-2</v>
      </c>
      <c r="M5">
        <v>4.2999999999999997E-2</v>
      </c>
    </row>
    <row r="6" spans="1:13" x14ac:dyDescent="0.2">
      <c r="A6" t="s">
        <v>16</v>
      </c>
      <c r="B6">
        <v>4.3999999999999997E-2</v>
      </c>
      <c r="C6">
        <v>0.249</v>
      </c>
      <c r="D6">
        <v>0.307</v>
      </c>
      <c r="E6">
        <v>0.36099999999999999</v>
      </c>
      <c r="F6">
        <v>0.93899999999999995</v>
      </c>
      <c r="G6">
        <v>1.5680000000000001</v>
      </c>
      <c r="H6">
        <v>1.581</v>
      </c>
      <c r="I6">
        <v>1.681</v>
      </c>
      <c r="J6">
        <v>1.6919999999999999</v>
      </c>
      <c r="K6">
        <v>0.246</v>
      </c>
      <c r="L6">
        <v>1.7549999999999999</v>
      </c>
      <c r="M6">
        <v>4.4999999999999998E-2</v>
      </c>
    </row>
    <row r="7" spans="1:13" x14ac:dyDescent="0.2">
      <c r="A7" t="s">
        <v>17</v>
      </c>
      <c r="B7">
        <v>4.2000000000000003E-2</v>
      </c>
      <c r="C7">
        <v>0.309</v>
      </c>
      <c r="D7">
        <v>0.28999999999999998</v>
      </c>
      <c r="E7">
        <v>0.38300000000000001</v>
      </c>
      <c r="F7">
        <v>1.171</v>
      </c>
      <c r="G7">
        <v>1.2350000000000001</v>
      </c>
      <c r="H7">
        <v>1.3779999999999999</v>
      </c>
      <c r="I7">
        <v>1.492</v>
      </c>
      <c r="J7">
        <v>1.452</v>
      </c>
      <c r="K7">
        <v>0.248</v>
      </c>
      <c r="L7">
        <v>1.7410000000000001</v>
      </c>
      <c r="M7">
        <v>4.2999999999999997E-2</v>
      </c>
    </row>
    <row r="8" spans="1:13" x14ac:dyDescent="0.2">
      <c r="A8" t="s">
        <v>18</v>
      </c>
      <c r="B8">
        <v>4.2000000000000003E-2</v>
      </c>
      <c r="C8">
        <v>0.27700000000000002</v>
      </c>
      <c r="D8">
        <v>0.33300000000000002</v>
      </c>
      <c r="E8">
        <v>0.35099999999999998</v>
      </c>
      <c r="F8">
        <v>1.1459999999999999</v>
      </c>
      <c r="G8">
        <v>1.3680000000000001</v>
      </c>
      <c r="H8">
        <v>1.466</v>
      </c>
      <c r="I8">
        <v>1.6970000000000001</v>
      </c>
      <c r="J8">
        <v>1.6990000000000001</v>
      </c>
      <c r="K8">
        <v>4.3999999999999997E-2</v>
      </c>
      <c r="L8">
        <v>4.3999999999999997E-2</v>
      </c>
      <c r="M8">
        <v>4.2999999999999997E-2</v>
      </c>
    </row>
    <row r="9" spans="1:13" x14ac:dyDescent="0.2">
      <c r="A9" t="s">
        <v>19</v>
      </c>
      <c r="B9">
        <v>4.2999999999999997E-2</v>
      </c>
      <c r="C9">
        <v>0.30099999999999999</v>
      </c>
      <c r="D9">
        <v>0.309</v>
      </c>
      <c r="E9">
        <v>0.35899999999999999</v>
      </c>
      <c r="F9">
        <v>1.155</v>
      </c>
      <c r="G9">
        <v>1.3680000000000001</v>
      </c>
      <c r="H9">
        <v>1.4319999999999999</v>
      </c>
      <c r="I9">
        <v>1.7130000000000001</v>
      </c>
      <c r="J9">
        <v>1.661</v>
      </c>
      <c r="K9">
        <v>4.2999999999999997E-2</v>
      </c>
      <c r="L9">
        <v>4.3999999999999997E-2</v>
      </c>
      <c r="M9">
        <v>4.3999999999999997E-2</v>
      </c>
    </row>
    <row r="10" spans="1:13" x14ac:dyDescent="0.2">
      <c r="A10" t="s">
        <v>20</v>
      </c>
      <c r="B10">
        <v>4.2999999999999997E-2</v>
      </c>
      <c r="C10">
        <v>4.4999999999999998E-2</v>
      </c>
      <c r="D10">
        <v>4.3999999999999997E-2</v>
      </c>
      <c r="E10">
        <v>4.4999999999999998E-2</v>
      </c>
      <c r="F10">
        <v>4.3999999999999997E-2</v>
      </c>
      <c r="G10">
        <v>4.3999999999999997E-2</v>
      </c>
      <c r="H10">
        <v>4.3999999999999997E-2</v>
      </c>
      <c r="I10">
        <v>4.3999999999999997E-2</v>
      </c>
      <c r="J10">
        <v>4.7E-2</v>
      </c>
      <c r="K10">
        <v>4.3999999999999997E-2</v>
      </c>
      <c r="L10">
        <v>4.8000000000000001E-2</v>
      </c>
      <c r="M10">
        <v>4.4999999999999998E-2</v>
      </c>
    </row>
    <row r="13" spans="1:13" ht="17" thickBot="1" x14ac:dyDescent="0.25"/>
    <row r="14" spans="1:13" ht="17" thickBot="1" x14ac:dyDescent="0.25">
      <c r="C14" s="1"/>
      <c r="D14" s="26" t="s">
        <v>35</v>
      </c>
      <c r="E14" s="26" t="s">
        <v>36</v>
      </c>
      <c r="F14" s="25" t="s">
        <v>37</v>
      </c>
      <c r="G14" s="25"/>
      <c r="H14" s="25"/>
      <c r="I14" s="25"/>
      <c r="J14" s="25"/>
      <c r="K14" s="25"/>
      <c r="L14" s="25"/>
      <c r="M14" s="25"/>
    </row>
    <row r="15" spans="1:13" ht="17" thickBot="1" x14ac:dyDescent="0.25">
      <c r="C15" s="1"/>
      <c r="D15" s="26"/>
      <c r="E15" s="26"/>
      <c r="F15" s="2">
        <v>0</v>
      </c>
      <c r="G15" s="2">
        <v>30</v>
      </c>
      <c r="H15" s="2">
        <v>90</v>
      </c>
      <c r="I15" s="2">
        <v>180</v>
      </c>
      <c r="J15" s="2">
        <v>270</v>
      </c>
      <c r="K15" s="2">
        <v>360</v>
      </c>
      <c r="L15" s="2">
        <v>450</v>
      </c>
      <c r="M15" s="2">
        <v>540</v>
      </c>
    </row>
    <row r="16" spans="1:13" ht="17" thickBot="1" x14ac:dyDescent="0.25">
      <c r="C16" s="1"/>
      <c r="D16" s="1">
        <v>0.246</v>
      </c>
      <c r="E16" s="1">
        <v>1.7549999999999999</v>
      </c>
      <c r="F16" s="2">
        <v>0.251</v>
      </c>
      <c r="G16" s="2">
        <v>0.32900000000000001</v>
      </c>
      <c r="H16" s="2">
        <v>0.4</v>
      </c>
      <c r="I16" s="2">
        <v>1.0740000000000001</v>
      </c>
      <c r="J16" s="2">
        <v>1.452</v>
      </c>
      <c r="K16" s="2">
        <v>1.575</v>
      </c>
      <c r="L16" s="2">
        <v>1.6539999999999999</v>
      </c>
      <c r="M16" s="2">
        <v>1.5820000000000001</v>
      </c>
    </row>
    <row r="17" spans="3:13" ht="17" thickBot="1" x14ac:dyDescent="0.25">
      <c r="C17" s="1"/>
      <c r="D17" s="1">
        <v>0.248</v>
      </c>
      <c r="E17" s="1">
        <v>1.7410000000000001</v>
      </c>
      <c r="F17" s="2">
        <v>0.28599999999999998</v>
      </c>
      <c r="G17" s="2">
        <v>0.314</v>
      </c>
      <c r="H17" s="2">
        <v>0.41899999999999998</v>
      </c>
      <c r="I17" s="2">
        <v>0.74199999999999999</v>
      </c>
      <c r="J17" s="2">
        <v>1.504</v>
      </c>
      <c r="K17" s="2">
        <v>1.552</v>
      </c>
      <c r="L17" s="2">
        <v>1.593</v>
      </c>
      <c r="M17" s="2">
        <v>1.542</v>
      </c>
    </row>
    <row r="18" spans="3:13" ht="17" thickBot="1" x14ac:dyDescent="0.25">
      <c r="C18" s="4" t="s">
        <v>38</v>
      </c>
      <c r="D18" s="1">
        <f t="shared" ref="D18:M18" si="0">AVERAGE(D16:D17)</f>
        <v>0.247</v>
      </c>
      <c r="E18" s="1">
        <f t="shared" si="0"/>
        <v>1.748</v>
      </c>
      <c r="F18" s="2">
        <f t="shared" si="0"/>
        <v>0.26849999999999996</v>
      </c>
      <c r="G18" s="2">
        <f t="shared" si="0"/>
        <v>0.32150000000000001</v>
      </c>
      <c r="H18" s="2">
        <f t="shared" si="0"/>
        <v>0.40949999999999998</v>
      </c>
      <c r="I18" s="2">
        <f t="shared" si="0"/>
        <v>0.90800000000000003</v>
      </c>
      <c r="J18" s="2">
        <f t="shared" si="0"/>
        <v>1.478</v>
      </c>
      <c r="K18" s="2">
        <f t="shared" si="0"/>
        <v>1.5634999999999999</v>
      </c>
      <c r="L18" s="2">
        <f t="shared" si="0"/>
        <v>1.6234999999999999</v>
      </c>
      <c r="M18" s="2">
        <f t="shared" si="0"/>
        <v>1.5620000000000001</v>
      </c>
    </row>
    <row r="19" spans="3:13" ht="17" thickBot="1" x14ac:dyDescent="0.25">
      <c r="C19" s="13" t="s">
        <v>39</v>
      </c>
      <c r="D19" s="1">
        <f>(D18-$D$18)/($E$18-$D$18)*100</f>
        <v>0</v>
      </c>
      <c r="E19" s="1">
        <f t="shared" ref="E19:M19" si="1">(E18-$D$18)/($E$18-$D$18)*100</f>
        <v>100</v>
      </c>
      <c r="F19" s="2">
        <f t="shared" si="1"/>
        <v>1.4323784143904041</v>
      </c>
      <c r="G19" s="2">
        <f t="shared" si="1"/>
        <v>4.9633577614923396</v>
      </c>
      <c r="H19" s="2">
        <f t="shared" si="1"/>
        <v>10.826115922718186</v>
      </c>
      <c r="I19" s="2">
        <f t="shared" si="1"/>
        <v>44.037308461025987</v>
      </c>
      <c r="J19" s="2">
        <f t="shared" si="1"/>
        <v>82.011992005329788</v>
      </c>
      <c r="K19" s="2">
        <f t="shared" si="1"/>
        <v>87.708194536975356</v>
      </c>
      <c r="L19" s="2">
        <f t="shared" si="1"/>
        <v>91.705529646902079</v>
      </c>
      <c r="M19" s="2">
        <f t="shared" si="1"/>
        <v>87.608261159227183</v>
      </c>
    </row>
    <row r="21" spans="3:13" ht="17" thickBot="1" x14ac:dyDescent="0.25"/>
    <row r="22" spans="3:13" ht="17" thickBot="1" x14ac:dyDescent="0.25">
      <c r="F22" s="21" t="s">
        <v>40</v>
      </c>
      <c r="G22" s="21"/>
      <c r="H22" s="21"/>
      <c r="I22" s="21"/>
      <c r="J22" s="21"/>
      <c r="K22" s="21"/>
      <c r="L22" s="21"/>
      <c r="M22" s="21"/>
    </row>
    <row r="23" spans="3:13" ht="17" thickBot="1" x14ac:dyDescent="0.25">
      <c r="F23" s="6">
        <v>0</v>
      </c>
      <c r="G23" s="6">
        <v>30</v>
      </c>
      <c r="H23" s="6">
        <v>90</v>
      </c>
      <c r="I23" s="6">
        <v>180</v>
      </c>
      <c r="J23" s="6">
        <v>270</v>
      </c>
      <c r="K23" s="6">
        <v>360</v>
      </c>
      <c r="L23" s="6">
        <v>450</v>
      </c>
      <c r="M23" s="6">
        <v>540</v>
      </c>
    </row>
    <row r="24" spans="3:13" ht="17" thickBot="1" x14ac:dyDescent="0.25">
      <c r="F24" s="6">
        <v>0.249</v>
      </c>
      <c r="G24" s="6">
        <v>0.307</v>
      </c>
      <c r="H24" s="6">
        <v>0.36099999999999999</v>
      </c>
      <c r="I24" s="6">
        <v>0.93899999999999995</v>
      </c>
      <c r="J24" s="6">
        <v>1.5680000000000001</v>
      </c>
      <c r="K24" s="6">
        <v>1.581</v>
      </c>
      <c r="L24" s="6">
        <v>1.681</v>
      </c>
      <c r="M24" s="6">
        <v>1.6919999999999999</v>
      </c>
    </row>
    <row r="25" spans="3:13" ht="17" thickBot="1" x14ac:dyDescent="0.25">
      <c r="F25" s="6">
        <v>0.309</v>
      </c>
      <c r="G25" s="6">
        <v>0.28999999999999998</v>
      </c>
      <c r="H25" s="6">
        <v>0.38300000000000001</v>
      </c>
      <c r="I25" s="6">
        <v>1.171</v>
      </c>
      <c r="J25" s="6">
        <v>1.2350000000000001</v>
      </c>
      <c r="K25" s="6">
        <v>1.3779999999999999</v>
      </c>
      <c r="L25" s="6">
        <v>1.492</v>
      </c>
      <c r="M25" s="6">
        <v>1.452</v>
      </c>
    </row>
    <row r="26" spans="3:13" ht="17" thickBot="1" x14ac:dyDescent="0.25">
      <c r="F26" s="6">
        <f t="shared" ref="F26:M26" si="2">AVERAGE(F24:F25)</f>
        <v>0.27900000000000003</v>
      </c>
      <c r="G26" s="6">
        <f t="shared" si="2"/>
        <v>0.29849999999999999</v>
      </c>
      <c r="H26" s="6">
        <f t="shared" si="2"/>
        <v>0.372</v>
      </c>
      <c r="I26" s="6">
        <f t="shared" si="2"/>
        <v>1.0549999999999999</v>
      </c>
      <c r="J26" s="6">
        <f t="shared" si="2"/>
        <v>1.4015</v>
      </c>
      <c r="K26" s="6">
        <f t="shared" si="2"/>
        <v>1.4794999999999998</v>
      </c>
      <c r="L26" s="6">
        <f t="shared" si="2"/>
        <v>1.5865</v>
      </c>
      <c r="M26" s="6">
        <f t="shared" si="2"/>
        <v>1.5720000000000001</v>
      </c>
    </row>
    <row r="27" spans="3:13" ht="17" thickBot="1" x14ac:dyDescent="0.25">
      <c r="F27" s="6">
        <f t="shared" ref="F27:M27" si="3">(F26-$D$18)/($E$18-$D$18)*100</f>
        <v>2.1319120586275839</v>
      </c>
      <c r="G27" s="6">
        <f t="shared" si="3"/>
        <v>3.431045969353764</v>
      </c>
      <c r="H27" s="6">
        <f t="shared" si="3"/>
        <v>8.327781479013991</v>
      </c>
      <c r="I27" s="6">
        <f t="shared" si="3"/>
        <v>53.830779480346436</v>
      </c>
      <c r="J27" s="6">
        <f t="shared" si="3"/>
        <v>76.915389740173239</v>
      </c>
      <c r="K27" s="6">
        <f t="shared" si="3"/>
        <v>82.111925383077946</v>
      </c>
      <c r="L27" s="6">
        <f t="shared" si="3"/>
        <v>89.240506329113941</v>
      </c>
      <c r="M27" s="6">
        <f t="shared" si="3"/>
        <v>88.274483677548318</v>
      </c>
    </row>
    <row r="29" spans="3:13" ht="17" thickBot="1" x14ac:dyDescent="0.25"/>
    <row r="30" spans="3:13" ht="17" thickBot="1" x14ac:dyDescent="0.25">
      <c r="F30" s="22" t="s">
        <v>41</v>
      </c>
      <c r="G30" s="22"/>
      <c r="H30" s="22"/>
      <c r="I30" s="22"/>
      <c r="J30" s="22"/>
      <c r="K30" s="22"/>
      <c r="L30" s="22"/>
      <c r="M30" s="22"/>
    </row>
    <row r="31" spans="3:13" ht="17" thickBot="1" x14ac:dyDescent="0.25">
      <c r="F31" s="7">
        <v>0</v>
      </c>
      <c r="G31" s="7">
        <v>30</v>
      </c>
      <c r="H31" s="7">
        <v>90</v>
      </c>
      <c r="I31" s="7">
        <v>180</v>
      </c>
      <c r="J31" s="7">
        <v>270</v>
      </c>
      <c r="K31" s="7">
        <v>360</v>
      </c>
      <c r="L31" s="7">
        <v>450</v>
      </c>
      <c r="M31" s="7">
        <v>540</v>
      </c>
    </row>
    <row r="32" spans="3:13" ht="17" thickBot="1" x14ac:dyDescent="0.25">
      <c r="F32" s="7">
        <v>0.27700000000000002</v>
      </c>
      <c r="G32" s="7">
        <v>0.33300000000000002</v>
      </c>
      <c r="H32" s="7">
        <v>0.35099999999999998</v>
      </c>
      <c r="I32" s="7">
        <v>1.1459999999999999</v>
      </c>
      <c r="J32" s="7">
        <v>1.3680000000000001</v>
      </c>
      <c r="K32" s="7">
        <v>1.466</v>
      </c>
      <c r="L32" s="7">
        <v>1.6970000000000001</v>
      </c>
      <c r="M32" s="7">
        <v>1.6990000000000001</v>
      </c>
    </row>
    <row r="33" spans="6:13" ht="17" thickBot="1" x14ac:dyDescent="0.25">
      <c r="F33" s="7">
        <v>0.30099999999999999</v>
      </c>
      <c r="G33" s="7">
        <v>0.309</v>
      </c>
      <c r="H33" s="7">
        <v>0.35899999999999999</v>
      </c>
      <c r="I33" s="7">
        <v>1.155</v>
      </c>
      <c r="J33" s="7">
        <v>1.3680000000000001</v>
      </c>
      <c r="K33" s="7">
        <v>1.4319999999999999</v>
      </c>
      <c r="L33" s="7">
        <v>1.7130000000000001</v>
      </c>
      <c r="M33" s="7">
        <v>1.661</v>
      </c>
    </row>
    <row r="34" spans="6:13" ht="17" thickBot="1" x14ac:dyDescent="0.25">
      <c r="F34" s="7">
        <f t="shared" ref="F34:M34" si="4">AVERAGE(F32:F33)</f>
        <v>0.28900000000000003</v>
      </c>
      <c r="G34" s="7">
        <f t="shared" si="4"/>
        <v>0.32100000000000001</v>
      </c>
      <c r="H34" s="7">
        <f t="shared" si="4"/>
        <v>0.35499999999999998</v>
      </c>
      <c r="I34" s="7">
        <f t="shared" si="4"/>
        <v>1.1505000000000001</v>
      </c>
      <c r="J34" s="7">
        <f t="shared" si="4"/>
        <v>1.3680000000000001</v>
      </c>
      <c r="K34" s="7">
        <f t="shared" si="4"/>
        <v>1.4489999999999998</v>
      </c>
      <c r="L34" s="7">
        <f t="shared" si="4"/>
        <v>1.7050000000000001</v>
      </c>
      <c r="M34" s="7">
        <f t="shared" si="4"/>
        <v>1.6800000000000002</v>
      </c>
    </row>
    <row r="35" spans="6:13" ht="17" thickBot="1" x14ac:dyDescent="0.25">
      <c r="F35" s="7">
        <f t="shared" ref="F35:M35" si="5">(F34-$D$18)/($E$18-$D$18)*100</f>
        <v>2.7981345769487036</v>
      </c>
      <c r="G35" s="7">
        <f t="shared" si="5"/>
        <v>4.930046635576284</v>
      </c>
      <c r="H35" s="7">
        <f t="shared" si="5"/>
        <v>7.1952031978680875</v>
      </c>
      <c r="I35" s="7">
        <f t="shared" si="5"/>
        <v>60.193204530313139</v>
      </c>
      <c r="J35" s="7">
        <f t="shared" si="5"/>
        <v>74.683544303797476</v>
      </c>
      <c r="K35" s="7">
        <f t="shared" si="5"/>
        <v>80.079946702198541</v>
      </c>
      <c r="L35" s="7">
        <f t="shared" si="5"/>
        <v>97.135243171219216</v>
      </c>
      <c r="M35" s="7">
        <f t="shared" si="5"/>
        <v>95.469686875416414</v>
      </c>
    </row>
  </sheetData>
  <mergeCells count="5">
    <mergeCell ref="D14:D15"/>
    <mergeCell ref="E14:E15"/>
    <mergeCell ref="F14:M14"/>
    <mergeCell ref="F22:M22"/>
    <mergeCell ref="F30:M30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F12" workbookViewId="0">
      <selection activeCell="G36" sqref="G36:N36"/>
    </sheetView>
  </sheetViews>
  <sheetFormatPr baseColWidth="10" defaultColWidth="11" defaultRowHeight="16" x14ac:dyDescent="0.2"/>
  <cols>
    <col min="3" max="3" width="7.6640625" customWidth="1"/>
    <col min="4" max="4" width="10.5" customWidth="1"/>
    <col min="5" max="5" width="13" customWidth="1"/>
    <col min="6" max="6" width="17" customWidth="1"/>
  </cols>
  <sheetData>
    <row r="1" spans="1:14" x14ac:dyDescent="0.2">
      <c r="A1" t="s">
        <v>0</v>
      </c>
    </row>
    <row r="2" spans="1:14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4" x14ac:dyDescent="0.2">
      <c r="A3" t="s">
        <v>13</v>
      </c>
      <c r="B3">
        <v>4.9000000000000002E-2</v>
      </c>
      <c r="C3">
        <v>5.0999999999999997E-2</v>
      </c>
      <c r="D3">
        <v>0.05</v>
      </c>
      <c r="E3">
        <v>5.0999999999999997E-2</v>
      </c>
      <c r="F3">
        <v>4.9000000000000002E-2</v>
      </c>
      <c r="G3">
        <v>5.5E-2</v>
      </c>
      <c r="H3">
        <v>5.1999999999999998E-2</v>
      </c>
      <c r="I3">
        <v>5.0999999999999997E-2</v>
      </c>
      <c r="J3">
        <v>5.2999999999999999E-2</v>
      </c>
      <c r="K3">
        <v>5.0999999999999997E-2</v>
      </c>
      <c r="L3">
        <v>5.0999999999999997E-2</v>
      </c>
      <c r="M3">
        <v>5.0999999999999997E-2</v>
      </c>
    </row>
    <row r="4" spans="1:14" x14ac:dyDescent="0.2">
      <c r="A4" t="s">
        <v>14</v>
      </c>
      <c r="B4">
        <v>4.2999999999999997E-2</v>
      </c>
      <c r="C4">
        <v>0.14299999999999999</v>
      </c>
      <c r="D4">
        <v>0.18099999999999999</v>
      </c>
      <c r="E4">
        <v>0.186</v>
      </c>
      <c r="F4">
        <v>0.88400000000000001</v>
      </c>
      <c r="G4">
        <v>1.5309999999999999</v>
      </c>
      <c r="H4">
        <v>1.4119999999999999</v>
      </c>
      <c r="I4">
        <v>1.637</v>
      </c>
      <c r="J4">
        <v>1.556</v>
      </c>
      <c r="K4">
        <v>4.3999999999999997E-2</v>
      </c>
      <c r="L4">
        <v>4.3999999999999997E-2</v>
      </c>
      <c r="M4">
        <v>4.2999999999999997E-2</v>
      </c>
    </row>
    <row r="5" spans="1:14" x14ac:dyDescent="0.2">
      <c r="A5" t="s">
        <v>15</v>
      </c>
      <c r="B5">
        <v>4.2999999999999997E-2</v>
      </c>
      <c r="C5">
        <v>0.14299999999999999</v>
      </c>
      <c r="D5">
        <v>0.187</v>
      </c>
      <c r="E5">
        <v>0.23799999999999999</v>
      </c>
      <c r="F5">
        <v>1.3069999999999999</v>
      </c>
      <c r="G5">
        <v>1.4419999999999999</v>
      </c>
      <c r="H5">
        <v>1.403</v>
      </c>
      <c r="I5">
        <v>1.637</v>
      </c>
      <c r="J5">
        <v>1.51</v>
      </c>
      <c r="K5">
        <v>4.3999999999999997E-2</v>
      </c>
      <c r="L5">
        <v>4.4999999999999998E-2</v>
      </c>
      <c r="M5">
        <v>4.2999999999999997E-2</v>
      </c>
    </row>
    <row r="6" spans="1:14" x14ac:dyDescent="0.2">
      <c r="A6" t="s">
        <v>16</v>
      </c>
      <c r="B6">
        <v>4.4999999999999998E-2</v>
      </c>
      <c r="C6">
        <v>0.13200000000000001</v>
      </c>
      <c r="D6">
        <v>0.18099999999999999</v>
      </c>
      <c r="E6">
        <v>0.16300000000000001</v>
      </c>
      <c r="F6">
        <v>1.3080000000000001</v>
      </c>
      <c r="G6">
        <v>0.86299999999999999</v>
      </c>
      <c r="H6">
        <v>1.4059999999999999</v>
      </c>
      <c r="I6">
        <v>1.712</v>
      </c>
      <c r="J6">
        <v>1.655</v>
      </c>
      <c r="K6">
        <v>2.1139999999999999</v>
      </c>
      <c r="L6">
        <v>4.7E-2</v>
      </c>
      <c r="M6">
        <v>4.4999999999999998E-2</v>
      </c>
    </row>
    <row r="7" spans="1:14" x14ac:dyDescent="0.2">
      <c r="A7" t="s">
        <v>17</v>
      </c>
      <c r="B7">
        <v>4.2000000000000003E-2</v>
      </c>
      <c r="C7">
        <v>0.17</v>
      </c>
      <c r="D7">
        <v>0.185</v>
      </c>
      <c r="E7">
        <v>0.20799999999999999</v>
      </c>
      <c r="F7">
        <v>1.2090000000000001</v>
      </c>
      <c r="G7">
        <v>0.81</v>
      </c>
      <c r="H7">
        <v>1.4450000000000001</v>
      </c>
      <c r="I7">
        <v>1.827</v>
      </c>
      <c r="J7">
        <v>1.544</v>
      </c>
      <c r="K7">
        <v>0.16700000000000001</v>
      </c>
      <c r="L7">
        <v>1.94</v>
      </c>
      <c r="M7">
        <v>4.2000000000000003E-2</v>
      </c>
    </row>
    <row r="8" spans="1:14" x14ac:dyDescent="0.2">
      <c r="A8" t="s">
        <v>18</v>
      </c>
      <c r="B8">
        <v>4.2999999999999997E-2</v>
      </c>
      <c r="C8">
        <v>0.248</v>
      </c>
      <c r="D8">
        <v>0.247</v>
      </c>
      <c r="E8">
        <v>0.20699999999999999</v>
      </c>
      <c r="F8">
        <v>1.048</v>
      </c>
      <c r="G8">
        <v>0.81200000000000006</v>
      </c>
      <c r="H8">
        <v>1.506</v>
      </c>
      <c r="I8">
        <v>1.5629999999999999</v>
      </c>
      <c r="J8">
        <v>1.6870000000000001</v>
      </c>
      <c r="K8">
        <v>4.3999999999999997E-2</v>
      </c>
      <c r="L8">
        <v>4.4999999999999998E-2</v>
      </c>
      <c r="M8">
        <v>4.2999999999999997E-2</v>
      </c>
    </row>
    <row r="9" spans="1:14" x14ac:dyDescent="0.2">
      <c r="A9" t="s">
        <v>19</v>
      </c>
      <c r="B9">
        <v>4.7E-2</v>
      </c>
      <c r="C9">
        <v>0.245</v>
      </c>
      <c r="D9">
        <v>0.18099999999999999</v>
      </c>
      <c r="E9">
        <v>0.22</v>
      </c>
      <c r="F9">
        <v>1.411</v>
      </c>
      <c r="G9">
        <v>0.76200000000000001</v>
      </c>
      <c r="H9">
        <v>1.4390000000000001</v>
      </c>
      <c r="I9">
        <v>1.764</v>
      </c>
      <c r="J9">
        <v>1.623</v>
      </c>
      <c r="K9">
        <v>4.3999999999999997E-2</v>
      </c>
      <c r="L9">
        <v>4.4999999999999998E-2</v>
      </c>
      <c r="M9">
        <v>4.3999999999999997E-2</v>
      </c>
    </row>
    <row r="10" spans="1:14" x14ac:dyDescent="0.2">
      <c r="A10" t="s">
        <v>20</v>
      </c>
      <c r="B10">
        <v>4.3999999999999997E-2</v>
      </c>
      <c r="C10">
        <v>4.5999999999999999E-2</v>
      </c>
      <c r="D10">
        <v>4.5999999999999999E-2</v>
      </c>
      <c r="E10">
        <v>4.7E-2</v>
      </c>
      <c r="F10">
        <v>4.5999999999999999E-2</v>
      </c>
      <c r="G10">
        <v>4.7E-2</v>
      </c>
      <c r="H10">
        <v>4.5999999999999999E-2</v>
      </c>
      <c r="I10">
        <v>4.4999999999999998E-2</v>
      </c>
      <c r="J10">
        <v>4.7E-2</v>
      </c>
      <c r="K10">
        <v>4.5999999999999999E-2</v>
      </c>
      <c r="L10">
        <v>4.5999999999999999E-2</v>
      </c>
      <c r="M10">
        <v>4.4999999999999998E-2</v>
      </c>
    </row>
    <row r="14" spans="1:14" ht="17" thickBot="1" x14ac:dyDescent="0.25"/>
    <row r="15" spans="1:14" ht="17" thickBot="1" x14ac:dyDescent="0.25">
      <c r="C15" s="8"/>
      <c r="D15" s="9"/>
      <c r="E15" s="26" t="s">
        <v>28</v>
      </c>
      <c r="F15" s="26" t="s">
        <v>29</v>
      </c>
      <c r="G15" s="25" t="s">
        <v>30</v>
      </c>
      <c r="H15" s="25"/>
      <c r="I15" s="25"/>
      <c r="J15" s="25"/>
      <c r="K15" s="25"/>
      <c r="L15" s="25"/>
      <c r="M15" s="25"/>
      <c r="N15" s="25"/>
    </row>
    <row r="16" spans="1:14" ht="17" thickBot="1" x14ac:dyDescent="0.25">
      <c r="C16" s="8"/>
      <c r="D16" s="9"/>
      <c r="E16" s="26"/>
      <c r="F16" s="26"/>
      <c r="G16" s="10">
        <v>0</v>
      </c>
      <c r="H16" s="10">
        <v>30</v>
      </c>
      <c r="I16" s="10">
        <v>90</v>
      </c>
      <c r="J16" s="10">
        <v>180</v>
      </c>
      <c r="K16" s="10">
        <v>270</v>
      </c>
      <c r="L16" s="10">
        <v>360</v>
      </c>
      <c r="M16" s="10">
        <v>450</v>
      </c>
      <c r="N16" s="10">
        <v>540</v>
      </c>
    </row>
    <row r="17" spans="3:14" ht="17" thickBot="1" x14ac:dyDescent="0.25">
      <c r="C17" s="8"/>
      <c r="D17" s="9"/>
      <c r="E17" s="9">
        <v>0.16700000000000001</v>
      </c>
      <c r="F17" s="9">
        <v>1.94</v>
      </c>
      <c r="G17" s="10">
        <v>0.14299999999999999</v>
      </c>
      <c r="H17" s="10">
        <v>0.18099999999999999</v>
      </c>
      <c r="I17" s="10">
        <v>0.186</v>
      </c>
      <c r="J17" s="10">
        <v>0.88400000000000001</v>
      </c>
      <c r="K17" s="10">
        <v>1.5309999999999999</v>
      </c>
      <c r="L17" s="10">
        <v>1.4119999999999999</v>
      </c>
      <c r="M17" s="10">
        <v>1.637</v>
      </c>
      <c r="N17" s="10">
        <v>1.556</v>
      </c>
    </row>
    <row r="18" spans="3:14" ht="17" thickBot="1" x14ac:dyDescent="0.25">
      <c r="C18" s="8"/>
      <c r="D18" s="9"/>
      <c r="E18" s="9"/>
      <c r="F18" s="9"/>
      <c r="G18" s="10">
        <v>0.14299999999999999</v>
      </c>
      <c r="H18" s="10">
        <v>0.187</v>
      </c>
      <c r="I18" s="10">
        <v>0.23799999999999999</v>
      </c>
      <c r="J18" s="10">
        <v>1.3069999999999999</v>
      </c>
      <c r="K18" s="10">
        <v>1.4419999999999999</v>
      </c>
      <c r="L18" s="10">
        <v>1.403</v>
      </c>
      <c r="M18" s="10">
        <v>1.637</v>
      </c>
      <c r="N18" s="10">
        <v>1.51</v>
      </c>
    </row>
    <row r="19" spans="3:14" ht="17" thickBot="1" x14ac:dyDescent="0.25">
      <c r="C19" s="8"/>
      <c r="D19" s="11" t="s">
        <v>31</v>
      </c>
      <c r="E19" s="9">
        <v>0.16700000000000001</v>
      </c>
      <c r="F19" s="9">
        <v>1.94</v>
      </c>
      <c r="G19" s="10">
        <f t="shared" ref="G19:N19" si="0">AVERAGE(G17:G18)</f>
        <v>0.14299999999999999</v>
      </c>
      <c r="H19" s="10">
        <f t="shared" si="0"/>
        <v>0.184</v>
      </c>
      <c r="I19" s="10">
        <f t="shared" si="0"/>
        <v>0.21199999999999999</v>
      </c>
      <c r="J19" s="10">
        <f t="shared" si="0"/>
        <v>1.0954999999999999</v>
      </c>
      <c r="K19" s="10">
        <f t="shared" si="0"/>
        <v>1.4864999999999999</v>
      </c>
      <c r="L19" s="10">
        <f t="shared" si="0"/>
        <v>1.4075</v>
      </c>
      <c r="M19" s="10">
        <f t="shared" si="0"/>
        <v>1.637</v>
      </c>
      <c r="N19" s="10">
        <f t="shared" si="0"/>
        <v>1.5329999999999999</v>
      </c>
    </row>
    <row r="20" spans="3:14" ht="17" thickBot="1" x14ac:dyDescent="0.25">
      <c r="C20" s="8"/>
      <c r="D20" s="12" t="s">
        <v>32</v>
      </c>
      <c r="E20" s="9">
        <f>(E19-$E$19)/($F$19-$E$19)*100</f>
        <v>0</v>
      </c>
      <c r="F20" s="9">
        <f>(F19-$E$19)/($F$19-$E$19)*100</f>
        <v>100</v>
      </c>
      <c r="G20" s="10">
        <v>0</v>
      </c>
      <c r="H20" s="10">
        <f t="shared" ref="H20:N20" si="1">(H19-$E$19)/($F$19-$E$19)*100</f>
        <v>0.95882684715171951</v>
      </c>
      <c r="I20" s="10">
        <f t="shared" si="1"/>
        <v>2.5380710659898469</v>
      </c>
      <c r="J20" s="10">
        <f t="shared" si="1"/>
        <v>52.368866328257191</v>
      </c>
      <c r="K20" s="10">
        <f t="shared" si="1"/>
        <v>74.421883812746756</v>
      </c>
      <c r="L20" s="10">
        <f t="shared" si="1"/>
        <v>69.966159052453463</v>
      </c>
      <c r="M20" s="10">
        <f t="shared" si="1"/>
        <v>82.910321489001689</v>
      </c>
      <c r="N20" s="10">
        <f t="shared" si="1"/>
        <v>77.044557247602924</v>
      </c>
    </row>
    <row r="22" spans="3:14" ht="17" thickBot="1" x14ac:dyDescent="0.25"/>
    <row r="23" spans="3:14" ht="17" thickBot="1" x14ac:dyDescent="0.25">
      <c r="G23" s="21" t="s">
        <v>33</v>
      </c>
      <c r="H23" s="21"/>
      <c r="I23" s="21"/>
      <c r="J23" s="21"/>
      <c r="K23" s="21"/>
      <c r="L23" s="21"/>
      <c r="M23" s="21"/>
      <c r="N23" s="21"/>
    </row>
    <row r="24" spans="3:14" ht="17" thickBot="1" x14ac:dyDescent="0.25">
      <c r="G24" s="6">
        <v>0</v>
      </c>
      <c r="H24" s="6">
        <v>30</v>
      </c>
      <c r="I24" s="6">
        <v>90</v>
      </c>
      <c r="J24" s="6">
        <v>180</v>
      </c>
      <c r="K24" s="6">
        <v>270</v>
      </c>
      <c r="L24" s="6">
        <v>360</v>
      </c>
      <c r="M24" s="6">
        <v>450</v>
      </c>
      <c r="N24" s="6">
        <v>540</v>
      </c>
    </row>
    <row r="25" spans="3:14" ht="17" thickBot="1" x14ac:dyDescent="0.25">
      <c r="G25" s="6">
        <v>0.13200000000000001</v>
      </c>
      <c r="H25" s="6">
        <v>0.18099999999999999</v>
      </c>
      <c r="I25" s="6">
        <v>0.16300000000000001</v>
      </c>
      <c r="J25" s="6">
        <v>0.86299999999999999</v>
      </c>
      <c r="K25" s="6">
        <v>1.3080000000000001</v>
      </c>
      <c r="L25" s="6">
        <v>1.4059999999999999</v>
      </c>
      <c r="M25" s="6">
        <v>1.712</v>
      </c>
      <c r="N25" s="6">
        <v>1.655</v>
      </c>
    </row>
    <row r="26" spans="3:14" ht="17" thickBot="1" x14ac:dyDescent="0.25">
      <c r="G26" s="6">
        <v>0.17</v>
      </c>
      <c r="H26" s="6">
        <v>0.185</v>
      </c>
      <c r="I26" s="6">
        <v>0.20799999999999999</v>
      </c>
      <c r="J26" s="6">
        <v>0.81</v>
      </c>
      <c r="K26" s="6">
        <v>1.2090000000000001</v>
      </c>
      <c r="L26" s="6">
        <v>1.4450000000000001</v>
      </c>
      <c r="M26" s="6">
        <v>1.827</v>
      </c>
      <c r="N26" s="6">
        <v>1.544</v>
      </c>
    </row>
    <row r="27" spans="3:14" ht="17" thickBot="1" x14ac:dyDescent="0.25">
      <c r="G27" s="6">
        <f t="shared" ref="G27:N27" si="2">AVERAGE(G25:G26)</f>
        <v>0.15100000000000002</v>
      </c>
      <c r="H27" s="6">
        <f t="shared" si="2"/>
        <v>0.183</v>
      </c>
      <c r="I27" s="6">
        <f t="shared" si="2"/>
        <v>0.1855</v>
      </c>
      <c r="J27" s="6">
        <f t="shared" si="2"/>
        <v>0.83650000000000002</v>
      </c>
      <c r="K27" s="6">
        <f t="shared" si="2"/>
        <v>1.2585000000000002</v>
      </c>
      <c r="L27" s="6">
        <f t="shared" si="2"/>
        <v>1.4255</v>
      </c>
      <c r="M27" s="6">
        <f t="shared" si="2"/>
        <v>1.7694999999999999</v>
      </c>
      <c r="N27" s="6">
        <f t="shared" si="2"/>
        <v>1.5994999999999999</v>
      </c>
    </row>
    <row r="28" spans="3:14" ht="17" thickBot="1" x14ac:dyDescent="0.25">
      <c r="G28" s="6">
        <v>0</v>
      </c>
      <c r="H28" s="6">
        <f t="shared" ref="H28:N28" si="3">(H27-$E$19)/($F$19-$E$19)*100</f>
        <v>0.90242526790750066</v>
      </c>
      <c r="I28" s="6">
        <f t="shared" si="3"/>
        <v>1.0434292160180481</v>
      </c>
      <c r="J28" s="6">
        <f t="shared" si="3"/>
        <v>37.760857304004517</v>
      </c>
      <c r="K28" s="6">
        <f t="shared" si="3"/>
        <v>61.562323745064873</v>
      </c>
      <c r="L28" s="6">
        <f t="shared" si="3"/>
        <v>70.981387478849413</v>
      </c>
      <c r="M28" s="6">
        <f t="shared" si="3"/>
        <v>90.383530738860685</v>
      </c>
      <c r="N28" s="6">
        <f t="shared" si="3"/>
        <v>80.795262267343475</v>
      </c>
    </row>
    <row r="30" spans="3:14" ht="17" thickBot="1" x14ac:dyDescent="0.25"/>
    <row r="31" spans="3:14" ht="17" thickBot="1" x14ac:dyDescent="0.25">
      <c r="G31" s="22" t="s">
        <v>34</v>
      </c>
      <c r="H31" s="22"/>
      <c r="I31" s="22"/>
      <c r="J31" s="22"/>
      <c r="K31" s="22"/>
      <c r="L31" s="22"/>
      <c r="M31" s="22"/>
      <c r="N31" s="22"/>
    </row>
    <row r="32" spans="3:14" ht="17" thickBot="1" x14ac:dyDescent="0.25">
      <c r="G32" s="7">
        <v>0</v>
      </c>
      <c r="H32" s="7">
        <v>30</v>
      </c>
      <c r="I32" s="7">
        <v>90</v>
      </c>
      <c r="J32" s="7">
        <v>180</v>
      </c>
      <c r="K32" s="7">
        <v>270</v>
      </c>
      <c r="L32" s="7">
        <v>360</v>
      </c>
      <c r="M32" s="7">
        <v>450</v>
      </c>
      <c r="N32" s="7">
        <v>540</v>
      </c>
    </row>
    <row r="33" spans="7:14" ht="17" thickBot="1" x14ac:dyDescent="0.25">
      <c r="G33" s="7">
        <v>0.248</v>
      </c>
      <c r="H33" s="7">
        <v>0.247</v>
      </c>
      <c r="I33" s="7">
        <v>0.20699999999999999</v>
      </c>
      <c r="J33" s="7">
        <v>0.81200000000000006</v>
      </c>
      <c r="K33" s="7">
        <v>1.048</v>
      </c>
      <c r="L33" s="7">
        <v>1.506</v>
      </c>
      <c r="M33" s="7">
        <v>1.5629999999999999</v>
      </c>
      <c r="N33" s="7">
        <v>1.6870000000000001</v>
      </c>
    </row>
    <row r="34" spans="7:14" ht="17" thickBot="1" x14ac:dyDescent="0.25">
      <c r="G34" s="7">
        <v>0.245</v>
      </c>
      <c r="H34" s="7">
        <v>0.18099999999999999</v>
      </c>
      <c r="I34" s="7">
        <v>0.22</v>
      </c>
      <c r="J34" s="7">
        <v>0.76200000000000001</v>
      </c>
      <c r="K34" s="7">
        <v>1.411</v>
      </c>
      <c r="L34" s="7">
        <v>1.4390000000000001</v>
      </c>
      <c r="M34" s="7">
        <v>1.764</v>
      </c>
      <c r="N34" s="7">
        <v>1.623</v>
      </c>
    </row>
    <row r="35" spans="7:14" ht="17" thickBot="1" x14ac:dyDescent="0.25">
      <c r="G35" s="7">
        <f t="shared" ref="G35:N35" si="4">AVERAGE(G33:G34)</f>
        <v>0.2465</v>
      </c>
      <c r="H35" s="7">
        <f t="shared" si="4"/>
        <v>0.214</v>
      </c>
      <c r="I35" s="7">
        <f t="shared" si="4"/>
        <v>0.2135</v>
      </c>
      <c r="J35" s="7">
        <f t="shared" si="4"/>
        <v>0.78700000000000003</v>
      </c>
      <c r="K35" s="7">
        <f t="shared" si="4"/>
        <v>1.2295</v>
      </c>
      <c r="L35" s="7">
        <f t="shared" si="4"/>
        <v>1.4725000000000001</v>
      </c>
      <c r="M35" s="7">
        <f t="shared" si="4"/>
        <v>1.6635</v>
      </c>
      <c r="N35" s="7">
        <f t="shared" si="4"/>
        <v>1.655</v>
      </c>
    </row>
    <row r="36" spans="7:14" ht="17" thickBot="1" x14ac:dyDescent="0.25">
      <c r="G36" s="7">
        <f t="shared" ref="G36:N36" si="5">(G35-$E$19)/($F$19-$E$19)*100</f>
        <v>4.4839255499153969</v>
      </c>
      <c r="H36" s="7">
        <f t="shared" si="5"/>
        <v>2.6508742244782848</v>
      </c>
      <c r="I36" s="7">
        <f t="shared" si="5"/>
        <v>2.6226734348561753</v>
      </c>
      <c r="J36" s="7">
        <f t="shared" si="5"/>
        <v>34.968979131415686</v>
      </c>
      <c r="K36" s="7">
        <f t="shared" si="5"/>
        <v>59.926677946982522</v>
      </c>
      <c r="L36" s="7">
        <f t="shared" si="5"/>
        <v>73.6322617033277</v>
      </c>
      <c r="M36" s="7">
        <f t="shared" si="5"/>
        <v>84.404963338973488</v>
      </c>
      <c r="N36" s="7">
        <f t="shared" si="5"/>
        <v>83.925549915397639</v>
      </c>
    </row>
  </sheetData>
  <mergeCells count="5">
    <mergeCell ref="E15:E16"/>
    <mergeCell ref="F15:F16"/>
    <mergeCell ref="G15:N15"/>
    <mergeCell ref="G23:N23"/>
    <mergeCell ref="G31:N3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H30" sqref="H30"/>
    </sheetView>
  </sheetViews>
  <sheetFormatPr baseColWidth="10" defaultColWidth="8.83203125" defaultRowHeight="16" x14ac:dyDescent="0.2"/>
  <cols>
    <col min="1" max="1" width="25.5" customWidth="1"/>
    <col min="12" max="12" width="8.6640625" customWidth="1"/>
    <col min="13" max="13" width="9.33203125" customWidth="1"/>
  </cols>
  <sheetData>
    <row r="1" spans="1:19" ht="17" thickBot="1" x14ac:dyDescent="0.25"/>
    <row r="2" spans="1:19" ht="17" thickBot="1" x14ac:dyDescent="0.25">
      <c r="M2" s="23" t="s">
        <v>49</v>
      </c>
      <c r="N2" s="18" t="s">
        <v>48</v>
      </c>
      <c r="O2" s="18"/>
      <c r="P2" s="18"/>
      <c r="Q2" s="18"/>
      <c r="R2" s="18"/>
      <c r="S2" s="18"/>
    </row>
    <row r="3" spans="1:19" ht="17" thickBot="1" x14ac:dyDescent="0.25">
      <c r="M3" s="27"/>
      <c r="N3" s="18"/>
      <c r="O3" s="18" t="s">
        <v>42</v>
      </c>
      <c r="P3" s="18" t="s">
        <v>44</v>
      </c>
      <c r="Q3" s="18" t="s">
        <v>45</v>
      </c>
      <c r="R3" s="18" t="s">
        <v>46</v>
      </c>
      <c r="S3" s="18" t="s">
        <v>47</v>
      </c>
    </row>
    <row r="4" spans="1:19" ht="17" thickBot="1" x14ac:dyDescent="0.25">
      <c r="C4" s="14">
        <v>0</v>
      </c>
      <c r="D4" s="14">
        <v>30</v>
      </c>
      <c r="E4" s="14">
        <v>90</v>
      </c>
      <c r="F4" s="14">
        <v>180</v>
      </c>
      <c r="G4" s="14">
        <v>270</v>
      </c>
      <c r="H4" s="14">
        <v>360</v>
      </c>
      <c r="I4" s="14">
        <v>450</v>
      </c>
      <c r="J4" s="14">
        <v>540</v>
      </c>
      <c r="M4" s="27"/>
      <c r="N4" s="18">
        <v>0</v>
      </c>
      <c r="O4" s="19">
        <v>2.2303473491773329</v>
      </c>
      <c r="P4" s="18">
        <v>1.4323784143904041</v>
      </c>
      <c r="Q4" s="18">
        <v>0</v>
      </c>
      <c r="R4" s="18">
        <f t="shared" ref="R4:R11" si="0">AVERAGE(O4:Q4)</f>
        <v>1.2209085878559123</v>
      </c>
      <c r="S4" s="18">
        <f t="shared" ref="S4:S11" si="1">STDEV(O4:Q4)</f>
        <v>1.130111472442646</v>
      </c>
    </row>
    <row r="5" spans="1:19" ht="17" thickBot="1" x14ac:dyDescent="0.25">
      <c r="A5" s="26" t="s">
        <v>43</v>
      </c>
      <c r="B5" s="1" t="s">
        <v>42</v>
      </c>
      <c r="C5" s="15">
        <v>2.2303473491773329</v>
      </c>
      <c r="D5" s="1">
        <v>3.9488117001828154</v>
      </c>
      <c r="E5" s="1">
        <v>3.8025594149908608</v>
      </c>
      <c r="F5" s="1">
        <v>44.021937842778804</v>
      </c>
      <c r="G5" s="1">
        <v>83.802559414990867</v>
      </c>
      <c r="H5" s="1">
        <v>80.073126142595981</v>
      </c>
      <c r="I5" s="1">
        <v>85.667276051188296</v>
      </c>
      <c r="J5" s="1">
        <v>88.043875685557595</v>
      </c>
      <c r="M5" s="27"/>
      <c r="N5" s="18">
        <v>30</v>
      </c>
      <c r="O5" s="18">
        <v>3.9488117001828154</v>
      </c>
      <c r="P5" s="18">
        <v>4.9633577614923396</v>
      </c>
      <c r="Q5" s="18">
        <v>0.95882684715171951</v>
      </c>
      <c r="R5" s="18">
        <f t="shared" si="0"/>
        <v>3.2903321029422918</v>
      </c>
      <c r="S5" s="18">
        <f t="shared" si="1"/>
        <v>2.0818894053152679</v>
      </c>
    </row>
    <row r="6" spans="1:19" ht="17" thickBot="1" x14ac:dyDescent="0.25">
      <c r="A6" s="26"/>
      <c r="B6" s="1" t="s">
        <v>44</v>
      </c>
      <c r="C6" s="1">
        <v>1.4323784143904041</v>
      </c>
      <c r="D6" s="1">
        <v>4.9633577614923396</v>
      </c>
      <c r="E6" s="1">
        <v>10.826115922718186</v>
      </c>
      <c r="F6" s="1">
        <v>44.037308461025987</v>
      </c>
      <c r="G6" s="1">
        <v>82.011992005329788</v>
      </c>
      <c r="H6" s="1">
        <v>87.708194536975356</v>
      </c>
      <c r="I6" s="1">
        <v>91.705529646902079</v>
      </c>
      <c r="J6" s="1">
        <v>87.608261159227183</v>
      </c>
      <c r="M6" s="27"/>
      <c r="N6" s="18">
        <v>90</v>
      </c>
      <c r="O6" s="18">
        <v>3.8025594149908608</v>
      </c>
      <c r="P6" s="18">
        <v>10.826115922718186</v>
      </c>
      <c r="Q6" s="18">
        <v>2.5380710659898469</v>
      </c>
      <c r="R6" s="18">
        <f t="shared" si="0"/>
        <v>5.7222488012329649</v>
      </c>
      <c r="S6" s="18">
        <f t="shared" si="1"/>
        <v>4.4650674565479074</v>
      </c>
    </row>
    <row r="7" spans="1:19" ht="17" thickBot="1" x14ac:dyDescent="0.25">
      <c r="A7" s="26"/>
      <c r="B7" s="1" t="s">
        <v>45</v>
      </c>
      <c r="C7" s="1">
        <v>0</v>
      </c>
      <c r="D7" s="1">
        <v>0.95882684715171951</v>
      </c>
      <c r="E7" s="1">
        <v>2.5380710659898469</v>
      </c>
      <c r="F7" s="1">
        <v>52.368866328257191</v>
      </c>
      <c r="G7" s="1">
        <v>74.421883812746756</v>
      </c>
      <c r="H7" s="1">
        <v>69.966159052453463</v>
      </c>
      <c r="I7" s="1">
        <v>82.910321489001689</v>
      </c>
      <c r="J7" s="1">
        <v>77.044557247602924</v>
      </c>
      <c r="M7" s="27"/>
      <c r="N7" s="18">
        <v>180</v>
      </c>
      <c r="O7" s="18">
        <v>44.021937842778804</v>
      </c>
      <c r="P7" s="18">
        <v>44.037308461025987</v>
      </c>
      <c r="Q7" s="18">
        <v>52.368866328257191</v>
      </c>
      <c r="R7" s="18">
        <f t="shared" si="0"/>
        <v>46.809370877353992</v>
      </c>
      <c r="S7" s="18">
        <f t="shared" si="1"/>
        <v>4.8146704264608111</v>
      </c>
    </row>
    <row r="8" spans="1:19" ht="17" thickBot="1" x14ac:dyDescent="0.25">
      <c r="A8" s="16"/>
      <c r="B8" s="3" t="s">
        <v>46</v>
      </c>
      <c r="C8" s="17">
        <f>AVERAGE(C5:C7)</f>
        <v>1.2209085878559123</v>
      </c>
      <c r="D8" s="17">
        <f t="shared" ref="D8:J8" si="2">AVERAGE(D5:D7)</f>
        <v>3.2903321029422918</v>
      </c>
      <c r="E8" s="17">
        <f t="shared" si="2"/>
        <v>5.7222488012329649</v>
      </c>
      <c r="F8" s="17">
        <f t="shared" si="2"/>
        <v>46.809370877353992</v>
      </c>
      <c r="G8" s="17">
        <f t="shared" si="2"/>
        <v>80.078811744355804</v>
      </c>
      <c r="H8" s="17">
        <f t="shared" si="2"/>
        <v>79.249159910674933</v>
      </c>
      <c r="I8" s="17">
        <f t="shared" si="2"/>
        <v>86.761042395697359</v>
      </c>
      <c r="J8" s="17">
        <f t="shared" si="2"/>
        <v>84.232231364129234</v>
      </c>
      <c r="M8" s="27"/>
      <c r="N8" s="18">
        <v>270</v>
      </c>
      <c r="O8" s="18">
        <v>83.802559414990867</v>
      </c>
      <c r="P8" s="18">
        <v>82.011992005329788</v>
      </c>
      <c r="Q8" s="18">
        <v>74.421883812746756</v>
      </c>
      <c r="R8" s="18">
        <f t="shared" si="0"/>
        <v>80.078811744355804</v>
      </c>
      <c r="S8" s="18">
        <f t="shared" si="1"/>
        <v>4.9801765159177904</v>
      </c>
    </row>
    <row r="9" spans="1:19" ht="17" thickBot="1" x14ac:dyDescent="0.25">
      <c r="A9" s="16"/>
      <c r="B9" s="3" t="s">
        <v>47</v>
      </c>
      <c r="C9" s="17">
        <f>STDEV(C5:C7)</f>
        <v>1.130111472442646</v>
      </c>
      <c r="D9" s="17">
        <f t="shared" ref="D9:J9" si="3">STDEV(D5:D7)</f>
        <v>2.0818894053152679</v>
      </c>
      <c r="E9" s="17">
        <f t="shared" si="3"/>
        <v>4.4650674565479074</v>
      </c>
      <c r="F9" s="17">
        <f t="shared" si="3"/>
        <v>4.8146704264608111</v>
      </c>
      <c r="G9" s="17">
        <f t="shared" si="3"/>
        <v>4.9801765159177904</v>
      </c>
      <c r="H9" s="17">
        <f t="shared" si="3"/>
        <v>8.899671120160459</v>
      </c>
      <c r="I9" s="17">
        <f t="shared" si="3"/>
        <v>4.4984625426344191</v>
      </c>
      <c r="J9" s="17">
        <f t="shared" si="3"/>
        <v>6.228517833957306</v>
      </c>
      <c r="M9" s="27"/>
      <c r="N9" s="18">
        <v>360</v>
      </c>
      <c r="O9" s="18">
        <v>80.073126142595981</v>
      </c>
      <c r="P9" s="18">
        <v>87.708194536975356</v>
      </c>
      <c r="Q9" s="18">
        <v>69.966159052453463</v>
      </c>
      <c r="R9" s="18">
        <f t="shared" si="0"/>
        <v>79.249159910674933</v>
      </c>
      <c r="S9" s="18">
        <f t="shared" si="1"/>
        <v>8.899671120160459</v>
      </c>
    </row>
    <row r="10" spans="1:19" ht="17" thickBot="1" x14ac:dyDescent="0.25">
      <c r="A10" s="16"/>
      <c r="B10" s="3"/>
      <c r="C10" s="17"/>
      <c r="D10" s="17"/>
      <c r="E10" s="17"/>
      <c r="F10" s="17"/>
      <c r="G10" s="17"/>
      <c r="H10" s="17"/>
      <c r="I10" s="17"/>
      <c r="J10" s="17"/>
      <c r="M10" s="27"/>
      <c r="N10" s="18">
        <v>450</v>
      </c>
      <c r="O10" s="18">
        <v>85.667276051188296</v>
      </c>
      <c r="P10" s="18">
        <v>91.705529646902079</v>
      </c>
      <c r="Q10" s="18">
        <v>82.910321489001689</v>
      </c>
      <c r="R10" s="18">
        <f t="shared" si="0"/>
        <v>86.761042395697359</v>
      </c>
      <c r="S10" s="18">
        <f t="shared" si="1"/>
        <v>4.4984625426344191</v>
      </c>
    </row>
    <row r="11" spans="1:19" ht="17" thickBot="1" x14ac:dyDescent="0.25">
      <c r="M11" s="24"/>
      <c r="N11" s="18">
        <v>540</v>
      </c>
      <c r="O11" s="18">
        <v>88.043875685557595</v>
      </c>
      <c r="P11" s="18">
        <v>87.608261159227183</v>
      </c>
      <c r="Q11" s="18">
        <v>77.044557247602924</v>
      </c>
      <c r="R11" s="18">
        <f t="shared" si="0"/>
        <v>84.232231364129234</v>
      </c>
      <c r="S11" s="18">
        <f t="shared" si="1"/>
        <v>6.228517833957306</v>
      </c>
    </row>
  </sheetData>
  <mergeCells count="2">
    <mergeCell ref="A5:A7"/>
    <mergeCell ref="M2:M1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n=1</vt:lpstr>
      <vt:lpstr>n=2</vt:lpstr>
      <vt:lpstr>n=3</vt:lpstr>
      <vt:lpstr>固定Dextran溶血汇总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2015-12-23T13:21:33Z</dcterms:created>
  <dcterms:modified xsi:type="dcterms:W3CDTF">2016-11-10T07:49:24Z</dcterms:modified>
</cp:coreProperties>
</file>