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OLE_LINK35" localSheetId="0">Sheet1!$A$1</definedName>
    <definedName name="OLE_LINK68" localSheetId="0">Sheet1!$A$29</definedName>
  </definedNames>
  <calcPr calcId="124519"/>
</workbook>
</file>

<file path=xl/calcChain.xml><?xml version="1.0" encoding="utf-8"?>
<calcChain xmlns="http://schemas.openxmlformats.org/spreadsheetml/2006/main">
  <c r="F36" i="1"/>
  <c r="E36"/>
  <c r="F35"/>
  <c r="E35"/>
  <c r="F34"/>
  <c r="E34"/>
  <c r="F33"/>
  <c r="E33"/>
  <c r="F32"/>
  <c r="E32"/>
  <c r="F31"/>
  <c r="E31"/>
  <c r="F28"/>
  <c r="E28"/>
  <c r="F27"/>
  <c r="E27"/>
  <c r="F26"/>
  <c r="E26"/>
  <c r="F25"/>
  <c r="E25"/>
  <c r="F22" l="1"/>
  <c r="F21"/>
  <c r="G11"/>
  <c r="F11"/>
  <c r="G10"/>
  <c r="F10"/>
  <c r="G9"/>
  <c r="F9"/>
  <c r="G8"/>
  <c r="F8"/>
  <c r="G7"/>
  <c r="F7"/>
  <c r="G6"/>
  <c r="F6"/>
  <c r="G5"/>
  <c r="F5"/>
  <c r="G4"/>
  <c r="F4"/>
  <c r="D19" l="1"/>
  <c r="D22"/>
  <c r="D18"/>
  <c r="D21"/>
  <c r="E21"/>
  <c r="E22"/>
  <c r="E18"/>
  <c r="E19"/>
  <c r="B19"/>
  <c r="B22"/>
  <c r="B18"/>
  <c r="B21"/>
  <c r="C22"/>
  <c r="C19"/>
  <c r="C18"/>
  <c r="C21"/>
</calcChain>
</file>

<file path=xl/sharedStrings.xml><?xml version="1.0" encoding="utf-8"?>
<sst xmlns="http://schemas.openxmlformats.org/spreadsheetml/2006/main" count="45" uniqueCount="28">
  <si>
    <t>Stratification</t>
  </si>
  <si>
    <t>Effects of stratification and desiccation on radicle growth</t>
  </si>
  <si>
    <t>5℃</t>
    <phoneticPr fontId="3" type="noConversion"/>
  </si>
  <si>
    <t>15℃</t>
  </si>
  <si>
    <t>20℃</t>
    <phoneticPr fontId="3" type="noConversion"/>
  </si>
  <si>
    <t>25℃</t>
  </si>
  <si>
    <t>28℃</t>
    <phoneticPr fontId="3" type="noConversion"/>
  </si>
  <si>
    <t>30℃</t>
    <phoneticPr fontId="3" type="noConversion"/>
  </si>
  <si>
    <r>
      <t>28/20</t>
    </r>
    <r>
      <rPr>
        <sz val="11"/>
        <color theme="1"/>
        <rFont val="宋体"/>
        <family val="3"/>
        <charset val="134"/>
      </rPr>
      <t>℃</t>
    </r>
    <phoneticPr fontId="6" type="noConversion"/>
  </si>
  <si>
    <r>
      <t>28/15</t>
    </r>
    <r>
      <rPr>
        <sz val="11"/>
        <color theme="1"/>
        <rFont val="宋体"/>
        <family val="3"/>
        <charset val="134"/>
      </rPr>
      <t>℃</t>
    </r>
    <phoneticPr fontId="6" type="noConversion"/>
  </si>
  <si>
    <t xml:space="preserve"> test 1</t>
    <phoneticPr fontId="1" type="noConversion"/>
  </si>
  <si>
    <t xml:space="preserve"> test 2</t>
    <phoneticPr fontId="1" type="noConversion"/>
  </si>
  <si>
    <t xml:space="preserve"> test 3</t>
    <phoneticPr fontId="1" type="noConversion"/>
  </si>
  <si>
    <t xml:space="preserve"> test 4</t>
    <phoneticPr fontId="1" type="noConversion"/>
  </si>
  <si>
    <t>average</t>
  </si>
  <si>
    <t>SE</t>
  </si>
  <si>
    <t>Desiccation treatments</t>
  </si>
  <si>
    <t>0h</t>
    <phoneticPr fontId="9" type="noConversion"/>
  </si>
  <si>
    <t>6h</t>
    <phoneticPr fontId="9" type="noConversion"/>
  </si>
  <si>
    <t>9h</t>
    <phoneticPr fontId="9" type="noConversion"/>
  </si>
  <si>
    <t>12h</t>
    <phoneticPr fontId="9" type="noConversion"/>
  </si>
  <si>
    <t>24h</t>
    <phoneticPr fontId="9" type="noConversion"/>
  </si>
  <si>
    <r>
      <t>Radicle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emergence percentage</t>
    </r>
  </si>
  <si>
    <t>Moisture content percentage</t>
  </si>
  <si>
    <r>
      <t>GA</t>
    </r>
    <r>
      <rPr>
        <i/>
        <vertAlign val="subscript"/>
        <sz val="12"/>
        <color rgb="FF231F20"/>
        <rFont val="Times New Roman"/>
        <family val="1"/>
      </rPr>
      <t>3</t>
    </r>
  </si>
  <si>
    <r>
      <t>GA</t>
    </r>
    <r>
      <rPr>
        <i/>
        <vertAlign val="subscript"/>
        <sz val="12"/>
        <color rgb="FF231F20"/>
        <rFont val="Times New Roman"/>
        <family val="1"/>
      </rPr>
      <t>3</t>
    </r>
    <r>
      <rPr>
        <i/>
        <sz val="12"/>
        <color rgb="FF231F20"/>
        <rFont val="Times New Roman"/>
        <family val="1"/>
      </rPr>
      <t>Solution</t>
    </r>
    <phoneticPr fontId="1" type="noConversion"/>
  </si>
  <si>
    <t>Cold stratification</t>
  </si>
  <si>
    <t>days</t>
    <phoneticPr fontId="1" type="noConversion"/>
  </si>
</sst>
</file>

<file path=xl/styles.xml><?xml version="1.0" encoding="utf-8"?>
<styleSheet xmlns="http://schemas.openxmlformats.org/spreadsheetml/2006/main">
  <numFmts count="2">
    <numFmt numFmtId="180" formatCode="0.000_ "/>
    <numFmt numFmtId="181" formatCode="0.00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i/>
      <sz val="12"/>
      <color rgb="FF231F2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rgb="FF231F20"/>
      <name val="Times New Roman"/>
      <family val="1"/>
    </font>
    <font>
      <sz val="12"/>
      <name val="Times New Roman"/>
      <family val="1"/>
    </font>
    <font>
      <sz val="9"/>
      <name val="宋体"/>
      <family val="3"/>
      <charset val="134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vertAlign val="subscript"/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180" fontId="0" fillId="0" borderId="0" xfId="0" applyNumberFormat="1" applyAlignment="1">
      <alignment horizontal="left"/>
    </xf>
    <xf numFmtId="181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338;&#22763;&#38454;&#27573;&#30740;&#31350;&#24037;&#20316;/&#23454;&#39564;&#25968;&#25454;/2015&#24180;&#29980;&#33756;&#26641;&#31181;&#23376;&#29983;&#29702;&#25968;&#25454;/&#29980;&#33756;&#26641;&#31181;&#23376;&#29983;&#29702;&#25968;&#25454;&#65288;&#21556;&#30340;&#25968;&#25454;&#65289;%20-%20&#21103;&#264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9980;&#33756;&#26641;&#31181;&#23376;&#29983;&#29702;&#23454;&#39564;&#21407;&#22987;&#25968;&#25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6">
          <cell r="M26" t="str">
            <v>0h</v>
          </cell>
          <cell r="N26" t="str">
            <v>6h</v>
          </cell>
          <cell r="O26" t="str">
            <v>9h</v>
          </cell>
          <cell r="P26" t="str">
            <v>12h</v>
          </cell>
          <cell r="Q26" t="str">
            <v>24h</v>
          </cell>
        </row>
        <row r="34">
          <cell r="M34">
            <v>38.888888888888886</v>
          </cell>
          <cell r="N34">
            <v>22.222222222222218</v>
          </cell>
          <cell r="O34">
            <v>16.666666666666664</v>
          </cell>
          <cell r="P34">
            <v>5.5555555555555545</v>
          </cell>
          <cell r="Q34">
            <v>0</v>
          </cell>
        </row>
        <row r="35">
          <cell r="M35">
            <v>4.8112522432468818</v>
          </cell>
          <cell r="N35">
            <v>4.8112522432468818</v>
          </cell>
          <cell r="O35">
            <v>0</v>
          </cell>
          <cell r="P35">
            <v>4.8112522432468809</v>
          </cell>
          <cell r="Q35">
            <v>0</v>
          </cell>
        </row>
        <row r="40">
          <cell r="M40">
            <v>25.6</v>
          </cell>
          <cell r="N40">
            <v>24.4</v>
          </cell>
          <cell r="O40">
            <v>23.533333333333331</v>
          </cell>
          <cell r="P40">
            <v>19.600000000000005</v>
          </cell>
          <cell r="Q40">
            <v>19.233333333333334</v>
          </cell>
        </row>
        <row r="41">
          <cell r="M41">
            <v>1.5524174696259965</v>
          </cell>
          <cell r="N41">
            <v>0.35000000000000031</v>
          </cell>
          <cell r="O41">
            <v>0.9291573243177611</v>
          </cell>
          <cell r="P41">
            <v>0.95393920141692257</v>
          </cell>
          <cell r="Q41">
            <v>1.4459714151162661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8">
          <cell r="G318">
            <v>0</v>
          </cell>
          <cell r="K318">
            <v>40</v>
          </cell>
          <cell r="L318">
            <v>5</v>
          </cell>
        </row>
        <row r="319">
          <cell r="G319">
            <v>50</v>
          </cell>
          <cell r="K319">
            <v>56.666666666666671</v>
          </cell>
          <cell r="L319">
            <v>7.6376261582597369</v>
          </cell>
        </row>
        <row r="320">
          <cell r="G320">
            <v>100</v>
          </cell>
          <cell r="K320">
            <v>90</v>
          </cell>
          <cell r="L320">
            <v>5</v>
          </cell>
        </row>
        <row r="321">
          <cell r="G321">
            <v>200</v>
          </cell>
          <cell r="K321">
            <v>56.666666666666671</v>
          </cell>
          <cell r="L321">
            <v>10.408329997330668</v>
          </cell>
        </row>
        <row r="364">
          <cell r="H364">
            <v>0</v>
          </cell>
          <cell r="L364">
            <v>40</v>
          </cell>
          <cell r="M364">
            <v>10</v>
          </cell>
        </row>
        <row r="365">
          <cell r="H365">
            <v>7</v>
          </cell>
          <cell r="L365">
            <v>86.666666666666657</v>
          </cell>
          <cell r="M365">
            <v>5.7735026918962165</v>
          </cell>
        </row>
        <row r="366">
          <cell r="H366">
            <v>14</v>
          </cell>
          <cell r="L366">
            <v>80</v>
          </cell>
          <cell r="M366">
            <v>10</v>
          </cell>
        </row>
        <row r="367">
          <cell r="H367">
            <v>21</v>
          </cell>
          <cell r="L367">
            <v>66.666666666666671</v>
          </cell>
          <cell r="M367">
            <v>5.7735026918962165</v>
          </cell>
        </row>
        <row r="368">
          <cell r="H368">
            <v>28</v>
          </cell>
          <cell r="L368">
            <v>46.666666666666671</v>
          </cell>
          <cell r="M368">
            <v>11.547005383792525</v>
          </cell>
        </row>
        <row r="369">
          <cell r="H369">
            <v>35</v>
          </cell>
          <cell r="L369">
            <v>26.666666666666664</v>
          </cell>
          <cell r="M369">
            <v>5.7735026918962626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10" workbookViewId="0">
      <selection activeCell="F28" sqref="F28"/>
    </sheetView>
  </sheetViews>
  <sheetFormatPr defaultRowHeight="14.4"/>
  <cols>
    <col min="1" max="1" width="62.33203125" customWidth="1"/>
  </cols>
  <sheetData>
    <row r="1" spans="1:7" ht="22.8" customHeight="1">
      <c r="A1" s="2" t="s">
        <v>1</v>
      </c>
    </row>
    <row r="2" spans="1:7" ht="15.6">
      <c r="A2" s="2" t="s">
        <v>0</v>
      </c>
    </row>
    <row r="3" spans="1:7">
      <c r="B3" s="3" t="s">
        <v>10</v>
      </c>
      <c r="C3" s="3" t="s">
        <v>11</v>
      </c>
      <c r="D3" s="3" t="s">
        <v>12</v>
      </c>
      <c r="E3" s="3" t="s">
        <v>13</v>
      </c>
      <c r="F3" s="4" t="s">
        <v>14</v>
      </c>
      <c r="G3" s="4" t="s">
        <v>15</v>
      </c>
    </row>
    <row r="4" spans="1:7">
      <c r="A4" s="9" t="s">
        <v>2</v>
      </c>
      <c r="B4" s="9">
        <v>0</v>
      </c>
      <c r="C4" s="9">
        <v>0</v>
      </c>
      <c r="D4" s="9">
        <v>0</v>
      </c>
      <c r="E4" s="9">
        <v>0</v>
      </c>
      <c r="F4" s="9">
        <f>AVERAGE(B4:E4)</f>
        <v>0</v>
      </c>
      <c r="G4" s="9">
        <f>STDEV(B4:E4)*10</f>
        <v>0</v>
      </c>
    </row>
    <row r="5" spans="1:7">
      <c r="A5" s="9" t="s">
        <v>3</v>
      </c>
      <c r="B5" s="9">
        <v>1</v>
      </c>
      <c r="C5" s="9">
        <v>1</v>
      </c>
      <c r="D5" s="9">
        <v>2</v>
      </c>
      <c r="E5" s="9">
        <v>0</v>
      </c>
      <c r="F5" s="9">
        <f>AVERAGE(B5:E5)/10*100</f>
        <v>10</v>
      </c>
      <c r="G5" s="9">
        <f>STDEV(B5:E5)*10/2</f>
        <v>4.0824829046386304</v>
      </c>
    </row>
    <row r="6" spans="1:7">
      <c r="A6" s="9" t="s">
        <v>4</v>
      </c>
      <c r="B6" s="9">
        <v>2</v>
      </c>
      <c r="C6" s="9">
        <v>3</v>
      </c>
      <c r="D6" s="9">
        <v>3</v>
      </c>
      <c r="E6" s="9">
        <v>4</v>
      </c>
      <c r="F6" s="9">
        <f t="shared" ref="F6:F11" si="0">AVERAGE(B6:E6)/10*100</f>
        <v>30</v>
      </c>
      <c r="G6" s="9">
        <f t="shared" ref="G6:G9" si="1">STDEV(B6:E6)*10/2</f>
        <v>4.0824829046386304</v>
      </c>
    </row>
    <row r="7" spans="1:7">
      <c r="A7" s="9" t="s">
        <v>5</v>
      </c>
      <c r="B7" s="9">
        <v>3</v>
      </c>
      <c r="C7" s="9">
        <v>4</v>
      </c>
      <c r="D7" s="9">
        <v>1</v>
      </c>
      <c r="E7" s="9">
        <v>3</v>
      </c>
      <c r="F7" s="9">
        <f t="shared" si="0"/>
        <v>27.500000000000004</v>
      </c>
      <c r="G7" s="9">
        <f t="shared" si="1"/>
        <v>6.2915286960589576</v>
      </c>
    </row>
    <row r="8" spans="1:7">
      <c r="A8" s="9" t="s">
        <v>6</v>
      </c>
      <c r="B8" s="9">
        <v>5</v>
      </c>
      <c r="C8" s="9">
        <v>5</v>
      </c>
      <c r="D8" s="9">
        <v>6</v>
      </c>
      <c r="E8" s="9">
        <v>4</v>
      </c>
      <c r="F8" s="9">
        <f t="shared" si="0"/>
        <v>50</v>
      </c>
      <c r="G8" s="9">
        <f t="shared" si="1"/>
        <v>4.0824829046386304</v>
      </c>
    </row>
    <row r="9" spans="1:7">
      <c r="A9" s="9" t="s">
        <v>7</v>
      </c>
      <c r="B9" s="9">
        <v>2</v>
      </c>
      <c r="C9" s="9">
        <v>2</v>
      </c>
      <c r="D9" s="9">
        <v>2</v>
      </c>
      <c r="E9" s="9">
        <v>2</v>
      </c>
      <c r="F9" s="9">
        <f t="shared" si="0"/>
        <v>20</v>
      </c>
      <c r="G9" s="9">
        <f t="shared" si="1"/>
        <v>0</v>
      </c>
    </row>
    <row r="10" spans="1:7">
      <c r="A10" s="13" t="s">
        <v>8</v>
      </c>
      <c r="B10" s="9">
        <v>7</v>
      </c>
      <c r="C10" s="9">
        <v>7</v>
      </c>
      <c r="D10" s="9">
        <v>6</v>
      </c>
      <c r="E10" s="9">
        <v>7</v>
      </c>
      <c r="F10" s="9">
        <f>AVERAGE(B10:E10)*10</f>
        <v>67.5</v>
      </c>
      <c r="G10" s="9">
        <f>STDEV(B10:E10)*10/2</f>
        <v>2.5</v>
      </c>
    </row>
    <row r="11" spans="1:7">
      <c r="A11" s="13" t="s">
        <v>9</v>
      </c>
      <c r="B11" s="9">
        <v>7</v>
      </c>
      <c r="C11" s="9">
        <v>0</v>
      </c>
      <c r="D11" s="9">
        <v>3</v>
      </c>
      <c r="E11" s="9">
        <v>4</v>
      </c>
      <c r="F11" s="9">
        <f t="shared" ref="F11" si="2">AVERAGE(B11:E11)*10</f>
        <v>35</v>
      </c>
      <c r="G11" s="9">
        <f t="shared" ref="G11" si="3">STDEV(B11:E11)*10/2</f>
        <v>14.433756729740645</v>
      </c>
    </row>
    <row r="13" spans="1:7" ht="15.6">
      <c r="A13" s="2" t="s">
        <v>16</v>
      </c>
    </row>
    <row r="14" spans="1:7" ht="15.6">
      <c r="A14" s="3" t="s">
        <v>22</v>
      </c>
      <c r="B14" s="5" t="s">
        <v>17</v>
      </c>
      <c r="C14" s="5" t="s">
        <v>18</v>
      </c>
      <c r="D14" s="5" t="s">
        <v>19</v>
      </c>
      <c r="E14" s="5" t="s">
        <v>20</v>
      </c>
      <c r="F14" s="5" t="s">
        <v>21</v>
      </c>
    </row>
    <row r="15" spans="1:7">
      <c r="A15" s="7" t="s">
        <v>10</v>
      </c>
      <c r="B15" s="9">
        <v>3</v>
      </c>
      <c r="C15" s="9">
        <v>1</v>
      </c>
      <c r="D15" s="9">
        <v>1</v>
      </c>
      <c r="E15" s="9">
        <v>0</v>
      </c>
      <c r="F15" s="9">
        <v>0</v>
      </c>
    </row>
    <row r="16" spans="1:7">
      <c r="A16" s="7" t="s">
        <v>11</v>
      </c>
      <c r="B16" s="9">
        <v>2</v>
      </c>
      <c r="C16" s="9">
        <v>1</v>
      </c>
      <c r="D16" s="9">
        <v>1</v>
      </c>
      <c r="E16" s="9">
        <v>1</v>
      </c>
      <c r="F16" s="9">
        <v>0</v>
      </c>
    </row>
    <row r="17" spans="1:6">
      <c r="A17" s="7" t="s">
        <v>12</v>
      </c>
      <c r="B17" s="9">
        <v>2</v>
      </c>
      <c r="C17" s="9">
        <v>2</v>
      </c>
      <c r="D17" s="9">
        <v>1</v>
      </c>
      <c r="E17" s="9">
        <v>0</v>
      </c>
      <c r="F17" s="9">
        <v>0</v>
      </c>
    </row>
    <row r="18" spans="1:6">
      <c r="A18" s="8" t="s">
        <v>14</v>
      </c>
      <c r="B18" s="9">
        <f ca="1">AVERAGE(B18:B20)</f>
        <v>38.888888888888886</v>
      </c>
      <c r="C18" s="9">
        <f ca="1">AVERAGE(C18:C20)</f>
        <v>22.222222222222218</v>
      </c>
      <c r="D18" s="9">
        <f ca="1">AVERAGE(D18:D20)</f>
        <v>16.666666666666664</v>
      </c>
      <c r="E18" s="9">
        <f ca="1">AVERAGE(E18:E20)</f>
        <v>5.5555555555555545</v>
      </c>
      <c r="F18" s="9">
        <v>0</v>
      </c>
    </row>
    <row r="19" spans="1:6">
      <c r="A19" s="8" t="s">
        <v>15</v>
      </c>
      <c r="B19" s="9">
        <f ca="1">STDEV(B18:B20)/2</f>
        <v>4.8112522432468818</v>
      </c>
      <c r="C19" s="9">
        <f ca="1">STDEV(C18:C20)/2</f>
        <v>4.8112522432468818</v>
      </c>
      <c r="D19" s="9">
        <f ca="1">STDEV(D18:D20)</f>
        <v>0</v>
      </c>
      <c r="E19" s="9">
        <f ca="1">STDEV(E18:E20)/2</f>
        <v>4.8112522432468809</v>
      </c>
      <c r="F19" s="9">
        <v>0</v>
      </c>
    </row>
    <row r="20" spans="1:6">
      <c r="A20" s="10" t="s">
        <v>23</v>
      </c>
      <c r="B20" s="9"/>
      <c r="C20" s="9"/>
      <c r="D20" s="9"/>
      <c r="E20" s="9"/>
      <c r="F20" s="9"/>
    </row>
    <row r="21" spans="1:6">
      <c r="A21" s="8" t="s">
        <v>14</v>
      </c>
      <c r="B21" s="11">
        <f ca="1">AVERAGE(B18:B20)*100</f>
        <v>25.6</v>
      </c>
      <c r="C21" s="11">
        <f ca="1">AVERAGE(C18:C20)*100</f>
        <v>24.4</v>
      </c>
      <c r="D21" s="11">
        <f ca="1">AVERAGE(D18:D20)*100</f>
        <v>23.533333333333331</v>
      </c>
      <c r="E21" s="11">
        <f ca="1">AVERAGE(E18:E20)*100</f>
        <v>19.600000000000005</v>
      </c>
      <c r="F21" s="11">
        <f>AVERAGE(F18:F20)*100</f>
        <v>0</v>
      </c>
    </row>
    <row r="22" spans="1:6">
      <c r="A22" s="8" t="s">
        <v>15</v>
      </c>
      <c r="B22" s="12">
        <f ca="1">STDEV(B18:B20)*100/2</f>
        <v>1.5524174696259965</v>
      </c>
      <c r="C22" s="12">
        <f ca="1">STDEV(C18:C20)*100/2</f>
        <v>0.35000000000000031</v>
      </c>
      <c r="D22" s="9">
        <f ca="1">STDEV(D18:D20)*100/2</f>
        <v>0.9291573243177611</v>
      </c>
      <c r="E22" s="9">
        <f ca="1">STDEV(E18:E20)*100/2</f>
        <v>0.95393920141692257</v>
      </c>
      <c r="F22" s="9">
        <f>STDEV(F18:F20)*100/2</f>
        <v>0</v>
      </c>
    </row>
    <row r="23" spans="1:6" ht="18">
      <c r="A23" s="2" t="s">
        <v>24</v>
      </c>
    </row>
    <row r="24" spans="1:6" ht="18">
      <c r="A24" s="6" t="s">
        <v>25</v>
      </c>
      <c r="B24" s="7" t="s">
        <v>10</v>
      </c>
      <c r="C24" s="7" t="s">
        <v>11</v>
      </c>
      <c r="D24" s="7" t="s">
        <v>12</v>
      </c>
      <c r="E24" s="8" t="s">
        <v>14</v>
      </c>
      <c r="F24" s="8" t="s">
        <v>15</v>
      </c>
    </row>
    <row r="25" spans="1:6">
      <c r="A25" s="9">
        <v>0</v>
      </c>
      <c r="B25" s="9">
        <v>3</v>
      </c>
      <c r="C25" s="9">
        <v>4</v>
      </c>
      <c r="D25" s="9">
        <v>5</v>
      </c>
      <c r="E25" s="9">
        <f>AVERAGE(B25:D25)*10</f>
        <v>40</v>
      </c>
      <c r="F25" s="9">
        <f>STDEV(B25:D25)*10/2</f>
        <v>5</v>
      </c>
    </row>
    <row r="26" spans="1:6">
      <c r="A26" s="9">
        <v>50</v>
      </c>
      <c r="B26" s="9">
        <v>6</v>
      </c>
      <c r="C26" s="9">
        <v>4</v>
      </c>
      <c r="D26" s="9">
        <v>7</v>
      </c>
      <c r="E26" s="9">
        <f>AVERAGE(B26:D26)*10</f>
        <v>56.666666666666671</v>
      </c>
      <c r="F26" s="9">
        <f t="shared" ref="F26:F28" si="4">STDEV(B26:D26)*10/2</f>
        <v>7.6376261582597369</v>
      </c>
    </row>
    <row r="27" spans="1:6">
      <c r="A27" s="9">
        <v>100</v>
      </c>
      <c r="B27" s="9">
        <v>8</v>
      </c>
      <c r="C27" s="9">
        <v>9</v>
      </c>
      <c r="D27" s="9">
        <v>10</v>
      </c>
      <c r="E27" s="9">
        <f t="shared" ref="E27:E28" si="5">AVERAGE(B27:D27)*10</f>
        <v>90</v>
      </c>
      <c r="F27" s="9">
        <f t="shared" si="4"/>
        <v>5</v>
      </c>
    </row>
    <row r="28" spans="1:6">
      <c r="A28" s="9">
        <v>200</v>
      </c>
      <c r="B28" s="9">
        <v>5</v>
      </c>
      <c r="C28" s="9">
        <v>4</v>
      </c>
      <c r="D28" s="9">
        <v>8</v>
      </c>
      <c r="E28" s="9">
        <f t="shared" si="5"/>
        <v>56.666666666666671</v>
      </c>
      <c r="F28" s="9">
        <f t="shared" si="4"/>
        <v>10.408329997330668</v>
      </c>
    </row>
    <row r="29" spans="1:6" ht="15.6">
      <c r="A29" s="1" t="s">
        <v>26</v>
      </c>
    </row>
    <row r="30" spans="1:6">
      <c r="A30" s="3" t="s">
        <v>27</v>
      </c>
      <c r="B30" s="3" t="s">
        <v>10</v>
      </c>
      <c r="C30" s="3" t="s">
        <v>11</v>
      </c>
      <c r="D30" s="3" t="s">
        <v>12</v>
      </c>
      <c r="E30" s="4" t="s">
        <v>14</v>
      </c>
      <c r="F30" s="4" t="s">
        <v>15</v>
      </c>
    </row>
    <row r="31" spans="1:6">
      <c r="A31" s="13">
        <v>0</v>
      </c>
      <c r="B31" s="13">
        <v>3</v>
      </c>
      <c r="C31" s="13">
        <v>4</v>
      </c>
      <c r="D31" s="13">
        <v>5</v>
      </c>
      <c r="E31" s="13">
        <f>AVERAGE(B31:D31)*10</f>
        <v>40</v>
      </c>
      <c r="F31" s="13">
        <f>STDEV(B31:D31)*10</f>
        <v>10</v>
      </c>
    </row>
    <row r="32" spans="1:6">
      <c r="A32" s="13">
        <v>7</v>
      </c>
      <c r="B32" s="13">
        <v>9</v>
      </c>
      <c r="C32" s="13">
        <v>9</v>
      </c>
      <c r="D32" s="13">
        <v>8</v>
      </c>
      <c r="E32" s="13">
        <f t="shared" ref="E32:E36" si="6">AVERAGE(B32:D32)*10</f>
        <v>86.666666666666657</v>
      </c>
      <c r="F32" s="13">
        <f t="shared" ref="F32:F36" si="7">STDEV(B32:D32)*10</f>
        <v>5.7735026918962165</v>
      </c>
    </row>
    <row r="33" spans="1:6">
      <c r="A33" s="13">
        <v>14</v>
      </c>
      <c r="B33" s="13">
        <v>9</v>
      </c>
      <c r="C33" s="13">
        <v>8</v>
      </c>
      <c r="D33" s="13">
        <v>7</v>
      </c>
      <c r="E33" s="13">
        <f t="shared" si="6"/>
        <v>80</v>
      </c>
      <c r="F33" s="13">
        <f t="shared" si="7"/>
        <v>10</v>
      </c>
    </row>
    <row r="34" spans="1:6">
      <c r="A34" s="13">
        <v>21</v>
      </c>
      <c r="B34" s="13">
        <v>7</v>
      </c>
      <c r="C34" s="13">
        <v>7</v>
      </c>
      <c r="D34" s="13">
        <v>6</v>
      </c>
      <c r="E34" s="13">
        <f t="shared" si="6"/>
        <v>66.666666666666671</v>
      </c>
      <c r="F34" s="13">
        <f t="shared" si="7"/>
        <v>5.7735026918962165</v>
      </c>
    </row>
    <row r="35" spans="1:6">
      <c r="A35" s="13">
        <v>28</v>
      </c>
      <c r="B35" s="13">
        <v>6</v>
      </c>
      <c r="C35" s="13">
        <v>4</v>
      </c>
      <c r="D35" s="13">
        <v>4</v>
      </c>
      <c r="E35" s="13">
        <f t="shared" si="6"/>
        <v>46.666666666666671</v>
      </c>
      <c r="F35" s="13">
        <f t="shared" si="7"/>
        <v>11.547005383792525</v>
      </c>
    </row>
    <row r="36" spans="1:6">
      <c r="A36" s="13">
        <v>35</v>
      </c>
      <c r="B36" s="13">
        <v>3</v>
      </c>
      <c r="C36" s="13">
        <v>3</v>
      </c>
      <c r="D36" s="13">
        <v>2</v>
      </c>
      <c r="E36" s="13">
        <f t="shared" si="6"/>
        <v>26.666666666666664</v>
      </c>
      <c r="F36" s="13">
        <f t="shared" si="7"/>
        <v>5.7735026918962626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Sheet1!OLE_LINK35</vt:lpstr>
      <vt:lpstr>Sheet1!OLE_LINK68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2016-07-18T13:06:27Z</dcterms:modified>
</cp:coreProperties>
</file>