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1475" windowHeight="4500" activeTab="1"/>
  </bookViews>
  <sheets>
    <sheet name="Standard Control" sheetId="9" r:id="rId1"/>
    <sheet name="Samples" sheetId="14" r:id="rId2"/>
    <sheet name="solution base" sheetId="15" r:id="rId3"/>
  </sheets>
  <calcPr calcId="145621"/>
</workbook>
</file>

<file path=xl/calcChain.xml><?xml version="1.0" encoding="utf-8"?>
<calcChain xmlns="http://schemas.openxmlformats.org/spreadsheetml/2006/main">
  <c r="F6" i="14" l="1"/>
  <c r="D6" i="14"/>
  <c r="E6" i="14" s="1"/>
  <c r="E5" i="14"/>
  <c r="F3" i="14"/>
  <c r="D4" i="14" l="1"/>
  <c r="F3" i="9"/>
  <c r="G13" i="15" l="1"/>
  <c r="G14" i="15"/>
  <c r="G15" i="15"/>
  <c r="G16" i="15"/>
  <c r="G17" i="15"/>
  <c r="G18" i="15"/>
  <c r="G19" i="15"/>
  <c r="G20" i="15"/>
  <c r="G21" i="15"/>
  <c r="G22" i="15"/>
  <c r="G23" i="15"/>
  <c r="G3" i="15"/>
  <c r="G4" i="15"/>
  <c r="G5" i="15"/>
  <c r="G6" i="15"/>
  <c r="G7" i="15"/>
  <c r="G8" i="15"/>
  <c r="G9" i="15"/>
  <c r="G10" i="15"/>
  <c r="G11" i="15"/>
  <c r="G12" i="15"/>
  <c r="G2" i="15"/>
  <c r="E13" i="15"/>
  <c r="F15" i="15" s="1"/>
  <c r="E3" i="15"/>
  <c r="E4" i="15"/>
  <c r="E5" i="15"/>
  <c r="E6" i="15"/>
  <c r="E7" i="15"/>
  <c r="E8" i="15"/>
  <c r="E9" i="15"/>
  <c r="E10" i="15"/>
  <c r="E11" i="15"/>
  <c r="E12" i="15"/>
  <c r="E14" i="15"/>
  <c r="E15" i="15"/>
  <c r="E16" i="15"/>
  <c r="E17" i="15"/>
  <c r="E18" i="15"/>
  <c r="E19" i="15"/>
  <c r="E20" i="15"/>
  <c r="E21" i="15"/>
  <c r="E22" i="15"/>
  <c r="E23" i="15"/>
  <c r="E2" i="15"/>
  <c r="F5" i="15" s="1"/>
  <c r="F23" i="15" l="1"/>
  <c r="F19" i="15"/>
  <c r="F14" i="15"/>
  <c r="F22" i="15"/>
  <c r="F20" i="15"/>
  <c r="F18" i="15"/>
  <c r="F16" i="15"/>
  <c r="F21" i="15"/>
  <c r="F17" i="15"/>
  <c r="F12" i="15"/>
  <c r="F10" i="15"/>
  <c r="F8" i="15"/>
  <c r="F6" i="15"/>
  <c r="F4" i="15"/>
  <c r="F3" i="15"/>
  <c r="F11" i="15"/>
  <c r="F9" i="15"/>
  <c r="F7" i="15"/>
  <c r="F4" i="14" l="1"/>
  <c r="F5" i="14"/>
  <c r="D3" i="14"/>
  <c r="E4" i="14"/>
  <c r="D5" i="14"/>
  <c r="F4" i="9" l="1"/>
  <c r="F5" i="9"/>
  <c r="F6" i="9"/>
  <c r="F7" i="9"/>
  <c r="D3" i="9" l="1"/>
  <c r="D4" i="9"/>
  <c r="D5" i="9"/>
  <c r="D6" i="9"/>
  <c r="D7" i="9"/>
  <c r="D2" i="9"/>
  <c r="E4" i="9" s="1"/>
  <c r="E7" i="9" l="1"/>
  <c r="E5" i="9"/>
  <c r="E3" i="9"/>
  <c r="E6" i="9"/>
</calcChain>
</file>

<file path=xl/sharedStrings.xml><?xml version="1.0" encoding="utf-8"?>
<sst xmlns="http://schemas.openxmlformats.org/spreadsheetml/2006/main" count="26" uniqueCount="14">
  <si>
    <t>Control</t>
  </si>
  <si>
    <t>X</t>
  </si>
  <si>
    <t>OD1</t>
  </si>
  <si>
    <t>OD2</t>
  </si>
  <si>
    <t>%inhibition</t>
  </si>
  <si>
    <t>extract</t>
  </si>
  <si>
    <t>SD</t>
  </si>
  <si>
    <t>Sample</t>
  </si>
  <si>
    <t>OD3</t>
  </si>
  <si>
    <t xml:space="preserve">control </t>
  </si>
  <si>
    <t>Concentration (mg/ml)</t>
  </si>
  <si>
    <t>QiF10</t>
  </si>
  <si>
    <t>Trolox</t>
  </si>
  <si>
    <t>Concentration of control = 25 mg/ml --&gt; % inhibition = 97.65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</si>
</sst>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Fill="1" applyBorder="1"/>
    <xf numFmtId="0" fontId="0" fillId="0" borderId="8" xfId="0" applyBorder="1"/>
    <xf numFmtId="0" fontId="0" fillId="0" borderId="8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'Standard Control'!$A$3:$A$7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</c:numCache>
            </c:numRef>
          </c:xVal>
          <c:yVal>
            <c:numRef>
              <c:f>'Standard Control'!$E$3:$E$7</c:f>
              <c:numCache>
                <c:formatCode>General</c:formatCode>
                <c:ptCount val="5"/>
                <c:pt idx="0">
                  <c:v>97.620008067769263</c:v>
                </c:pt>
                <c:pt idx="1">
                  <c:v>97.53933037515128</c:v>
                </c:pt>
                <c:pt idx="2">
                  <c:v>97.216619604679309</c:v>
                </c:pt>
                <c:pt idx="3">
                  <c:v>97.095603065752314</c:v>
                </c:pt>
                <c:pt idx="4">
                  <c:v>96.97458652682532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65632"/>
        <c:axId val="196482560"/>
      </c:scatterChart>
      <c:valAx>
        <c:axId val="1929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482560"/>
        <c:crosses val="autoZero"/>
        <c:crossBetween val="midCat"/>
      </c:valAx>
      <c:valAx>
        <c:axId val="19648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2965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2</xdr:row>
      <xdr:rowOff>90487</xdr:rowOff>
    </xdr:from>
    <xdr:to>
      <xdr:col>13</xdr:col>
      <xdr:colOff>523875</xdr:colOff>
      <xdr:row>17</xdr:row>
      <xdr:rowOff>119062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3" sqref="B3:C3"/>
    </sheetView>
  </sheetViews>
  <sheetFormatPr defaultRowHeight="15" x14ac:dyDescent="0.25"/>
  <cols>
    <col min="1" max="1" width="22.140625" customWidth="1"/>
    <col min="5" max="5" width="12.140625" customWidth="1"/>
  </cols>
  <sheetData>
    <row r="1" spans="1:6" x14ac:dyDescent="0.25">
      <c r="A1" t="s">
        <v>10</v>
      </c>
      <c r="B1" t="s">
        <v>2</v>
      </c>
      <c r="C1" t="s">
        <v>3</v>
      </c>
      <c r="D1" t="s">
        <v>1</v>
      </c>
      <c r="E1" t="s">
        <v>4</v>
      </c>
      <c r="F1" t="s">
        <v>6</v>
      </c>
    </row>
    <row r="2" spans="1:6" x14ac:dyDescent="0.25">
      <c r="A2" t="s">
        <v>9</v>
      </c>
      <c r="B2">
        <v>1.234</v>
      </c>
      <c r="C2">
        <v>1.2450000000000001</v>
      </c>
      <c r="D2">
        <f>AVERAGE(B2:C2)</f>
        <v>1.2395</v>
      </c>
    </row>
    <row r="3" spans="1:6" x14ac:dyDescent="0.25">
      <c r="A3" s="14">
        <v>25</v>
      </c>
      <c r="B3" s="14">
        <v>0.03</v>
      </c>
      <c r="C3" s="14">
        <v>2.9000000000000001E-2</v>
      </c>
      <c r="D3" s="14">
        <f t="shared" ref="D3:D7" si="0">AVERAGE(B3:C3)</f>
        <v>2.9499999999999998E-2</v>
      </c>
      <c r="E3" s="14">
        <f>($D$2-D3)/$D$2*100</f>
        <v>97.620008067769263</v>
      </c>
      <c r="F3" s="14">
        <f>STDEVA(B3:C3)</f>
        <v>7.0710678118654567E-4</v>
      </c>
    </row>
    <row r="4" spans="1:6" x14ac:dyDescent="0.25">
      <c r="A4">
        <v>20</v>
      </c>
      <c r="B4">
        <v>3.1E-2</v>
      </c>
      <c r="C4">
        <v>0.03</v>
      </c>
      <c r="D4">
        <f t="shared" si="0"/>
        <v>3.0499999999999999E-2</v>
      </c>
      <c r="E4">
        <f t="shared" ref="E4:E7" si="1">($D$2-D4)/$D$2*100</f>
        <v>97.53933037515128</v>
      </c>
      <c r="F4">
        <f t="shared" ref="F4:F7" si="2">STDEVA(B4:C4)</f>
        <v>7.0710678118654816E-4</v>
      </c>
    </row>
    <row r="5" spans="1:6" x14ac:dyDescent="0.25">
      <c r="A5">
        <v>10</v>
      </c>
      <c r="B5">
        <v>3.3000000000000002E-2</v>
      </c>
      <c r="C5">
        <v>3.5999999999999997E-2</v>
      </c>
      <c r="D5">
        <f t="shared" si="0"/>
        <v>3.4500000000000003E-2</v>
      </c>
      <c r="E5">
        <f t="shared" si="1"/>
        <v>97.216619604679309</v>
      </c>
      <c r="F5">
        <f t="shared" si="2"/>
        <v>2.1213203435596394E-3</v>
      </c>
    </row>
    <row r="6" spans="1:6" x14ac:dyDescent="0.25">
      <c r="A6">
        <v>5</v>
      </c>
      <c r="B6">
        <v>3.5999999999999997E-2</v>
      </c>
      <c r="C6">
        <v>3.5999999999999997E-2</v>
      </c>
      <c r="D6">
        <f t="shared" si="0"/>
        <v>3.5999999999999997E-2</v>
      </c>
      <c r="E6">
        <f t="shared" si="1"/>
        <v>97.095603065752314</v>
      </c>
      <c r="F6">
        <f t="shared" si="2"/>
        <v>0</v>
      </c>
    </row>
    <row r="7" spans="1:6" x14ac:dyDescent="0.25">
      <c r="A7">
        <v>1</v>
      </c>
      <c r="B7">
        <v>3.5999999999999997E-2</v>
      </c>
      <c r="C7">
        <v>3.9E-2</v>
      </c>
      <c r="D7">
        <f t="shared" si="0"/>
        <v>3.7499999999999999E-2</v>
      </c>
      <c r="E7">
        <f t="shared" si="1"/>
        <v>96.97458652682532</v>
      </c>
      <c r="F7">
        <f t="shared" si="2"/>
        <v>2.1213203435596446E-3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H3" sqref="H3"/>
    </sheetView>
  </sheetViews>
  <sheetFormatPr defaultRowHeight="15" x14ac:dyDescent="0.25"/>
  <cols>
    <col min="5" max="5" width="12.85546875" customWidth="1"/>
  </cols>
  <sheetData>
    <row r="1" spans="1:9" x14ac:dyDescent="0.25">
      <c r="A1" s="15" t="s">
        <v>13</v>
      </c>
      <c r="B1" s="15"/>
      <c r="C1" s="15"/>
      <c r="D1" s="15"/>
      <c r="E1" s="15"/>
      <c r="F1" s="15"/>
    </row>
    <row r="2" spans="1:9" x14ac:dyDescent="0.25">
      <c r="A2" s="3"/>
      <c r="B2" s="11" t="s">
        <v>2</v>
      </c>
      <c r="C2" s="3" t="s">
        <v>3</v>
      </c>
      <c r="D2" s="3" t="s">
        <v>1</v>
      </c>
      <c r="E2" s="3" t="s">
        <v>4</v>
      </c>
      <c r="F2" s="3" t="s">
        <v>6</v>
      </c>
    </row>
    <row r="3" spans="1:9" x14ac:dyDescent="0.25">
      <c r="A3" s="13" t="s">
        <v>0</v>
      </c>
      <c r="B3" s="12">
        <v>0.77400000000000002</v>
      </c>
      <c r="C3" s="12">
        <v>0.76400000000000001</v>
      </c>
      <c r="D3" s="12">
        <f>AVERAGE(B3:C3)</f>
        <v>0.76900000000000002</v>
      </c>
      <c r="E3" s="12"/>
      <c r="F3" s="12">
        <f>STDEVA(B3:C3)</f>
        <v>7.0710678118654814E-3</v>
      </c>
    </row>
    <row r="4" spans="1:9" x14ac:dyDescent="0.25">
      <c r="A4" s="4" t="s">
        <v>11</v>
      </c>
      <c r="B4" s="8">
        <v>4.2000000000000003E-2</v>
      </c>
      <c r="C4" s="8">
        <v>4.2999999999999997E-2</v>
      </c>
      <c r="D4" s="8">
        <f>AVERAGE(B4:C4)</f>
        <v>4.2499999999999996E-2</v>
      </c>
      <c r="E4" s="8">
        <f>($D$3-D4)/$D$3*100</f>
        <v>94.473342002600774</v>
      </c>
      <c r="F4" s="8">
        <f>STDEVA(B4:C4)</f>
        <v>7.0710678118654328E-4</v>
      </c>
    </row>
    <row r="5" spans="1:9" x14ac:dyDescent="0.25">
      <c r="A5" s="7" t="s">
        <v>5</v>
      </c>
      <c r="B5" s="7">
        <v>2.1000000000000001E-2</v>
      </c>
      <c r="C5" s="7">
        <v>1.9E-2</v>
      </c>
      <c r="D5" s="7">
        <f>AVERAGE(B5:C5)</f>
        <v>0.02</v>
      </c>
      <c r="E5" s="7">
        <f>($D$3-D5)/$D$3*100</f>
        <v>97.399219765929786</v>
      </c>
      <c r="F5" s="7">
        <f>STDEVA(B5:C5)</f>
        <v>1.4142135623730963E-3</v>
      </c>
    </row>
    <row r="6" spans="1:9" x14ac:dyDescent="0.25">
      <c r="A6" s="2" t="s">
        <v>12</v>
      </c>
      <c r="B6" s="16">
        <v>1.7000000000000001E-2</v>
      </c>
      <c r="C6" s="16">
        <v>1.9E-2</v>
      </c>
      <c r="D6" s="16">
        <f>AVERAGE(B6:C6 )</f>
        <v>1.8000000000000002E-2</v>
      </c>
      <c r="E6" s="16">
        <f>($D$3-D6)/$D$3*100</f>
        <v>97.65929778933679</v>
      </c>
      <c r="F6" s="16">
        <f>STDEV(B6:C6)</f>
        <v>1.4142135623730939E-3</v>
      </c>
      <c r="H6" s="10"/>
    </row>
    <row r="11" spans="1:9" x14ac:dyDescent="0.25">
      <c r="I11" s="10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20" sqref="I20"/>
    </sheetView>
  </sheetViews>
  <sheetFormatPr defaultRowHeight="15" x14ac:dyDescent="0.25"/>
  <sheetData>
    <row r="1" spans="1:7" x14ac:dyDescent="0.25">
      <c r="A1" s="7" t="s">
        <v>7</v>
      </c>
      <c r="B1" s="2" t="s">
        <v>2</v>
      </c>
      <c r="C1" s="3" t="s">
        <v>3</v>
      </c>
      <c r="D1" s="3" t="s">
        <v>8</v>
      </c>
      <c r="E1" s="3" t="s">
        <v>1</v>
      </c>
      <c r="F1" s="2" t="s">
        <v>4</v>
      </c>
      <c r="G1" s="3" t="s">
        <v>6</v>
      </c>
    </row>
    <row r="2" spans="1:7" x14ac:dyDescent="0.25">
      <c r="A2" s="6" t="s">
        <v>0</v>
      </c>
      <c r="B2" s="1">
        <v>0.32</v>
      </c>
      <c r="C2" s="1">
        <v>0.31</v>
      </c>
      <c r="D2" s="1">
        <v>0.3</v>
      </c>
      <c r="E2" s="1">
        <f>AVERAGE(B2:D2)</f>
        <v>0.31</v>
      </c>
      <c r="F2" s="1"/>
      <c r="G2" s="1">
        <f>STDEVA(B2:D2)</f>
        <v>1.0000000000000009E-2</v>
      </c>
    </row>
    <row r="3" spans="1:7" x14ac:dyDescent="0.25">
      <c r="A3" s="6">
        <v>1</v>
      </c>
      <c r="B3" s="6">
        <v>0.312</v>
      </c>
      <c r="C3" s="6">
        <v>0.33200000000000002</v>
      </c>
      <c r="D3" s="6">
        <v>0.31900000000000001</v>
      </c>
      <c r="E3" s="1">
        <f t="shared" ref="E3:E23" si="0">AVERAGE(B3:D3)</f>
        <v>0.32100000000000001</v>
      </c>
      <c r="F3" s="6">
        <f>($E$2-E3)/$E$2*100</f>
        <v>-3.5483870967741971</v>
      </c>
      <c r="G3" s="1">
        <f t="shared" ref="G3:G23" si="1">STDEVA(B3:D3)</f>
        <v>1.0148891565092228E-2</v>
      </c>
    </row>
    <row r="4" spans="1:7" x14ac:dyDescent="0.25">
      <c r="A4" s="6">
        <v>2</v>
      </c>
      <c r="B4" s="6">
        <v>0.313</v>
      </c>
      <c r="C4" s="6">
        <v>0.312</v>
      </c>
      <c r="D4" s="6">
        <v>0.311</v>
      </c>
      <c r="E4" s="1">
        <f t="shared" si="0"/>
        <v>0.312</v>
      </c>
      <c r="F4" s="6">
        <f t="shared" ref="F4:F12" si="2">($E$2-E4)/$E$2*100</f>
        <v>-0.64516129032258129</v>
      </c>
      <c r="G4" s="1">
        <f t="shared" si="1"/>
        <v>1.0000000000000009E-3</v>
      </c>
    </row>
    <row r="5" spans="1:7" x14ac:dyDescent="0.25">
      <c r="A5" s="6">
        <v>3</v>
      </c>
      <c r="B5" s="6">
        <v>0.315</v>
      </c>
      <c r="C5" s="6">
        <v>0.314</v>
      </c>
      <c r="D5" s="6">
        <v>0.314</v>
      </c>
      <c r="E5" s="1">
        <f t="shared" si="0"/>
        <v>0.31433333333333335</v>
      </c>
      <c r="F5" s="6">
        <f t="shared" si="2"/>
        <v>-1.3978494623655986</v>
      </c>
      <c r="G5" s="1">
        <f t="shared" si="1"/>
        <v>5.7735026918962634E-4</v>
      </c>
    </row>
    <row r="6" spans="1:7" x14ac:dyDescent="0.25">
      <c r="A6" s="6">
        <v>4</v>
      </c>
      <c r="B6" s="6">
        <v>0.317</v>
      </c>
      <c r="C6" s="6">
        <v>0.316</v>
      </c>
      <c r="D6" s="6">
        <v>0.316</v>
      </c>
      <c r="E6" s="1">
        <f t="shared" si="0"/>
        <v>0.31633333333333336</v>
      </c>
      <c r="F6" s="6">
        <f t="shared" si="2"/>
        <v>-2.04301075268818</v>
      </c>
      <c r="G6" s="1">
        <f t="shared" si="1"/>
        <v>5.7735026918962634E-4</v>
      </c>
    </row>
    <row r="7" spans="1:7" x14ac:dyDescent="0.25">
      <c r="A7" s="6">
        <v>5</v>
      </c>
      <c r="B7" s="6">
        <v>0.316</v>
      </c>
      <c r="C7" s="6">
        <v>0.315</v>
      </c>
      <c r="D7" s="6">
        <v>0.314</v>
      </c>
      <c r="E7" s="1">
        <f t="shared" si="0"/>
        <v>0.315</v>
      </c>
      <c r="F7" s="6">
        <f t="shared" si="2"/>
        <v>-1.6129032258064528</v>
      </c>
      <c r="G7" s="1">
        <f t="shared" si="1"/>
        <v>1.0000000000000009E-3</v>
      </c>
    </row>
    <row r="8" spans="1:7" x14ac:dyDescent="0.25">
      <c r="A8" s="6">
        <v>6</v>
      </c>
      <c r="B8" s="6">
        <v>0.315</v>
      </c>
      <c r="C8" s="6">
        <v>0.313</v>
      </c>
      <c r="D8" s="6">
        <v>0.315</v>
      </c>
      <c r="E8" s="1">
        <f t="shared" si="0"/>
        <v>0.31433333333333335</v>
      </c>
      <c r="F8" s="6">
        <f t="shared" si="2"/>
        <v>-1.3978494623655986</v>
      </c>
      <c r="G8" s="1">
        <f t="shared" si="1"/>
        <v>1.1547005383792527E-3</v>
      </c>
    </row>
    <row r="9" spans="1:7" x14ac:dyDescent="0.25">
      <c r="A9" s="6">
        <v>7</v>
      </c>
      <c r="B9" s="6">
        <v>0.316</v>
      </c>
      <c r="C9" s="6">
        <v>0.316</v>
      </c>
      <c r="D9" s="6">
        <v>0.317</v>
      </c>
      <c r="E9" s="1">
        <f t="shared" si="0"/>
        <v>0.31633333333333336</v>
      </c>
      <c r="F9" s="6">
        <f t="shared" si="2"/>
        <v>-2.04301075268818</v>
      </c>
      <c r="G9" s="1">
        <f t="shared" si="1"/>
        <v>5.7735026918962634E-4</v>
      </c>
    </row>
    <row r="10" spans="1:7" x14ac:dyDescent="0.25">
      <c r="A10" s="6">
        <v>8</v>
      </c>
      <c r="B10" s="6">
        <v>0.311</v>
      </c>
      <c r="C10" s="6">
        <v>0.313</v>
      </c>
      <c r="D10" s="6">
        <v>0.311</v>
      </c>
      <c r="E10" s="1">
        <f t="shared" si="0"/>
        <v>0.3116666666666667</v>
      </c>
      <c r="F10" s="6">
        <f t="shared" si="2"/>
        <v>-0.53763440860216294</v>
      </c>
      <c r="G10" s="1">
        <f t="shared" si="1"/>
        <v>1.1547005383792527E-3</v>
      </c>
    </row>
    <row r="11" spans="1:7" x14ac:dyDescent="0.25">
      <c r="A11" s="6">
        <v>9</v>
      </c>
      <c r="B11" s="6">
        <v>0.312</v>
      </c>
      <c r="C11" s="6">
        <v>0.312</v>
      </c>
      <c r="D11" s="6">
        <v>0.311</v>
      </c>
      <c r="E11" s="1">
        <f t="shared" si="0"/>
        <v>0.3116666666666667</v>
      </c>
      <c r="F11" s="6">
        <f t="shared" si="2"/>
        <v>-0.53763440860216294</v>
      </c>
      <c r="G11" s="1">
        <f t="shared" si="1"/>
        <v>5.7735026918962634E-4</v>
      </c>
    </row>
    <row r="12" spans="1:7" x14ac:dyDescent="0.25">
      <c r="A12" s="7">
        <v>10</v>
      </c>
      <c r="B12" s="7">
        <v>0.314</v>
      </c>
      <c r="C12" s="7">
        <v>0.313</v>
      </c>
      <c r="D12" s="7">
        <v>0.315</v>
      </c>
      <c r="E12" s="5">
        <f t="shared" si="0"/>
        <v>0.314</v>
      </c>
      <c r="F12" s="9">
        <f t="shared" si="2"/>
        <v>-1.2903225806451626</v>
      </c>
      <c r="G12" s="5">
        <f t="shared" si="1"/>
        <v>1.0000000000000009E-3</v>
      </c>
    </row>
    <row r="13" spans="1:7" x14ac:dyDescent="0.25">
      <c r="A13" s="6" t="s">
        <v>0</v>
      </c>
      <c r="B13" s="6">
        <v>0.28899999999999998</v>
      </c>
      <c r="C13" s="6">
        <v>0.28699999999999998</v>
      </c>
      <c r="D13" s="6">
        <v>0.28799999999999998</v>
      </c>
      <c r="E13" s="1">
        <f>AVERAGE(B13:D13)</f>
        <v>0.28799999999999998</v>
      </c>
      <c r="F13" s="6"/>
      <c r="G13" s="1">
        <f>STDEVA(B13:D13)</f>
        <v>1.0000000000000009E-3</v>
      </c>
    </row>
    <row r="14" spans="1:7" x14ac:dyDescent="0.25">
      <c r="A14" s="6">
        <v>11</v>
      </c>
      <c r="B14" s="6">
        <v>0.28999999999999998</v>
      </c>
      <c r="C14" s="6">
        <v>0.29099999999999998</v>
      </c>
      <c r="D14" s="6">
        <v>0.28999999999999998</v>
      </c>
      <c r="E14" s="1">
        <f t="shared" si="0"/>
        <v>0.29033333333333333</v>
      </c>
      <c r="F14" s="6">
        <f>($E$13-E14)/$E$13*100</f>
        <v>-0.81018518518519245</v>
      </c>
      <c r="G14" s="1">
        <f t="shared" si="1"/>
        <v>5.7735026918962634E-4</v>
      </c>
    </row>
    <row r="15" spans="1:7" x14ac:dyDescent="0.25">
      <c r="A15" s="6">
        <v>12</v>
      </c>
      <c r="B15" s="6">
        <v>0.29299999999999998</v>
      </c>
      <c r="C15" s="6">
        <v>0.29599999999999999</v>
      </c>
      <c r="D15" s="6">
        <v>0.30099999999999999</v>
      </c>
      <c r="E15" s="1">
        <f t="shared" si="0"/>
        <v>0.29666666666666663</v>
      </c>
      <c r="F15" s="6">
        <f t="shared" ref="F15:F23" si="3">($E$13-E15)/$E$13*100</f>
        <v>-3.0092592592592555</v>
      </c>
      <c r="G15" s="1">
        <f t="shared" si="1"/>
        <v>4.0414518843273836E-3</v>
      </c>
    </row>
    <row r="16" spans="1:7" x14ac:dyDescent="0.25">
      <c r="A16" s="6">
        <v>13</v>
      </c>
      <c r="B16" s="6">
        <v>0.28699999999999998</v>
      </c>
      <c r="C16" s="6">
        <v>0.29099999999999998</v>
      </c>
      <c r="D16" s="6">
        <v>0.3</v>
      </c>
      <c r="E16" s="1">
        <f t="shared" si="0"/>
        <v>0.29266666666666663</v>
      </c>
      <c r="F16" s="6">
        <f t="shared" si="3"/>
        <v>-1.6203703703703654</v>
      </c>
      <c r="G16" s="1">
        <f t="shared" si="1"/>
        <v>6.6583281184793989E-3</v>
      </c>
    </row>
    <row r="17" spans="1:7" x14ac:dyDescent="0.25">
      <c r="A17" s="6">
        <v>14</v>
      </c>
      <c r="B17" s="6">
        <v>0.29399999999999998</v>
      </c>
      <c r="C17" s="6">
        <v>0.29199999999999998</v>
      </c>
      <c r="D17" s="6">
        <v>0.29599999999999999</v>
      </c>
      <c r="E17" s="1">
        <f t="shared" si="0"/>
        <v>0.29399999999999998</v>
      </c>
      <c r="F17" s="6">
        <f t="shared" si="3"/>
        <v>-2.0833333333333353</v>
      </c>
      <c r="G17" s="1">
        <f t="shared" si="1"/>
        <v>2.0000000000000018E-3</v>
      </c>
    </row>
    <row r="18" spans="1:7" x14ac:dyDescent="0.25">
      <c r="A18" s="6">
        <v>15</v>
      </c>
      <c r="B18" s="6">
        <v>0.29299999999999998</v>
      </c>
      <c r="C18" s="6">
        <v>0.29499999999999998</v>
      </c>
      <c r="D18" s="6">
        <v>0.29899999999999999</v>
      </c>
      <c r="E18" s="1">
        <f t="shared" si="0"/>
        <v>0.29566666666666669</v>
      </c>
      <c r="F18" s="6">
        <f t="shared" si="3"/>
        <v>-2.6620370370370523</v>
      </c>
      <c r="G18" s="1">
        <f t="shared" si="1"/>
        <v>3.0550504633038958E-3</v>
      </c>
    </row>
    <row r="19" spans="1:7" x14ac:dyDescent="0.25">
      <c r="A19" s="6">
        <v>16</v>
      </c>
      <c r="B19" s="6">
        <v>0.28899999999999998</v>
      </c>
      <c r="C19" s="6">
        <v>0.29099999999999998</v>
      </c>
      <c r="D19" s="6">
        <v>0.30099999999999999</v>
      </c>
      <c r="E19" s="1">
        <f t="shared" si="0"/>
        <v>0.29366666666666669</v>
      </c>
      <c r="F19" s="6">
        <f t="shared" si="3"/>
        <v>-1.9675925925926072</v>
      </c>
      <c r="G19" s="1">
        <f t="shared" si="1"/>
        <v>6.4291005073286427E-3</v>
      </c>
    </row>
    <row r="20" spans="1:7" x14ac:dyDescent="0.25">
      <c r="A20" s="6">
        <v>17</v>
      </c>
      <c r="B20" s="6">
        <v>0.29199999999999998</v>
      </c>
      <c r="C20" s="6">
        <v>0.29199999999999998</v>
      </c>
      <c r="D20" s="6">
        <v>0.29099999999999998</v>
      </c>
      <c r="E20" s="1">
        <f t="shared" si="0"/>
        <v>0.29166666666666669</v>
      </c>
      <c r="F20" s="6">
        <f t="shared" si="3"/>
        <v>-1.2731481481481624</v>
      </c>
      <c r="G20" s="1">
        <f t="shared" si="1"/>
        <v>5.7735026918962634E-4</v>
      </c>
    </row>
    <row r="21" spans="1:7" x14ac:dyDescent="0.25">
      <c r="A21" s="6">
        <v>18</v>
      </c>
      <c r="B21" s="6">
        <v>0.29099999999999998</v>
      </c>
      <c r="C21" s="6">
        <v>0.28999999999999998</v>
      </c>
      <c r="D21" s="6">
        <v>0.29299999999999998</v>
      </c>
      <c r="E21" s="1">
        <f t="shared" si="0"/>
        <v>0.29133333333333328</v>
      </c>
      <c r="F21" s="6">
        <f t="shared" si="3"/>
        <v>-1.1574074074073957</v>
      </c>
      <c r="G21" s="1">
        <f t="shared" si="1"/>
        <v>1.5275252316519481E-3</v>
      </c>
    </row>
    <row r="22" spans="1:7" x14ac:dyDescent="0.25">
      <c r="A22" s="6">
        <v>19</v>
      </c>
      <c r="B22" s="6">
        <v>0.28999999999999998</v>
      </c>
      <c r="C22" s="6">
        <v>0.28799999999999998</v>
      </c>
      <c r="D22" s="6">
        <v>0.28899999999999998</v>
      </c>
      <c r="E22" s="1">
        <f t="shared" si="0"/>
        <v>0.28899999999999998</v>
      </c>
      <c r="F22" s="6">
        <f t="shared" si="3"/>
        <v>-0.34722222222222254</v>
      </c>
      <c r="G22" s="1">
        <f t="shared" si="1"/>
        <v>1.0000000000000009E-3</v>
      </c>
    </row>
    <row r="23" spans="1:7" x14ac:dyDescent="0.25">
      <c r="A23" s="7">
        <v>20</v>
      </c>
      <c r="B23" s="7">
        <v>0.28899999999999998</v>
      </c>
      <c r="C23" s="7">
        <v>0.28899999999999998</v>
      </c>
      <c r="D23" s="7">
        <v>0.29399999999999998</v>
      </c>
      <c r="E23" s="5">
        <f t="shared" si="0"/>
        <v>0.29066666666666663</v>
      </c>
      <c r="F23" s="7">
        <f t="shared" si="3"/>
        <v>-0.92592592592592027</v>
      </c>
      <c r="G23" s="5">
        <f t="shared" si="1"/>
        <v>2.8867513459481312E-3</v>
      </c>
    </row>
    <row r="24" spans="1:7" x14ac:dyDescent="0.25">
      <c r="A24" s="10"/>
      <c r="B2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Standard Control</vt:lpstr>
      <vt:lpstr>Samples</vt:lpstr>
      <vt:lpstr>solution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5511420004</dc:creator>
  <cp:lastModifiedBy>JC</cp:lastModifiedBy>
  <dcterms:created xsi:type="dcterms:W3CDTF">2013-05-03T09:31:50Z</dcterms:created>
  <dcterms:modified xsi:type="dcterms:W3CDTF">2017-04-18T03:18:12Z</dcterms:modified>
</cp:coreProperties>
</file>