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0" windowWidth="18195" windowHeight="8265" activeTab="1"/>
  </bookViews>
  <sheets>
    <sheet name="Standard Control" sheetId="5" r:id="rId1"/>
    <sheet name="sample" sheetId="6" r:id="rId2"/>
    <sheet name="solution base" sheetId="8" r:id="rId3"/>
    <sheet name="Sheet1" sheetId="7" r:id="rId4"/>
  </sheets>
  <calcPr calcId="145621"/>
</workbook>
</file>

<file path=xl/calcChain.xml><?xml version="1.0" encoding="utf-8"?>
<calcChain xmlns="http://schemas.openxmlformats.org/spreadsheetml/2006/main">
  <c r="G3" i="8" l="1"/>
  <c r="K3" i="8" s="1"/>
  <c r="H3" i="8"/>
  <c r="L3" i="8" s="1"/>
  <c r="I3" i="8"/>
  <c r="M3" i="8" s="1"/>
  <c r="O3" i="8" l="1"/>
  <c r="N3" i="8"/>
  <c r="E5" i="6"/>
  <c r="H5" i="6"/>
  <c r="L5" i="6" s="1"/>
  <c r="G5" i="6"/>
  <c r="D5" i="6"/>
  <c r="I5" i="6" l="1"/>
  <c r="K5" i="6"/>
  <c r="M5" i="6"/>
  <c r="N5" i="6"/>
  <c r="H3" i="6" l="1"/>
  <c r="L3" i="6" s="1"/>
  <c r="H4" i="6"/>
  <c r="L4" i="6" s="1"/>
  <c r="G3" i="6"/>
  <c r="G4" i="6"/>
  <c r="K3" i="6" l="1"/>
  <c r="N3" i="6" s="1"/>
  <c r="I3" i="6"/>
  <c r="K4" i="6"/>
  <c r="I4" i="6"/>
  <c r="M3" i="6"/>
  <c r="E3" i="6"/>
  <c r="E4" i="6"/>
  <c r="D3" i="6"/>
  <c r="D4" i="6"/>
  <c r="M4" i="6" l="1"/>
  <c r="N4" i="6"/>
  <c r="E3" i="5"/>
  <c r="D3" i="5"/>
  <c r="E2" i="5"/>
  <c r="D2" i="5"/>
  <c r="D4" i="5"/>
  <c r="E4" i="5"/>
  <c r="E6" i="5"/>
  <c r="D6" i="5"/>
  <c r="E5" i="5"/>
  <c r="D5" i="5"/>
</calcChain>
</file>

<file path=xl/sharedStrings.xml><?xml version="1.0" encoding="utf-8"?>
<sst xmlns="http://schemas.openxmlformats.org/spreadsheetml/2006/main" count="41" uniqueCount="17">
  <si>
    <t>OD1</t>
  </si>
  <si>
    <t>OD2</t>
  </si>
  <si>
    <t>X</t>
  </si>
  <si>
    <t>OD3</t>
  </si>
  <si>
    <t>SD</t>
  </si>
  <si>
    <t>extract</t>
  </si>
  <si>
    <t>ตำรับยา</t>
  </si>
  <si>
    <t>y= 0.0059x + 0.0536</t>
  </si>
  <si>
    <t>gallic acid equivalence (GAE) mg.gallic acid/g. extract</t>
  </si>
  <si>
    <r>
      <t xml:space="preserve">ความเข้มข้น 100 </t>
    </r>
    <r>
      <rPr>
        <sz val="11"/>
        <color theme="1"/>
        <rFont val="Calibri"/>
        <family val="2"/>
      </rPr>
      <t>µ</t>
    </r>
    <r>
      <rPr>
        <sz val="11"/>
        <color theme="1"/>
        <rFont val="Tahoma"/>
        <family val="2"/>
        <charset val="222"/>
      </rPr>
      <t>g/ml</t>
    </r>
  </si>
  <si>
    <t>Tanin</t>
  </si>
  <si>
    <t>DPPH</t>
  </si>
  <si>
    <t>ABTS</t>
  </si>
  <si>
    <t>Gallic acid</t>
  </si>
  <si>
    <t>Concentration (ug/ml)</t>
  </si>
  <si>
    <t>Base for QiF10</t>
  </si>
  <si>
    <t>QiF10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</si>
</sst>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</font>
    <font>
      <sz val="11"/>
      <color theme="1"/>
      <name val="Tahoma"/>
      <family val="2"/>
      <charset val="222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1" xfId="0" applyBorder="1"/>
    <xf numFmtId="0" fontId="0" fillId="0" borderId="6" xfId="0" applyBorder="1"/>
    <xf numFmtId="0" fontId="0" fillId="0" borderId="0" xfId="0" applyBorder="1"/>
    <xf numFmtId="0" fontId="0" fillId="2" borderId="1" xfId="0" applyFill="1" applyBorder="1"/>
    <xf numFmtId="0" fontId="0" fillId="2" borderId="5" xfId="0" applyFill="1" applyBorder="1"/>
    <xf numFmtId="0" fontId="0" fillId="2" borderId="2" xfId="0" applyFill="1" applyBorder="1"/>
    <xf numFmtId="0" fontId="0" fillId="2" borderId="6" xfId="0" applyFill="1" applyBorder="1" applyAlignment="1">
      <alignment horizontal="right"/>
    </xf>
    <xf numFmtId="0" fontId="0" fillId="2" borderId="6" xfId="0" applyFill="1" applyBorder="1"/>
    <xf numFmtId="0" fontId="0" fillId="2" borderId="3" xfId="0" applyFill="1" applyBorder="1"/>
    <xf numFmtId="0" fontId="0" fillId="0" borderId="0" xfId="0" applyFill="1"/>
    <xf numFmtId="0" fontId="0" fillId="0" borderId="4" xfId="0" applyFill="1" applyBorder="1"/>
    <xf numFmtId="0" fontId="0" fillId="0" borderId="2" xfId="0" applyFill="1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2" borderId="4" xfId="0" applyFill="1" applyBorder="1"/>
    <xf numFmtId="0" fontId="0" fillId="0" borderId="9" xfId="0" applyFill="1" applyBorder="1"/>
    <xf numFmtId="0" fontId="0" fillId="2" borderId="9" xfId="0" applyFill="1" applyBorder="1"/>
    <xf numFmtId="0" fontId="0" fillId="3" borderId="2" xfId="0" applyFill="1" applyBorder="1"/>
    <xf numFmtId="0" fontId="0" fillId="3" borderId="4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trendline>
            <c:trendlineType val="linear"/>
            <c:dispRSqr val="1"/>
            <c:dispEq val="1"/>
            <c:trendlineLbl>
              <c:numFmt formatCode="General" sourceLinked="0"/>
            </c:trendlineLbl>
          </c:trendline>
          <c:xVal>
            <c:numRef>
              <c:f>'Standard Control'!$A$2:$A$6</c:f>
              <c:numCache>
                <c:formatCode>General</c:formatCode>
                <c:ptCount val="5"/>
                <c:pt idx="0">
                  <c:v>200</c:v>
                </c:pt>
                <c:pt idx="1">
                  <c:v>150</c:v>
                </c:pt>
                <c:pt idx="2">
                  <c:v>100</c:v>
                </c:pt>
                <c:pt idx="3">
                  <c:v>60</c:v>
                </c:pt>
                <c:pt idx="4">
                  <c:v>30</c:v>
                </c:pt>
              </c:numCache>
            </c:numRef>
          </c:xVal>
          <c:yVal>
            <c:numRef>
              <c:f>'Standard Control'!$D$2:$D$6</c:f>
              <c:numCache>
                <c:formatCode>General</c:formatCode>
                <c:ptCount val="5"/>
                <c:pt idx="0">
                  <c:v>1.2175</c:v>
                </c:pt>
                <c:pt idx="1">
                  <c:v>0.98550000000000004</c:v>
                </c:pt>
                <c:pt idx="2">
                  <c:v>0.62050000000000005</c:v>
                </c:pt>
                <c:pt idx="3">
                  <c:v>0.3705</c:v>
                </c:pt>
                <c:pt idx="4">
                  <c:v>0.26150000000000001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051328"/>
        <c:axId val="192616704"/>
      </c:scatterChart>
      <c:valAx>
        <c:axId val="17605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92616704"/>
        <c:crosses val="autoZero"/>
        <c:crossBetween val="midCat"/>
      </c:valAx>
      <c:valAx>
        <c:axId val="19261670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17605132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trendline>
            <c:trendlineType val="linear"/>
            <c:dispRSqr val="1"/>
            <c:dispEq val="1"/>
            <c:trendlineLbl>
              <c:numFmt formatCode="General" sourceLinked="0"/>
            </c:trendlineLbl>
          </c:trendline>
          <c:xVal>
            <c:numRef>
              <c:f>Sheet1!$G$2:$G$22</c:f>
              <c:numCache>
                <c:formatCode>General</c:formatCode>
                <c:ptCount val="21"/>
                <c:pt idx="0">
                  <c:v>441.35593220338984</c:v>
                </c:pt>
                <c:pt idx="1">
                  <c:v>455.76271186440687</c:v>
                </c:pt>
                <c:pt idx="2">
                  <c:v>340.50847457627117</c:v>
                </c:pt>
                <c:pt idx="3">
                  <c:v>288.81355932203388</c:v>
                </c:pt>
                <c:pt idx="4">
                  <c:v>304.06779661016947</c:v>
                </c:pt>
                <c:pt idx="5">
                  <c:v>326.10169491525426</c:v>
                </c:pt>
                <c:pt idx="6">
                  <c:v>299.83050847457628</c:v>
                </c:pt>
                <c:pt idx="7">
                  <c:v>322.71186440677968</c:v>
                </c:pt>
                <c:pt idx="8">
                  <c:v>592.20338983050851</c:v>
                </c:pt>
                <c:pt idx="9">
                  <c:v>580.33898305084756</c:v>
                </c:pt>
                <c:pt idx="10">
                  <c:v>348.98305084745766</c:v>
                </c:pt>
                <c:pt idx="11">
                  <c:v>339.66101694915255</c:v>
                </c:pt>
                <c:pt idx="12">
                  <c:v>292.20338983050851</c:v>
                </c:pt>
                <c:pt idx="13">
                  <c:v>209.99999999999997</c:v>
                </c:pt>
                <c:pt idx="14">
                  <c:v>281.18644067796606</c:v>
                </c:pt>
                <c:pt idx="15">
                  <c:v>282.03389830508473</c:v>
                </c:pt>
                <c:pt idx="16">
                  <c:v>212.5423728813559</c:v>
                </c:pt>
                <c:pt idx="17">
                  <c:v>157.45762711864404</c:v>
                </c:pt>
                <c:pt idx="18">
                  <c:v>173.5593220338983</c:v>
                </c:pt>
                <c:pt idx="19">
                  <c:v>171.86440677966101</c:v>
                </c:pt>
                <c:pt idx="20">
                  <c:v>1079.4915254237289</c:v>
                </c:pt>
              </c:numCache>
            </c:numRef>
          </c:xVal>
          <c:yVal>
            <c:numRef>
              <c:f>Sheet1!$H$2:$H$22</c:f>
              <c:numCache>
                <c:formatCode>General</c:formatCode>
                <c:ptCount val="21"/>
                <c:pt idx="0">
                  <c:v>93.973294839408155</c:v>
                </c:pt>
                <c:pt idx="1">
                  <c:v>93.468062071454355</c:v>
                </c:pt>
                <c:pt idx="2">
                  <c:v>94.586791771923501</c:v>
                </c:pt>
                <c:pt idx="3">
                  <c:v>96.138578130638749</c:v>
                </c:pt>
                <c:pt idx="4">
                  <c:v>94.478527607361968</c:v>
                </c:pt>
                <c:pt idx="5">
                  <c:v>96.427282569469497</c:v>
                </c:pt>
                <c:pt idx="6">
                  <c:v>96.391194514615663</c:v>
                </c:pt>
                <c:pt idx="7">
                  <c:v>94.695055936485019</c:v>
                </c:pt>
                <c:pt idx="8">
                  <c:v>94.622879826777336</c:v>
                </c:pt>
                <c:pt idx="9">
                  <c:v>94.478527607361968</c:v>
                </c:pt>
                <c:pt idx="10">
                  <c:v>92.204980151569828</c:v>
                </c:pt>
                <c:pt idx="11">
                  <c:v>93.323709852038974</c:v>
                </c:pt>
                <c:pt idx="12">
                  <c:v>90.797546012269947</c:v>
                </c:pt>
                <c:pt idx="13">
                  <c:v>92.56586070010826</c:v>
                </c:pt>
                <c:pt idx="14">
                  <c:v>94.514615662215803</c:v>
                </c:pt>
                <c:pt idx="15">
                  <c:v>93.612414290869722</c:v>
                </c:pt>
                <c:pt idx="16">
                  <c:v>93.973294839408155</c:v>
                </c:pt>
                <c:pt idx="17">
                  <c:v>94.731143991338868</c:v>
                </c:pt>
                <c:pt idx="18">
                  <c:v>95.200288704438833</c:v>
                </c:pt>
                <c:pt idx="19">
                  <c:v>95.561169252977251</c:v>
                </c:pt>
                <c:pt idx="20">
                  <c:v>97.401660050523276</c:v>
                </c:pt>
              </c:numCache>
            </c:numRef>
          </c:yVal>
          <c:smooth val="0"/>
        </c:ser>
        <c:ser>
          <c:idx val="1"/>
          <c:order val="1"/>
          <c:spPr>
            <a:ln w="28575">
              <a:noFill/>
            </a:ln>
          </c:spPr>
          <c:xVal>
            <c:numRef>
              <c:f>Sheet1!$G$2:$G$22</c:f>
              <c:numCache>
                <c:formatCode>General</c:formatCode>
                <c:ptCount val="21"/>
                <c:pt idx="0">
                  <c:v>441.35593220338984</c:v>
                </c:pt>
                <c:pt idx="1">
                  <c:v>455.76271186440687</c:v>
                </c:pt>
                <c:pt idx="2">
                  <c:v>340.50847457627117</c:v>
                </c:pt>
                <c:pt idx="3">
                  <c:v>288.81355932203388</c:v>
                </c:pt>
                <c:pt idx="4">
                  <c:v>304.06779661016947</c:v>
                </c:pt>
                <c:pt idx="5">
                  <c:v>326.10169491525426</c:v>
                </c:pt>
                <c:pt idx="6">
                  <c:v>299.83050847457628</c:v>
                </c:pt>
                <c:pt idx="7">
                  <c:v>322.71186440677968</c:v>
                </c:pt>
                <c:pt idx="8">
                  <c:v>592.20338983050851</c:v>
                </c:pt>
                <c:pt idx="9">
                  <c:v>580.33898305084756</c:v>
                </c:pt>
                <c:pt idx="10">
                  <c:v>348.98305084745766</c:v>
                </c:pt>
                <c:pt idx="11">
                  <c:v>339.66101694915255</c:v>
                </c:pt>
                <c:pt idx="12">
                  <c:v>292.20338983050851</c:v>
                </c:pt>
                <c:pt idx="13">
                  <c:v>209.99999999999997</c:v>
                </c:pt>
                <c:pt idx="14">
                  <c:v>281.18644067796606</c:v>
                </c:pt>
                <c:pt idx="15">
                  <c:v>282.03389830508473</c:v>
                </c:pt>
                <c:pt idx="16">
                  <c:v>212.5423728813559</c:v>
                </c:pt>
                <c:pt idx="17">
                  <c:v>157.45762711864404</c:v>
                </c:pt>
                <c:pt idx="18">
                  <c:v>173.5593220338983</c:v>
                </c:pt>
                <c:pt idx="19">
                  <c:v>171.86440677966101</c:v>
                </c:pt>
                <c:pt idx="20">
                  <c:v>1079.4915254237289</c:v>
                </c:pt>
              </c:numCache>
            </c:numRef>
          </c:xVal>
          <c:yVal>
            <c:numRef>
              <c:f>Sheet1!$I$2:$I$22</c:f>
              <c:numCache>
                <c:formatCode>General</c:formatCode>
                <c:ptCount val="21"/>
                <c:pt idx="0">
                  <c:v>76.511466296038904</c:v>
                </c:pt>
                <c:pt idx="1">
                  <c:v>80.715774843641412</c:v>
                </c:pt>
                <c:pt idx="2">
                  <c:v>84.294649061848503</c:v>
                </c:pt>
                <c:pt idx="3">
                  <c:v>74.322446143154977</c:v>
                </c:pt>
                <c:pt idx="4">
                  <c:v>75.955524669909664</c:v>
                </c:pt>
                <c:pt idx="5">
                  <c:v>77.588603196664351</c:v>
                </c:pt>
                <c:pt idx="6">
                  <c:v>56.949270326615711</c:v>
                </c:pt>
                <c:pt idx="7">
                  <c:v>76.546212647671979</c:v>
                </c:pt>
                <c:pt idx="8">
                  <c:v>94.371091035441282</c:v>
                </c:pt>
                <c:pt idx="9">
                  <c:v>97.220291869353716</c:v>
                </c:pt>
                <c:pt idx="10">
                  <c:v>97.77623349548297</c:v>
                </c:pt>
                <c:pt idx="11">
                  <c:v>96.7685892981237</c:v>
                </c:pt>
                <c:pt idx="12">
                  <c:v>68.137595552466991</c:v>
                </c:pt>
                <c:pt idx="13">
                  <c:v>84.016678248783876</c:v>
                </c:pt>
                <c:pt idx="14">
                  <c:v>89.715079916608758</c:v>
                </c:pt>
                <c:pt idx="15">
                  <c:v>87.526059763724803</c:v>
                </c:pt>
                <c:pt idx="16">
                  <c:v>72.098679638637947</c:v>
                </c:pt>
                <c:pt idx="17">
                  <c:v>98.123697011813775</c:v>
                </c:pt>
                <c:pt idx="18">
                  <c:v>77.901320361362068</c:v>
                </c:pt>
                <c:pt idx="19">
                  <c:v>91.521890201528834</c:v>
                </c:pt>
                <c:pt idx="20">
                  <c:v>98.610145934676865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5956736"/>
        <c:axId val="175958272"/>
      </c:scatterChart>
      <c:valAx>
        <c:axId val="1759567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75958272"/>
        <c:crosses val="autoZero"/>
        <c:crossBetween val="midCat"/>
      </c:valAx>
      <c:valAx>
        <c:axId val="17595827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175956736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257175</xdr:colOff>
      <xdr:row>8</xdr:row>
      <xdr:rowOff>23812</xdr:rowOff>
    </xdr:from>
    <xdr:to>
      <xdr:col>5</xdr:col>
      <xdr:colOff>666750</xdr:colOff>
      <xdr:row>23</xdr:row>
      <xdr:rowOff>52387</xdr:rowOff>
    </xdr:to>
    <xdr:graphicFrame macro="">
      <xdr:nvGraphicFramePr>
        <xdr:cNvPr id="8" name="แผนภูมิ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247650</xdr:colOff>
      <xdr:row>6</xdr:row>
      <xdr:rowOff>100012</xdr:rowOff>
    </xdr:from>
    <xdr:to>
      <xdr:col>15</xdr:col>
      <xdr:colOff>19050</xdr:colOff>
      <xdr:row>21</xdr:row>
      <xdr:rowOff>128587</xdr:rowOff>
    </xdr:to>
    <xdr:graphicFrame macro="">
      <xdr:nvGraphicFramePr>
        <xdr:cNvPr id="12" name="แผนภูมิ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workbookViewId="0">
      <selection activeCell="K10" sqref="K10"/>
    </sheetView>
  </sheetViews>
  <sheetFormatPr defaultRowHeight="15"/>
  <cols>
    <col min="1" max="1" width="22" customWidth="1"/>
  </cols>
  <sheetData>
    <row r="1" spans="1:5">
      <c r="A1" t="s">
        <v>14</v>
      </c>
      <c r="B1" t="s">
        <v>0</v>
      </c>
      <c r="C1" t="s">
        <v>1</v>
      </c>
      <c r="D1" t="s">
        <v>2</v>
      </c>
      <c r="E1" t="s">
        <v>4</v>
      </c>
    </row>
    <row r="2" spans="1:5">
      <c r="A2">
        <v>200</v>
      </c>
      <c r="B2">
        <v>1.2470000000000001</v>
      </c>
      <c r="C2">
        <v>1.1879999999999999</v>
      </c>
      <c r="D2">
        <f t="shared" ref="D2:D3" si="0">AVERAGE(B2:C2)</f>
        <v>1.2175</v>
      </c>
      <c r="E2">
        <f t="shared" ref="E2:E3" si="1">STDEVA(B2:C2)</f>
        <v>4.171930009000642E-2</v>
      </c>
    </row>
    <row r="3" spans="1:5">
      <c r="A3">
        <v>150</v>
      </c>
      <c r="B3">
        <v>0.93500000000000005</v>
      </c>
      <c r="C3">
        <v>1.036</v>
      </c>
      <c r="D3">
        <f t="shared" si="0"/>
        <v>0.98550000000000004</v>
      </c>
      <c r="E3">
        <f t="shared" si="1"/>
        <v>7.1417784899841283E-2</v>
      </c>
    </row>
    <row r="4" spans="1:5">
      <c r="A4">
        <v>100</v>
      </c>
      <c r="B4">
        <v>0.64400000000000002</v>
      </c>
      <c r="C4">
        <v>0.59699999999999998</v>
      </c>
      <c r="D4">
        <f t="shared" ref="D4" si="2">AVERAGE(B4:C4)</f>
        <v>0.62050000000000005</v>
      </c>
      <c r="E4">
        <f t="shared" ref="E4" si="3">STDEVA(B4:C4)</f>
        <v>3.3234018715767762E-2</v>
      </c>
    </row>
    <row r="5" spans="1:5">
      <c r="A5">
        <v>60</v>
      </c>
      <c r="B5">
        <v>0.39700000000000002</v>
      </c>
      <c r="C5">
        <v>0.34399999999999997</v>
      </c>
      <c r="D5">
        <f t="shared" ref="D5:D6" si="4">AVERAGE(B5:C5)</f>
        <v>0.3705</v>
      </c>
      <c r="E5">
        <f t="shared" ref="E5:E6" si="5">STDEVA(B5:C5)</f>
        <v>3.7476659402887053E-2</v>
      </c>
    </row>
    <row r="6" spans="1:5">
      <c r="A6">
        <v>30</v>
      </c>
      <c r="B6">
        <v>0.255</v>
      </c>
      <c r="C6">
        <v>0.26800000000000002</v>
      </c>
      <c r="D6">
        <f t="shared" si="4"/>
        <v>0.26150000000000001</v>
      </c>
      <c r="E6">
        <f t="shared" si="5"/>
        <v>9.1923881554251269E-3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"/>
  <sheetViews>
    <sheetView tabSelected="1" topLeftCell="G1" workbookViewId="0">
      <selection activeCell="D9" sqref="D9"/>
    </sheetView>
  </sheetViews>
  <sheetFormatPr defaultRowHeight="15"/>
  <cols>
    <col min="6" max="6" width="9" style="13"/>
    <col min="8" max="9" width="12.7109375" customWidth="1"/>
    <col min="10" max="10" width="8.28515625" customWidth="1"/>
    <col min="14" max="14" width="18" customWidth="1"/>
  </cols>
  <sheetData>
    <row r="1" spans="1:14">
      <c r="A1" t="s">
        <v>9</v>
      </c>
      <c r="G1" t="s">
        <v>7</v>
      </c>
      <c r="K1" t="s">
        <v>8</v>
      </c>
    </row>
    <row r="2" spans="1:14">
      <c r="A2" s="7" t="s">
        <v>6</v>
      </c>
      <c r="B2" s="7" t="s">
        <v>0</v>
      </c>
      <c r="C2" s="7" t="s">
        <v>1</v>
      </c>
      <c r="D2" s="7" t="s">
        <v>2</v>
      </c>
      <c r="E2" s="7" t="s">
        <v>4</v>
      </c>
      <c r="F2" s="14"/>
      <c r="G2" s="3" t="s">
        <v>0</v>
      </c>
      <c r="H2" s="3" t="s">
        <v>1</v>
      </c>
      <c r="I2" s="3" t="s">
        <v>2</v>
      </c>
      <c r="J2" s="3"/>
      <c r="K2" s="3" t="s">
        <v>0</v>
      </c>
      <c r="L2" s="3" t="s">
        <v>1</v>
      </c>
      <c r="M2" s="3" t="s">
        <v>2</v>
      </c>
      <c r="N2" s="3" t="s">
        <v>4</v>
      </c>
    </row>
    <row r="3" spans="1:14">
      <c r="A3" s="8" t="s">
        <v>16</v>
      </c>
      <c r="B3" s="8">
        <v>0.39400000000000002</v>
      </c>
      <c r="C3" s="8">
        <v>0.39800000000000002</v>
      </c>
      <c r="D3" s="8">
        <f t="shared" ref="D3:D5" si="0">AVERAGE(B3:C3)</f>
        <v>0.39600000000000002</v>
      </c>
      <c r="E3" s="9">
        <f t="shared" ref="E3:E4" si="1">STDEVA(B3:C3)</f>
        <v>2.8284271247461927E-3</v>
      </c>
      <c r="F3" s="15"/>
      <c r="G3" s="1">
        <f t="shared" ref="G3:G5" si="2">(B3-0.0536)/0.0059</f>
        <v>57.694915254237294</v>
      </c>
      <c r="H3" s="1">
        <f t="shared" ref="H3:H5" si="3">(C3-0.0536)/0.0059</f>
        <v>58.372881355932215</v>
      </c>
      <c r="I3" s="1">
        <f t="shared" ref="I3:I5" si="4">AVERAGE(G3:H3)</f>
        <v>58.033898305084755</v>
      </c>
      <c r="J3" s="1"/>
      <c r="K3" s="1">
        <f t="shared" ref="K3:K5" si="5">(G3*1000)/100</f>
        <v>576.94915254237299</v>
      </c>
      <c r="L3" s="1">
        <f t="shared" ref="L3:L5" si="6">(H3*1000)/100</f>
        <v>583.72881355932213</v>
      </c>
      <c r="M3" s="22">
        <f t="shared" ref="M3:M5" si="7">AVERAGE(K3:L3)</f>
        <v>580.33898305084756</v>
      </c>
      <c r="N3" s="22">
        <f t="shared" ref="N3:N4" si="8">STDEV(K3:L3)</f>
        <v>4.7939442792308276</v>
      </c>
    </row>
    <row r="4" spans="1:14">
      <c r="A4" s="10" t="s">
        <v>5</v>
      </c>
      <c r="B4" s="11">
        <v>0.62</v>
      </c>
      <c r="C4" s="11">
        <v>0.61299999999999999</v>
      </c>
      <c r="D4" s="11">
        <f t="shared" si="0"/>
        <v>0.61650000000000005</v>
      </c>
      <c r="E4" s="12">
        <f t="shared" si="1"/>
        <v>4.9497474683058368E-3</v>
      </c>
      <c r="F4" s="20"/>
      <c r="G4" s="5">
        <f t="shared" si="2"/>
        <v>96</v>
      </c>
      <c r="H4" s="1">
        <f t="shared" si="3"/>
        <v>94.813559322033896</v>
      </c>
      <c r="I4" s="1">
        <f t="shared" si="4"/>
        <v>95.406779661016941</v>
      </c>
      <c r="J4" s="1"/>
      <c r="K4" s="1">
        <f t="shared" si="5"/>
        <v>960</v>
      </c>
      <c r="L4" s="1">
        <f t="shared" si="6"/>
        <v>948.13559322033893</v>
      </c>
      <c r="M4" s="22">
        <f t="shared" si="7"/>
        <v>954.06779661016947</v>
      </c>
      <c r="N4" s="22">
        <f t="shared" si="8"/>
        <v>8.3894024886539889</v>
      </c>
    </row>
    <row r="5" spans="1:14">
      <c r="A5" s="21" t="s">
        <v>13</v>
      </c>
      <c r="B5" s="21">
        <v>0.64400000000000002</v>
      </c>
      <c r="C5" s="21">
        <v>0.59699999999999998</v>
      </c>
      <c r="D5" s="11">
        <f t="shared" si="0"/>
        <v>0.62050000000000005</v>
      </c>
      <c r="E5" s="12">
        <f>STDEVA(B5:C5)</f>
        <v>3.3234018715767762E-2</v>
      </c>
      <c r="F5" s="20"/>
      <c r="G5" s="5">
        <f t="shared" si="2"/>
        <v>100.06779661016949</v>
      </c>
      <c r="H5" s="4">
        <f t="shared" si="3"/>
        <v>92.101694915254242</v>
      </c>
      <c r="I5" s="3">
        <f t="shared" si="4"/>
        <v>96.084745762711862</v>
      </c>
      <c r="J5" s="3"/>
      <c r="K5" s="3">
        <f t="shared" si="5"/>
        <v>1000.6779661016949</v>
      </c>
      <c r="L5" s="3">
        <f t="shared" si="6"/>
        <v>921.01694915254234</v>
      </c>
      <c r="M5" s="23">
        <f t="shared" si="7"/>
        <v>960.84745762711862</v>
      </c>
      <c r="N5" s="23">
        <f t="shared" ref="N5" si="9">STDEVA(K5:L5)</f>
        <v>56.32884528096227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"/>
  <sheetViews>
    <sheetView workbookViewId="0">
      <selection activeCell="D10" sqref="D10"/>
    </sheetView>
  </sheetViews>
  <sheetFormatPr defaultRowHeight="15"/>
  <cols>
    <col min="1" max="1" width="15.85546875" customWidth="1"/>
  </cols>
  <sheetData>
    <row r="1" spans="1:15">
      <c r="F1" s="13"/>
      <c r="G1" t="s">
        <v>7</v>
      </c>
      <c r="K1" t="s">
        <v>8</v>
      </c>
    </row>
    <row r="2" spans="1:15">
      <c r="A2" s="7" t="s">
        <v>6</v>
      </c>
      <c r="B2" s="7" t="s">
        <v>0</v>
      </c>
      <c r="C2" s="19" t="s">
        <v>1</v>
      </c>
      <c r="D2" s="19" t="s">
        <v>3</v>
      </c>
      <c r="G2" s="7" t="s">
        <v>0</v>
      </c>
      <c r="H2" s="19" t="s">
        <v>1</v>
      </c>
      <c r="I2" s="19" t="s">
        <v>3</v>
      </c>
      <c r="K2" s="7" t="s">
        <v>0</v>
      </c>
      <c r="L2" s="19" t="s">
        <v>1</v>
      </c>
      <c r="M2" s="19" t="s">
        <v>3</v>
      </c>
      <c r="N2" s="7" t="s">
        <v>2</v>
      </c>
      <c r="O2" s="19" t="s">
        <v>4</v>
      </c>
    </row>
    <row r="3" spans="1:15">
      <c r="A3" s="11" t="s">
        <v>15</v>
      </c>
      <c r="B3" s="5">
        <v>6.0000000000000001E-3</v>
      </c>
      <c r="C3" s="2">
        <v>7.0000000000000001E-3</v>
      </c>
      <c r="D3" s="2">
        <v>8.9999999999999993E-3</v>
      </c>
      <c r="E3" s="18"/>
      <c r="F3" s="18"/>
      <c r="G3" s="5">
        <f t="shared" ref="G3" si="0">(B3-0.0536)/0.0059</f>
        <v>-8.0677966101694931</v>
      </c>
      <c r="H3" s="2">
        <f t="shared" ref="H3" si="1">(C3-0.0536)/0.0059</f>
        <v>-7.898305084745763</v>
      </c>
      <c r="I3" s="2">
        <f t="shared" ref="I3" si="2">(D3-0.0536)/0.0059</f>
        <v>-7.5593220338983054</v>
      </c>
      <c r="J3" s="18"/>
      <c r="K3" s="17">
        <f t="shared" ref="K3" si="3">(G3*1000)/100</f>
        <v>-80.677966101694935</v>
      </c>
      <c r="L3" s="18">
        <f t="shared" ref="L3" si="4">(H3*1000)/100</f>
        <v>-78.983050847457619</v>
      </c>
      <c r="M3" s="2">
        <f t="shared" ref="M3" si="5">(I3*1000)/100</f>
        <v>-75.593220338983059</v>
      </c>
      <c r="N3" s="5">
        <f t="shared" ref="N3" si="6">AVERAGE(K3:M3)</f>
        <v>-78.418079096045204</v>
      </c>
      <c r="O3" s="5">
        <f t="shared" ref="O3" si="7">STDEV(K3:M3)</f>
        <v>2.5890258163592348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workbookViewId="0">
      <selection activeCell="G25" sqref="G25"/>
    </sheetView>
  </sheetViews>
  <sheetFormatPr defaultRowHeight="15"/>
  <sheetData>
    <row r="1" spans="1:9">
      <c r="G1" t="s">
        <v>10</v>
      </c>
      <c r="H1" t="s">
        <v>11</v>
      </c>
      <c r="I1" t="s">
        <v>12</v>
      </c>
    </row>
    <row r="2" spans="1:9">
      <c r="A2">
        <v>441.35593220338984</v>
      </c>
      <c r="B2">
        <v>93.973294839408155</v>
      </c>
      <c r="C2">
        <v>76.511466296038904</v>
      </c>
      <c r="G2" s="1">
        <v>441.35593220338984</v>
      </c>
      <c r="H2">
        <v>93.973294839408155</v>
      </c>
      <c r="I2">
        <v>76.511466296038904</v>
      </c>
    </row>
    <row r="3" spans="1:9">
      <c r="A3">
        <v>455.76271186440687</v>
      </c>
      <c r="B3">
        <v>93.468062071454355</v>
      </c>
      <c r="C3">
        <v>80.715774843641412</v>
      </c>
      <c r="G3" s="1">
        <v>455.76271186440687</v>
      </c>
      <c r="H3">
        <v>93.468062071454355</v>
      </c>
      <c r="I3">
        <v>80.715774843641412</v>
      </c>
    </row>
    <row r="4" spans="1:9">
      <c r="A4">
        <v>340.50847457627117</v>
      </c>
      <c r="B4">
        <v>94.586791771923501</v>
      </c>
      <c r="C4">
        <v>84.294649061848503</v>
      </c>
      <c r="G4" s="1">
        <v>340.50847457627117</v>
      </c>
      <c r="H4">
        <v>94.586791771923501</v>
      </c>
      <c r="I4">
        <v>84.294649061848503</v>
      </c>
    </row>
    <row r="5" spans="1:9">
      <c r="A5">
        <v>288.81355932203388</v>
      </c>
      <c r="B5">
        <v>96.138578130638749</v>
      </c>
      <c r="C5">
        <v>74.322446143154977</v>
      </c>
      <c r="G5" s="1">
        <v>288.81355932203388</v>
      </c>
      <c r="H5" s="6">
        <v>96.138578130638749</v>
      </c>
      <c r="I5">
        <v>74.322446143154977</v>
      </c>
    </row>
    <row r="6" spans="1:9">
      <c r="A6">
        <v>304.06779661016947</v>
      </c>
      <c r="B6">
        <v>94.478527607361968</v>
      </c>
      <c r="C6">
        <v>75.955524669909664</v>
      </c>
      <c r="G6" s="1">
        <v>304.06779661016947</v>
      </c>
      <c r="H6">
        <v>94.478527607361968</v>
      </c>
      <c r="I6">
        <v>75.955524669909664</v>
      </c>
    </row>
    <row r="7" spans="1:9">
      <c r="A7">
        <v>326.10169491525426</v>
      </c>
      <c r="B7">
        <v>96.427282569469497</v>
      </c>
      <c r="C7">
        <v>77.588603196664351</v>
      </c>
      <c r="G7" s="1">
        <v>326.10169491525426</v>
      </c>
      <c r="H7">
        <v>96.427282569469497</v>
      </c>
      <c r="I7">
        <v>77.588603196664351</v>
      </c>
    </row>
    <row r="8" spans="1:9">
      <c r="A8">
        <v>299.83050847457628</v>
      </c>
      <c r="G8" s="1">
        <v>299.83050847457628</v>
      </c>
      <c r="H8">
        <v>96.391194514615663</v>
      </c>
      <c r="I8">
        <v>56.949270326615711</v>
      </c>
    </row>
    <row r="9" spans="1:9">
      <c r="A9">
        <v>322.71186440677968</v>
      </c>
      <c r="B9">
        <v>94.695055936485019</v>
      </c>
      <c r="C9">
        <v>76.546212647671979</v>
      </c>
      <c r="G9" s="1">
        <v>322.71186440677968</v>
      </c>
      <c r="H9">
        <v>94.695055936485019</v>
      </c>
      <c r="I9">
        <v>76.546212647671979</v>
      </c>
    </row>
    <row r="10" spans="1:9">
      <c r="A10">
        <v>592.20338983050851</v>
      </c>
      <c r="B10">
        <v>94.622879826777336</v>
      </c>
      <c r="C10">
        <v>94.371091035441282</v>
      </c>
      <c r="G10" s="1">
        <v>592.20338983050851</v>
      </c>
      <c r="H10">
        <v>94.622879826777336</v>
      </c>
      <c r="I10">
        <v>94.371091035441282</v>
      </c>
    </row>
    <row r="11" spans="1:9">
      <c r="A11">
        <v>580.33898305084756</v>
      </c>
      <c r="B11">
        <v>94.478527607361968</v>
      </c>
      <c r="C11">
        <v>97.220291869353716</v>
      </c>
      <c r="G11" s="1">
        <v>580.33898305084756</v>
      </c>
      <c r="H11">
        <v>94.478527607361968</v>
      </c>
      <c r="I11">
        <v>97.220291869353716</v>
      </c>
    </row>
    <row r="12" spans="1:9">
      <c r="A12">
        <v>348.98305084745766</v>
      </c>
      <c r="B12">
        <v>92.204980151569828</v>
      </c>
      <c r="C12">
        <v>97.77623349548297</v>
      </c>
      <c r="G12" s="1">
        <v>348.98305084745766</v>
      </c>
      <c r="H12">
        <v>92.204980151569828</v>
      </c>
      <c r="I12">
        <v>97.77623349548297</v>
      </c>
    </row>
    <row r="13" spans="1:9">
      <c r="A13">
        <v>339.66101694915255</v>
      </c>
      <c r="B13">
        <v>93.323709852038974</v>
      </c>
      <c r="C13">
        <v>96.7685892981237</v>
      </c>
      <c r="G13" s="1">
        <v>339.66101694915255</v>
      </c>
      <c r="H13">
        <v>93.323709852038974</v>
      </c>
      <c r="I13">
        <v>96.7685892981237</v>
      </c>
    </row>
    <row r="14" spans="1:9">
      <c r="A14">
        <v>292.20338983050851</v>
      </c>
      <c r="B14">
        <v>90.797546012269947</v>
      </c>
      <c r="C14">
        <v>68.137595552466991</v>
      </c>
      <c r="G14" s="1">
        <v>292.20338983050851</v>
      </c>
      <c r="H14">
        <v>90.797546012269947</v>
      </c>
      <c r="I14">
        <v>68.137595552466991</v>
      </c>
    </row>
    <row r="15" spans="1:9">
      <c r="A15">
        <v>209.99999999999997</v>
      </c>
      <c r="B15">
        <v>92.56586070010826</v>
      </c>
      <c r="C15">
        <v>84.016678248783876</v>
      </c>
      <c r="G15" s="1">
        <v>209.99999999999997</v>
      </c>
      <c r="H15">
        <v>92.56586070010826</v>
      </c>
      <c r="I15">
        <v>84.016678248783876</v>
      </c>
    </row>
    <row r="16" spans="1:9">
      <c r="A16">
        <v>281.18644067796606</v>
      </c>
      <c r="B16">
        <v>94.514615662215803</v>
      </c>
      <c r="C16">
        <v>89.715079916608758</v>
      </c>
      <c r="G16" s="1">
        <v>281.18644067796606</v>
      </c>
      <c r="H16">
        <v>94.514615662215803</v>
      </c>
      <c r="I16">
        <v>89.715079916608758</v>
      </c>
    </row>
    <row r="17" spans="1:9">
      <c r="A17">
        <v>282.03389830508473</v>
      </c>
      <c r="B17">
        <v>93.612414290869722</v>
      </c>
      <c r="C17">
        <v>87.526059763724803</v>
      </c>
      <c r="G17" s="1">
        <v>282.03389830508473</v>
      </c>
      <c r="H17">
        <v>93.612414290869722</v>
      </c>
      <c r="I17">
        <v>87.526059763724803</v>
      </c>
    </row>
    <row r="18" spans="1:9">
      <c r="A18">
        <v>212.5423728813559</v>
      </c>
      <c r="B18">
        <v>93.973294839408155</v>
      </c>
      <c r="C18">
        <v>72.098679638637947</v>
      </c>
      <c r="G18" s="1">
        <v>212.5423728813559</v>
      </c>
      <c r="H18">
        <v>93.973294839408155</v>
      </c>
      <c r="I18">
        <v>72.098679638637947</v>
      </c>
    </row>
    <row r="19" spans="1:9">
      <c r="A19">
        <v>157.45762711864404</v>
      </c>
      <c r="B19">
        <v>94.731143991338868</v>
      </c>
      <c r="C19">
        <v>98.123697011813775</v>
      </c>
      <c r="G19" s="1">
        <v>157.45762711864404</v>
      </c>
      <c r="H19">
        <v>94.731143991338868</v>
      </c>
      <c r="I19">
        <v>98.123697011813775</v>
      </c>
    </row>
    <row r="20" spans="1:9">
      <c r="A20">
        <v>173.5593220338983</v>
      </c>
      <c r="B20">
        <v>95.200288704438833</v>
      </c>
      <c r="C20">
        <v>77.901320361362068</v>
      </c>
      <c r="G20" s="1">
        <v>173.5593220338983</v>
      </c>
      <c r="H20" s="16">
        <v>95.200288704438833</v>
      </c>
      <c r="I20">
        <v>77.901320361362068</v>
      </c>
    </row>
    <row r="21" spans="1:9">
      <c r="A21">
        <v>171.86440677966101</v>
      </c>
      <c r="B21">
        <v>95.561169252977251</v>
      </c>
      <c r="C21">
        <v>91.521890201528834</v>
      </c>
      <c r="G21" s="1">
        <v>171.86440677966101</v>
      </c>
      <c r="H21">
        <v>95.561169252977251</v>
      </c>
      <c r="I21">
        <v>91.521890201528834</v>
      </c>
    </row>
    <row r="22" spans="1:9">
      <c r="A22">
        <v>1079.4915254237289</v>
      </c>
      <c r="B22">
        <v>97.401660050523276</v>
      </c>
      <c r="C22">
        <v>98.610145934676865</v>
      </c>
      <c r="G22" s="1">
        <v>1079.4915254237289</v>
      </c>
      <c r="H22">
        <v>97.401660050523276</v>
      </c>
      <c r="I22">
        <v>98.610145934676865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4</vt:i4>
      </vt:variant>
    </vt:vector>
  </HeadingPairs>
  <TitlesOfParts>
    <vt:vector size="4" baseType="lpstr">
      <vt:lpstr>Standard Control</vt:lpstr>
      <vt:lpstr>sample</vt:lpstr>
      <vt:lpstr>solution base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Fon</dc:creator>
  <cp:lastModifiedBy>JC</cp:lastModifiedBy>
  <dcterms:created xsi:type="dcterms:W3CDTF">2013-05-17T05:50:44Z</dcterms:created>
  <dcterms:modified xsi:type="dcterms:W3CDTF">2017-04-18T03:09:38Z</dcterms:modified>
</cp:coreProperties>
</file>