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300" yWindow="7240" windowWidth="21600" windowHeight="13860" tabRatio="655" firstSheet="1" activeTab="3"/>
  </bookViews>
  <sheets>
    <sheet name="Participants" sheetId="1" r:id="rId1"/>
    <sheet name="Nana1" sheetId="2" r:id="rId2"/>
    <sheet name="Arms" sheetId="9" r:id="rId3"/>
    <sheet name="Legs" sheetId="10" r:id="rId4"/>
    <sheet name="Trunk" sheetId="12" r:id="rId5"/>
    <sheet name="Nana2" sheetId="3" r:id="rId6"/>
    <sheet name="NHANES" sheetId="4" r:id="rId7"/>
    <sheet name="Lx1" sheetId="5" r:id="rId8"/>
    <sheet name="Lx2" sheetId="6" r:id="rId9"/>
    <sheet name="Hip1" sheetId="7" r:id="rId10"/>
    <sheet name="Sheet1" sheetId="11" r:id="rId11"/>
    <sheet name="Hip2" sheetId="8" r:id="rId12"/>
    <sheet name="Sheet2" sheetId="13" r:id="rId13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E4" i="9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H4" i="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AE4" i="10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U3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C4" i="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C4" i="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K3" i="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K3" i="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K3" i="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F70" i="1"/>
  <c r="D69"/>
  <c r="E69"/>
  <c r="C69"/>
  <c r="B69"/>
  <c r="I69"/>
  <c r="H69"/>
  <c r="G69"/>
  <c r="E68"/>
  <c r="E67"/>
  <c r="E66"/>
  <c r="E65"/>
  <c r="E64"/>
  <c r="E63"/>
  <c r="E61"/>
  <c r="E55"/>
  <c r="E54"/>
  <c r="E52"/>
  <c r="E48"/>
  <c r="E45"/>
  <c r="E43"/>
  <c r="E41"/>
  <c r="E39"/>
  <c r="E62"/>
  <c r="E60"/>
  <c r="E59"/>
  <c r="E58"/>
  <c r="E57"/>
  <c r="E56"/>
  <c r="E53"/>
  <c r="E51"/>
  <c r="E50"/>
  <c r="E49"/>
  <c r="E47"/>
  <c r="E46"/>
  <c r="E44"/>
  <c r="E42"/>
  <c r="E40"/>
  <c r="D17"/>
  <c r="E17"/>
  <c r="D35"/>
  <c r="E35"/>
  <c r="B35"/>
  <c r="C35"/>
  <c r="C17"/>
  <c r="B17"/>
  <c r="I17"/>
  <c r="H17"/>
  <c r="G17"/>
  <c r="I35"/>
  <c r="E11"/>
  <c r="E12"/>
  <c r="E13"/>
  <c r="E14"/>
  <c r="E15"/>
  <c r="E27"/>
  <c r="E16"/>
  <c r="E28"/>
  <c r="E29"/>
  <c r="E30"/>
  <c r="E31"/>
  <c r="E32"/>
  <c r="E33"/>
  <c r="E19"/>
  <c r="E2"/>
  <c r="E20"/>
  <c r="E3"/>
  <c r="E21"/>
  <c r="E4"/>
  <c r="E22"/>
  <c r="E5"/>
  <c r="E6"/>
  <c r="E23"/>
  <c r="E7"/>
  <c r="E8"/>
  <c r="E9"/>
  <c r="E24"/>
  <c r="E10"/>
  <c r="E25"/>
  <c r="E26"/>
  <c r="H35"/>
  <c r="G35"/>
  <c r="D31" i="1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2"/>
  <c r="AE4" i="12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K31"/>
  <c r="K3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</calcChain>
</file>

<file path=xl/sharedStrings.xml><?xml version="1.0" encoding="utf-8"?>
<sst xmlns="http://schemas.openxmlformats.org/spreadsheetml/2006/main" count="431" uniqueCount="48">
  <si>
    <t xml:space="preserve">Participant </t>
    <phoneticPr fontId="3" type="noConversion"/>
  </si>
  <si>
    <t>Height</t>
    <phoneticPr fontId="3" type="noConversion"/>
  </si>
  <si>
    <t>Weight</t>
    <phoneticPr fontId="3" type="noConversion"/>
  </si>
  <si>
    <t>DOB</t>
    <phoneticPr fontId="3" type="noConversion"/>
  </si>
  <si>
    <t>Age</t>
    <phoneticPr fontId="3" type="noConversion"/>
  </si>
  <si>
    <t>Prefered BMC Scan</t>
    <phoneticPr fontId="3" type="noConversion"/>
  </si>
  <si>
    <t>Non dominant side</t>
    <phoneticPr fontId="3" type="noConversion"/>
  </si>
  <si>
    <t>Sex</t>
    <phoneticPr fontId="3" type="noConversion"/>
  </si>
  <si>
    <t>Nana</t>
    <phoneticPr fontId="3" type="noConversion"/>
  </si>
  <si>
    <t>Left</t>
    <phoneticPr fontId="3" type="noConversion"/>
  </si>
  <si>
    <t>M</t>
    <phoneticPr fontId="3" type="noConversion"/>
  </si>
  <si>
    <t>F</t>
    <phoneticPr fontId="3" type="noConversion"/>
  </si>
  <si>
    <t>NHANES</t>
    <phoneticPr fontId="3" type="noConversion"/>
  </si>
  <si>
    <t>Right</t>
    <phoneticPr fontId="3" type="noConversion"/>
  </si>
  <si>
    <t>left</t>
    <phoneticPr fontId="3" type="noConversion"/>
  </si>
  <si>
    <t>TOTAL</t>
    <phoneticPr fontId="3" type="noConversion"/>
  </si>
  <si>
    <t>Tissue (% fat)</t>
    <phoneticPr fontId="3" type="noConversion"/>
  </si>
  <si>
    <t>Region (%fat)</t>
    <phoneticPr fontId="3" type="noConversion"/>
  </si>
  <si>
    <t>Tissue (g)</t>
    <phoneticPr fontId="3" type="noConversion"/>
  </si>
  <si>
    <t>Fat (g)</t>
    <phoneticPr fontId="3" type="noConversion"/>
  </si>
  <si>
    <t>Lean (g)</t>
    <phoneticPr fontId="3" type="noConversion"/>
  </si>
  <si>
    <t>BMC (g)</t>
    <phoneticPr fontId="3" type="noConversion"/>
  </si>
  <si>
    <t>Total Mass (kg)</t>
    <phoneticPr fontId="3" type="noConversion"/>
  </si>
  <si>
    <t>Region (%fat)</t>
  </si>
  <si>
    <t>Tissue (g)</t>
  </si>
  <si>
    <t>NANA1</t>
    <phoneticPr fontId="3" type="noConversion"/>
  </si>
  <si>
    <t>NANA2</t>
    <phoneticPr fontId="3" type="noConversion"/>
  </si>
  <si>
    <t>Participant</t>
  </si>
  <si>
    <t>Tissue (% fat)</t>
  </si>
  <si>
    <t>Fat (g)</t>
  </si>
  <si>
    <t>Lean (g)</t>
  </si>
  <si>
    <t>BMC (g)</t>
  </si>
  <si>
    <t>Total Mass (kg)</t>
  </si>
  <si>
    <t>L2-L4</t>
    <phoneticPr fontId="3" type="noConversion"/>
  </si>
  <si>
    <t>BMD (g/mc2)</t>
    <phoneticPr fontId="3" type="noConversion"/>
  </si>
  <si>
    <t>Area</t>
    <phoneticPr fontId="3" type="noConversion"/>
  </si>
  <si>
    <t>Side</t>
    <phoneticPr fontId="3" type="noConversion"/>
  </si>
  <si>
    <t>Neck</t>
    <phoneticPr fontId="3" type="noConversion"/>
  </si>
  <si>
    <t>Total</t>
    <phoneticPr fontId="3" type="noConversion"/>
  </si>
  <si>
    <t>Nana1</t>
    <phoneticPr fontId="3" type="noConversion"/>
  </si>
  <si>
    <t>Nana 2</t>
    <phoneticPr fontId="3" type="noConversion"/>
  </si>
  <si>
    <t>Diff</t>
    <phoneticPr fontId="3" type="noConversion"/>
  </si>
  <si>
    <t>MMEAN</t>
    <phoneticPr fontId="3" type="noConversion"/>
  </si>
  <si>
    <t>NHANES</t>
    <phoneticPr fontId="3" type="noConversion"/>
  </si>
  <si>
    <t>Tissue (kgs)</t>
    <phoneticPr fontId="3" type="noConversion"/>
  </si>
  <si>
    <t>Fat (kgs)</t>
    <phoneticPr fontId="3" type="noConversion"/>
  </si>
  <si>
    <t>Lean (kgs)</t>
    <phoneticPr fontId="3" type="noConversion"/>
  </si>
  <si>
    <t>BMC (kgs)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</si>
</sst>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207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ill="1"/>
    <xf numFmtId="2" fontId="0" fillId="0" borderId="0" xfId="0" applyNumberFormat="1"/>
    <xf numFmtId="15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0"/>
  <sheetViews>
    <sheetView view="pageLayout" workbookViewId="0">
      <selection sqref="A1:I69"/>
    </sheetView>
  </sheetViews>
  <sheetFormatPr baseColWidth="10" defaultColWidth="11" defaultRowHeight="13"/>
  <cols>
    <col min="2" max="2" width="6.140625" customWidth="1"/>
    <col min="3" max="3" width="6.85546875" customWidth="1"/>
    <col min="4" max="4" width="9" bestFit="1" customWidth="1"/>
    <col min="5" max="5" width="21.85546875" bestFit="1" customWidth="1"/>
    <col min="6" max="6" width="21.85546875" customWidth="1"/>
    <col min="7" max="7" width="15.140625" customWidth="1"/>
  </cols>
  <sheetData>
    <row r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/>
      <c r="G1" s="5" t="s">
        <v>5</v>
      </c>
      <c r="H1" s="5" t="s">
        <v>6</v>
      </c>
      <c r="I1" s="5" t="s">
        <v>7</v>
      </c>
      <c r="J1" s="5"/>
      <c r="K1" s="4"/>
    </row>
    <row r="2" spans="1:11">
      <c r="A2">
        <v>2</v>
      </c>
      <c r="B2" s="1">
        <v>152.9</v>
      </c>
      <c r="C2" s="1">
        <v>51.9</v>
      </c>
      <c r="D2" s="4">
        <v>32647</v>
      </c>
      <c r="E2" s="3" t="str">
        <f t="shared" ref="E2:E17" ca="1" si="0">DATEDIF(D2,TODAY(),"Y") &amp; " Years, " &amp; DATEDIF(D2,TODAY(),"YM") &amp; " Months, " &amp; DATEDIF(D2,TODAY(),"MD") &amp; " Days"</f>
        <v>23 Years, 7 Months, 18 Days</v>
      </c>
      <c r="F2" s="3"/>
      <c r="G2" t="s">
        <v>8</v>
      </c>
      <c r="H2" t="s">
        <v>9</v>
      </c>
      <c r="I2" t="s">
        <v>11</v>
      </c>
      <c r="K2" s="4"/>
    </row>
    <row r="3" spans="1:11">
      <c r="A3">
        <v>4</v>
      </c>
      <c r="B3">
        <v>158.4</v>
      </c>
      <c r="C3">
        <v>55.1</v>
      </c>
      <c r="D3" s="4">
        <v>31921</v>
      </c>
      <c r="E3" s="3" t="str">
        <f t="shared" ca="1" si="0"/>
        <v>25 Years, 7 Months, 13 Days</v>
      </c>
      <c r="F3" s="3"/>
      <c r="G3" t="s">
        <v>12</v>
      </c>
      <c r="H3" t="s">
        <v>9</v>
      </c>
      <c r="I3" t="s">
        <v>11</v>
      </c>
      <c r="K3" s="4"/>
    </row>
    <row r="4" spans="1:11">
      <c r="A4">
        <v>6</v>
      </c>
      <c r="B4">
        <v>177.8</v>
      </c>
      <c r="C4">
        <v>61.5</v>
      </c>
      <c r="D4" s="4">
        <v>31902</v>
      </c>
      <c r="E4" s="3" t="str">
        <f t="shared" ca="1" si="0"/>
        <v>25 Years, 8 Months, 1 Days</v>
      </c>
      <c r="F4" s="3"/>
      <c r="G4" t="s">
        <v>12</v>
      </c>
      <c r="H4" t="s">
        <v>9</v>
      </c>
      <c r="I4" t="s">
        <v>11</v>
      </c>
      <c r="K4" s="4"/>
    </row>
    <row r="5" spans="1:11">
      <c r="A5">
        <v>8</v>
      </c>
      <c r="B5">
        <v>156</v>
      </c>
      <c r="C5">
        <v>52.4</v>
      </c>
      <c r="D5" s="4">
        <v>32495</v>
      </c>
      <c r="E5" s="3" t="str">
        <f t="shared" ca="1" si="0"/>
        <v>24 Years, 0 Months, 19 Days</v>
      </c>
      <c r="F5" s="3"/>
      <c r="G5" t="s">
        <v>12</v>
      </c>
      <c r="H5" t="s">
        <v>9</v>
      </c>
      <c r="I5" t="s">
        <v>11</v>
      </c>
      <c r="K5" s="4"/>
    </row>
    <row r="6" spans="1:11">
      <c r="A6">
        <v>9</v>
      </c>
      <c r="B6">
        <v>170</v>
      </c>
      <c r="C6">
        <v>67</v>
      </c>
      <c r="D6" s="4">
        <v>32595</v>
      </c>
      <c r="E6" s="3" t="str">
        <f t="shared" ca="1" si="0"/>
        <v>23 Years, 9 Months, 9 Days</v>
      </c>
      <c r="F6" s="3"/>
      <c r="G6" t="s">
        <v>8</v>
      </c>
      <c r="H6" t="s">
        <v>9</v>
      </c>
      <c r="I6" t="s">
        <v>11</v>
      </c>
      <c r="K6" s="4"/>
    </row>
    <row r="7" spans="1:11">
      <c r="A7">
        <v>11</v>
      </c>
      <c r="B7">
        <v>158.30000000000001</v>
      </c>
      <c r="C7">
        <v>79.5</v>
      </c>
      <c r="D7" s="4">
        <v>33049</v>
      </c>
      <c r="E7" s="3" t="str">
        <f t="shared" ca="1" si="0"/>
        <v>22 Years, 6 Months, 12 Days</v>
      </c>
      <c r="F7" s="3"/>
      <c r="G7" t="s">
        <v>12</v>
      </c>
      <c r="H7" t="s">
        <v>9</v>
      </c>
      <c r="I7" t="s">
        <v>11</v>
      </c>
      <c r="K7" s="4"/>
    </row>
    <row r="8" spans="1:11">
      <c r="A8">
        <v>12</v>
      </c>
      <c r="B8">
        <v>158.30000000000001</v>
      </c>
      <c r="C8">
        <v>56.5</v>
      </c>
      <c r="D8" s="4">
        <v>32654</v>
      </c>
      <c r="E8" s="3" t="str">
        <f t="shared" ca="1" si="0"/>
        <v>23 Years, 7 Months, 11 Days</v>
      </c>
      <c r="F8" s="3"/>
      <c r="G8" t="s">
        <v>12</v>
      </c>
      <c r="H8" t="s">
        <v>9</v>
      </c>
      <c r="I8" t="s">
        <v>11</v>
      </c>
      <c r="K8" s="4"/>
    </row>
    <row r="9" spans="1:11">
      <c r="A9">
        <v>13</v>
      </c>
      <c r="B9">
        <v>170.6</v>
      </c>
      <c r="C9">
        <v>58.6</v>
      </c>
      <c r="D9" s="4">
        <v>31946</v>
      </c>
      <c r="E9" s="3" t="str">
        <f t="shared" ca="1" si="0"/>
        <v>25 Years, 6 Months, 19 Days</v>
      </c>
      <c r="F9" s="3"/>
      <c r="G9" t="s">
        <v>8</v>
      </c>
      <c r="H9" t="s">
        <v>9</v>
      </c>
      <c r="I9" t="s">
        <v>11</v>
      </c>
      <c r="K9" s="4"/>
    </row>
    <row r="10" spans="1:11">
      <c r="A10">
        <v>15</v>
      </c>
      <c r="B10">
        <v>166.6</v>
      </c>
      <c r="C10">
        <v>57.8</v>
      </c>
      <c r="D10" s="4">
        <v>29272</v>
      </c>
      <c r="E10" s="3" t="str">
        <f t="shared" ca="1" si="0"/>
        <v>32 Years, 10 Months, 16 Days</v>
      </c>
      <c r="F10" s="3"/>
      <c r="G10" t="s">
        <v>12</v>
      </c>
      <c r="H10" t="s">
        <v>9</v>
      </c>
      <c r="I10" t="s">
        <v>11</v>
      </c>
      <c r="K10" s="4"/>
    </row>
    <row r="11" spans="1:11">
      <c r="A11">
        <v>18</v>
      </c>
      <c r="B11">
        <v>175.2</v>
      </c>
      <c r="C11">
        <v>72.5</v>
      </c>
      <c r="D11" s="4">
        <v>26047</v>
      </c>
      <c r="E11" s="3" t="str">
        <f t="shared" ca="1" si="0"/>
        <v>41 Years, 8 Months, 13 Days</v>
      </c>
      <c r="F11" s="3"/>
      <c r="G11" t="s">
        <v>12</v>
      </c>
      <c r="H11" t="s">
        <v>9</v>
      </c>
      <c r="I11" t="s">
        <v>11</v>
      </c>
      <c r="K11" s="4"/>
    </row>
    <row r="12" spans="1:11">
      <c r="A12">
        <v>19</v>
      </c>
      <c r="B12">
        <v>156.6</v>
      </c>
      <c r="C12">
        <v>58.2</v>
      </c>
      <c r="D12" s="4">
        <v>20206</v>
      </c>
      <c r="E12" s="3" t="str">
        <f t="shared" ca="1" si="0"/>
        <v>57 Years, 8 Months, 10 Days</v>
      </c>
      <c r="F12" s="3"/>
      <c r="G12" t="s">
        <v>12</v>
      </c>
      <c r="H12" t="s">
        <v>9</v>
      </c>
      <c r="I12" t="s">
        <v>11</v>
      </c>
      <c r="K12" s="4"/>
    </row>
    <row r="13" spans="1:11">
      <c r="A13">
        <v>20</v>
      </c>
      <c r="B13">
        <v>178.7</v>
      </c>
      <c r="C13">
        <v>65.599999999999994</v>
      </c>
      <c r="D13" s="4">
        <v>19513</v>
      </c>
      <c r="E13" s="3" t="str">
        <f t="shared" ca="1" si="0"/>
        <v>59 Years, 7 Months, 3 Days</v>
      </c>
      <c r="F13" s="3"/>
      <c r="G13" t="s">
        <v>12</v>
      </c>
      <c r="H13" t="s">
        <v>14</v>
      </c>
      <c r="I13" t="s">
        <v>11</v>
      </c>
      <c r="K13" s="4"/>
    </row>
    <row r="14" spans="1:11">
      <c r="A14">
        <v>21</v>
      </c>
      <c r="B14">
        <v>172.7</v>
      </c>
      <c r="C14">
        <v>61.9</v>
      </c>
      <c r="D14" s="4">
        <v>28503</v>
      </c>
      <c r="E14" s="3" t="str">
        <f t="shared" ca="1" si="0"/>
        <v>34 Years, 11 Months, 24 Days</v>
      </c>
      <c r="F14" s="3"/>
      <c r="G14" t="s">
        <v>12</v>
      </c>
      <c r="H14" t="s">
        <v>9</v>
      </c>
      <c r="I14" t="s">
        <v>11</v>
      </c>
      <c r="K14" s="4"/>
    </row>
    <row r="15" spans="1:11">
      <c r="A15">
        <v>22</v>
      </c>
      <c r="B15">
        <v>154.19999999999999</v>
      </c>
      <c r="C15">
        <v>53.6</v>
      </c>
      <c r="D15" s="4">
        <v>32446</v>
      </c>
      <c r="E15" s="3" t="str">
        <f t="shared" ca="1" si="0"/>
        <v>24 Years, 2 Months, 7 Days</v>
      </c>
      <c r="F15" s="3"/>
      <c r="G15" t="s">
        <v>12</v>
      </c>
      <c r="H15" t="s">
        <v>13</v>
      </c>
      <c r="I15" t="s">
        <v>11</v>
      </c>
      <c r="K15" s="4"/>
    </row>
    <row r="16" spans="1:11">
      <c r="A16">
        <v>24</v>
      </c>
      <c r="B16">
        <v>163.9</v>
      </c>
      <c r="C16">
        <v>84.3</v>
      </c>
      <c r="D16" s="4">
        <v>32333</v>
      </c>
      <c r="E16" s="3" t="str">
        <f t="shared" ca="1" si="0"/>
        <v>24 Years, 5 Months, 28 Days</v>
      </c>
      <c r="F16" s="3"/>
      <c r="G16" t="s">
        <v>12</v>
      </c>
      <c r="H16" t="s">
        <v>9</v>
      </c>
      <c r="I16" t="s">
        <v>11</v>
      </c>
      <c r="K16" s="4"/>
    </row>
    <row r="17" spans="1:11">
      <c r="A17" t="s">
        <v>15</v>
      </c>
      <c r="B17">
        <f>AVERAGE(B2:B16)</f>
        <v>164.67999999999998</v>
      </c>
      <c r="C17">
        <f>AVERAGE(C2:C16)</f>
        <v>62.426666666666662</v>
      </c>
      <c r="D17" s="4">
        <f>AVERAGE(D2:D16)</f>
        <v>29835.266666666666</v>
      </c>
      <c r="E17" s="3" t="str">
        <f t="shared" ca="1" si="0"/>
        <v>31 Years, 4 Months, 0 Days</v>
      </c>
      <c r="F17" s="3"/>
      <c r="G17" t="e">
        <f>COUNTIF(#REF!, "NHANES")</f>
        <v>#REF!</v>
      </c>
      <c r="H17" t="e">
        <f>COUNTIF(#REF!, "Left")</f>
        <v>#REF!</v>
      </c>
      <c r="I17" t="e">
        <f>COUNTIF(#REF!, "F")</f>
        <v>#REF!</v>
      </c>
      <c r="K17" s="4"/>
    </row>
    <row r="18" spans="1:11">
      <c r="D18" s="4"/>
      <c r="E18" s="3"/>
      <c r="F18" s="3"/>
      <c r="K18" s="4"/>
    </row>
    <row r="19" spans="1:11">
      <c r="A19">
        <v>1</v>
      </c>
      <c r="B19">
        <v>188.3</v>
      </c>
      <c r="C19">
        <v>87.8</v>
      </c>
      <c r="D19" s="4">
        <v>27110</v>
      </c>
      <c r="E19" s="3" t="str">
        <f t="shared" ref="E19:E33" ca="1" si="1">DATEDIF(D19,TODAY(),"Y") &amp; " Years, " &amp; DATEDIF(D19,TODAY(),"YM") &amp; " Months, " &amp; DATEDIF(D19,TODAY(),"MD") &amp; " Days"</f>
        <v>38 Years, 9 Months, 15 Days</v>
      </c>
      <c r="F19" s="3"/>
      <c r="G19" t="s">
        <v>8</v>
      </c>
      <c r="H19" t="s">
        <v>9</v>
      </c>
      <c r="I19" t="s">
        <v>10</v>
      </c>
      <c r="K19" s="4"/>
    </row>
    <row r="20" spans="1:11">
      <c r="A20">
        <v>3</v>
      </c>
      <c r="B20" s="1">
        <v>178.5</v>
      </c>
      <c r="C20" s="1">
        <v>71.7</v>
      </c>
      <c r="D20" s="4">
        <v>32303</v>
      </c>
      <c r="E20" s="3" t="str">
        <f t="shared" ca="1" si="1"/>
        <v>24 Years, 6 Months, 28 Days</v>
      </c>
      <c r="F20" s="3"/>
      <c r="G20" t="s">
        <v>8</v>
      </c>
      <c r="H20" t="s">
        <v>9</v>
      </c>
      <c r="I20" t="s">
        <v>10</v>
      </c>
      <c r="K20" s="4"/>
    </row>
    <row r="21" spans="1:11">
      <c r="A21">
        <v>5</v>
      </c>
      <c r="B21">
        <v>162.5</v>
      </c>
      <c r="C21">
        <v>69.400000000000006</v>
      </c>
      <c r="D21" s="4">
        <v>32001</v>
      </c>
      <c r="E21" s="3" t="str">
        <f t="shared" ca="1" si="1"/>
        <v>25 Years, 4 Months, 25 Days</v>
      </c>
      <c r="F21" s="3"/>
      <c r="G21" t="s">
        <v>12</v>
      </c>
      <c r="H21" t="s">
        <v>9</v>
      </c>
      <c r="I21" t="s">
        <v>10</v>
      </c>
      <c r="K21" s="4"/>
    </row>
    <row r="22" spans="1:11">
      <c r="A22">
        <v>7</v>
      </c>
      <c r="B22">
        <v>184.2</v>
      </c>
      <c r="C22">
        <v>71.3</v>
      </c>
      <c r="D22" s="4">
        <v>31525</v>
      </c>
      <c r="E22" s="3" t="str">
        <f t="shared" ca="1" si="1"/>
        <v>26 Years, 8 Months, 14 Days</v>
      </c>
      <c r="F22" s="3"/>
      <c r="G22" t="s">
        <v>12</v>
      </c>
      <c r="H22" t="s">
        <v>9</v>
      </c>
      <c r="I22" t="s">
        <v>10</v>
      </c>
      <c r="K22" s="4"/>
    </row>
    <row r="23" spans="1:11">
      <c r="A23">
        <v>10</v>
      </c>
      <c r="B23">
        <v>177.2</v>
      </c>
      <c r="C23">
        <v>98.6</v>
      </c>
      <c r="D23" s="4">
        <v>32243</v>
      </c>
      <c r="E23" s="3" t="str">
        <f t="shared" ca="1" si="1"/>
        <v>24 Years, 8 Months, 27 Days</v>
      </c>
      <c r="F23" s="3"/>
      <c r="G23" t="s">
        <v>12</v>
      </c>
      <c r="H23" t="s">
        <v>9</v>
      </c>
      <c r="I23" t="s">
        <v>10</v>
      </c>
      <c r="K23" s="4"/>
    </row>
    <row r="24" spans="1:11">
      <c r="A24">
        <v>14</v>
      </c>
      <c r="B24">
        <v>174.6</v>
      </c>
      <c r="C24">
        <v>74.7</v>
      </c>
      <c r="D24" s="4">
        <v>32405</v>
      </c>
      <c r="E24" s="3" t="str">
        <f t="shared" ca="1" si="1"/>
        <v>24 Years, 3 Months, 18 Days</v>
      </c>
      <c r="F24" s="3"/>
      <c r="G24" t="s">
        <v>12</v>
      </c>
      <c r="H24" t="s">
        <v>9</v>
      </c>
      <c r="I24" t="s">
        <v>10</v>
      </c>
      <c r="K24" s="4"/>
    </row>
    <row r="25" spans="1:11">
      <c r="A25">
        <v>16</v>
      </c>
      <c r="B25">
        <v>166.7</v>
      </c>
      <c r="C25">
        <v>66.5</v>
      </c>
      <c r="D25" s="4">
        <v>31892</v>
      </c>
      <c r="E25" s="3" t="str">
        <f t="shared" ca="1" si="1"/>
        <v>25 Years, 8 Months, 12 Days</v>
      </c>
      <c r="F25" s="3"/>
      <c r="G25" t="s">
        <v>12</v>
      </c>
      <c r="H25" t="s">
        <v>9</v>
      </c>
      <c r="I25" t="s">
        <v>10</v>
      </c>
      <c r="K25" s="4"/>
    </row>
    <row r="26" spans="1:11">
      <c r="A26">
        <v>17</v>
      </c>
      <c r="B26">
        <v>175.5</v>
      </c>
      <c r="C26">
        <v>77.3</v>
      </c>
      <c r="D26" s="4">
        <v>32592</v>
      </c>
      <c r="E26" s="3" t="str">
        <f t="shared" ca="1" si="1"/>
        <v>23 Years, 9 Months, 12 Days</v>
      </c>
      <c r="F26" s="3"/>
      <c r="G26" t="s">
        <v>12</v>
      </c>
      <c r="H26" t="s">
        <v>13</v>
      </c>
      <c r="I26" t="s">
        <v>10</v>
      </c>
      <c r="K26" s="4"/>
    </row>
    <row r="27" spans="1:11">
      <c r="A27">
        <v>23</v>
      </c>
      <c r="B27">
        <v>179.7</v>
      </c>
      <c r="C27">
        <v>88.6</v>
      </c>
      <c r="D27" s="4">
        <v>31339</v>
      </c>
      <c r="E27" s="3" t="str">
        <f t="shared" ca="1" si="1"/>
        <v>27 Years, 2 Months, 18 Days</v>
      </c>
      <c r="F27" s="3"/>
      <c r="G27" t="s">
        <v>12</v>
      </c>
      <c r="H27" t="s">
        <v>9</v>
      </c>
      <c r="I27" t="s">
        <v>10</v>
      </c>
    </row>
    <row r="28" spans="1:11">
      <c r="A28">
        <v>25</v>
      </c>
      <c r="B28">
        <v>178.7</v>
      </c>
      <c r="C28">
        <v>82.1</v>
      </c>
      <c r="D28" s="4">
        <v>31721</v>
      </c>
      <c r="E28" s="3" t="str">
        <f t="shared" ca="1" si="1"/>
        <v>26 Years, 2 Months, 1 Days</v>
      </c>
      <c r="F28" s="3"/>
      <c r="G28" t="s">
        <v>12</v>
      </c>
      <c r="H28" t="s">
        <v>9</v>
      </c>
      <c r="I28" t="s">
        <v>10</v>
      </c>
    </row>
    <row r="29" spans="1:11">
      <c r="A29">
        <v>26</v>
      </c>
      <c r="B29">
        <v>187</v>
      </c>
      <c r="C29">
        <v>83.8</v>
      </c>
      <c r="D29" s="4">
        <v>32301</v>
      </c>
      <c r="E29" s="3" t="str">
        <f t="shared" ca="1" si="1"/>
        <v>24 Years, 6 Months, 30 Days</v>
      </c>
      <c r="F29" s="3"/>
      <c r="G29" t="s">
        <v>8</v>
      </c>
      <c r="H29" t="s">
        <v>9</v>
      </c>
      <c r="I29" t="s">
        <v>10</v>
      </c>
    </row>
    <row r="30" spans="1:11">
      <c r="A30">
        <v>27</v>
      </c>
      <c r="B30">
        <v>183.3</v>
      </c>
      <c r="C30">
        <v>81.5</v>
      </c>
      <c r="D30" s="4">
        <v>31888</v>
      </c>
      <c r="E30" s="3" t="str">
        <f t="shared" ca="1" si="1"/>
        <v>25 Years, 8 Months, 16 Days</v>
      </c>
      <c r="F30" s="3"/>
      <c r="G30" t="s">
        <v>12</v>
      </c>
      <c r="H30" t="s">
        <v>13</v>
      </c>
      <c r="I30" t="s">
        <v>10</v>
      </c>
    </row>
    <row r="31" spans="1:11">
      <c r="A31">
        <v>28</v>
      </c>
      <c r="B31">
        <v>188.2</v>
      </c>
      <c r="C31">
        <v>82</v>
      </c>
      <c r="D31" s="4">
        <v>32745</v>
      </c>
      <c r="E31" s="3" t="str">
        <f t="shared" ca="1" si="1"/>
        <v>23 Years, 4 Months, 12 Days</v>
      </c>
      <c r="F31" s="3"/>
      <c r="G31" t="s">
        <v>12</v>
      </c>
      <c r="H31" t="s">
        <v>9</v>
      </c>
      <c r="I31" t="s">
        <v>10</v>
      </c>
    </row>
    <row r="32" spans="1:11">
      <c r="A32">
        <v>29</v>
      </c>
      <c r="B32">
        <v>177.2</v>
      </c>
      <c r="C32">
        <v>79.3</v>
      </c>
      <c r="D32" s="4">
        <v>22908</v>
      </c>
      <c r="E32" s="3" t="str">
        <f t="shared" ca="1" si="1"/>
        <v>50 Years, 3 Months, 18 Days</v>
      </c>
      <c r="F32" s="3"/>
      <c r="H32" t="s">
        <v>9</v>
      </c>
      <c r="I32" t="s">
        <v>10</v>
      </c>
    </row>
    <row r="33" spans="1:9">
      <c r="A33">
        <v>30</v>
      </c>
      <c r="B33">
        <v>178.7</v>
      </c>
      <c r="C33">
        <v>68.8</v>
      </c>
      <c r="D33" s="4">
        <v>32007</v>
      </c>
      <c r="E33" s="3" t="str">
        <f t="shared" ca="1" si="1"/>
        <v>25 Years, 4 Months, 19 Days</v>
      </c>
      <c r="F33" s="3"/>
      <c r="H33" t="s">
        <v>9</v>
      </c>
      <c r="I33" t="s">
        <v>10</v>
      </c>
    </row>
    <row r="34" spans="1:9">
      <c r="D34" s="4"/>
      <c r="E34" s="3"/>
      <c r="F34" s="3"/>
    </row>
    <row r="35" spans="1:9">
      <c r="A35" t="s">
        <v>15</v>
      </c>
      <c r="B35">
        <f>AVERAGE(B19:B33)</f>
        <v>178.68666666666664</v>
      </c>
      <c r="C35">
        <f>AVERAGE(C19:C33)</f>
        <v>78.893333333333331</v>
      </c>
      <c r="D35" s="4">
        <f>AVERAGE(D19:D33)</f>
        <v>31132</v>
      </c>
      <c r="E35" s="3" t="str">
        <f ca="1">DATEDIF(D35,TODAY(),"Y") &amp; " Years, " &amp; DATEDIF(D35,TODAY(),"YM") &amp; " Months, " &amp; DATEDIF(D35,TODAY(),"MD") &amp; " Days"</f>
        <v>27 Years, 9 Months, 11 Days</v>
      </c>
      <c r="F35" s="3"/>
      <c r="G35">
        <f>COUNTIF(G2:G33, "NHANES")</f>
        <v>22</v>
      </c>
      <c r="H35">
        <f>COUNTIF(H2:H33, "Left")</f>
        <v>27</v>
      </c>
      <c r="I35">
        <f>COUNTIF(I2:I33, "F")</f>
        <v>15</v>
      </c>
    </row>
    <row r="37" spans="1:9">
      <c r="B37" s="8"/>
    </row>
    <row r="38" spans="1:9">
      <c r="A38" s="5" t="s">
        <v>0</v>
      </c>
      <c r="B38" s="5" t="s">
        <v>1</v>
      </c>
      <c r="C38" s="5" t="s">
        <v>2</v>
      </c>
      <c r="D38" s="5" t="s">
        <v>3</v>
      </c>
      <c r="E38" s="5" t="s">
        <v>4</v>
      </c>
      <c r="F38" s="5"/>
      <c r="G38" s="5" t="s">
        <v>5</v>
      </c>
      <c r="H38" s="5" t="s">
        <v>6</v>
      </c>
      <c r="I38" s="5" t="s">
        <v>7</v>
      </c>
    </row>
    <row r="39" spans="1:9">
      <c r="A39">
        <v>1</v>
      </c>
      <c r="B39">
        <v>188.3</v>
      </c>
      <c r="C39">
        <v>87.8</v>
      </c>
      <c r="D39" s="4">
        <v>27110</v>
      </c>
      <c r="E39" s="3" t="str">
        <f t="shared" ref="E39:E69" ca="1" si="2">DATEDIF(D39,TODAY(),"Y") &amp; " Years, " &amp; DATEDIF(D39,TODAY(),"YM") &amp; " Months, " &amp; DATEDIF(D39,TODAY(),"MD") &amp; " Days"</f>
        <v>38 Years, 9 Months, 15 Days</v>
      </c>
      <c r="F39" s="3">
        <v>38.799999999999997</v>
      </c>
      <c r="G39" t="s">
        <v>8</v>
      </c>
      <c r="H39" t="s">
        <v>9</v>
      </c>
      <c r="I39" t="s">
        <v>10</v>
      </c>
    </row>
    <row r="40" spans="1:9">
      <c r="A40">
        <v>2</v>
      </c>
      <c r="B40" s="1">
        <v>152.9</v>
      </c>
      <c r="C40" s="1">
        <v>51.9</v>
      </c>
      <c r="D40" s="4">
        <v>32647</v>
      </c>
      <c r="E40" s="3" t="str">
        <f t="shared" ca="1" si="2"/>
        <v>23 Years, 7 Months, 18 Days</v>
      </c>
      <c r="F40" s="3">
        <v>23.6</v>
      </c>
      <c r="G40" t="s">
        <v>8</v>
      </c>
      <c r="H40" t="s">
        <v>9</v>
      </c>
      <c r="I40" t="s">
        <v>11</v>
      </c>
    </row>
    <row r="41" spans="1:9">
      <c r="A41">
        <v>3</v>
      </c>
      <c r="B41" s="1">
        <v>178.5</v>
      </c>
      <c r="C41" s="1">
        <v>71.7</v>
      </c>
      <c r="D41" s="4">
        <v>32303</v>
      </c>
      <c r="E41" s="3" t="str">
        <f t="shared" ca="1" si="2"/>
        <v>24 Years, 6 Months, 28 Days</v>
      </c>
      <c r="F41" s="3">
        <v>24.6</v>
      </c>
      <c r="G41" t="s">
        <v>8</v>
      </c>
      <c r="H41" t="s">
        <v>9</v>
      </c>
      <c r="I41" t="s">
        <v>10</v>
      </c>
    </row>
    <row r="42" spans="1:9">
      <c r="A42">
        <v>4</v>
      </c>
      <c r="B42">
        <v>158.4</v>
      </c>
      <c r="C42">
        <v>55.1</v>
      </c>
      <c r="D42" s="4">
        <v>31921</v>
      </c>
      <c r="E42" s="3" t="str">
        <f t="shared" ca="1" si="2"/>
        <v>25 Years, 7 Months, 13 Days</v>
      </c>
      <c r="F42" s="3">
        <v>25.6</v>
      </c>
      <c r="G42" t="s">
        <v>12</v>
      </c>
      <c r="H42" t="s">
        <v>9</v>
      </c>
      <c r="I42" t="s">
        <v>11</v>
      </c>
    </row>
    <row r="43" spans="1:9">
      <c r="A43">
        <v>5</v>
      </c>
      <c r="B43">
        <v>162.5</v>
      </c>
      <c r="C43">
        <v>69.400000000000006</v>
      </c>
      <c r="D43" s="4">
        <v>32001</v>
      </c>
      <c r="E43" s="3" t="str">
        <f t="shared" ca="1" si="2"/>
        <v>25 Years, 4 Months, 25 Days</v>
      </c>
      <c r="F43" s="3">
        <v>25.4</v>
      </c>
      <c r="G43" t="s">
        <v>12</v>
      </c>
      <c r="H43" t="s">
        <v>9</v>
      </c>
      <c r="I43" t="s">
        <v>10</v>
      </c>
    </row>
    <row r="44" spans="1:9">
      <c r="A44">
        <v>6</v>
      </c>
      <c r="B44">
        <v>177.8</v>
      </c>
      <c r="C44">
        <v>61.5</v>
      </c>
      <c r="D44" s="4">
        <v>31902</v>
      </c>
      <c r="E44" s="3" t="str">
        <f t="shared" ca="1" si="2"/>
        <v>25 Years, 8 Months, 1 Days</v>
      </c>
      <c r="F44" s="3">
        <v>25.7</v>
      </c>
      <c r="G44" t="s">
        <v>12</v>
      </c>
      <c r="H44" t="s">
        <v>9</v>
      </c>
      <c r="I44" t="s">
        <v>11</v>
      </c>
    </row>
    <row r="45" spans="1:9">
      <c r="A45">
        <v>7</v>
      </c>
      <c r="B45">
        <v>184.2</v>
      </c>
      <c r="C45">
        <v>71.3</v>
      </c>
      <c r="D45" s="4">
        <v>31525</v>
      </c>
      <c r="E45" s="3" t="str">
        <f t="shared" ca="1" si="2"/>
        <v>26 Years, 8 Months, 14 Days</v>
      </c>
      <c r="F45" s="3">
        <v>26.7</v>
      </c>
      <c r="G45" t="s">
        <v>12</v>
      </c>
      <c r="H45" t="s">
        <v>9</v>
      </c>
      <c r="I45" t="s">
        <v>10</v>
      </c>
    </row>
    <row r="46" spans="1:9">
      <c r="A46">
        <v>8</v>
      </c>
      <c r="B46">
        <v>156</v>
      </c>
      <c r="C46">
        <v>52.4</v>
      </c>
      <c r="D46" s="4">
        <v>32495</v>
      </c>
      <c r="E46" s="3" t="str">
        <f t="shared" ca="1" si="2"/>
        <v>24 Years, 0 Months, 19 Days</v>
      </c>
      <c r="F46" s="3">
        <v>23.11</v>
      </c>
      <c r="G46" t="s">
        <v>12</v>
      </c>
      <c r="H46" t="s">
        <v>9</v>
      </c>
      <c r="I46" t="s">
        <v>11</v>
      </c>
    </row>
    <row r="47" spans="1:9">
      <c r="A47">
        <v>9</v>
      </c>
      <c r="B47">
        <v>170</v>
      </c>
      <c r="C47">
        <v>67</v>
      </c>
      <c r="D47" s="4">
        <v>32595</v>
      </c>
      <c r="E47" s="3" t="str">
        <f t="shared" ca="1" si="2"/>
        <v>23 Years, 9 Months, 9 Days</v>
      </c>
      <c r="F47" s="3">
        <v>23.8</v>
      </c>
      <c r="G47" t="s">
        <v>8</v>
      </c>
      <c r="H47" t="s">
        <v>9</v>
      </c>
      <c r="I47" t="s">
        <v>11</v>
      </c>
    </row>
    <row r="48" spans="1:9">
      <c r="A48">
        <v>10</v>
      </c>
      <c r="B48">
        <v>177.2</v>
      </c>
      <c r="C48">
        <v>98.6</v>
      </c>
      <c r="D48" s="4">
        <v>32243</v>
      </c>
      <c r="E48" s="3" t="str">
        <f t="shared" ca="1" si="2"/>
        <v>24 Years, 8 Months, 27 Days</v>
      </c>
      <c r="F48" s="3">
        <v>24.8</v>
      </c>
      <c r="G48" t="s">
        <v>12</v>
      </c>
      <c r="H48" t="s">
        <v>9</v>
      </c>
      <c r="I48" t="s">
        <v>10</v>
      </c>
    </row>
    <row r="49" spans="1:9">
      <c r="A49">
        <v>11</v>
      </c>
      <c r="B49">
        <v>158.30000000000001</v>
      </c>
      <c r="C49">
        <v>79.5</v>
      </c>
      <c r="D49" s="4">
        <v>33049</v>
      </c>
      <c r="E49" s="3" t="str">
        <f t="shared" ca="1" si="2"/>
        <v>22 Years, 6 Months, 12 Days</v>
      </c>
      <c r="F49" s="3">
        <v>22.5</v>
      </c>
      <c r="G49" t="s">
        <v>12</v>
      </c>
      <c r="H49" t="s">
        <v>9</v>
      </c>
      <c r="I49" t="s">
        <v>11</v>
      </c>
    </row>
    <row r="50" spans="1:9">
      <c r="A50">
        <v>12</v>
      </c>
      <c r="B50">
        <v>158.30000000000001</v>
      </c>
      <c r="C50">
        <v>56.5</v>
      </c>
      <c r="D50" s="4">
        <v>32654</v>
      </c>
      <c r="E50" s="3" t="str">
        <f t="shared" ca="1" si="2"/>
        <v>23 Years, 7 Months, 11 Days</v>
      </c>
      <c r="F50" s="3">
        <v>23.6</v>
      </c>
      <c r="G50" t="s">
        <v>12</v>
      </c>
      <c r="H50" t="s">
        <v>9</v>
      </c>
      <c r="I50" t="s">
        <v>11</v>
      </c>
    </row>
    <row r="51" spans="1:9">
      <c r="A51">
        <v>13</v>
      </c>
      <c r="B51">
        <v>170.6</v>
      </c>
      <c r="C51">
        <v>58.6</v>
      </c>
      <c r="D51" s="4">
        <v>31946</v>
      </c>
      <c r="E51" s="3" t="str">
        <f t="shared" ca="1" si="2"/>
        <v>25 Years, 6 Months, 19 Days</v>
      </c>
      <c r="F51" s="3">
        <v>25.5</v>
      </c>
      <c r="G51" t="s">
        <v>8</v>
      </c>
      <c r="H51" t="s">
        <v>9</v>
      </c>
      <c r="I51" t="s">
        <v>11</v>
      </c>
    </row>
    <row r="52" spans="1:9">
      <c r="A52">
        <v>14</v>
      </c>
      <c r="B52">
        <v>174.6</v>
      </c>
      <c r="C52">
        <v>74.7</v>
      </c>
      <c r="D52" s="4">
        <v>32405</v>
      </c>
      <c r="E52" s="3" t="str">
        <f t="shared" ca="1" si="2"/>
        <v>24 Years, 3 Months, 18 Days</v>
      </c>
      <c r="F52" s="3">
        <v>24.2</v>
      </c>
      <c r="G52" t="s">
        <v>12</v>
      </c>
      <c r="H52" t="s">
        <v>9</v>
      </c>
      <c r="I52" t="s">
        <v>10</v>
      </c>
    </row>
    <row r="53" spans="1:9">
      <c r="A53">
        <v>15</v>
      </c>
      <c r="B53">
        <v>166.6</v>
      </c>
      <c r="C53">
        <v>57.8</v>
      </c>
      <c r="D53" s="4">
        <v>29272</v>
      </c>
      <c r="E53" s="3" t="str">
        <f t="shared" ca="1" si="2"/>
        <v>32 Years, 10 Months, 16 Days</v>
      </c>
      <c r="F53" s="3">
        <v>32.9</v>
      </c>
      <c r="G53" t="s">
        <v>12</v>
      </c>
      <c r="H53" t="s">
        <v>9</v>
      </c>
      <c r="I53" t="s">
        <v>11</v>
      </c>
    </row>
    <row r="54" spans="1:9">
      <c r="A54">
        <v>16</v>
      </c>
      <c r="B54">
        <v>166.7</v>
      </c>
      <c r="C54">
        <v>66.5</v>
      </c>
      <c r="D54" s="4">
        <v>31892</v>
      </c>
      <c r="E54" s="3" t="str">
        <f t="shared" ca="1" si="2"/>
        <v>25 Years, 8 Months, 12 Days</v>
      </c>
      <c r="F54" s="3">
        <v>25.7</v>
      </c>
      <c r="G54" t="s">
        <v>12</v>
      </c>
      <c r="H54" t="s">
        <v>9</v>
      </c>
      <c r="I54" t="s">
        <v>10</v>
      </c>
    </row>
    <row r="55" spans="1:9">
      <c r="A55">
        <v>17</v>
      </c>
      <c r="B55">
        <v>175.5</v>
      </c>
      <c r="C55">
        <v>77.3</v>
      </c>
      <c r="D55" s="4">
        <v>32592</v>
      </c>
      <c r="E55" s="3" t="str">
        <f t="shared" ca="1" si="2"/>
        <v>23 Years, 9 Months, 12 Days</v>
      </c>
      <c r="F55" s="3">
        <v>23.8</v>
      </c>
      <c r="G55" t="s">
        <v>12</v>
      </c>
      <c r="H55" t="s">
        <v>13</v>
      </c>
      <c r="I55" t="s">
        <v>10</v>
      </c>
    </row>
    <row r="56" spans="1:9">
      <c r="A56">
        <v>18</v>
      </c>
      <c r="B56">
        <v>175.2</v>
      </c>
      <c r="C56">
        <v>72.5</v>
      </c>
      <c r="D56" s="4">
        <v>26047</v>
      </c>
      <c r="E56" s="3" t="str">
        <f t="shared" ca="1" si="2"/>
        <v>41 Years, 8 Months, 13 Days</v>
      </c>
      <c r="F56" s="3">
        <v>41.7</v>
      </c>
      <c r="G56" t="s">
        <v>12</v>
      </c>
      <c r="H56" t="s">
        <v>9</v>
      </c>
      <c r="I56" t="s">
        <v>11</v>
      </c>
    </row>
    <row r="57" spans="1:9">
      <c r="A57">
        <v>19</v>
      </c>
      <c r="B57">
        <v>156.6</v>
      </c>
      <c r="C57">
        <v>58.2</v>
      </c>
      <c r="D57" s="4">
        <v>20206</v>
      </c>
      <c r="E57" s="3" t="str">
        <f t="shared" ca="1" si="2"/>
        <v>57 Years, 8 Months, 10 Days</v>
      </c>
      <c r="F57" s="3">
        <v>57.7</v>
      </c>
      <c r="G57" t="s">
        <v>12</v>
      </c>
      <c r="H57" t="s">
        <v>9</v>
      </c>
      <c r="I57" t="s">
        <v>11</v>
      </c>
    </row>
    <row r="58" spans="1:9">
      <c r="A58">
        <v>20</v>
      </c>
      <c r="B58">
        <v>178.7</v>
      </c>
      <c r="C58">
        <v>65.599999999999994</v>
      </c>
      <c r="D58" s="4">
        <v>19513</v>
      </c>
      <c r="E58" s="3" t="str">
        <f t="shared" ca="1" si="2"/>
        <v>59 Years, 7 Months, 3 Days</v>
      </c>
      <c r="F58" s="3">
        <v>59.6</v>
      </c>
      <c r="G58" t="s">
        <v>12</v>
      </c>
      <c r="H58" t="s">
        <v>14</v>
      </c>
      <c r="I58" t="s">
        <v>11</v>
      </c>
    </row>
    <row r="59" spans="1:9">
      <c r="A59">
        <v>21</v>
      </c>
      <c r="B59">
        <v>172.7</v>
      </c>
      <c r="C59">
        <v>61.9</v>
      </c>
      <c r="D59" s="4">
        <v>28503</v>
      </c>
      <c r="E59" s="3" t="str">
        <f t="shared" ca="1" si="2"/>
        <v>34 Years, 11 Months, 24 Days</v>
      </c>
      <c r="F59" s="3">
        <v>34.11</v>
      </c>
      <c r="G59" t="s">
        <v>12</v>
      </c>
      <c r="H59" t="s">
        <v>9</v>
      </c>
      <c r="I59" t="s">
        <v>11</v>
      </c>
    </row>
    <row r="60" spans="1:9">
      <c r="A60">
        <v>22</v>
      </c>
      <c r="B60">
        <v>154.19999999999999</v>
      </c>
      <c r="C60">
        <v>53.6</v>
      </c>
      <c r="D60" s="4">
        <v>32446</v>
      </c>
      <c r="E60" s="3" t="str">
        <f t="shared" ca="1" si="2"/>
        <v>24 Years, 2 Months, 7 Days</v>
      </c>
      <c r="F60" s="3">
        <v>24.1</v>
      </c>
      <c r="G60" t="s">
        <v>12</v>
      </c>
      <c r="H60" t="s">
        <v>13</v>
      </c>
      <c r="I60" t="s">
        <v>11</v>
      </c>
    </row>
    <row r="61" spans="1:9">
      <c r="A61">
        <v>23</v>
      </c>
      <c r="B61">
        <v>179.7</v>
      </c>
      <c r="C61">
        <v>88.6</v>
      </c>
      <c r="D61" s="4">
        <v>31339</v>
      </c>
      <c r="E61" s="3" t="str">
        <f t="shared" ca="1" si="2"/>
        <v>27 Years, 2 Months, 18 Days</v>
      </c>
      <c r="F61" s="3">
        <v>27.1</v>
      </c>
      <c r="G61" t="s">
        <v>12</v>
      </c>
      <c r="H61" t="s">
        <v>9</v>
      </c>
      <c r="I61" t="s">
        <v>10</v>
      </c>
    </row>
    <row r="62" spans="1:9">
      <c r="A62">
        <v>24</v>
      </c>
      <c r="B62">
        <v>163.9</v>
      </c>
      <c r="C62">
        <v>84.3</v>
      </c>
      <c r="D62" s="4">
        <v>32333</v>
      </c>
      <c r="E62" s="3" t="str">
        <f t="shared" ca="1" si="2"/>
        <v>24 Years, 5 Months, 28 Days</v>
      </c>
      <c r="F62" s="3">
        <v>24.5</v>
      </c>
      <c r="G62" t="s">
        <v>12</v>
      </c>
      <c r="H62" t="s">
        <v>9</v>
      </c>
      <c r="I62" t="s">
        <v>11</v>
      </c>
    </row>
    <row r="63" spans="1:9">
      <c r="A63">
        <v>25</v>
      </c>
      <c r="B63">
        <v>178.7</v>
      </c>
      <c r="C63">
        <v>82.1</v>
      </c>
      <c r="D63" s="4">
        <v>31721</v>
      </c>
      <c r="E63" s="3" t="str">
        <f t="shared" ca="1" si="2"/>
        <v>26 Years, 2 Months, 1 Days</v>
      </c>
      <c r="F63" s="3">
        <v>26.1</v>
      </c>
      <c r="G63" t="s">
        <v>12</v>
      </c>
      <c r="H63" t="s">
        <v>9</v>
      </c>
      <c r="I63" t="s">
        <v>10</v>
      </c>
    </row>
    <row r="64" spans="1:9">
      <c r="A64">
        <v>26</v>
      </c>
      <c r="B64">
        <v>187</v>
      </c>
      <c r="C64">
        <v>83.8</v>
      </c>
      <c r="D64" s="4">
        <v>32301</v>
      </c>
      <c r="E64" s="3" t="str">
        <f t="shared" ca="1" si="2"/>
        <v>24 Years, 6 Months, 30 Days</v>
      </c>
      <c r="F64" s="3">
        <v>24.6</v>
      </c>
      <c r="G64" t="s">
        <v>8</v>
      </c>
      <c r="H64" t="s">
        <v>9</v>
      </c>
      <c r="I64" t="s">
        <v>10</v>
      </c>
    </row>
    <row r="65" spans="1:9">
      <c r="A65">
        <v>27</v>
      </c>
      <c r="B65">
        <v>183.3</v>
      </c>
      <c r="C65">
        <v>81.5</v>
      </c>
      <c r="D65" s="4">
        <v>31888</v>
      </c>
      <c r="E65" s="3" t="str">
        <f t="shared" ca="1" si="2"/>
        <v>25 Years, 8 Months, 16 Days</v>
      </c>
      <c r="F65" s="3">
        <v>25.7</v>
      </c>
      <c r="G65" t="s">
        <v>12</v>
      </c>
      <c r="H65" t="s">
        <v>13</v>
      </c>
      <c r="I65" t="s">
        <v>10</v>
      </c>
    </row>
    <row r="66" spans="1:9">
      <c r="A66">
        <v>28</v>
      </c>
      <c r="B66">
        <v>188.2</v>
      </c>
      <c r="C66">
        <v>82</v>
      </c>
      <c r="D66" s="4">
        <v>32745</v>
      </c>
      <c r="E66" s="3" t="str">
        <f t="shared" ca="1" si="2"/>
        <v>23 Years, 4 Months, 12 Days</v>
      </c>
      <c r="F66" s="3">
        <v>23.3</v>
      </c>
      <c r="G66" t="s">
        <v>12</v>
      </c>
      <c r="H66" t="s">
        <v>9</v>
      </c>
      <c r="I66" t="s">
        <v>10</v>
      </c>
    </row>
    <row r="67" spans="1:9">
      <c r="A67">
        <v>29</v>
      </c>
      <c r="B67">
        <v>177.2</v>
      </c>
      <c r="C67">
        <v>79.3</v>
      </c>
      <c r="D67" s="4">
        <v>22908</v>
      </c>
      <c r="E67" s="3" t="str">
        <f t="shared" ca="1" si="2"/>
        <v>50 Years, 3 Months, 18 Days</v>
      </c>
      <c r="F67" s="3">
        <v>50.2</v>
      </c>
      <c r="G67" t="s">
        <v>43</v>
      </c>
      <c r="H67" t="s">
        <v>9</v>
      </c>
      <c r="I67" t="s">
        <v>10</v>
      </c>
    </row>
    <row r="68" spans="1:9">
      <c r="A68">
        <v>30</v>
      </c>
      <c r="B68">
        <v>178.7</v>
      </c>
      <c r="C68">
        <v>68.8</v>
      </c>
      <c r="D68" s="4">
        <v>32007</v>
      </c>
      <c r="E68" s="3" t="str">
        <f t="shared" ca="1" si="2"/>
        <v>25 Years, 4 Months, 19 Days</v>
      </c>
      <c r="F68" s="3">
        <v>25.3</v>
      </c>
      <c r="G68" t="s">
        <v>43</v>
      </c>
      <c r="H68" t="s">
        <v>9</v>
      </c>
      <c r="I68" t="s">
        <v>10</v>
      </c>
    </row>
    <row r="69" spans="1:9">
      <c r="A69" t="s">
        <v>15</v>
      </c>
      <c r="B69">
        <f>AVERAGE(B39:B68)</f>
        <v>171.68333333333328</v>
      </c>
      <c r="C69">
        <f>AVERAGE(C39:C68)</f>
        <v>70.660000000000011</v>
      </c>
      <c r="D69" s="4">
        <f>AVERAGE(D39:D68)</f>
        <v>30483.633333333335</v>
      </c>
      <c r="E69" s="3" t="str">
        <f t="shared" ca="1" si="2"/>
        <v>29 Years, 6 Months, 21 Days</v>
      </c>
      <c r="F69" s="3">
        <v>29.6</v>
      </c>
      <c r="G69">
        <f>COUNTIF(G39:G68, "NHANES")</f>
        <v>24</v>
      </c>
      <c r="H69">
        <f>COUNTIF(H39:H68, "Left")</f>
        <v>27</v>
      </c>
      <c r="I69">
        <f>COUNTIF(I39:I68, "F")</f>
        <v>15</v>
      </c>
    </row>
    <row r="70" spans="1:9">
      <c r="F70">
        <f>STDEV(F39:F68)</f>
        <v>10.081117184030782</v>
      </c>
    </row>
  </sheetData>
  <sheetCalcPr fullCalcOnLoad="1"/>
  <sortState ref="A39:H68">
    <sortCondition ref="A40:A68"/>
  </sortState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2"/>
  <sheetViews>
    <sheetView view="pageLayout" topLeftCell="B1" workbookViewId="0">
      <selection activeCell="H3" sqref="H3:H32"/>
    </sheetView>
  </sheetViews>
  <sheetFormatPr baseColWidth="10" defaultColWidth="11" defaultRowHeight="13"/>
  <sheetData>
    <row r="1" spans="1:10">
      <c r="A1" s="5" t="s">
        <v>0</v>
      </c>
      <c r="B1" s="5" t="s">
        <v>36</v>
      </c>
      <c r="C1" s="10" t="s">
        <v>37</v>
      </c>
      <c r="D1" s="10"/>
      <c r="E1" s="10"/>
      <c r="F1" s="10"/>
      <c r="G1" s="10" t="s">
        <v>38</v>
      </c>
      <c r="H1" s="10"/>
      <c r="I1" s="10"/>
      <c r="J1" s="10"/>
    </row>
    <row r="2" spans="1:10">
      <c r="A2" s="5"/>
      <c r="B2" s="5"/>
      <c r="C2" s="5" t="s">
        <v>34</v>
      </c>
      <c r="D2" s="5"/>
      <c r="E2" s="5" t="s">
        <v>21</v>
      </c>
      <c r="F2" s="5" t="s">
        <v>35</v>
      </c>
      <c r="G2" s="5" t="s">
        <v>34</v>
      </c>
      <c r="H2" s="5"/>
      <c r="I2" s="5" t="s">
        <v>21</v>
      </c>
      <c r="J2" s="5" t="s">
        <v>35</v>
      </c>
    </row>
    <row r="3" spans="1:10">
      <c r="A3">
        <v>1</v>
      </c>
      <c r="B3" t="s">
        <v>9</v>
      </c>
      <c r="C3">
        <v>1.1819999999999999</v>
      </c>
      <c r="D3">
        <f>C3*100</f>
        <v>118.19999999999999</v>
      </c>
      <c r="E3">
        <v>7.5</v>
      </c>
      <c r="F3">
        <v>6.35</v>
      </c>
      <c r="G3">
        <v>1.2010000000000001</v>
      </c>
      <c r="H3">
        <f>G3*100</f>
        <v>120.10000000000001</v>
      </c>
      <c r="I3">
        <v>50.6</v>
      </c>
      <c r="J3">
        <v>42.13</v>
      </c>
    </row>
    <row r="4" spans="1:10">
      <c r="A4">
        <v>2</v>
      </c>
      <c r="B4" t="s">
        <v>9</v>
      </c>
      <c r="C4">
        <v>1.1040000000000001</v>
      </c>
      <c r="D4">
        <f t="shared" ref="D4:D32" si="0">C4*100</f>
        <v>110.4</v>
      </c>
      <c r="E4">
        <v>4.62</v>
      </c>
      <c r="F4">
        <v>4.18</v>
      </c>
      <c r="G4">
        <v>1.1020000000000001</v>
      </c>
      <c r="H4">
        <f t="shared" ref="H4:H32" si="1">G4*100</f>
        <v>110.2</v>
      </c>
      <c r="I4">
        <v>29.55</v>
      </c>
      <c r="J4">
        <v>26.82</v>
      </c>
    </row>
    <row r="5" spans="1:10">
      <c r="A5">
        <v>3</v>
      </c>
      <c r="B5" t="s">
        <v>9</v>
      </c>
      <c r="C5">
        <v>0.995</v>
      </c>
      <c r="D5">
        <f t="shared" si="0"/>
        <v>99.5</v>
      </c>
      <c r="E5">
        <v>5.53</v>
      </c>
      <c r="F5">
        <v>5.56</v>
      </c>
      <c r="G5">
        <v>0.99099999999999999</v>
      </c>
      <c r="H5">
        <f t="shared" si="1"/>
        <v>99.1</v>
      </c>
      <c r="I5">
        <v>35.5</v>
      </c>
      <c r="J5">
        <v>35.82</v>
      </c>
    </row>
    <row r="6" spans="1:10">
      <c r="A6">
        <v>4</v>
      </c>
      <c r="B6" t="s">
        <v>9</v>
      </c>
      <c r="C6">
        <v>1.026</v>
      </c>
      <c r="D6">
        <f t="shared" si="0"/>
        <v>102.60000000000001</v>
      </c>
      <c r="E6">
        <v>4.67</v>
      </c>
      <c r="F6">
        <v>4.55</v>
      </c>
      <c r="G6">
        <v>1.0669999999999999</v>
      </c>
      <c r="H6">
        <f t="shared" si="1"/>
        <v>106.69999999999999</v>
      </c>
      <c r="I6">
        <v>29.52</v>
      </c>
      <c r="J6">
        <v>27.66</v>
      </c>
    </row>
    <row r="7" spans="1:10">
      <c r="A7">
        <v>5</v>
      </c>
      <c r="B7" t="s">
        <v>9</v>
      </c>
      <c r="C7">
        <v>1.2649999999999999</v>
      </c>
      <c r="D7">
        <f t="shared" si="0"/>
        <v>126.49999999999999</v>
      </c>
      <c r="E7">
        <v>6.03</v>
      </c>
      <c r="F7">
        <v>4.7699999999999996</v>
      </c>
      <c r="G7">
        <v>1.3220000000000001</v>
      </c>
      <c r="H7">
        <f t="shared" si="1"/>
        <v>132.20000000000002</v>
      </c>
      <c r="I7">
        <v>37.26</v>
      </c>
      <c r="J7">
        <v>28.18</v>
      </c>
    </row>
    <row r="8" spans="1:10">
      <c r="A8">
        <v>6</v>
      </c>
      <c r="B8" t="s">
        <v>9</v>
      </c>
      <c r="C8">
        <v>1.071</v>
      </c>
      <c r="D8">
        <f t="shared" si="0"/>
        <v>107.1</v>
      </c>
      <c r="E8">
        <v>4.72</v>
      </c>
      <c r="F8">
        <v>4.4000000000000004</v>
      </c>
      <c r="G8">
        <v>1.006</v>
      </c>
      <c r="H8">
        <f t="shared" si="1"/>
        <v>100.6</v>
      </c>
      <c r="I8">
        <v>31.67</v>
      </c>
      <c r="J8">
        <v>31.49</v>
      </c>
    </row>
    <row r="9" spans="1:10">
      <c r="A9">
        <v>7</v>
      </c>
      <c r="B9" t="s">
        <v>9</v>
      </c>
      <c r="C9">
        <v>1.23</v>
      </c>
      <c r="D9">
        <f t="shared" si="0"/>
        <v>123</v>
      </c>
      <c r="E9">
        <v>6.99</v>
      </c>
      <c r="F9">
        <v>5.68</v>
      </c>
      <c r="G9">
        <v>1.3720000000000001</v>
      </c>
      <c r="H9">
        <f t="shared" si="1"/>
        <v>137.20000000000002</v>
      </c>
      <c r="I9">
        <v>54.4</v>
      </c>
      <c r="J9">
        <v>39.659999999999997</v>
      </c>
    </row>
    <row r="10" spans="1:10">
      <c r="A10">
        <v>8</v>
      </c>
      <c r="B10" t="s">
        <v>9</v>
      </c>
      <c r="C10">
        <v>0.88</v>
      </c>
      <c r="D10">
        <f t="shared" si="0"/>
        <v>88</v>
      </c>
      <c r="E10">
        <v>3.65</v>
      </c>
      <c r="F10">
        <v>4.1500000000000004</v>
      </c>
      <c r="G10">
        <v>0.93400000000000005</v>
      </c>
      <c r="H10">
        <f t="shared" si="1"/>
        <v>93.4</v>
      </c>
      <c r="I10">
        <v>26.13</v>
      </c>
      <c r="J10">
        <v>27.97</v>
      </c>
    </row>
    <row r="11" spans="1:10">
      <c r="A11">
        <v>9</v>
      </c>
      <c r="B11" t="s">
        <v>9</v>
      </c>
      <c r="C11">
        <v>1.1060000000000001</v>
      </c>
      <c r="D11">
        <f t="shared" si="0"/>
        <v>110.60000000000001</v>
      </c>
      <c r="E11">
        <v>5.34</v>
      </c>
      <c r="F11">
        <v>4.82</v>
      </c>
      <c r="G11">
        <v>1.137</v>
      </c>
      <c r="H11">
        <f t="shared" si="1"/>
        <v>113.7</v>
      </c>
      <c r="I11">
        <v>35.11</v>
      </c>
      <c r="J11">
        <v>30.88</v>
      </c>
    </row>
    <row r="12" spans="1:10">
      <c r="A12">
        <v>10</v>
      </c>
      <c r="B12" t="s">
        <v>9</v>
      </c>
      <c r="C12">
        <v>1.1279999999999999</v>
      </c>
      <c r="D12">
        <f t="shared" si="0"/>
        <v>112.79999999999998</v>
      </c>
      <c r="E12">
        <v>5.63</v>
      </c>
      <c r="F12">
        <v>4.99</v>
      </c>
      <c r="G12">
        <v>1.1859999999999999</v>
      </c>
      <c r="H12">
        <f t="shared" si="1"/>
        <v>118.6</v>
      </c>
      <c r="I12">
        <v>38.69</v>
      </c>
      <c r="J12">
        <v>32.630000000000003</v>
      </c>
    </row>
    <row r="13" spans="1:10">
      <c r="A13">
        <v>11</v>
      </c>
      <c r="B13" t="s">
        <v>9</v>
      </c>
      <c r="C13">
        <v>1.0229999999999999</v>
      </c>
      <c r="D13">
        <f t="shared" si="0"/>
        <v>102.3</v>
      </c>
      <c r="E13">
        <v>4.79</v>
      </c>
      <c r="F13">
        <v>4.68</v>
      </c>
      <c r="G13">
        <v>1.0009999999999999</v>
      </c>
      <c r="H13">
        <f t="shared" si="1"/>
        <v>100.1</v>
      </c>
      <c r="I13">
        <v>30.13</v>
      </c>
      <c r="J13">
        <v>30.11</v>
      </c>
    </row>
    <row r="14" spans="1:10">
      <c r="A14">
        <v>12</v>
      </c>
      <c r="B14" t="s">
        <v>9</v>
      </c>
      <c r="C14">
        <v>1.1619999999999999</v>
      </c>
      <c r="D14">
        <f t="shared" si="0"/>
        <v>116.19999999999999</v>
      </c>
      <c r="E14">
        <v>4.83</v>
      </c>
      <c r="F14">
        <v>4.1500000000000004</v>
      </c>
      <c r="G14">
        <v>1.2050000000000001</v>
      </c>
      <c r="H14">
        <f t="shared" si="1"/>
        <v>120.5</v>
      </c>
      <c r="I14">
        <v>33.19</v>
      </c>
      <c r="J14">
        <v>27.55</v>
      </c>
    </row>
    <row r="15" spans="1:10">
      <c r="A15">
        <v>13</v>
      </c>
      <c r="B15" t="s">
        <v>9</v>
      </c>
      <c r="C15">
        <v>1.159</v>
      </c>
      <c r="D15">
        <f t="shared" si="0"/>
        <v>115.9</v>
      </c>
      <c r="E15">
        <v>5.58</v>
      </c>
      <c r="F15">
        <v>4.82</v>
      </c>
      <c r="G15">
        <v>1.171</v>
      </c>
      <c r="H15">
        <f t="shared" si="1"/>
        <v>117.10000000000001</v>
      </c>
      <c r="I15">
        <v>37.24</v>
      </c>
      <c r="J15">
        <v>31.81</v>
      </c>
    </row>
    <row r="16" spans="1:10">
      <c r="A16">
        <v>14</v>
      </c>
      <c r="B16" t="s">
        <v>9</v>
      </c>
      <c r="C16">
        <v>1.026</v>
      </c>
      <c r="D16">
        <f t="shared" si="0"/>
        <v>102.60000000000001</v>
      </c>
      <c r="E16">
        <v>5.76</v>
      </c>
      <c r="F16">
        <v>5.62</v>
      </c>
      <c r="G16">
        <v>1.0249999999999999</v>
      </c>
      <c r="H16">
        <f t="shared" si="1"/>
        <v>102.49999999999999</v>
      </c>
      <c r="I16">
        <v>36.93</v>
      </c>
      <c r="J16">
        <v>36.04</v>
      </c>
    </row>
    <row r="17" spans="1:10">
      <c r="A17">
        <v>15</v>
      </c>
      <c r="B17" t="s">
        <v>9</v>
      </c>
      <c r="C17">
        <v>1.3480000000000001</v>
      </c>
      <c r="D17">
        <f t="shared" si="0"/>
        <v>134.80000000000001</v>
      </c>
      <c r="E17">
        <v>5.32</v>
      </c>
      <c r="F17">
        <v>3.95</v>
      </c>
      <c r="G17">
        <v>1.1950000000000001</v>
      </c>
      <c r="H17">
        <f t="shared" si="1"/>
        <v>119.5</v>
      </c>
      <c r="I17">
        <v>32.03</v>
      </c>
      <c r="J17">
        <v>26.8</v>
      </c>
    </row>
    <row r="18" spans="1:10">
      <c r="A18">
        <v>16</v>
      </c>
      <c r="B18" t="s">
        <v>9</v>
      </c>
      <c r="C18">
        <v>1.1950000000000001</v>
      </c>
      <c r="D18">
        <f t="shared" si="0"/>
        <v>119.5</v>
      </c>
      <c r="E18">
        <v>6.3</v>
      </c>
      <c r="F18">
        <v>5.28</v>
      </c>
      <c r="G18">
        <v>1.1870000000000001</v>
      </c>
      <c r="H18">
        <f t="shared" si="1"/>
        <v>118.7</v>
      </c>
      <c r="I18">
        <v>41.81</v>
      </c>
      <c r="J18">
        <v>35.24</v>
      </c>
    </row>
    <row r="19" spans="1:10">
      <c r="A19">
        <v>17</v>
      </c>
      <c r="B19" t="s">
        <v>13</v>
      </c>
      <c r="C19">
        <v>0.98599999999999999</v>
      </c>
      <c r="D19">
        <f t="shared" si="0"/>
        <v>98.6</v>
      </c>
      <c r="E19">
        <v>5.47</v>
      </c>
      <c r="F19">
        <v>5.55</v>
      </c>
      <c r="G19">
        <v>0.96899999999999997</v>
      </c>
      <c r="H19">
        <f t="shared" si="1"/>
        <v>96.899999999999991</v>
      </c>
      <c r="I19">
        <v>35.01</v>
      </c>
      <c r="J19">
        <v>36.130000000000003</v>
      </c>
    </row>
    <row r="20" spans="1:10">
      <c r="A20">
        <v>18</v>
      </c>
      <c r="B20" t="s">
        <v>9</v>
      </c>
      <c r="C20">
        <v>1.097</v>
      </c>
      <c r="D20">
        <f t="shared" si="0"/>
        <v>109.7</v>
      </c>
      <c r="E20">
        <v>5.19</v>
      </c>
      <c r="F20">
        <v>4.7300000000000004</v>
      </c>
      <c r="G20">
        <v>1.1020000000000001</v>
      </c>
      <c r="H20">
        <f t="shared" si="1"/>
        <v>110.2</v>
      </c>
      <c r="I20">
        <v>36.74</v>
      </c>
      <c r="J20">
        <v>33.33</v>
      </c>
    </row>
    <row r="21" spans="1:10">
      <c r="A21">
        <v>19</v>
      </c>
      <c r="B21" t="s">
        <v>9</v>
      </c>
      <c r="C21">
        <v>0.96599999999999997</v>
      </c>
      <c r="D21">
        <f t="shared" si="0"/>
        <v>96.6</v>
      </c>
      <c r="E21">
        <v>4.3600000000000003</v>
      </c>
      <c r="F21">
        <v>4.51</v>
      </c>
      <c r="G21">
        <v>0.996</v>
      </c>
      <c r="H21">
        <f t="shared" si="1"/>
        <v>99.6</v>
      </c>
      <c r="I21">
        <v>31.72</v>
      </c>
      <c r="J21">
        <v>31.86</v>
      </c>
    </row>
    <row r="22" spans="1:10">
      <c r="A22">
        <v>20</v>
      </c>
      <c r="B22" t="s">
        <v>9</v>
      </c>
      <c r="C22">
        <v>0.98599999999999999</v>
      </c>
      <c r="D22">
        <f t="shared" si="0"/>
        <v>98.6</v>
      </c>
      <c r="E22">
        <v>4.97</v>
      </c>
      <c r="F22">
        <v>5.05</v>
      </c>
      <c r="G22">
        <v>0.94599999999999995</v>
      </c>
      <c r="H22">
        <f t="shared" si="1"/>
        <v>94.6</v>
      </c>
      <c r="I22">
        <v>33.64</v>
      </c>
      <c r="J22">
        <v>35.57</v>
      </c>
    </row>
    <row r="23" spans="1:10">
      <c r="A23">
        <v>21</v>
      </c>
      <c r="B23" t="s">
        <v>9</v>
      </c>
      <c r="C23">
        <v>0.90400000000000003</v>
      </c>
      <c r="D23">
        <f t="shared" si="0"/>
        <v>90.4</v>
      </c>
      <c r="E23">
        <v>4.37</v>
      </c>
      <c r="F23">
        <v>4.84</v>
      </c>
      <c r="G23">
        <v>0.90400000000000003</v>
      </c>
      <c r="H23">
        <f t="shared" si="1"/>
        <v>90.4</v>
      </c>
      <c r="I23">
        <v>28.85</v>
      </c>
      <c r="J23">
        <v>31.92</v>
      </c>
    </row>
    <row r="24" spans="1:10">
      <c r="A24">
        <v>22</v>
      </c>
      <c r="B24" t="s">
        <v>13</v>
      </c>
      <c r="C24">
        <v>1.0089999999999999</v>
      </c>
      <c r="D24">
        <f t="shared" si="0"/>
        <v>100.89999999999999</v>
      </c>
      <c r="E24">
        <v>4.75</v>
      </c>
      <c r="F24">
        <v>4.71</v>
      </c>
      <c r="G24">
        <v>1.081</v>
      </c>
      <c r="H24">
        <f t="shared" si="1"/>
        <v>108.1</v>
      </c>
      <c r="I24">
        <v>28.63</v>
      </c>
      <c r="J24">
        <v>26.48</v>
      </c>
    </row>
    <row r="25" spans="1:10">
      <c r="A25">
        <v>23</v>
      </c>
      <c r="B25" t="s">
        <v>9</v>
      </c>
      <c r="C25">
        <v>1.282</v>
      </c>
      <c r="D25">
        <f t="shared" si="0"/>
        <v>128.19999999999999</v>
      </c>
      <c r="E25">
        <v>7.28</v>
      </c>
      <c r="F25">
        <v>5.68</v>
      </c>
      <c r="G25">
        <v>1.2569999999999999</v>
      </c>
      <c r="H25">
        <f t="shared" si="1"/>
        <v>125.69999999999999</v>
      </c>
      <c r="I25">
        <v>51.04</v>
      </c>
      <c r="J25">
        <v>40.61</v>
      </c>
    </row>
    <row r="26" spans="1:10">
      <c r="A26">
        <v>24</v>
      </c>
      <c r="B26" t="s">
        <v>9</v>
      </c>
      <c r="C26">
        <v>1.171</v>
      </c>
      <c r="D26">
        <f t="shared" si="0"/>
        <v>117.10000000000001</v>
      </c>
      <c r="E26">
        <v>5.62</v>
      </c>
      <c r="F26">
        <v>4.8</v>
      </c>
      <c r="G26">
        <v>1.157</v>
      </c>
      <c r="H26">
        <f t="shared" si="1"/>
        <v>115.7</v>
      </c>
      <c r="I26">
        <v>36.81</v>
      </c>
      <c r="J26">
        <v>31.82</v>
      </c>
    </row>
    <row r="27" spans="1:10">
      <c r="A27">
        <v>25</v>
      </c>
      <c r="B27" t="s">
        <v>9</v>
      </c>
      <c r="C27">
        <v>1.2689999999999999</v>
      </c>
      <c r="D27">
        <f t="shared" si="0"/>
        <v>126.89999999999999</v>
      </c>
      <c r="E27">
        <v>6.38</v>
      </c>
      <c r="F27">
        <v>5.03</v>
      </c>
      <c r="G27">
        <v>1.377</v>
      </c>
      <c r="H27">
        <f t="shared" si="1"/>
        <v>137.69999999999999</v>
      </c>
      <c r="I27">
        <v>47.97</v>
      </c>
      <c r="J27">
        <v>34.82</v>
      </c>
    </row>
    <row r="28" spans="1:10">
      <c r="A28">
        <v>26</v>
      </c>
      <c r="B28" t="s">
        <v>9</v>
      </c>
      <c r="C28">
        <v>1.161</v>
      </c>
      <c r="D28">
        <f t="shared" si="0"/>
        <v>116.10000000000001</v>
      </c>
      <c r="E28">
        <v>6.32</v>
      </c>
      <c r="F28">
        <v>5.45</v>
      </c>
      <c r="G28">
        <v>1.1499999999999999</v>
      </c>
      <c r="H28">
        <f t="shared" si="1"/>
        <v>114.99999999999999</v>
      </c>
      <c r="I28">
        <v>39.14</v>
      </c>
      <c r="J28">
        <v>34.04</v>
      </c>
    </row>
    <row r="29" spans="1:10">
      <c r="A29">
        <v>27</v>
      </c>
      <c r="B29" t="s">
        <v>13</v>
      </c>
      <c r="C29">
        <v>1.0549999999999999</v>
      </c>
      <c r="D29">
        <f t="shared" si="0"/>
        <v>105.5</v>
      </c>
      <c r="E29">
        <v>5.51</v>
      </c>
      <c r="F29">
        <v>5.22</v>
      </c>
      <c r="G29">
        <v>1.024</v>
      </c>
      <c r="H29">
        <f t="shared" si="1"/>
        <v>102.4</v>
      </c>
      <c r="I29">
        <v>37.200000000000003</v>
      </c>
      <c r="J29">
        <v>36.32</v>
      </c>
    </row>
    <row r="30" spans="1:10">
      <c r="A30">
        <v>28</v>
      </c>
      <c r="B30" t="s">
        <v>9</v>
      </c>
      <c r="C30">
        <v>1.1100000000000001</v>
      </c>
      <c r="D30">
        <f t="shared" si="0"/>
        <v>111.00000000000001</v>
      </c>
      <c r="E30">
        <v>5.92</v>
      </c>
      <c r="F30">
        <v>5.33</v>
      </c>
      <c r="G30">
        <v>1.1000000000000001</v>
      </c>
      <c r="H30">
        <f t="shared" si="1"/>
        <v>110.00000000000001</v>
      </c>
      <c r="I30">
        <v>41.88</v>
      </c>
      <c r="J30">
        <v>38.07</v>
      </c>
    </row>
    <row r="31" spans="1:10">
      <c r="A31">
        <v>29</v>
      </c>
      <c r="B31" t="s">
        <v>9</v>
      </c>
      <c r="C31">
        <v>1.0680000000000001</v>
      </c>
      <c r="D31">
        <f t="shared" si="0"/>
        <v>106.80000000000001</v>
      </c>
      <c r="E31">
        <v>6.39</v>
      </c>
      <c r="F31">
        <v>5.99</v>
      </c>
      <c r="G31">
        <v>1.091</v>
      </c>
      <c r="H31">
        <f t="shared" si="1"/>
        <v>109.1</v>
      </c>
      <c r="I31">
        <v>42.23</v>
      </c>
      <c r="J31">
        <v>38.69</v>
      </c>
    </row>
    <row r="32" spans="1:10">
      <c r="A32">
        <v>30</v>
      </c>
      <c r="B32" t="s">
        <v>9</v>
      </c>
      <c r="C32">
        <v>1.2090000000000001</v>
      </c>
      <c r="D32">
        <f t="shared" si="0"/>
        <v>120.9</v>
      </c>
      <c r="E32">
        <v>6.35</v>
      </c>
      <c r="F32">
        <v>5.25</v>
      </c>
      <c r="G32">
        <v>1.1539999999999999</v>
      </c>
      <c r="H32">
        <f t="shared" si="1"/>
        <v>115.39999999999999</v>
      </c>
      <c r="I32">
        <v>44.51</v>
      </c>
      <c r="J32">
        <v>38.58</v>
      </c>
    </row>
  </sheetData>
  <sheetCalcPr fullCalcOnLoad="1"/>
  <mergeCells count="2">
    <mergeCell ref="G1:J1"/>
    <mergeCell ref="C1:F1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1"/>
  <sheetViews>
    <sheetView view="pageLayout" topLeftCell="C1" workbookViewId="0">
      <selection activeCell="D32" sqref="D32"/>
    </sheetView>
  </sheetViews>
  <sheetFormatPr baseColWidth="10" defaultRowHeight="13"/>
  <cols>
    <col min="8" max="8" width="11" bestFit="1" customWidth="1"/>
  </cols>
  <sheetData>
    <row r="1" spans="1:5">
      <c r="A1" s="5" t="s">
        <v>0</v>
      </c>
      <c r="B1" s="5" t="s">
        <v>39</v>
      </c>
      <c r="C1" t="s">
        <v>40</v>
      </c>
      <c r="D1" t="s">
        <v>41</v>
      </c>
      <c r="E1" t="s">
        <v>42</v>
      </c>
    </row>
    <row r="2" spans="1:5">
      <c r="A2">
        <v>1</v>
      </c>
      <c r="B2" s="2">
        <v>23</v>
      </c>
      <c r="C2" s="2">
        <v>22.8</v>
      </c>
      <c r="D2">
        <f>B2-C2</f>
        <v>0.19999999999999929</v>
      </c>
      <c r="E2">
        <f>(B2+C2)/2</f>
        <v>22.9</v>
      </c>
    </row>
    <row r="3" spans="1:5">
      <c r="A3">
        <v>2</v>
      </c>
      <c r="B3">
        <v>28.5</v>
      </c>
      <c r="C3">
        <v>28.3</v>
      </c>
      <c r="D3">
        <f t="shared" ref="D3:D30" si="0">B3-C3</f>
        <v>0.19999999999999929</v>
      </c>
      <c r="E3">
        <f t="shared" ref="E3:E31" si="1">(B3+C3)/2</f>
        <v>28.4</v>
      </c>
    </row>
    <row r="4" spans="1:5">
      <c r="A4">
        <v>3</v>
      </c>
      <c r="B4">
        <v>23.8</v>
      </c>
      <c r="C4">
        <v>24.2</v>
      </c>
      <c r="D4">
        <f t="shared" si="0"/>
        <v>-0.39999999999999858</v>
      </c>
      <c r="E4">
        <f t="shared" si="1"/>
        <v>24</v>
      </c>
    </row>
    <row r="5" spans="1:5">
      <c r="A5">
        <v>4</v>
      </c>
      <c r="B5">
        <v>31.3</v>
      </c>
      <c r="C5">
        <v>31.2</v>
      </c>
      <c r="D5">
        <f t="shared" si="0"/>
        <v>0.10000000000000142</v>
      </c>
      <c r="E5">
        <f t="shared" si="1"/>
        <v>31.25</v>
      </c>
    </row>
    <row r="6" spans="1:5">
      <c r="A6">
        <v>5</v>
      </c>
      <c r="B6">
        <v>17.7</v>
      </c>
      <c r="C6">
        <v>19.100000000000001</v>
      </c>
      <c r="D6">
        <f t="shared" si="0"/>
        <v>-1.4000000000000021</v>
      </c>
      <c r="E6">
        <f t="shared" si="1"/>
        <v>18.399999999999999</v>
      </c>
    </row>
    <row r="7" spans="1:5">
      <c r="A7">
        <v>6</v>
      </c>
      <c r="B7">
        <v>26.3</v>
      </c>
      <c r="C7">
        <v>26.6</v>
      </c>
      <c r="D7">
        <f t="shared" si="0"/>
        <v>-0.30000000000000071</v>
      </c>
      <c r="E7">
        <f t="shared" si="1"/>
        <v>26.450000000000003</v>
      </c>
    </row>
    <row r="8" spans="1:5">
      <c r="A8">
        <v>7</v>
      </c>
      <c r="B8">
        <v>13.5</v>
      </c>
      <c r="C8">
        <v>14.2</v>
      </c>
      <c r="D8">
        <f t="shared" si="0"/>
        <v>-0.69999999999999929</v>
      </c>
      <c r="E8">
        <f t="shared" si="1"/>
        <v>13.85</v>
      </c>
    </row>
    <row r="9" spans="1:5">
      <c r="A9">
        <v>8</v>
      </c>
      <c r="B9">
        <v>28.9</v>
      </c>
      <c r="C9">
        <v>28.1</v>
      </c>
      <c r="D9">
        <f t="shared" si="0"/>
        <v>0.79999999999999716</v>
      </c>
      <c r="E9">
        <f t="shared" si="1"/>
        <v>28.5</v>
      </c>
    </row>
    <row r="10" spans="1:5">
      <c r="A10">
        <v>9</v>
      </c>
      <c r="B10" s="2">
        <v>37.799999999999997</v>
      </c>
      <c r="C10" s="2">
        <v>37.799999999999997</v>
      </c>
      <c r="D10">
        <f t="shared" si="0"/>
        <v>0</v>
      </c>
      <c r="E10">
        <f t="shared" si="1"/>
        <v>37.799999999999997</v>
      </c>
    </row>
    <row r="11" spans="1:5">
      <c r="A11">
        <v>10</v>
      </c>
      <c r="B11" s="2">
        <v>34.6</v>
      </c>
      <c r="C11" s="2">
        <v>34</v>
      </c>
      <c r="D11">
        <f t="shared" si="0"/>
        <v>0.60000000000000142</v>
      </c>
      <c r="E11">
        <f t="shared" si="1"/>
        <v>34.299999999999997</v>
      </c>
    </row>
    <row r="12" spans="1:5">
      <c r="A12">
        <v>11</v>
      </c>
      <c r="B12" s="2">
        <v>42</v>
      </c>
      <c r="C12" s="2">
        <v>41.9</v>
      </c>
      <c r="D12">
        <f t="shared" si="0"/>
        <v>0.10000000000000142</v>
      </c>
      <c r="E12">
        <f t="shared" si="1"/>
        <v>41.95</v>
      </c>
    </row>
    <row r="13" spans="1:5">
      <c r="A13">
        <v>12</v>
      </c>
      <c r="B13" s="2">
        <v>29.4</v>
      </c>
      <c r="C13" s="2">
        <v>29.1</v>
      </c>
      <c r="D13">
        <f t="shared" si="0"/>
        <v>0.29999999999999716</v>
      </c>
      <c r="E13">
        <f t="shared" si="1"/>
        <v>29.25</v>
      </c>
    </row>
    <row r="14" spans="1:5">
      <c r="A14">
        <v>13</v>
      </c>
      <c r="B14" s="2">
        <v>31.1</v>
      </c>
      <c r="C14" s="2">
        <v>31.5</v>
      </c>
      <c r="D14">
        <f t="shared" si="0"/>
        <v>-0.39999999999999858</v>
      </c>
      <c r="E14">
        <f t="shared" si="1"/>
        <v>31.3</v>
      </c>
    </row>
    <row r="15" spans="1:5">
      <c r="A15">
        <v>14</v>
      </c>
      <c r="B15" s="2">
        <v>23.1</v>
      </c>
      <c r="C15" s="2">
        <v>22.7</v>
      </c>
      <c r="D15">
        <f t="shared" si="0"/>
        <v>0.40000000000000213</v>
      </c>
      <c r="E15">
        <f t="shared" si="1"/>
        <v>22.9</v>
      </c>
    </row>
    <row r="16" spans="1:5">
      <c r="A16">
        <v>15</v>
      </c>
      <c r="B16" s="2">
        <v>31.9</v>
      </c>
      <c r="C16" s="2">
        <v>32.200000000000003</v>
      </c>
      <c r="D16">
        <f t="shared" si="0"/>
        <v>-0.30000000000000426</v>
      </c>
      <c r="E16">
        <f t="shared" si="1"/>
        <v>32.049999999999997</v>
      </c>
    </row>
    <row r="17" spans="1:5">
      <c r="A17">
        <v>16</v>
      </c>
      <c r="B17" s="2">
        <v>21.1</v>
      </c>
      <c r="C17" s="2">
        <v>21.9</v>
      </c>
      <c r="D17">
        <f t="shared" si="0"/>
        <v>-0.79999999999999716</v>
      </c>
      <c r="E17">
        <f t="shared" si="1"/>
        <v>21.5</v>
      </c>
    </row>
    <row r="18" spans="1:5">
      <c r="A18">
        <v>17</v>
      </c>
      <c r="B18" s="2">
        <v>22.9</v>
      </c>
      <c r="C18" s="2">
        <v>23.1</v>
      </c>
      <c r="D18">
        <f t="shared" si="0"/>
        <v>-0.20000000000000284</v>
      </c>
      <c r="E18">
        <f t="shared" si="1"/>
        <v>23</v>
      </c>
    </row>
    <row r="19" spans="1:5">
      <c r="A19">
        <v>18</v>
      </c>
      <c r="B19" s="2">
        <v>30.2</v>
      </c>
      <c r="C19" s="2">
        <v>29.1</v>
      </c>
      <c r="D19">
        <f t="shared" si="0"/>
        <v>1.0999999999999979</v>
      </c>
      <c r="E19">
        <f t="shared" si="1"/>
        <v>29.65</v>
      </c>
    </row>
    <row r="20" spans="1:5">
      <c r="A20">
        <v>19</v>
      </c>
      <c r="B20" s="2">
        <v>34.200000000000003</v>
      </c>
      <c r="C20" s="2">
        <v>36.299999999999997</v>
      </c>
      <c r="D20">
        <f t="shared" si="0"/>
        <v>-2.0999999999999943</v>
      </c>
      <c r="E20">
        <f t="shared" si="1"/>
        <v>35.25</v>
      </c>
    </row>
    <row r="21" spans="1:5">
      <c r="A21">
        <v>20</v>
      </c>
      <c r="B21" s="2">
        <v>28.8</v>
      </c>
      <c r="C21" s="2">
        <v>29.6</v>
      </c>
      <c r="D21">
        <f t="shared" si="0"/>
        <v>-0.80000000000000071</v>
      </c>
      <c r="E21">
        <f t="shared" si="1"/>
        <v>29.200000000000003</v>
      </c>
    </row>
    <row r="22" spans="1:5">
      <c r="A22">
        <v>21</v>
      </c>
      <c r="B22" s="2">
        <v>36.4</v>
      </c>
      <c r="C22" s="2">
        <v>35.700000000000003</v>
      </c>
      <c r="D22">
        <f t="shared" si="0"/>
        <v>0.69999999999999574</v>
      </c>
      <c r="E22">
        <f t="shared" si="1"/>
        <v>36.049999999999997</v>
      </c>
    </row>
    <row r="23" spans="1:5">
      <c r="A23">
        <v>22</v>
      </c>
      <c r="B23" s="2">
        <v>30</v>
      </c>
      <c r="C23" s="2">
        <v>30</v>
      </c>
      <c r="D23">
        <f t="shared" si="0"/>
        <v>0</v>
      </c>
      <c r="E23">
        <f t="shared" si="1"/>
        <v>30</v>
      </c>
    </row>
    <row r="24" spans="1:5">
      <c r="A24">
        <v>23</v>
      </c>
      <c r="B24" s="2">
        <v>18.100000000000001</v>
      </c>
      <c r="C24" s="2">
        <v>19.3</v>
      </c>
      <c r="D24">
        <f t="shared" si="0"/>
        <v>-1.1999999999999993</v>
      </c>
      <c r="E24">
        <f t="shared" si="1"/>
        <v>18.700000000000003</v>
      </c>
    </row>
    <row r="25" spans="1:5">
      <c r="A25">
        <v>24</v>
      </c>
      <c r="B25" s="2">
        <v>42.7</v>
      </c>
      <c r="C25" s="2">
        <v>44.3</v>
      </c>
      <c r="D25">
        <f t="shared" si="0"/>
        <v>-1.5999999999999943</v>
      </c>
      <c r="E25">
        <f t="shared" si="1"/>
        <v>43.5</v>
      </c>
    </row>
    <row r="26" spans="1:5">
      <c r="A26">
        <v>25</v>
      </c>
      <c r="B26" s="2">
        <v>20.8</v>
      </c>
      <c r="C26" s="2">
        <v>21.8</v>
      </c>
      <c r="D26">
        <f t="shared" si="0"/>
        <v>-1</v>
      </c>
      <c r="E26">
        <f t="shared" si="1"/>
        <v>21.3</v>
      </c>
    </row>
    <row r="27" spans="1:5">
      <c r="A27">
        <v>26</v>
      </c>
      <c r="B27" s="2">
        <v>26.9</v>
      </c>
      <c r="C27" s="2">
        <v>26.5</v>
      </c>
      <c r="D27">
        <f t="shared" si="0"/>
        <v>0.39999999999999858</v>
      </c>
      <c r="E27">
        <f t="shared" si="1"/>
        <v>26.7</v>
      </c>
    </row>
    <row r="28" spans="1:5">
      <c r="A28">
        <v>27</v>
      </c>
      <c r="B28" s="2">
        <v>22.2</v>
      </c>
      <c r="C28" s="2">
        <v>22.9</v>
      </c>
      <c r="D28">
        <f t="shared" si="0"/>
        <v>-0.69999999999999929</v>
      </c>
      <c r="E28">
        <f t="shared" si="1"/>
        <v>22.549999999999997</v>
      </c>
    </row>
    <row r="29" spans="1:5">
      <c r="A29">
        <v>28</v>
      </c>
      <c r="B29" s="2">
        <v>16.100000000000001</v>
      </c>
      <c r="C29" s="2">
        <v>16.600000000000001</v>
      </c>
      <c r="D29">
        <f t="shared" si="0"/>
        <v>-0.5</v>
      </c>
      <c r="E29">
        <f t="shared" si="1"/>
        <v>16.350000000000001</v>
      </c>
    </row>
    <row r="30" spans="1:5">
      <c r="A30">
        <v>29</v>
      </c>
      <c r="B30" s="2">
        <v>17.3</v>
      </c>
      <c r="C30" s="2">
        <v>18.5</v>
      </c>
      <c r="D30">
        <f t="shared" si="0"/>
        <v>-1.1999999999999993</v>
      </c>
      <c r="E30">
        <f t="shared" si="1"/>
        <v>17.899999999999999</v>
      </c>
    </row>
    <row r="31" spans="1:5">
      <c r="A31">
        <v>30</v>
      </c>
      <c r="B31" s="2">
        <v>17.600000000000001</v>
      </c>
      <c r="C31" s="2">
        <v>17.899999999999999</v>
      </c>
      <c r="D31">
        <f>B31-C31</f>
        <v>-0.29999999999999716</v>
      </c>
      <c r="E31">
        <f t="shared" si="1"/>
        <v>17.75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2"/>
  <sheetViews>
    <sheetView view="pageLayout" workbookViewId="0">
      <selection activeCell="C32" sqref="C32"/>
    </sheetView>
  </sheetViews>
  <sheetFormatPr baseColWidth="10" defaultColWidth="11" defaultRowHeight="13"/>
  <sheetData>
    <row r="1" spans="1:10">
      <c r="A1" s="5" t="s">
        <v>0</v>
      </c>
      <c r="B1" s="5" t="s">
        <v>36</v>
      </c>
      <c r="C1" s="10" t="s">
        <v>37</v>
      </c>
      <c r="D1" s="10"/>
      <c r="E1" s="10"/>
      <c r="F1" s="10"/>
      <c r="G1" s="10" t="s">
        <v>38</v>
      </c>
      <c r="H1" s="10"/>
      <c r="I1" s="10"/>
      <c r="J1" s="10"/>
    </row>
    <row r="2" spans="1:10">
      <c r="A2" s="5"/>
      <c r="B2" s="5"/>
      <c r="C2" s="5" t="s">
        <v>34</v>
      </c>
      <c r="D2" s="5"/>
      <c r="E2" s="5" t="s">
        <v>21</v>
      </c>
      <c r="F2" s="5" t="s">
        <v>35</v>
      </c>
      <c r="G2" s="5" t="s">
        <v>34</v>
      </c>
      <c r="H2" s="5"/>
      <c r="I2" s="5" t="s">
        <v>21</v>
      </c>
      <c r="J2" s="5" t="s">
        <v>35</v>
      </c>
    </row>
    <row r="3" spans="1:10">
      <c r="A3">
        <v>1</v>
      </c>
      <c r="B3" t="s">
        <v>9</v>
      </c>
      <c r="C3">
        <v>1.1779999999999999</v>
      </c>
      <c r="D3">
        <f>C3*100</f>
        <v>117.8</v>
      </c>
      <c r="E3">
        <v>7.49</v>
      </c>
      <c r="F3">
        <v>6.36</v>
      </c>
      <c r="G3">
        <v>1.19</v>
      </c>
      <c r="H3">
        <f>G3*100</f>
        <v>119</v>
      </c>
      <c r="I3">
        <v>50.55</v>
      </c>
      <c r="J3">
        <v>42.48</v>
      </c>
    </row>
    <row r="4" spans="1:10">
      <c r="A4">
        <v>2</v>
      </c>
      <c r="B4" t="s">
        <v>9</v>
      </c>
      <c r="C4">
        <v>1.105</v>
      </c>
      <c r="D4">
        <f t="shared" ref="D4:D32" si="0">C4*100</f>
        <v>110.5</v>
      </c>
      <c r="E4">
        <v>4.58</v>
      </c>
      <c r="F4">
        <v>4.1399999999999997</v>
      </c>
      <c r="G4">
        <v>1.1120000000000001</v>
      </c>
      <c r="H4">
        <f t="shared" ref="H4:H32" si="1">G4*100</f>
        <v>111.20000000000002</v>
      </c>
      <c r="I4">
        <v>30.3</v>
      </c>
      <c r="J4">
        <v>27.26</v>
      </c>
    </row>
    <row r="5" spans="1:10">
      <c r="A5">
        <v>3</v>
      </c>
      <c r="B5" t="s">
        <v>9</v>
      </c>
      <c r="C5">
        <v>0.997</v>
      </c>
      <c r="D5">
        <f t="shared" si="0"/>
        <v>99.7</v>
      </c>
      <c r="E5">
        <v>5.42</v>
      </c>
      <c r="F5">
        <v>5.44</v>
      </c>
      <c r="G5">
        <v>1.006</v>
      </c>
      <c r="H5">
        <f t="shared" si="1"/>
        <v>100.6</v>
      </c>
      <c r="I5">
        <v>35.71</v>
      </c>
      <c r="J5">
        <v>35.5</v>
      </c>
    </row>
    <row r="6" spans="1:10">
      <c r="A6">
        <v>4</v>
      </c>
      <c r="B6" t="s">
        <v>9</v>
      </c>
      <c r="C6">
        <v>0.99299999999999999</v>
      </c>
      <c r="D6">
        <f t="shared" si="0"/>
        <v>99.3</v>
      </c>
      <c r="E6">
        <v>4.4800000000000004</v>
      </c>
      <c r="F6">
        <v>4.51</v>
      </c>
      <c r="G6">
        <v>1.0660000000000001</v>
      </c>
      <c r="H6">
        <f t="shared" si="1"/>
        <v>106.60000000000001</v>
      </c>
      <c r="I6">
        <v>29.5</v>
      </c>
      <c r="J6">
        <v>27.68</v>
      </c>
    </row>
    <row r="7" spans="1:10">
      <c r="A7">
        <v>5</v>
      </c>
      <c r="B7" t="s">
        <v>9</v>
      </c>
      <c r="C7">
        <v>1.276</v>
      </c>
      <c r="D7">
        <f t="shared" si="0"/>
        <v>127.60000000000001</v>
      </c>
      <c r="E7">
        <v>6</v>
      </c>
      <c r="F7">
        <v>4.71</v>
      </c>
      <c r="G7">
        <v>1.32</v>
      </c>
      <c r="H7">
        <f t="shared" si="1"/>
        <v>132</v>
      </c>
      <c r="I7">
        <v>37.43</v>
      </c>
      <c r="J7">
        <v>28.35</v>
      </c>
    </row>
    <row r="8" spans="1:10">
      <c r="A8">
        <v>6</v>
      </c>
      <c r="B8" t="s">
        <v>9</v>
      </c>
      <c r="C8">
        <v>1.0529999999999999</v>
      </c>
      <c r="D8">
        <f t="shared" si="0"/>
        <v>105.3</v>
      </c>
      <c r="E8">
        <v>4.5999999999999996</v>
      </c>
      <c r="F8">
        <v>4.37</v>
      </c>
      <c r="G8">
        <v>1.0029999999999999</v>
      </c>
      <c r="H8">
        <f t="shared" si="1"/>
        <v>100.29999999999998</v>
      </c>
      <c r="I8">
        <v>31.14</v>
      </c>
      <c r="J8">
        <v>31.06</v>
      </c>
    </row>
    <row r="9" spans="1:10">
      <c r="A9">
        <v>7</v>
      </c>
      <c r="B9" t="s">
        <v>9</v>
      </c>
      <c r="C9">
        <v>1.2250000000000001</v>
      </c>
      <c r="D9">
        <f t="shared" si="0"/>
        <v>122.50000000000001</v>
      </c>
      <c r="E9">
        <v>6.83</v>
      </c>
      <c r="F9">
        <v>5.57</v>
      </c>
      <c r="G9">
        <v>1.397</v>
      </c>
      <c r="H9">
        <f t="shared" si="1"/>
        <v>139.69999999999999</v>
      </c>
      <c r="I9">
        <v>54.63</v>
      </c>
      <c r="J9">
        <v>39.11</v>
      </c>
    </row>
    <row r="10" spans="1:10">
      <c r="A10">
        <v>8</v>
      </c>
      <c r="B10" t="s">
        <v>9</v>
      </c>
      <c r="C10">
        <v>0.86299999999999999</v>
      </c>
      <c r="D10">
        <f t="shared" si="0"/>
        <v>86.3</v>
      </c>
      <c r="E10">
        <v>3.57</v>
      </c>
      <c r="F10">
        <v>4.13</v>
      </c>
      <c r="G10">
        <v>0.92800000000000005</v>
      </c>
      <c r="H10">
        <f t="shared" si="1"/>
        <v>92.800000000000011</v>
      </c>
      <c r="I10">
        <v>26.29</v>
      </c>
      <c r="J10">
        <v>28.34</v>
      </c>
    </row>
    <row r="11" spans="1:10">
      <c r="A11">
        <v>9</v>
      </c>
      <c r="B11" t="s">
        <v>9</v>
      </c>
      <c r="C11">
        <v>1.119</v>
      </c>
      <c r="D11">
        <f t="shared" si="0"/>
        <v>111.9</v>
      </c>
      <c r="E11">
        <v>5.44</v>
      </c>
      <c r="F11">
        <v>4.8600000000000003</v>
      </c>
      <c r="G11">
        <v>1.147</v>
      </c>
      <c r="H11">
        <f t="shared" si="1"/>
        <v>114.7</v>
      </c>
      <c r="I11">
        <v>35.49</v>
      </c>
      <c r="J11">
        <v>30.95</v>
      </c>
    </row>
    <row r="12" spans="1:10">
      <c r="A12">
        <v>10</v>
      </c>
      <c r="B12" t="s">
        <v>9</v>
      </c>
      <c r="C12">
        <v>1.117</v>
      </c>
      <c r="D12">
        <f t="shared" si="0"/>
        <v>111.7</v>
      </c>
      <c r="E12">
        <v>5.55</v>
      </c>
      <c r="F12">
        <v>4.97</v>
      </c>
      <c r="G12">
        <v>1.18</v>
      </c>
      <c r="H12">
        <f t="shared" si="1"/>
        <v>118</v>
      </c>
      <c r="I12">
        <v>38.85</v>
      </c>
      <c r="J12">
        <v>32.92</v>
      </c>
    </row>
    <row r="13" spans="1:10">
      <c r="A13">
        <v>11</v>
      </c>
      <c r="B13" t="s">
        <v>9</v>
      </c>
      <c r="C13">
        <v>1.002</v>
      </c>
      <c r="D13">
        <f t="shared" si="0"/>
        <v>100.2</v>
      </c>
      <c r="E13">
        <v>4.78</v>
      </c>
      <c r="F13">
        <v>4.7699999999999996</v>
      </c>
      <c r="G13">
        <v>0.99299999999999999</v>
      </c>
      <c r="H13">
        <f t="shared" si="1"/>
        <v>99.3</v>
      </c>
      <c r="I13">
        <v>29.88</v>
      </c>
      <c r="J13">
        <v>30.09</v>
      </c>
    </row>
    <row r="14" spans="1:10">
      <c r="A14">
        <v>12</v>
      </c>
      <c r="B14" t="s">
        <v>9</v>
      </c>
      <c r="C14">
        <v>1.1950000000000001</v>
      </c>
      <c r="D14">
        <f t="shared" si="0"/>
        <v>119.5</v>
      </c>
      <c r="E14">
        <v>5</v>
      </c>
      <c r="F14">
        <v>4.18</v>
      </c>
      <c r="G14">
        <v>1.208</v>
      </c>
      <c r="H14">
        <f t="shared" si="1"/>
        <v>120.8</v>
      </c>
      <c r="I14">
        <v>32.96</v>
      </c>
      <c r="J14">
        <v>27.28</v>
      </c>
    </row>
    <row r="15" spans="1:10">
      <c r="A15">
        <v>13</v>
      </c>
      <c r="B15" t="s">
        <v>9</v>
      </c>
      <c r="C15">
        <v>1.1479999999999999</v>
      </c>
      <c r="D15">
        <f t="shared" si="0"/>
        <v>114.8</v>
      </c>
      <c r="E15">
        <v>5.51</v>
      </c>
      <c r="F15">
        <v>4.8099999999999996</v>
      </c>
      <c r="G15">
        <v>1.1619999999999999</v>
      </c>
      <c r="H15">
        <f t="shared" si="1"/>
        <v>116.19999999999999</v>
      </c>
      <c r="I15">
        <v>36.520000000000003</v>
      </c>
      <c r="J15">
        <v>31.42</v>
      </c>
    </row>
    <row r="16" spans="1:10">
      <c r="A16">
        <v>14</v>
      </c>
      <c r="B16" t="s">
        <v>9</v>
      </c>
      <c r="C16">
        <v>1.0009999999999999</v>
      </c>
      <c r="D16">
        <f t="shared" si="0"/>
        <v>100.1</v>
      </c>
      <c r="E16">
        <v>5.58</v>
      </c>
      <c r="F16">
        <v>5.58</v>
      </c>
      <c r="G16">
        <v>1.028</v>
      </c>
      <c r="H16">
        <f t="shared" si="1"/>
        <v>102.8</v>
      </c>
      <c r="I16">
        <v>36.909999999999997</v>
      </c>
      <c r="J16">
        <v>35.89</v>
      </c>
    </row>
    <row r="17" spans="1:10">
      <c r="A17">
        <v>15</v>
      </c>
      <c r="B17" t="s">
        <v>9</v>
      </c>
      <c r="C17">
        <v>1.32</v>
      </c>
      <c r="D17">
        <f t="shared" si="0"/>
        <v>132</v>
      </c>
      <c r="E17">
        <v>5.27</v>
      </c>
      <c r="F17">
        <v>3.99</v>
      </c>
      <c r="G17">
        <v>1.1910000000000001</v>
      </c>
      <c r="H17">
        <f t="shared" si="1"/>
        <v>119.10000000000001</v>
      </c>
      <c r="I17">
        <v>32</v>
      </c>
      <c r="J17">
        <v>26.86</v>
      </c>
    </row>
    <row r="18" spans="1:10">
      <c r="A18">
        <v>16</v>
      </c>
      <c r="B18" t="s">
        <v>9</v>
      </c>
      <c r="C18">
        <v>1.198</v>
      </c>
      <c r="D18">
        <f t="shared" si="0"/>
        <v>119.8</v>
      </c>
      <c r="E18">
        <v>6.22</v>
      </c>
      <c r="F18">
        <v>5.19</v>
      </c>
      <c r="G18">
        <v>1.212</v>
      </c>
      <c r="H18">
        <f t="shared" si="1"/>
        <v>121.2</v>
      </c>
      <c r="I18">
        <v>42.24</v>
      </c>
      <c r="J18">
        <v>34.86</v>
      </c>
    </row>
    <row r="19" spans="1:10">
      <c r="A19">
        <v>17</v>
      </c>
      <c r="B19" t="s">
        <v>13</v>
      </c>
      <c r="C19">
        <v>1.022</v>
      </c>
      <c r="D19">
        <f t="shared" si="0"/>
        <v>102.2</v>
      </c>
      <c r="E19">
        <v>5.68</v>
      </c>
      <c r="F19">
        <v>5.56</v>
      </c>
      <c r="G19">
        <v>0.97199999999999998</v>
      </c>
      <c r="H19">
        <f t="shared" si="1"/>
        <v>97.2</v>
      </c>
      <c r="I19">
        <v>35.31</v>
      </c>
      <c r="J19">
        <v>36.340000000000003</v>
      </c>
    </row>
    <row r="20" spans="1:10">
      <c r="A20">
        <v>18</v>
      </c>
      <c r="B20" t="s">
        <v>9</v>
      </c>
      <c r="C20">
        <v>1.0589999999999999</v>
      </c>
      <c r="D20">
        <f t="shared" si="0"/>
        <v>105.89999999999999</v>
      </c>
      <c r="E20">
        <v>5.05</v>
      </c>
      <c r="F20">
        <v>4.76</v>
      </c>
      <c r="G20">
        <v>1.107</v>
      </c>
      <c r="H20">
        <f t="shared" si="1"/>
        <v>110.7</v>
      </c>
      <c r="I20">
        <v>37.04</v>
      </c>
      <c r="J20">
        <v>33.47</v>
      </c>
    </row>
    <row r="21" spans="1:10">
      <c r="A21">
        <v>19</v>
      </c>
      <c r="B21" t="s">
        <v>9</v>
      </c>
      <c r="C21">
        <v>0.99</v>
      </c>
      <c r="D21">
        <f t="shared" si="0"/>
        <v>99</v>
      </c>
      <c r="E21">
        <v>4.5599999999999996</v>
      </c>
      <c r="F21">
        <v>4.6100000000000003</v>
      </c>
      <c r="G21">
        <v>0.996</v>
      </c>
      <c r="H21">
        <f t="shared" si="1"/>
        <v>99.6</v>
      </c>
      <c r="I21">
        <v>32.53</v>
      </c>
      <c r="J21">
        <v>32.65</v>
      </c>
    </row>
    <row r="22" spans="1:10">
      <c r="A22">
        <v>20</v>
      </c>
      <c r="B22" t="s">
        <v>9</v>
      </c>
      <c r="C22">
        <v>0.97599999999999998</v>
      </c>
      <c r="D22">
        <f t="shared" si="0"/>
        <v>97.6</v>
      </c>
      <c r="E22">
        <v>4.8899999999999997</v>
      </c>
      <c r="F22">
        <v>5.01</v>
      </c>
      <c r="G22">
        <v>0.94599999999999995</v>
      </c>
      <c r="H22">
        <f t="shared" si="1"/>
        <v>94.6</v>
      </c>
      <c r="I22">
        <v>33.19</v>
      </c>
      <c r="J22">
        <v>35.07</v>
      </c>
    </row>
    <row r="23" spans="1:10">
      <c r="A23">
        <v>21</v>
      </c>
      <c r="B23" t="s">
        <v>9</v>
      </c>
      <c r="C23">
        <v>0.90900000000000003</v>
      </c>
      <c r="D23">
        <f t="shared" si="0"/>
        <v>90.9</v>
      </c>
      <c r="E23">
        <v>4.3</v>
      </c>
      <c r="F23">
        <v>4.7300000000000004</v>
      </c>
      <c r="G23">
        <v>0.91</v>
      </c>
      <c r="H23">
        <f t="shared" si="1"/>
        <v>91</v>
      </c>
      <c r="I23">
        <v>28.55</v>
      </c>
      <c r="J23">
        <v>31.38</v>
      </c>
    </row>
    <row r="24" spans="1:10">
      <c r="A24">
        <v>22</v>
      </c>
      <c r="B24" t="s">
        <v>13</v>
      </c>
      <c r="C24">
        <v>0.98399999999999999</v>
      </c>
      <c r="D24">
        <f t="shared" si="0"/>
        <v>98.4</v>
      </c>
      <c r="E24">
        <v>4.5599999999999996</v>
      </c>
      <c r="F24">
        <v>4.63</v>
      </c>
      <c r="G24">
        <v>1.0649999999999999</v>
      </c>
      <c r="H24">
        <f t="shared" si="1"/>
        <v>106.5</v>
      </c>
      <c r="I24">
        <v>27.64</v>
      </c>
      <c r="J24">
        <v>25.94</v>
      </c>
    </row>
    <row r="25" spans="1:10">
      <c r="A25">
        <v>23</v>
      </c>
      <c r="B25" t="s">
        <v>9</v>
      </c>
      <c r="C25">
        <v>1.2789999999999999</v>
      </c>
      <c r="D25">
        <f t="shared" si="0"/>
        <v>127.89999999999999</v>
      </c>
      <c r="E25">
        <v>7.42</v>
      </c>
      <c r="F25">
        <v>5.8</v>
      </c>
      <c r="G25">
        <v>1.2549999999999999</v>
      </c>
      <c r="H25">
        <f t="shared" si="1"/>
        <v>125.49999999999999</v>
      </c>
      <c r="I25">
        <v>50.71</v>
      </c>
      <c r="J25">
        <v>40.71</v>
      </c>
    </row>
    <row r="26" spans="1:10">
      <c r="A26">
        <v>24</v>
      </c>
      <c r="B26" t="s">
        <v>9</v>
      </c>
      <c r="C26">
        <v>1.18</v>
      </c>
      <c r="D26">
        <f t="shared" si="0"/>
        <v>118</v>
      </c>
      <c r="E26">
        <v>5.58</v>
      </c>
      <c r="F26">
        <v>4.7300000000000004</v>
      </c>
      <c r="G26">
        <v>1.1319999999999999</v>
      </c>
      <c r="H26">
        <f t="shared" si="1"/>
        <v>113.19999999999999</v>
      </c>
      <c r="I26">
        <v>35.950000000000003</v>
      </c>
      <c r="J26">
        <v>31.77</v>
      </c>
    </row>
    <row r="27" spans="1:10">
      <c r="A27">
        <v>25</v>
      </c>
      <c r="B27" t="s">
        <v>9</v>
      </c>
      <c r="C27">
        <v>1.2649999999999999</v>
      </c>
      <c r="D27">
        <f t="shared" si="0"/>
        <v>126.49999999999999</v>
      </c>
      <c r="E27">
        <v>6.46</v>
      </c>
      <c r="F27">
        <v>5.1100000000000003</v>
      </c>
      <c r="G27">
        <v>1.38</v>
      </c>
      <c r="H27">
        <f t="shared" si="1"/>
        <v>138</v>
      </c>
      <c r="I27">
        <v>49.04</v>
      </c>
      <c r="J27">
        <v>35.53</v>
      </c>
    </row>
    <row r="28" spans="1:10">
      <c r="A28">
        <v>26</v>
      </c>
      <c r="B28" t="s">
        <v>9</v>
      </c>
      <c r="C28">
        <v>1.153</v>
      </c>
      <c r="D28">
        <f t="shared" si="0"/>
        <v>115.3</v>
      </c>
      <c r="E28">
        <v>6.26</v>
      </c>
      <c r="F28">
        <v>5.43</v>
      </c>
      <c r="G28">
        <v>1.1539999999999999</v>
      </c>
      <c r="H28">
        <f t="shared" si="1"/>
        <v>115.39999999999999</v>
      </c>
      <c r="I28">
        <v>38.840000000000003</v>
      </c>
      <c r="J28">
        <v>33.65</v>
      </c>
    </row>
    <row r="29" spans="1:10">
      <c r="A29">
        <v>27</v>
      </c>
      <c r="B29" t="s">
        <v>13</v>
      </c>
      <c r="C29">
        <v>1.0469999999999999</v>
      </c>
      <c r="D29">
        <f t="shared" si="0"/>
        <v>104.69999999999999</v>
      </c>
      <c r="E29">
        <v>5.47</v>
      </c>
      <c r="F29">
        <v>5.22</v>
      </c>
      <c r="G29">
        <v>1.022</v>
      </c>
      <c r="H29">
        <f t="shared" si="1"/>
        <v>102.2</v>
      </c>
      <c r="I29">
        <v>37.119999999999997</v>
      </c>
      <c r="J29">
        <v>36.33</v>
      </c>
    </row>
    <row r="30" spans="1:10">
      <c r="A30">
        <v>28</v>
      </c>
      <c r="B30" t="s">
        <v>9</v>
      </c>
      <c r="C30">
        <v>1.085</v>
      </c>
      <c r="D30">
        <f t="shared" si="0"/>
        <v>108.5</v>
      </c>
      <c r="E30">
        <v>5.9</v>
      </c>
      <c r="F30">
        <v>5.44</v>
      </c>
      <c r="G30">
        <v>1.0920000000000001</v>
      </c>
      <c r="H30">
        <f t="shared" si="1"/>
        <v>109.2</v>
      </c>
      <c r="I30">
        <v>41.44</v>
      </c>
      <c r="J30">
        <v>37.93</v>
      </c>
    </row>
    <row r="31" spans="1:10">
      <c r="A31">
        <v>29</v>
      </c>
      <c r="B31" t="s">
        <v>9</v>
      </c>
      <c r="C31">
        <v>1.06</v>
      </c>
      <c r="D31">
        <f t="shared" si="0"/>
        <v>106</v>
      </c>
      <c r="E31">
        <v>6.35</v>
      </c>
      <c r="F31">
        <v>5.99</v>
      </c>
      <c r="G31">
        <v>1.077</v>
      </c>
      <c r="H31">
        <f t="shared" si="1"/>
        <v>107.69999999999999</v>
      </c>
      <c r="I31">
        <v>41.36</v>
      </c>
      <c r="J31">
        <v>38.4</v>
      </c>
    </row>
    <row r="32" spans="1:10">
      <c r="A32">
        <v>30</v>
      </c>
      <c r="B32" t="s">
        <v>9</v>
      </c>
      <c r="C32">
        <v>1.2649999999999999</v>
      </c>
      <c r="D32">
        <f t="shared" si="0"/>
        <v>126.49999999999999</v>
      </c>
      <c r="E32">
        <v>6.64</v>
      </c>
      <c r="F32">
        <v>5.25</v>
      </c>
      <c r="G32">
        <v>1.1870000000000001</v>
      </c>
      <c r="H32">
        <f t="shared" si="1"/>
        <v>118.7</v>
      </c>
      <c r="I32">
        <v>45.14</v>
      </c>
      <c r="J32">
        <v>38.01</v>
      </c>
    </row>
  </sheetData>
  <sheetCalcPr fullCalcOnLoad="1"/>
  <mergeCells count="2">
    <mergeCell ref="C1:F1"/>
    <mergeCell ref="G1:J1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1"/>
  <sheetViews>
    <sheetView view="pageLayout" topLeftCell="F1" workbookViewId="0">
      <selection activeCell="K2" sqref="K2:K31"/>
    </sheetView>
  </sheetViews>
  <sheetFormatPr baseColWidth="10" defaultColWidth="11" defaultRowHeight="13"/>
  <sheetData>
    <row r="1" spans="1:12">
      <c r="A1" s="5" t="s">
        <v>0</v>
      </c>
      <c r="B1" s="5" t="s">
        <v>16</v>
      </c>
      <c r="C1" s="5" t="s">
        <v>17</v>
      </c>
      <c r="D1" s="5" t="s">
        <v>18</v>
      </c>
      <c r="E1" s="5" t="s">
        <v>44</v>
      </c>
      <c r="F1" s="5" t="s">
        <v>19</v>
      </c>
      <c r="G1" s="5" t="s">
        <v>45</v>
      </c>
      <c r="H1" s="5" t="s">
        <v>20</v>
      </c>
      <c r="I1" s="5" t="s">
        <v>46</v>
      </c>
      <c r="J1" s="5" t="s">
        <v>21</v>
      </c>
      <c r="K1" s="5" t="s">
        <v>47</v>
      </c>
      <c r="L1" s="5" t="s">
        <v>22</v>
      </c>
    </row>
    <row r="2" spans="1:12">
      <c r="A2">
        <v>1</v>
      </c>
      <c r="B2" s="2">
        <v>23</v>
      </c>
      <c r="C2" s="2">
        <v>21.9</v>
      </c>
      <c r="D2" s="2">
        <v>84540</v>
      </c>
      <c r="E2" s="2">
        <f>D2/1000</f>
        <v>84.54</v>
      </c>
      <c r="F2" s="2">
        <v>19412</v>
      </c>
      <c r="G2" s="2">
        <f t="shared" ref="G2:G31" si="0">F2/1000</f>
        <v>19.411999999999999</v>
      </c>
      <c r="H2" s="2">
        <v>65128</v>
      </c>
      <c r="I2" s="2">
        <f>H2/1000</f>
        <v>65.128</v>
      </c>
      <c r="J2" s="2">
        <v>3914</v>
      </c>
      <c r="K2" s="2">
        <f>J2/1000</f>
        <v>3.9140000000000001</v>
      </c>
      <c r="L2" s="2">
        <v>88.5</v>
      </c>
    </row>
    <row r="3" spans="1:12">
      <c r="A3">
        <v>2</v>
      </c>
      <c r="B3">
        <v>28.5</v>
      </c>
      <c r="C3">
        <v>27.4</v>
      </c>
      <c r="D3">
        <v>50423</v>
      </c>
      <c r="E3" s="2">
        <f t="shared" ref="E3:E31" si="1">D3/1000</f>
        <v>50.423000000000002</v>
      </c>
      <c r="F3">
        <v>14359</v>
      </c>
      <c r="G3" s="2">
        <f t="shared" si="0"/>
        <v>14.359</v>
      </c>
      <c r="H3">
        <v>36064</v>
      </c>
      <c r="I3" s="2">
        <f t="shared" ref="I3:I31" si="2">H3/1000</f>
        <v>36.064</v>
      </c>
      <c r="J3">
        <v>2005</v>
      </c>
      <c r="K3" s="2">
        <f t="shared" ref="K3:K31" si="3">J3/1000</f>
        <v>2.0049999999999999</v>
      </c>
      <c r="L3">
        <v>52.4</v>
      </c>
    </row>
    <row r="4" spans="1:12">
      <c r="A4">
        <v>3</v>
      </c>
      <c r="B4">
        <v>23.8</v>
      </c>
      <c r="C4">
        <v>22.9</v>
      </c>
      <c r="D4">
        <v>69414</v>
      </c>
      <c r="E4" s="2">
        <f t="shared" si="1"/>
        <v>69.414000000000001</v>
      </c>
      <c r="F4">
        <v>16526</v>
      </c>
      <c r="G4" s="2">
        <f t="shared" si="0"/>
        <v>16.526</v>
      </c>
      <c r="H4">
        <v>52888</v>
      </c>
      <c r="I4" s="2">
        <f t="shared" si="2"/>
        <v>52.887999999999998</v>
      </c>
      <c r="J4">
        <v>2812</v>
      </c>
      <c r="K4" s="2">
        <f t="shared" si="3"/>
        <v>2.8119999999999998</v>
      </c>
      <c r="L4">
        <v>72.2</v>
      </c>
    </row>
    <row r="5" spans="1:12">
      <c r="A5">
        <v>4</v>
      </c>
      <c r="B5">
        <v>31.3</v>
      </c>
      <c r="C5">
        <v>30</v>
      </c>
      <c r="D5">
        <v>53414</v>
      </c>
      <c r="E5" s="2">
        <f t="shared" si="1"/>
        <v>53.414000000000001</v>
      </c>
      <c r="F5">
        <v>16716</v>
      </c>
      <c r="G5" s="2">
        <f t="shared" si="0"/>
        <v>16.716000000000001</v>
      </c>
      <c r="H5">
        <v>36697</v>
      </c>
      <c r="I5" s="2">
        <f t="shared" si="2"/>
        <v>36.697000000000003</v>
      </c>
      <c r="J5">
        <v>2259</v>
      </c>
      <c r="K5" s="2">
        <f t="shared" si="3"/>
        <v>2.2589999999999999</v>
      </c>
      <c r="L5">
        <v>55.7</v>
      </c>
    </row>
    <row r="6" spans="1:12">
      <c r="A6">
        <v>5</v>
      </c>
      <c r="B6">
        <v>17.7</v>
      </c>
      <c r="C6">
        <v>17</v>
      </c>
      <c r="D6">
        <v>67583</v>
      </c>
      <c r="E6" s="2">
        <f t="shared" si="1"/>
        <v>67.582999999999998</v>
      </c>
      <c r="F6">
        <v>11958</v>
      </c>
      <c r="G6" s="2">
        <f t="shared" si="0"/>
        <v>11.958</v>
      </c>
      <c r="H6">
        <v>55624</v>
      </c>
      <c r="I6" s="2">
        <f t="shared" si="2"/>
        <v>55.624000000000002</v>
      </c>
      <c r="J6">
        <v>2622</v>
      </c>
      <c r="K6" s="2">
        <f t="shared" si="3"/>
        <v>2.6219999999999999</v>
      </c>
      <c r="L6">
        <v>70.2</v>
      </c>
    </row>
    <row r="7" spans="1:12">
      <c r="A7">
        <v>6</v>
      </c>
      <c r="B7">
        <v>26.3</v>
      </c>
      <c r="C7">
        <v>25.2</v>
      </c>
      <c r="D7">
        <v>59482</v>
      </c>
      <c r="E7" s="2">
        <f t="shared" si="1"/>
        <v>59.481999999999999</v>
      </c>
      <c r="F7">
        <v>15624</v>
      </c>
      <c r="G7" s="2">
        <f t="shared" si="0"/>
        <v>15.624000000000001</v>
      </c>
      <c r="H7">
        <v>43857</v>
      </c>
      <c r="I7" s="2">
        <f t="shared" si="2"/>
        <v>43.856999999999999</v>
      </c>
      <c r="J7">
        <v>2559</v>
      </c>
      <c r="K7" s="2">
        <f t="shared" si="3"/>
        <v>2.5590000000000002</v>
      </c>
      <c r="L7">
        <v>62</v>
      </c>
    </row>
    <row r="8" spans="1:12">
      <c r="A8">
        <v>7</v>
      </c>
      <c r="B8">
        <v>13.5</v>
      </c>
      <c r="C8">
        <v>12.8</v>
      </c>
      <c r="D8">
        <v>68579</v>
      </c>
      <c r="E8" s="2">
        <f t="shared" si="1"/>
        <v>68.578999999999994</v>
      </c>
      <c r="F8">
        <v>9242</v>
      </c>
      <c r="G8" s="2">
        <f t="shared" si="0"/>
        <v>9.2420000000000009</v>
      </c>
      <c r="H8">
        <v>59337</v>
      </c>
      <c r="I8" s="2">
        <f t="shared" si="2"/>
        <v>59.337000000000003</v>
      </c>
      <c r="J8">
        <v>3577</v>
      </c>
      <c r="K8" s="2">
        <f t="shared" si="3"/>
        <v>3.577</v>
      </c>
      <c r="L8">
        <v>72.2</v>
      </c>
    </row>
    <row r="9" spans="1:12">
      <c r="A9">
        <v>8</v>
      </c>
      <c r="B9">
        <v>28.9</v>
      </c>
      <c r="C9">
        <v>27.9</v>
      </c>
      <c r="D9">
        <v>51106</v>
      </c>
      <c r="E9" s="2">
        <f t="shared" si="1"/>
        <v>51.106000000000002</v>
      </c>
      <c r="F9">
        <v>14778</v>
      </c>
      <c r="G9" s="2">
        <f t="shared" si="0"/>
        <v>14.778</v>
      </c>
      <c r="H9">
        <v>36328</v>
      </c>
      <c r="I9" s="2">
        <f t="shared" si="2"/>
        <v>36.328000000000003</v>
      </c>
      <c r="J9">
        <v>1858</v>
      </c>
      <c r="K9" s="2">
        <f t="shared" si="3"/>
        <v>1.8580000000000001</v>
      </c>
      <c r="L9">
        <v>53</v>
      </c>
    </row>
    <row r="10" spans="1:12">
      <c r="A10">
        <v>9</v>
      </c>
      <c r="B10" s="2">
        <v>37.799999999999997</v>
      </c>
      <c r="C10" s="2">
        <v>36.4</v>
      </c>
      <c r="D10" s="2">
        <v>65005</v>
      </c>
      <c r="E10" s="2">
        <f t="shared" si="1"/>
        <v>65.004999999999995</v>
      </c>
      <c r="F10" s="2">
        <v>24574</v>
      </c>
      <c r="G10" s="2">
        <f t="shared" si="0"/>
        <v>24.574000000000002</v>
      </c>
      <c r="H10" s="2">
        <v>40431</v>
      </c>
      <c r="I10" s="2">
        <f t="shared" si="2"/>
        <v>40.430999999999997</v>
      </c>
      <c r="J10" s="2">
        <v>2432</v>
      </c>
      <c r="K10" s="2">
        <f t="shared" si="3"/>
        <v>2.4319999999999999</v>
      </c>
      <c r="L10" s="2">
        <v>67.400000000000006</v>
      </c>
    </row>
    <row r="11" spans="1:12">
      <c r="A11">
        <v>10</v>
      </c>
      <c r="B11" s="2">
        <v>34.6</v>
      </c>
      <c r="C11" s="2">
        <v>33.5</v>
      </c>
      <c r="D11" s="2">
        <v>95626</v>
      </c>
      <c r="E11" s="2">
        <f t="shared" si="1"/>
        <v>95.626000000000005</v>
      </c>
      <c r="F11" s="2">
        <v>33121</v>
      </c>
      <c r="G11" s="2">
        <f t="shared" si="0"/>
        <v>33.121000000000002</v>
      </c>
      <c r="H11" s="2">
        <v>62504</v>
      </c>
      <c r="I11" s="2">
        <f t="shared" si="2"/>
        <v>62.503999999999998</v>
      </c>
      <c r="J11" s="2">
        <v>3190</v>
      </c>
      <c r="K11" s="2">
        <f t="shared" si="3"/>
        <v>3.19</v>
      </c>
      <c r="L11" s="2">
        <v>98.8</v>
      </c>
    </row>
    <row r="12" spans="1:12">
      <c r="A12">
        <v>11</v>
      </c>
      <c r="B12" s="2">
        <v>42</v>
      </c>
      <c r="C12" s="2">
        <v>40.700000000000003</v>
      </c>
      <c r="D12" s="2">
        <v>77592</v>
      </c>
      <c r="E12" s="2">
        <f t="shared" si="1"/>
        <v>77.591999999999999</v>
      </c>
      <c r="F12" s="2">
        <v>32593</v>
      </c>
      <c r="G12" s="2">
        <f t="shared" si="0"/>
        <v>32.593000000000004</v>
      </c>
      <c r="H12" s="2">
        <v>44999</v>
      </c>
      <c r="I12" s="2">
        <f t="shared" si="2"/>
        <v>44.999000000000002</v>
      </c>
      <c r="J12" s="2">
        <v>2448</v>
      </c>
      <c r="K12" s="2">
        <f t="shared" si="3"/>
        <v>2.448</v>
      </c>
      <c r="L12" s="2">
        <v>80</v>
      </c>
    </row>
    <row r="13" spans="1:12">
      <c r="A13">
        <v>12</v>
      </c>
      <c r="B13" s="2">
        <v>29.4</v>
      </c>
      <c r="C13" s="2">
        <v>28.2</v>
      </c>
      <c r="D13" s="2">
        <v>53801</v>
      </c>
      <c r="E13" s="2">
        <f t="shared" si="1"/>
        <v>53.801000000000002</v>
      </c>
      <c r="F13" s="2">
        <v>15818</v>
      </c>
      <c r="G13" s="2">
        <f t="shared" si="0"/>
        <v>15.818</v>
      </c>
      <c r="H13" s="2">
        <v>37983</v>
      </c>
      <c r="I13" s="2">
        <f t="shared" si="2"/>
        <v>37.982999999999997</v>
      </c>
      <c r="J13" s="2">
        <v>2335</v>
      </c>
      <c r="K13" s="2">
        <f t="shared" si="3"/>
        <v>2.335</v>
      </c>
      <c r="L13" s="2">
        <v>56.1</v>
      </c>
    </row>
    <row r="14" spans="1:12">
      <c r="A14">
        <v>13</v>
      </c>
      <c r="B14" s="2">
        <v>31.1</v>
      </c>
      <c r="C14" s="2">
        <v>29.8</v>
      </c>
      <c r="D14" s="2">
        <v>56838</v>
      </c>
      <c r="E14" s="2">
        <f t="shared" si="1"/>
        <v>56.838000000000001</v>
      </c>
      <c r="F14" s="2">
        <v>17666</v>
      </c>
      <c r="G14" s="2">
        <f t="shared" si="0"/>
        <v>17.666</v>
      </c>
      <c r="H14" s="2">
        <v>39172</v>
      </c>
      <c r="I14" s="2">
        <f t="shared" si="2"/>
        <v>39.171999999999997</v>
      </c>
      <c r="J14" s="2">
        <v>2539</v>
      </c>
      <c r="K14" s="2">
        <f t="shared" si="3"/>
        <v>2.5390000000000001</v>
      </c>
      <c r="L14" s="2">
        <v>59.4</v>
      </c>
    </row>
    <row r="15" spans="1:12">
      <c r="A15">
        <v>14</v>
      </c>
      <c r="B15" s="2">
        <v>23.1</v>
      </c>
      <c r="C15" s="2">
        <v>22.2</v>
      </c>
      <c r="D15" s="2">
        <v>72879</v>
      </c>
      <c r="E15" s="2">
        <f t="shared" si="1"/>
        <v>72.879000000000005</v>
      </c>
      <c r="F15" s="2">
        <v>16800</v>
      </c>
      <c r="G15" s="2">
        <f t="shared" si="0"/>
        <v>16.8</v>
      </c>
      <c r="H15" s="2">
        <v>56080</v>
      </c>
      <c r="I15" s="2">
        <f t="shared" si="2"/>
        <v>56.08</v>
      </c>
      <c r="J15" s="2">
        <v>2771</v>
      </c>
      <c r="K15" s="2">
        <f t="shared" si="3"/>
        <v>2.7709999999999999</v>
      </c>
      <c r="L15" s="2">
        <v>75.7</v>
      </c>
    </row>
    <row r="16" spans="1:12">
      <c r="A16">
        <v>15</v>
      </c>
      <c r="B16" s="2">
        <v>31.9</v>
      </c>
      <c r="C16" s="2">
        <v>30.6</v>
      </c>
      <c r="D16" s="2">
        <v>55795</v>
      </c>
      <c r="E16" s="2">
        <f t="shared" si="1"/>
        <v>55.795000000000002</v>
      </c>
      <c r="F16" s="2">
        <v>17821</v>
      </c>
      <c r="G16" s="2">
        <f t="shared" si="0"/>
        <v>17.821000000000002</v>
      </c>
      <c r="H16" s="2">
        <v>37974</v>
      </c>
      <c r="I16" s="2">
        <f t="shared" si="2"/>
        <v>37.973999999999997</v>
      </c>
      <c r="J16" s="2">
        <v>2487</v>
      </c>
      <c r="K16" s="2">
        <f t="shared" si="3"/>
        <v>2.4870000000000001</v>
      </c>
      <c r="L16" s="2">
        <v>58.3</v>
      </c>
    </row>
    <row r="17" spans="1:12">
      <c r="A17">
        <v>16</v>
      </c>
      <c r="B17" s="2">
        <v>21.1</v>
      </c>
      <c r="C17" s="2">
        <v>20.2</v>
      </c>
      <c r="D17" s="2">
        <v>63804</v>
      </c>
      <c r="E17" s="2">
        <f t="shared" si="1"/>
        <v>63.804000000000002</v>
      </c>
      <c r="F17" s="2">
        <v>13471</v>
      </c>
      <c r="G17" s="2">
        <f t="shared" si="0"/>
        <v>13.471</v>
      </c>
      <c r="H17" s="2">
        <v>50333</v>
      </c>
      <c r="I17" s="2">
        <f t="shared" si="2"/>
        <v>50.332999999999998</v>
      </c>
      <c r="J17" s="2">
        <v>2774</v>
      </c>
      <c r="K17" s="2">
        <f t="shared" si="3"/>
        <v>2.774</v>
      </c>
      <c r="L17" s="2">
        <v>66.599999999999994</v>
      </c>
    </row>
    <row r="18" spans="1:12">
      <c r="A18">
        <v>17</v>
      </c>
      <c r="B18" s="2">
        <v>22.9</v>
      </c>
      <c r="C18" s="2">
        <v>22</v>
      </c>
      <c r="D18" s="2">
        <v>75130</v>
      </c>
      <c r="E18" s="2">
        <f t="shared" si="1"/>
        <v>75.13</v>
      </c>
      <c r="F18" s="2">
        <v>17183</v>
      </c>
      <c r="G18" s="2">
        <f t="shared" si="0"/>
        <v>17.183</v>
      </c>
      <c r="H18" s="2">
        <v>57946</v>
      </c>
      <c r="I18" s="2">
        <f t="shared" si="2"/>
        <v>57.945999999999998</v>
      </c>
      <c r="J18" s="2">
        <v>2838</v>
      </c>
      <c r="K18" s="2">
        <f t="shared" si="3"/>
        <v>2.8380000000000001</v>
      </c>
      <c r="L18" s="2">
        <v>78</v>
      </c>
    </row>
    <row r="19" spans="1:12">
      <c r="A19">
        <v>18</v>
      </c>
      <c r="B19" s="2">
        <v>30.2</v>
      </c>
      <c r="C19" s="2">
        <v>29</v>
      </c>
      <c r="D19" s="2">
        <v>70175</v>
      </c>
      <c r="E19" s="2">
        <f t="shared" si="1"/>
        <v>70.174999999999997</v>
      </c>
      <c r="F19" s="2">
        <v>21173</v>
      </c>
      <c r="G19" s="2">
        <f t="shared" si="0"/>
        <v>21.172999999999998</v>
      </c>
      <c r="H19" s="2">
        <v>49002</v>
      </c>
      <c r="I19" s="2">
        <f t="shared" si="2"/>
        <v>49.002000000000002</v>
      </c>
      <c r="J19" s="2">
        <v>2710</v>
      </c>
      <c r="K19" s="2">
        <f t="shared" si="3"/>
        <v>2.71</v>
      </c>
      <c r="L19" s="2">
        <v>72.900000000000006</v>
      </c>
    </row>
    <row r="20" spans="1:12">
      <c r="A20">
        <v>19</v>
      </c>
      <c r="B20" s="2">
        <v>34.200000000000003</v>
      </c>
      <c r="C20" s="2">
        <v>32.9</v>
      </c>
      <c r="D20" s="2">
        <v>56581</v>
      </c>
      <c r="E20" s="2">
        <f t="shared" si="1"/>
        <v>56.581000000000003</v>
      </c>
      <c r="F20" s="2">
        <v>19354</v>
      </c>
      <c r="G20" s="2">
        <f t="shared" si="0"/>
        <v>19.353999999999999</v>
      </c>
      <c r="H20" s="2">
        <v>37227</v>
      </c>
      <c r="I20" s="2">
        <f t="shared" si="2"/>
        <v>37.226999999999997</v>
      </c>
      <c r="J20" s="2">
        <v>2161</v>
      </c>
      <c r="K20" s="2">
        <f t="shared" si="3"/>
        <v>2.161</v>
      </c>
      <c r="L20" s="2">
        <v>58.7</v>
      </c>
    </row>
    <row r="21" spans="1:12">
      <c r="A21">
        <v>20</v>
      </c>
      <c r="B21" s="2">
        <v>28.8</v>
      </c>
      <c r="C21" s="2">
        <v>27.6</v>
      </c>
      <c r="D21" s="2">
        <v>63421</v>
      </c>
      <c r="E21" s="2">
        <f t="shared" si="1"/>
        <v>63.420999999999999</v>
      </c>
      <c r="F21" s="2">
        <v>18278</v>
      </c>
      <c r="G21" s="2">
        <f t="shared" si="0"/>
        <v>18.277999999999999</v>
      </c>
      <c r="H21" s="2">
        <v>45143</v>
      </c>
      <c r="I21" s="2">
        <f t="shared" si="2"/>
        <v>45.143000000000001</v>
      </c>
      <c r="J21" s="2">
        <v>2823</v>
      </c>
      <c r="K21" s="2">
        <f t="shared" si="3"/>
        <v>2.823</v>
      </c>
      <c r="L21" s="2">
        <v>66.2</v>
      </c>
    </row>
    <row r="22" spans="1:12">
      <c r="A22">
        <v>21</v>
      </c>
      <c r="B22" s="2">
        <v>36.4</v>
      </c>
      <c r="C22" s="2">
        <v>35</v>
      </c>
      <c r="D22" s="2">
        <v>60054</v>
      </c>
      <c r="E22" s="2">
        <f t="shared" si="1"/>
        <v>60.054000000000002</v>
      </c>
      <c r="F22" s="2">
        <v>21844</v>
      </c>
      <c r="G22" s="2">
        <f t="shared" si="0"/>
        <v>21.844000000000001</v>
      </c>
      <c r="H22" s="2">
        <v>38209</v>
      </c>
      <c r="I22" s="2">
        <f t="shared" si="2"/>
        <v>38.209000000000003</v>
      </c>
      <c r="J22" s="2">
        <v>2393</v>
      </c>
      <c r="K22" s="2">
        <f t="shared" si="3"/>
        <v>2.3929999999999998</v>
      </c>
      <c r="L22" s="2">
        <v>62.4</v>
      </c>
    </row>
    <row r="23" spans="1:12">
      <c r="A23">
        <v>22</v>
      </c>
      <c r="B23" s="2">
        <v>30</v>
      </c>
      <c r="C23" s="2">
        <v>28.9</v>
      </c>
      <c r="D23" s="2">
        <v>52070</v>
      </c>
      <c r="E23" s="2">
        <f t="shared" si="1"/>
        <v>52.07</v>
      </c>
      <c r="F23" s="2">
        <v>15601</v>
      </c>
      <c r="G23" s="2">
        <f t="shared" si="0"/>
        <v>15.601000000000001</v>
      </c>
      <c r="H23" s="2">
        <v>36469</v>
      </c>
      <c r="I23" s="2">
        <f t="shared" si="2"/>
        <v>36.469000000000001</v>
      </c>
      <c r="J23" s="2">
        <v>1996</v>
      </c>
      <c r="K23" s="2">
        <f t="shared" si="3"/>
        <v>1.996</v>
      </c>
      <c r="L23" s="2">
        <v>54.1</v>
      </c>
    </row>
    <row r="24" spans="1:12">
      <c r="A24">
        <v>23</v>
      </c>
      <c r="B24" s="2">
        <v>18.100000000000001</v>
      </c>
      <c r="C24" s="2">
        <v>17.399999999999999</v>
      </c>
      <c r="D24" s="2">
        <v>85890</v>
      </c>
      <c r="E24" s="2">
        <f t="shared" si="1"/>
        <v>85.89</v>
      </c>
      <c r="F24" s="2">
        <v>15536</v>
      </c>
      <c r="G24" s="2">
        <f t="shared" si="0"/>
        <v>15.536</v>
      </c>
      <c r="H24" s="2">
        <v>70354</v>
      </c>
      <c r="I24" s="2">
        <f t="shared" si="2"/>
        <v>70.353999999999999</v>
      </c>
      <c r="J24" s="2">
        <v>3491</v>
      </c>
      <c r="K24" s="2">
        <f t="shared" si="3"/>
        <v>3.4910000000000001</v>
      </c>
      <c r="L24" s="2">
        <v>89.4</v>
      </c>
    </row>
    <row r="25" spans="1:12">
      <c r="A25">
        <v>24</v>
      </c>
      <c r="B25" s="2">
        <v>42.7</v>
      </c>
      <c r="C25" s="2">
        <v>41.5</v>
      </c>
      <c r="D25" s="2">
        <v>82218</v>
      </c>
      <c r="E25" s="2">
        <f t="shared" si="1"/>
        <v>82.218000000000004</v>
      </c>
      <c r="F25" s="2">
        <v>35114</v>
      </c>
      <c r="G25" s="2">
        <f t="shared" si="0"/>
        <v>35.113999999999997</v>
      </c>
      <c r="H25" s="2">
        <v>47104</v>
      </c>
      <c r="I25" s="2">
        <f t="shared" si="2"/>
        <v>47.103999999999999</v>
      </c>
      <c r="J25" s="2">
        <v>2359</v>
      </c>
      <c r="K25" s="2">
        <f t="shared" si="3"/>
        <v>2.359</v>
      </c>
      <c r="L25" s="2">
        <v>84.6</v>
      </c>
    </row>
    <row r="26" spans="1:12">
      <c r="A26">
        <v>25</v>
      </c>
      <c r="B26" s="2">
        <v>20.8</v>
      </c>
      <c r="C26" s="2">
        <v>20</v>
      </c>
      <c r="D26" s="2">
        <v>79681</v>
      </c>
      <c r="E26" s="2">
        <f t="shared" si="1"/>
        <v>79.680999999999997</v>
      </c>
      <c r="F26" s="2">
        <v>16608</v>
      </c>
      <c r="G26" s="2">
        <f t="shared" si="0"/>
        <v>16.608000000000001</v>
      </c>
      <c r="H26" s="2">
        <v>63073</v>
      </c>
      <c r="I26" s="2">
        <f t="shared" si="2"/>
        <v>63.073</v>
      </c>
      <c r="J26" s="2">
        <v>3255</v>
      </c>
      <c r="K26" s="2">
        <f t="shared" si="3"/>
        <v>3.2549999999999999</v>
      </c>
      <c r="L26" s="2">
        <v>82.9</v>
      </c>
    </row>
    <row r="27" spans="1:12">
      <c r="A27">
        <v>26</v>
      </c>
      <c r="B27" s="2">
        <v>26.9</v>
      </c>
      <c r="C27" s="2">
        <v>25.8</v>
      </c>
      <c r="D27" s="2">
        <v>81214</v>
      </c>
      <c r="E27" s="2">
        <f t="shared" si="1"/>
        <v>81.213999999999999</v>
      </c>
      <c r="F27" s="2">
        <v>21823</v>
      </c>
      <c r="G27" s="2">
        <f t="shared" si="0"/>
        <v>21.823</v>
      </c>
      <c r="H27" s="2">
        <v>59392</v>
      </c>
      <c r="I27" s="2">
        <f t="shared" si="2"/>
        <v>59.392000000000003</v>
      </c>
      <c r="J27" s="2">
        <v>3272</v>
      </c>
      <c r="K27" s="2">
        <f t="shared" si="3"/>
        <v>3.2719999999999998</v>
      </c>
      <c r="L27" s="2">
        <v>84.5</v>
      </c>
    </row>
    <row r="28" spans="1:12">
      <c r="A28">
        <v>27</v>
      </c>
      <c r="B28" s="2">
        <v>22.2</v>
      </c>
      <c r="C28" s="2">
        <v>21.3</v>
      </c>
      <c r="D28" s="2">
        <v>82475</v>
      </c>
      <c r="E28" s="2">
        <f t="shared" si="1"/>
        <v>82.474999999999994</v>
      </c>
      <c r="F28" s="2">
        <v>18287</v>
      </c>
      <c r="G28" s="2">
        <f t="shared" si="0"/>
        <v>18.286999999999999</v>
      </c>
      <c r="H28" s="2">
        <v>64188</v>
      </c>
      <c r="I28" s="2">
        <f t="shared" si="2"/>
        <v>64.188000000000002</v>
      </c>
      <c r="J28" s="2">
        <v>3235</v>
      </c>
      <c r="K28" s="2">
        <f t="shared" si="3"/>
        <v>3.2349999999999999</v>
      </c>
      <c r="L28" s="2">
        <v>85.7</v>
      </c>
    </row>
    <row r="29" spans="1:12">
      <c r="A29">
        <v>28</v>
      </c>
      <c r="B29" s="2">
        <v>16.100000000000001</v>
      </c>
      <c r="C29" s="2">
        <v>15.5</v>
      </c>
      <c r="D29" s="2">
        <v>79863</v>
      </c>
      <c r="E29" s="2">
        <f t="shared" si="1"/>
        <v>79.863</v>
      </c>
      <c r="F29" s="2">
        <v>12873</v>
      </c>
      <c r="G29" s="2">
        <f t="shared" si="0"/>
        <v>12.872999999999999</v>
      </c>
      <c r="H29" s="2">
        <v>66990</v>
      </c>
      <c r="I29" s="2">
        <f t="shared" si="2"/>
        <v>66.989999999999995</v>
      </c>
      <c r="J29" s="2">
        <v>3054</v>
      </c>
      <c r="K29" s="2">
        <f t="shared" si="3"/>
        <v>3.0539999999999998</v>
      </c>
      <c r="L29" s="2">
        <v>82.9</v>
      </c>
    </row>
    <row r="30" spans="1:12">
      <c r="A30">
        <v>29</v>
      </c>
      <c r="B30" s="2">
        <v>17.3</v>
      </c>
      <c r="C30" s="2">
        <v>16.5</v>
      </c>
      <c r="D30" s="2">
        <v>76639</v>
      </c>
      <c r="E30" s="2">
        <f t="shared" si="1"/>
        <v>76.638999999999996</v>
      </c>
      <c r="F30" s="2">
        <v>13237</v>
      </c>
      <c r="G30" s="2">
        <f t="shared" si="0"/>
        <v>13.237</v>
      </c>
      <c r="H30" s="2">
        <v>63402</v>
      </c>
      <c r="I30" s="2">
        <f t="shared" si="2"/>
        <v>63.402000000000001</v>
      </c>
      <c r="J30" s="2">
        <v>3406</v>
      </c>
      <c r="K30" s="2">
        <f t="shared" si="3"/>
        <v>3.4060000000000001</v>
      </c>
      <c r="L30" s="2">
        <v>80</v>
      </c>
    </row>
    <row r="31" spans="1:12">
      <c r="A31">
        <v>30</v>
      </c>
      <c r="B31" s="2">
        <v>17.600000000000001</v>
      </c>
      <c r="C31" s="2">
        <v>16.8</v>
      </c>
      <c r="D31" s="2">
        <v>66468</v>
      </c>
      <c r="E31" s="2">
        <f t="shared" si="1"/>
        <v>66.468000000000004</v>
      </c>
      <c r="F31" s="2">
        <v>11705</v>
      </c>
      <c r="G31" s="2">
        <f t="shared" si="0"/>
        <v>11.705</v>
      </c>
      <c r="H31" s="2">
        <v>54763</v>
      </c>
      <c r="I31" s="2">
        <f t="shared" si="2"/>
        <v>54.762999999999998</v>
      </c>
      <c r="J31" s="2">
        <v>3238</v>
      </c>
      <c r="K31" s="2">
        <f t="shared" si="3"/>
        <v>3.238</v>
      </c>
      <c r="L31" s="2">
        <v>69.7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32"/>
  <sheetViews>
    <sheetView view="pageLayout" topLeftCell="AA1" workbookViewId="0">
      <selection activeCell="AE3" sqref="AE3:AE32"/>
    </sheetView>
  </sheetViews>
  <sheetFormatPr baseColWidth="10" defaultColWidth="11" defaultRowHeight="13"/>
  <sheetData>
    <row r="1" spans="1:31">
      <c r="B1" s="5" t="s">
        <v>16</v>
      </c>
      <c r="C1" s="5" t="s">
        <v>16</v>
      </c>
      <c r="D1" s="5" t="s">
        <v>16</v>
      </c>
      <c r="E1" s="5" t="s">
        <v>17</v>
      </c>
      <c r="F1" s="5" t="s">
        <v>17</v>
      </c>
      <c r="G1" s="5" t="s">
        <v>23</v>
      </c>
      <c r="H1" s="5" t="s">
        <v>24</v>
      </c>
      <c r="I1" s="5"/>
      <c r="J1" s="5" t="s">
        <v>24</v>
      </c>
      <c r="K1" s="5"/>
      <c r="L1" s="5" t="s">
        <v>24</v>
      </c>
      <c r="M1" s="5"/>
      <c r="N1" s="5" t="s">
        <v>19</v>
      </c>
      <c r="O1" s="5"/>
      <c r="P1" s="5" t="s">
        <v>19</v>
      </c>
      <c r="Q1" s="5"/>
      <c r="R1" s="5" t="s">
        <v>19</v>
      </c>
      <c r="S1" s="5"/>
      <c r="T1" s="5" t="s">
        <v>20</v>
      </c>
      <c r="U1" s="5"/>
      <c r="V1" s="5" t="s">
        <v>20</v>
      </c>
      <c r="W1" s="5"/>
      <c r="X1" s="5" t="s">
        <v>20</v>
      </c>
      <c r="Y1" s="5"/>
      <c r="Z1" s="5" t="s">
        <v>21</v>
      </c>
      <c r="AA1" s="5"/>
      <c r="AB1" s="5" t="s">
        <v>21</v>
      </c>
      <c r="AC1" s="5"/>
      <c r="AD1" s="5" t="s">
        <v>21</v>
      </c>
    </row>
    <row r="2" spans="1:31">
      <c r="A2" s="5" t="s">
        <v>0</v>
      </c>
      <c r="B2" s="6" t="s">
        <v>25</v>
      </c>
      <c r="C2" s="7" t="s">
        <v>26</v>
      </c>
      <c r="D2" t="s">
        <v>12</v>
      </c>
      <c r="E2" s="6" t="s">
        <v>25</v>
      </c>
      <c r="F2" s="7" t="s">
        <v>26</v>
      </c>
      <c r="G2" t="s">
        <v>12</v>
      </c>
      <c r="H2" s="6" t="s">
        <v>25</v>
      </c>
      <c r="I2" s="6"/>
      <c r="J2" s="7" t="s">
        <v>26</v>
      </c>
      <c r="K2" s="7"/>
      <c r="L2" t="s">
        <v>12</v>
      </c>
      <c r="N2" s="6" t="s">
        <v>25</v>
      </c>
      <c r="O2" s="6"/>
      <c r="P2" s="7" t="s">
        <v>26</v>
      </c>
      <c r="Q2" s="7"/>
      <c r="R2" t="s">
        <v>12</v>
      </c>
      <c r="T2" s="6" t="s">
        <v>25</v>
      </c>
      <c r="U2" s="6"/>
      <c r="V2" s="7" t="s">
        <v>26</v>
      </c>
      <c r="W2" s="7"/>
      <c r="X2" t="s">
        <v>12</v>
      </c>
      <c r="Z2" s="6" t="s">
        <v>25</v>
      </c>
      <c r="AA2" s="6"/>
      <c r="AB2" s="7" t="s">
        <v>26</v>
      </c>
      <c r="AC2" s="7"/>
      <c r="AD2" t="s">
        <v>12</v>
      </c>
    </row>
    <row r="3" spans="1:31">
      <c r="A3">
        <v>1</v>
      </c>
      <c r="B3" s="6">
        <v>20.7</v>
      </c>
      <c r="C3" s="7">
        <v>20.6</v>
      </c>
      <c r="D3">
        <v>22.7</v>
      </c>
      <c r="E3" s="6">
        <v>19.7</v>
      </c>
      <c r="F3" s="7">
        <v>19.600000000000001</v>
      </c>
      <c r="G3">
        <v>21.5</v>
      </c>
      <c r="H3" s="6">
        <v>11113</v>
      </c>
      <c r="I3" s="6">
        <f>H3/1000</f>
        <v>11.113</v>
      </c>
      <c r="J3" s="7">
        <v>11218</v>
      </c>
      <c r="K3" s="7">
        <f>J3/1000</f>
        <v>11.218</v>
      </c>
      <c r="L3">
        <v>10849</v>
      </c>
      <c r="M3">
        <f>L3/1000</f>
        <v>10.849</v>
      </c>
      <c r="N3" s="6">
        <v>2304</v>
      </c>
      <c r="O3" s="6">
        <f>N3/1000</f>
        <v>2.3039999999999998</v>
      </c>
      <c r="P3" s="7">
        <v>2313</v>
      </c>
      <c r="Q3" s="7">
        <f>P3/1000</f>
        <v>2.3130000000000002</v>
      </c>
      <c r="R3">
        <v>2467</v>
      </c>
      <c r="S3">
        <f>R3/1000</f>
        <v>2.4670000000000001</v>
      </c>
      <c r="T3" s="6">
        <v>8808</v>
      </c>
      <c r="U3" s="6">
        <f>T3/1000</f>
        <v>8.8079999999999998</v>
      </c>
      <c r="V3" s="7">
        <v>8905</v>
      </c>
      <c r="W3" s="7">
        <f>V3/1000</f>
        <v>8.9049999999999994</v>
      </c>
      <c r="X3">
        <v>8382</v>
      </c>
      <c r="Y3">
        <f>X3/1000</f>
        <v>8.3819999999999997</v>
      </c>
      <c r="Z3" s="6">
        <v>585</v>
      </c>
      <c r="AA3" s="6">
        <f>Z3/1000</f>
        <v>0.58499999999999996</v>
      </c>
      <c r="AB3" s="7">
        <v>589</v>
      </c>
      <c r="AC3" s="7">
        <f>AB3/1000</f>
        <v>0.58899999999999997</v>
      </c>
      <c r="AD3">
        <v>611</v>
      </c>
      <c r="AE3">
        <f>AD3/1000</f>
        <v>0.61099999999999999</v>
      </c>
    </row>
    <row r="4" spans="1:31">
      <c r="A4">
        <v>2</v>
      </c>
      <c r="B4" s="6">
        <v>31.7</v>
      </c>
      <c r="C4" s="7">
        <v>31.2</v>
      </c>
      <c r="D4">
        <v>29.8</v>
      </c>
      <c r="E4" s="6">
        <v>30.3</v>
      </c>
      <c r="F4" s="7">
        <v>29.9</v>
      </c>
      <c r="G4">
        <v>28.5</v>
      </c>
      <c r="H4" s="6">
        <v>7091</v>
      </c>
      <c r="I4" s="6">
        <f t="shared" ref="I4:I32" si="0">H4/1000</f>
        <v>7.0910000000000002</v>
      </c>
      <c r="J4" s="7">
        <v>7038</v>
      </c>
      <c r="K4" s="7">
        <f t="shared" ref="K4:K32" si="1">J4/1000</f>
        <v>7.0380000000000003</v>
      </c>
      <c r="L4">
        <v>6722</v>
      </c>
      <c r="M4">
        <f t="shared" ref="M4:M32" si="2">L4/1000</f>
        <v>6.7220000000000004</v>
      </c>
      <c r="N4" s="6">
        <v>2247</v>
      </c>
      <c r="O4" s="6">
        <f t="shared" ref="O4:O32" si="3">N4/1000</f>
        <v>2.2469999999999999</v>
      </c>
      <c r="P4" s="7">
        <v>2199</v>
      </c>
      <c r="Q4" s="7">
        <f t="shared" ref="Q4:Q32" si="4">P4/1000</f>
        <v>2.1989999999999998</v>
      </c>
      <c r="R4">
        <v>2004</v>
      </c>
      <c r="S4">
        <f t="shared" ref="S4:S32" si="5">R4/1000</f>
        <v>2.004</v>
      </c>
      <c r="T4" s="6">
        <v>4845</v>
      </c>
      <c r="U4" s="6">
        <f t="shared" ref="U4:U32" si="6">T4/1000</f>
        <v>4.8449999999999998</v>
      </c>
      <c r="V4" s="7">
        <v>4839</v>
      </c>
      <c r="W4" s="7">
        <f t="shared" ref="W4:W32" si="7">V4/1000</f>
        <v>4.8390000000000004</v>
      </c>
      <c r="X4">
        <v>4718</v>
      </c>
      <c r="Y4">
        <f t="shared" ref="Y4:Y32" si="8">X4/1000</f>
        <v>4.718</v>
      </c>
      <c r="Z4" s="6">
        <v>327</v>
      </c>
      <c r="AA4" s="6">
        <f t="shared" ref="AA4:AA32" si="9">Z4/1000</f>
        <v>0.32700000000000001</v>
      </c>
      <c r="AB4" s="7">
        <v>322</v>
      </c>
      <c r="AC4" s="7">
        <f t="shared" ref="AC4:AC32" si="10">AB4/1000</f>
        <v>0.32200000000000001</v>
      </c>
      <c r="AD4">
        <v>303</v>
      </c>
      <c r="AE4">
        <f t="shared" ref="AE4:AE32" si="11">AD4/1000</f>
        <v>0.30299999999999999</v>
      </c>
    </row>
    <row r="5" spans="1:31">
      <c r="A5">
        <v>3</v>
      </c>
      <c r="B5" s="6">
        <v>20.9</v>
      </c>
      <c r="C5" s="7">
        <v>20.9</v>
      </c>
      <c r="D5">
        <v>23</v>
      </c>
      <c r="E5" s="6">
        <v>19.899999999999999</v>
      </c>
      <c r="F5" s="7">
        <v>19.899999999999999</v>
      </c>
      <c r="G5">
        <v>21.8</v>
      </c>
      <c r="H5" s="6">
        <v>8163</v>
      </c>
      <c r="I5" s="6">
        <f t="shared" si="0"/>
        <v>8.1630000000000003</v>
      </c>
      <c r="J5" s="7">
        <v>8163</v>
      </c>
      <c r="K5" s="7">
        <f t="shared" si="1"/>
        <v>8.1630000000000003</v>
      </c>
      <c r="L5">
        <v>7693</v>
      </c>
      <c r="M5">
        <f t="shared" si="2"/>
        <v>7.6929999999999996</v>
      </c>
      <c r="N5" s="6">
        <v>1706</v>
      </c>
      <c r="O5" s="6">
        <f t="shared" si="3"/>
        <v>1.706</v>
      </c>
      <c r="P5" s="7">
        <v>1706</v>
      </c>
      <c r="Q5" s="7">
        <f t="shared" si="4"/>
        <v>1.706</v>
      </c>
      <c r="R5">
        <v>1768</v>
      </c>
      <c r="S5">
        <f t="shared" si="5"/>
        <v>1.768</v>
      </c>
      <c r="T5" s="6">
        <v>6458</v>
      </c>
      <c r="U5" s="6">
        <f t="shared" si="6"/>
        <v>6.4580000000000002</v>
      </c>
      <c r="V5" s="7">
        <v>6458</v>
      </c>
      <c r="W5" s="7">
        <f t="shared" si="7"/>
        <v>6.4580000000000002</v>
      </c>
      <c r="X5">
        <v>5925</v>
      </c>
      <c r="Y5">
        <f t="shared" si="8"/>
        <v>5.9249999999999998</v>
      </c>
      <c r="Z5" s="6">
        <v>411</v>
      </c>
      <c r="AA5" s="6">
        <f t="shared" si="9"/>
        <v>0.41099999999999998</v>
      </c>
      <c r="AB5" s="7">
        <v>411</v>
      </c>
      <c r="AC5" s="7">
        <f t="shared" si="10"/>
        <v>0.41099999999999998</v>
      </c>
      <c r="AD5">
        <v>428</v>
      </c>
      <c r="AE5">
        <f t="shared" si="11"/>
        <v>0.42799999999999999</v>
      </c>
    </row>
    <row r="6" spans="1:31">
      <c r="A6">
        <v>4</v>
      </c>
      <c r="B6" s="6">
        <v>33.5</v>
      </c>
      <c r="C6" s="7">
        <v>33.200000000000003</v>
      </c>
      <c r="D6">
        <v>35</v>
      </c>
      <c r="E6" s="6">
        <v>32</v>
      </c>
      <c r="F6" s="7">
        <v>31.7</v>
      </c>
      <c r="G6">
        <v>33.299999999999997</v>
      </c>
      <c r="H6" s="6">
        <v>5888</v>
      </c>
      <c r="I6" s="6">
        <f t="shared" si="0"/>
        <v>5.8879999999999999</v>
      </c>
      <c r="J6" s="7">
        <v>5726</v>
      </c>
      <c r="K6" s="7">
        <f t="shared" si="1"/>
        <v>5.726</v>
      </c>
      <c r="L6">
        <v>5296</v>
      </c>
      <c r="M6">
        <f t="shared" si="2"/>
        <v>5.2960000000000003</v>
      </c>
      <c r="N6" s="6">
        <v>1975</v>
      </c>
      <c r="O6" s="6">
        <f t="shared" si="3"/>
        <v>1.9750000000000001</v>
      </c>
      <c r="P6" s="7">
        <v>1902</v>
      </c>
      <c r="Q6" s="7">
        <f t="shared" si="4"/>
        <v>1.9019999999999999</v>
      </c>
      <c r="R6">
        <v>1854</v>
      </c>
      <c r="S6">
        <f t="shared" si="5"/>
        <v>1.8540000000000001</v>
      </c>
      <c r="T6" s="6">
        <v>3913</v>
      </c>
      <c r="U6" s="6">
        <f t="shared" si="6"/>
        <v>3.9129999999999998</v>
      </c>
      <c r="V6" s="7">
        <v>3824</v>
      </c>
      <c r="W6" s="7">
        <f t="shared" si="7"/>
        <v>3.8239999999999998</v>
      </c>
      <c r="X6">
        <v>3442</v>
      </c>
      <c r="Y6">
        <f t="shared" si="8"/>
        <v>3.4420000000000002</v>
      </c>
      <c r="Z6" s="6">
        <v>286</v>
      </c>
      <c r="AA6" s="6">
        <f t="shared" si="9"/>
        <v>0.28599999999999998</v>
      </c>
      <c r="AB6" s="7">
        <v>282</v>
      </c>
      <c r="AC6" s="7">
        <f t="shared" si="10"/>
        <v>0.28199999999999997</v>
      </c>
      <c r="AD6">
        <v>278</v>
      </c>
      <c r="AE6">
        <f t="shared" si="11"/>
        <v>0.27800000000000002</v>
      </c>
    </row>
    <row r="7" spans="1:31">
      <c r="A7">
        <v>5</v>
      </c>
      <c r="B7" s="6">
        <v>15</v>
      </c>
      <c r="C7" s="7">
        <v>15.4</v>
      </c>
      <c r="D7">
        <v>15.9</v>
      </c>
      <c r="E7" s="6">
        <v>14.5</v>
      </c>
      <c r="F7" s="7">
        <v>14.8</v>
      </c>
      <c r="G7">
        <v>15.3</v>
      </c>
      <c r="H7" s="6">
        <v>10193</v>
      </c>
      <c r="I7" s="6">
        <f t="shared" si="0"/>
        <v>10.193</v>
      </c>
      <c r="J7" s="7">
        <v>10176</v>
      </c>
      <c r="K7" s="7">
        <f t="shared" si="1"/>
        <v>10.176</v>
      </c>
      <c r="L7">
        <v>10018</v>
      </c>
      <c r="M7">
        <f t="shared" si="2"/>
        <v>10.018000000000001</v>
      </c>
      <c r="N7" s="6">
        <v>1533</v>
      </c>
      <c r="O7" s="6">
        <f t="shared" si="3"/>
        <v>1.5329999999999999</v>
      </c>
      <c r="P7" s="7">
        <v>1568</v>
      </c>
      <c r="Q7" s="7">
        <f t="shared" si="4"/>
        <v>1.5680000000000001</v>
      </c>
      <c r="R7">
        <v>1596</v>
      </c>
      <c r="S7">
        <f t="shared" si="5"/>
        <v>1.5960000000000001</v>
      </c>
      <c r="T7" s="6">
        <v>8660</v>
      </c>
      <c r="U7" s="6">
        <f t="shared" si="6"/>
        <v>8.66</v>
      </c>
      <c r="V7" s="7">
        <v>8607</v>
      </c>
      <c r="W7" s="7">
        <f t="shared" si="7"/>
        <v>8.6069999999999993</v>
      </c>
      <c r="X7">
        <v>8421</v>
      </c>
      <c r="Y7">
        <f t="shared" si="8"/>
        <v>8.4209999999999994</v>
      </c>
      <c r="Z7" s="6">
        <v>418</v>
      </c>
      <c r="AA7" s="6">
        <f t="shared" si="9"/>
        <v>0.41799999999999998</v>
      </c>
      <c r="AB7" s="7">
        <v>428</v>
      </c>
      <c r="AC7" s="7">
        <f t="shared" si="10"/>
        <v>0.42799999999999999</v>
      </c>
      <c r="AD7">
        <v>448</v>
      </c>
      <c r="AE7">
        <f t="shared" si="11"/>
        <v>0.44800000000000001</v>
      </c>
    </row>
    <row r="8" spans="1:31">
      <c r="A8">
        <v>6</v>
      </c>
      <c r="B8" s="6">
        <v>27.4</v>
      </c>
      <c r="C8" s="7">
        <v>25</v>
      </c>
      <c r="D8">
        <v>25.5</v>
      </c>
      <c r="E8" s="6">
        <v>26</v>
      </c>
      <c r="F8" s="7">
        <v>23.8</v>
      </c>
      <c r="G8">
        <v>24.2</v>
      </c>
      <c r="H8" s="6">
        <v>6335</v>
      </c>
      <c r="I8" s="6">
        <f t="shared" si="0"/>
        <v>6.335</v>
      </c>
      <c r="J8" s="7">
        <v>6310</v>
      </c>
      <c r="K8" s="7">
        <f t="shared" si="1"/>
        <v>6.31</v>
      </c>
      <c r="L8">
        <v>5737</v>
      </c>
      <c r="M8">
        <f t="shared" si="2"/>
        <v>5.7370000000000001</v>
      </c>
      <c r="N8" s="6">
        <v>1733</v>
      </c>
      <c r="O8" s="6">
        <f t="shared" si="3"/>
        <v>1.7330000000000001</v>
      </c>
      <c r="P8" s="7">
        <v>1579</v>
      </c>
      <c r="Q8" s="7">
        <f t="shared" si="4"/>
        <v>1.579</v>
      </c>
      <c r="R8">
        <v>1463</v>
      </c>
      <c r="S8">
        <f t="shared" si="5"/>
        <v>1.4630000000000001</v>
      </c>
      <c r="T8" s="6">
        <v>4601</v>
      </c>
      <c r="U8" s="6">
        <f t="shared" si="6"/>
        <v>4.601</v>
      </c>
      <c r="V8" s="7">
        <v>4731</v>
      </c>
      <c r="W8" s="7">
        <f t="shared" si="7"/>
        <v>4.7309999999999999</v>
      </c>
      <c r="X8">
        <v>4274</v>
      </c>
      <c r="Y8">
        <f t="shared" si="8"/>
        <v>4.274</v>
      </c>
      <c r="Z8" s="6">
        <v>323</v>
      </c>
      <c r="AA8" s="6">
        <f t="shared" si="9"/>
        <v>0.32300000000000001</v>
      </c>
      <c r="AB8" s="7">
        <v>318</v>
      </c>
      <c r="AC8" s="7">
        <f t="shared" si="10"/>
        <v>0.318</v>
      </c>
      <c r="AD8">
        <v>318</v>
      </c>
      <c r="AE8">
        <f t="shared" si="11"/>
        <v>0.318</v>
      </c>
    </row>
    <row r="9" spans="1:31">
      <c r="A9">
        <v>7</v>
      </c>
      <c r="B9" s="6">
        <v>13</v>
      </c>
      <c r="C9" s="7">
        <v>11.4</v>
      </c>
      <c r="D9">
        <v>12.1</v>
      </c>
      <c r="E9" s="6">
        <v>12.3</v>
      </c>
      <c r="F9" s="7">
        <v>10.8</v>
      </c>
      <c r="G9">
        <v>11.4</v>
      </c>
      <c r="H9" s="6">
        <v>9388</v>
      </c>
      <c r="I9" s="6">
        <f t="shared" si="0"/>
        <v>9.3879999999999999</v>
      </c>
      <c r="J9" s="7">
        <v>9221</v>
      </c>
      <c r="K9" s="7">
        <f t="shared" si="1"/>
        <v>9.2210000000000001</v>
      </c>
      <c r="L9">
        <v>8962</v>
      </c>
      <c r="M9">
        <f t="shared" si="2"/>
        <v>8.9619999999999997</v>
      </c>
      <c r="N9" s="6">
        <v>1219</v>
      </c>
      <c r="O9" s="6">
        <f t="shared" si="3"/>
        <v>1.2190000000000001</v>
      </c>
      <c r="P9" s="7">
        <v>1049</v>
      </c>
      <c r="Q9" s="7">
        <f t="shared" si="4"/>
        <v>1.0489999999999999</v>
      </c>
      <c r="R9">
        <v>1088</v>
      </c>
      <c r="S9">
        <f t="shared" si="5"/>
        <v>1.0880000000000001</v>
      </c>
      <c r="T9" s="6">
        <v>8169</v>
      </c>
      <c r="U9" s="6">
        <f t="shared" si="6"/>
        <v>8.1690000000000005</v>
      </c>
      <c r="V9" s="7">
        <v>8172</v>
      </c>
      <c r="W9" s="7">
        <f t="shared" si="7"/>
        <v>8.1720000000000006</v>
      </c>
      <c r="X9">
        <v>7874</v>
      </c>
      <c r="Y9">
        <f t="shared" si="8"/>
        <v>7.8739999999999997</v>
      </c>
      <c r="Z9" s="6">
        <v>523</v>
      </c>
      <c r="AA9" s="6">
        <f t="shared" si="9"/>
        <v>0.52300000000000002</v>
      </c>
      <c r="AB9" s="7">
        <v>519</v>
      </c>
      <c r="AC9" s="7">
        <f t="shared" si="10"/>
        <v>0.51900000000000002</v>
      </c>
      <c r="AD9">
        <v>544</v>
      </c>
      <c r="AE9">
        <f t="shared" si="11"/>
        <v>0.54400000000000004</v>
      </c>
    </row>
    <row r="10" spans="1:31">
      <c r="A10">
        <v>8</v>
      </c>
      <c r="B10" s="6">
        <v>31.5</v>
      </c>
      <c r="C10" s="7">
        <v>30.7</v>
      </c>
      <c r="D10">
        <v>34.5</v>
      </c>
      <c r="E10" s="6">
        <v>30.3</v>
      </c>
      <c r="F10" s="7">
        <v>29.5</v>
      </c>
      <c r="G10">
        <v>32.9</v>
      </c>
      <c r="H10" s="6">
        <v>5601</v>
      </c>
      <c r="I10" s="6">
        <f t="shared" si="0"/>
        <v>5.601</v>
      </c>
      <c r="J10" s="7">
        <v>5699</v>
      </c>
      <c r="K10" s="7">
        <f t="shared" si="1"/>
        <v>5.6989999999999998</v>
      </c>
      <c r="L10">
        <v>5373</v>
      </c>
      <c r="M10">
        <f t="shared" si="2"/>
        <v>5.3730000000000002</v>
      </c>
      <c r="N10" s="6">
        <v>1762</v>
      </c>
      <c r="O10" s="6">
        <f t="shared" si="3"/>
        <v>1.762</v>
      </c>
      <c r="P10" s="7">
        <v>1747</v>
      </c>
      <c r="Q10" s="7">
        <f t="shared" si="4"/>
        <v>1.7470000000000001</v>
      </c>
      <c r="R10">
        <v>1852</v>
      </c>
      <c r="S10">
        <f t="shared" si="5"/>
        <v>1.8520000000000001</v>
      </c>
      <c r="T10" s="6">
        <v>3838</v>
      </c>
      <c r="U10" s="6">
        <f t="shared" si="6"/>
        <v>3.8380000000000001</v>
      </c>
      <c r="V10" s="7">
        <v>3952</v>
      </c>
      <c r="W10" s="7">
        <f t="shared" si="7"/>
        <v>3.952</v>
      </c>
      <c r="X10">
        <v>3521</v>
      </c>
      <c r="Y10">
        <f t="shared" si="8"/>
        <v>3.5209999999999999</v>
      </c>
      <c r="Z10" s="6">
        <v>225</v>
      </c>
      <c r="AA10" s="6">
        <f t="shared" si="9"/>
        <v>0.22500000000000001</v>
      </c>
      <c r="AB10" s="7">
        <v>231</v>
      </c>
      <c r="AC10" s="7">
        <f t="shared" si="10"/>
        <v>0.23100000000000001</v>
      </c>
      <c r="AD10">
        <v>249</v>
      </c>
      <c r="AE10">
        <f t="shared" si="11"/>
        <v>0.249</v>
      </c>
    </row>
    <row r="11" spans="1:31">
      <c r="A11">
        <v>9</v>
      </c>
      <c r="B11" s="6">
        <v>37.6</v>
      </c>
      <c r="C11" s="7">
        <v>38.4</v>
      </c>
      <c r="D11">
        <v>40.799999999999997</v>
      </c>
      <c r="E11" s="6">
        <v>36.1</v>
      </c>
      <c r="F11" s="7">
        <v>36.9</v>
      </c>
      <c r="G11">
        <v>39.1</v>
      </c>
      <c r="H11" s="6">
        <v>7112</v>
      </c>
      <c r="I11" s="6">
        <f t="shared" si="0"/>
        <v>7.1120000000000001</v>
      </c>
      <c r="J11" s="7">
        <v>7191</v>
      </c>
      <c r="K11" s="7">
        <f t="shared" si="1"/>
        <v>7.1909999999999998</v>
      </c>
      <c r="L11">
        <v>6756</v>
      </c>
      <c r="M11">
        <f t="shared" si="2"/>
        <v>6.7560000000000002</v>
      </c>
      <c r="N11" s="6">
        <v>2672</v>
      </c>
      <c r="O11" s="6">
        <f t="shared" si="3"/>
        <v>2.6720000000000002</v>
      </c>
      <c r="P11" s="7">
        <v>2759</v>
      </c>
      <c r="Q11" s="7">
        <f t="shared" si="4"/>
        <v>2.7589999999999999</v>
      </c>
      <c r="R11">
        <v>2756</v>
      </c>
      <c r="S11">
        <f t="shared" si="5"/>
        <v>2.7559999999999998</v>
      </c>
      <c r="T11" s="6">
        <v>4440</v>
      </c>
      <c r="U11" s="6">
        <f t="shared" si="6"/>
        <v>4.4400000000000004</v>
      </c>
      <c r="V11" s="7">
        <v>4432</v>
      </c>
      <c r="W11" s="7">
        <f t="shared" si="7"/>
        <v>4.4320000000000004</v>
      </c>
      <c r="X11">
        <v>4000</v>
      </c>
      <c r="Y11">
        <f t="shared" si="8"/>
        <v>4</v>
      </c>
      <c r="Z11" s="6">
        <v>282</v>
      </c>
      <c r="AA11" s="6">
        <f t="shared" si="9"/>
        <v>0.28199999999999997</v>
      </c>
      <c r="AB11" s="7">
        <v>283</v>
      </c>
      <c r="AC11" s="7">
        <f t="shared" si="10"/>
        <v>0.28299999999999997</v>
      </c>
      <c r="AD11">
        <v>291</v>
      </c>
      <c r="AE11">
        <f t="shared" si="11"/>
        <v>0.29099999999999998</v>
      </c>
    </row>
    <row r="12" spans="1:31">
      <c r="A12">
        <v>10</v>
      </c>
      <c r="B12" s="6">
        <v>27</v>
      </c>
      <c r="C12" s="7">
        <v>24.6</v>
      </c>
      <c r="D12">
        <v>27.3</v>
      </c>
      <c r="E12" s="6">
        <v>26</v>
      </c>
      <c r="F12" s="7">
        <v>23.7</v>
      </c>
      <c r="G12">
        <v>26.2</v>
      </c>
      <c r="H12" s="6">
        <v>12854</v>
      </c>
      <c r="I12" s="6">
        <f t="shared" si="0"/>
        <v>12.853999999999999</v>
      </c>
      <c r="J12" s="7">
        <v>12880</v>
      </c>
      <c r="K12" s="7">
        <f t="shared" si="1"/>
        <v>12.88</v>
      </c>
      <c r="L12">
        <v>12808</v>
      </c>
      <c r="M12">
        <f t="shared" si="2"/>
        <v>12.808</v>
      </c>
      <c r="N12" s="6">
        <v>3474</v>
      </c>
      <c r="O12" s="6">
        <f t="shared" si="3"/>
        <v>3.4740000000000002</v>
      </c>
      <c r="P12" s="7">
        <v>3164</v>
      </c>
      <c r="Q12" s="7">
        <f t="shared" si="4"/>
        <v>3.1640000000000001</v>
      </c>
      <c r="R12">
        <v>3491</v>
      </c>
      <c r="S12">
        <f t="shared" si="5"/>
        <v>3.4910000000000001</v>
      </c>
      <c r="T12" s="6">
        <v>9380</v>
      </c>
      <c r="U12" s="6">
        <f t="shared" si="6"/>
        <v>9.3800000000000008</v>
      </c>
      <c r="V12" s="7">
        <v>9716</v>
      </c>
      <c r="W12" s="7">
        <f t="shared" si="7"/>
        <v>9.7159999999999993</v>
      </c>
      <c r="X12">
        <v>9317</v>
      </c>
      <c r="Y12">
        <f t="shared" si="8"/>
        <v>9.3170000000000002</v>
      </c>
      <c r="Z12" s="6">
        <v>497</v>
      </c>
      <c r="AA12" s="6">
        <f t="shared" si="9"/>
        <v>0.497</v>
      </c>
      <c r="AB12" s="7">
        <v>486</v>
      </c>
      <c r="AC12" s="7">
        <f t="shared" si="10"/>
        <v>0.48599999999999999</v>
      </c>
      <c r="AD12">
        <v>508</v>
      </c>
      <c r="AE12">
        <f t="shared" si="11"/>
        <v>0.50800000000000001</v>
      </c>
    </row>
    <row r="13" spans="1:31">
      <c r="A13">
        <v>11</v>
      </c>
      <c r="B13" s="6">
        <v>47</v>
      </c>
      <c r="C13" s="7">
        <v>45.2</v>
      </c>
      <c r="D13">
        <v>50.3</v>
      </c>
      <c r="E13" s="6">
        <v>45.4</v>
      </c>
      <c r="F13" s="7">
        <v>43.8</v>
      </c>
      <c r="G13">
        <v>48.5</v>
      </c>
      <c r="H13" s="6">
        <v>9651</v>
      </c>
      <c r="I13" s="6">
        <f t="shared" si="0"/>
        <v>9.6509999999999998</v>
      </c>
      <c r="J13" s="7">
        <v>9675</v>
      </c>
      <c r="K13" s="7">
        <f t="shared" si="1"/>
        <v>9.6750000000000007</v>
      </c>
      <c r="L13">
        <v>9553</v>
      </c>
      <c r="M13">
        <f t="shared" si="2"/>
        <v>9.5530000000000008</v>
      </c>
      <c r="N13" s="6">
        <v>4533</v>
      </c>
      <c r="O13" s="6">
        <f t="shared" si="3"/>
        <v>4.5330000000000004</v>
      </c>
      <c r="P13" s="7">
        <v>4374</v>
      </c>
      <c r="Q13" s="7">
        <f t="shared" si="4"/>
        <v>4.3739999999999997</v>
      </c>
      <c r="R13">
        <v>4805</v>
      </c>
      <c r="S13">
        <f t="shared" si="5"/>
        <v>4.8049999999999997</v>
      </c>
      <c r="T13" s="6">
        <v>5118</v>
      </c>
      <c r="U13" s="6">
        <f t="shared" si="6"/>
        <v>5.1180000000000003</v>
      </c>
      <c r="V13" s="7">
        <v>5301</v>
      </c>
      <c r="W13" s="7">
        <f t="shared" si="7"/>
        <v>5.3010000000000002</v>
      </c>
      <c r="X13">
        <v>4748</v>
      </c>
      <c r="Y13">
        <f t="shared" si="8"/>
        <v>4.7480000000000002</v>
      </c>
      <c r="Z13" s="6">
        <v>325</v>
      </c>
      <c r="AA13" s="6">
        <f t="shared" si="9"/>
        <v>0.32500000000000001</v>
      </c>
      <c r="AB13" s="7">
        <v>321</v>
      </c>
      <c r="AC13" s="7">
        <f t="shared" si="10"/>
        <v>0.32100000000000001</v>
      </c>
      <c r="AD13">
        <v>346</v>
      </c>
      <c r="AE13">
        <f t="shared" si="11"/>
        <v>0.34599999999999997</v>
      </c>
    </row>
    <row r="14" spans="1:31">
      <c r="A14">
        <v>12</v>
      </c>
      <c r="B14" s="6">
        <v>34.700000000000003</v>
      </c>
      <c r="C14" s="7">
        <v>32.200000000000003</v>
      </c>
      <c r="D14">
        <v>36.799999999999997</v>
      </c>
      <c r="E14" s="6">
        <v>33.200000000000003</v>
      </c>
      <c r="F14" s="7">
        <v>30.8</v>
      </c>
      <c r="G14">
        <v>35</v>
      </c>
      <c r="H14" s="6">
        <v>6329</v>
      </c>
      <c r="I14" s="6">
        <f t="shared" si="0"/>
        <v>6.3289999999999997</v>
      </c>
      <c r="J14" s="7">
        <v>6504</v>
      </c>
      <c r="K14" s="7">
        <f t="shared" si="1"/>
        <v>6.5039999999999996</v>
      </c>
      <c r="L14">
        <v>5842</v>
      </c>
      <c r="M14">
        <f t="shared" si="2"/>
        <v>5.8419999999999996</v>
      </c>
      <c r="N14" s="6">
        <v>2196</v>
      </c>
      <c r="O14" s="6">
        <f t="shared" si="3"/>
        <v>2.1960000000000002</v>
      </c>
      <c r="P14" s="7">
        <v>2092</v>
      </c>
      <c r="Q14" s="7">
        <f t="shared" si="4"/>
        <v>2.0920000000000001</v>
      </c>
      <c r="R14">
        <v>2150</v>
      </c>
      <c r="S14">
        <f t="shared" si="5"/>
        <v>2.15</v>
      </c>
      <c r="T14" s="6">
        <v>4133</v>
      </c>
      <c r="U14" s="6">
        <f t="shared" si="6"/>
        <v>4.133</v>
      </c>
      <c r="V14" s="7">
        <v>4412</v>
      </c>
      <c r="W14" s="7">
        <f t="shared" si="7"/>
        <v>4.4119999999999999</v>
      </c>
      <c r="X14">
        <v>3691</v>
      </c>
      <c r="Y14">
        <f t="shared" si="8"/>
        <v>3.6909999999999998</v>
      </c>
      <c r="Z14" s="6">
        <v>293</v>
      </c>
      <c r="AA14" s="6">
        <f t="shared" si="9"/>
        <v>0.29299999999999998</v>
      </c>
      <c r="AB14" s="7">
        <v>281</v>
      </c>
      <c r="AC14" s="7">
        <f t="shared" si="10"/>
        <v>0.28100000000000003</v>
      </c>
      <c r="AD14">
        <v>294</v>
      </c>
      <c r="AE14">
        <f t="shared" si="11"/>
        <v>0.29399999999999998</v>
      </c>
    </row>
    <row r="15" spans="1:31">
      <c r="A15">
        <v>13</v>
      </c>
      <c r="B15" s="6">
        <v>31.6</v>
      </c>
      <c r="C15" s="7">
        <v>31.6</v>
      </c>
      <c r="D15">
        <v>36.9</v>
      </c>
      <c r="E15" s="6">
        <v>30</v>
      </c>
      <c r="F15" s="7">
        <v>30</v>
      </c>
      <c r="G15">
        <v>34.799999999999997</v>
      </c>
      <c r="H15" s="6">
        <v>6652</v>
      </c>
      <c r="I15" s="6">
        <f t="shared" si="0"/>
        <v>6.6520000000000001</v>
      </c>
      <c r="J15" s="7">
        <v>6348</v>
      </c>
      <c r="K15" s="7">
        <f t="shared" si="1"/>
        <v>6.3479999999999999</v>
      </c>
      <c r="L15">
        <v>6065</v>
      </c>
      <c r="M15">
        <f t="shared" si="2"/>
        <v>6.0650000000000004</v>
      </c>
      <c r="N15" s="6">
        <v>2105</v>
      </c>
      <c r="O15" s="6">
        <f t="shared" si="3"/>
        <v>2.105</v>
      </c>
      <c r="P15" s="7">
        <v>2008</v>
      </c>
      <c r="Q15" s="7">
        <f t="shared" si="4"/>
        <v>2.008</v>
      </c>
      <c r="R15">
        <v>2239</v>
      </c>
      <c r="S15">
        <f t="shared" si="5"/>
        <v>2.2389999999999999</v>
      </c>
      <c r="T15" s="6">
        <v>4547</v>
      </c>
      <c r="U15" s="6">
        <f t="shared" si="6"/>
        <v>4.5469999999999997</v>
      </c>
      <c r="V15" s="7">
        <v>4339</v>
      </c>
      <c r="W15" s="7">
        <f t="shared" si="7"/>
        <v>4.3390000000000004</v>
      </c>
      <c r="X15">
        <v>3826</v>
      </c>
      <c r="Y15">
        <f t="shared" si="8"/>
        <v>3.8260000000000001</v>
      </c>
      <c r="Z15" s="6">
        <v>361</v>
      </c>
      <c r="AA15" s="6">
        <f t="shared" si="9"/>
        <v>0.36099999999999999</v>
      </c>
      <c r="AB15" s="7">
        <v>349</v>
      </c>
      <c r="AC15" s="7">
        <f t="shared" si="10"/>
        <v>0.34899999999999998</v>
      </c>
      <c r="AD15">
        <v>371</v>
      </c>
      <c r="AE15">
        <f t="shared" si="11"/>
        <v>0.371</v>
      </c>
    </row>
    <row r="16" spans="1:31">
      <c r="A16">
        <v>14</v>
      </c>
      <c r="B16" s="6">
        <v>17.7</v>
      </c>
      <c r="C16" s="7">
        <v>18.899999999999999</v>
      </c>
      <c r="D16">
        <v>19.899999999999999</v>
      </c>
      <c r="E16" s="6">
        <v>16.899999999999999</v>
      </c>
      <c r="F16" s="7">
        <v>18.100000000000001</v>
      </c>
      <c r="G16">
        <v>19</v>
      </c>
      <c r="H16" s="6">
        <v>10211</v>
      </c>
      <c r="I16" s="6">
        <f t="shared" si="0"/>
        <v>10.211</v>
      </c>
      <c r="J16" s="7">
        <v>10234</v>
      </c>
      <c r="K16" s="7">
        <f t="shared" si="1"/>
        <v>10.234</v>
      </c>
      <c r="L16">
        <v>9857</v>
      </c>
      <c r="M16">
        <f t="shared" si="2"/>
        <v>9.8569999999999993</v>
      </c>
      <c r="N16" s="6">
        <v>1803</v>
      </c>
      <c r="O16" s="6">
        <f t="shared" si="3"/>
        <v>1.8029999999999999</v>
      </c>
      <c r="P16" s="7">
        <v>1933</v>
      </c>
      <c r="Q16" s="7">
        <f t="shared" si="4"/>
        <v>1.9330000000000001</v>
      </c>
      <c r="R16">
        <v>1960</v>
      </c>
      <c r="S16">
        <f t="shared" si="5"/>
        <v>1.96</v>
      </c>
      <c r="T16" s="6">
        <v>8408</v>
      </c>
      <c r="U16" s="6">
        <f t="shared" si="6"/>
        <v>8.4079999999999995</v>
      </c>
      <c r="V16" s="7">
        <v>8301</v>
      </c>
      <c r="W16" s="7">
        <f t="shared" si="7"/>
        <v>8.3010000000000002</v>
      </c>
      <c r="X16">
        <v>7897</v>
      </c>
      <c r="Y16">
        <f t="shared" si="8"/>
        <v>7.8970000000000002</v>
      </c>
      <c r="Z16" s="6">
        <v>427</v>
      </c>
      <c r="AA16" s="6">
        <f t="shared" si="9"/>
        <v>0.42699999999999999</v>
      </c>
      <c r="AB16" s="7">
        <v>427</v>
      </c>
      <c r="AC16" s="7">
        <f t="shared" si="10"/>
        <v>0.42699999999999999</v>
      </c>
      <c r="AD16">
        <v>449</v>
      </c>
      <c r="AE16">
        <f t="shared" si="11"/>
        <v>0.44900000000000001</v>
      </c>
    </row>
    <row r="17" spans="1:31">
      <c r="A17">
        <v>15</v>
      </c>
      <c r="B17" s="6">
        <v>34.1</v>
      </c>
      <c r="C17" s="7">
        <v>32</v>
      </c>
      <c r="D17">
        <v>39.1</v>
      </c>
      <c r="E17" s="6">
        <v>32.4</v>
      </c>
      <c r="F17" s="7">
        <v>30.5</v>
      </c>
      <c r="G17">
        <v>37</v>
      </c>
      <c r="H17" s="6">
        <v>6070</v>
      </c>
      <c r="I17" s="6">
        <f t="shared" si="0"/>
        <v>6.07</v>
      </c>
      <c r="J17" s="7">
        <v>6269</v>
      </c>
      <c r="K17" s="7">
        <f t="shared" si="1"/>
        <v>6.2690000000000001</v>
      </c>
      <c r="L17">
        <v>6124</v>
      </c>
      <c r="M17">
        <f t="shared" si="2"/>
        <v>6.1239999999999997</v>
      </c>
      <c r="N17" s="6">
        <v>2070</v>
      </c>
      <c r="O17" s="6">
        <f t="shared" si="3"/>
        <v>2.0699999999999998</v>
      </c>
      <c r="P17" s="7">
        <v>2006</v>
      </c>
      <c r="Q17" s="7">
        <f t="shared" si="4"/>
        <v>2.0059999999999998</v>
      </c>
      <c r="R17">
        <v>2393</v>
      </c>
      <c r="S17">
        <f t="shared" si="5"/>
        <v>2.3929999999999998</v>
      </c>
      <c r="T17" s="6">
        <v>3999</v>
      </c>
      <c r="U17" s="6">
        <f t="shared" si="6"/>
        <v>3.9990000000000001</v>
      </c>
      <c r="V17" s="7">
        <v>4263</v>
      </c>
      <c r="W17" s="7">
        <f t="shared" si="7"/>
        <v>4.2629999999999999</v>
      </c>
      <c r="X17">
        <v>3731</v>
      </c>
      <c r="Y17">
        <f t="shared" si="8"/>
        <v>3.7309999999999999</v>
      </c>
      <c r="Z17" s="6">
        <v>312</v>
      </c>
      <c r="AA17" s="6">
        <f t="shared" si="9"/>
        <v>0.312</v>
      </c>
      <c r="AB17" s="7">
        <v>313</v>
      </c>
      <c r="AC17" s="7">
        <f t="shared" si="10"/>
        <v>0.313</v>
      </c>
      <c r="AD17">
        <v>342</v>
      </c>
      <c r="AE17">
        <f t="shared" si="11"/>
        <v>0.34200000000000003</v>
      </c>
    </row>
    <row r="18" spans="1:31">
      <c r="A18">
        <v>16</v>
      </c>
      <c r="B18" s="6">
        <v>18.100000000000001</v>
      </c>
      <c r="C18" s="7">
        <v>19.899999999999999</v>
      </c>
      <c r="D18">
        <v>16.8</v>
      </c>
      <c r="E18" s="6">
        <v>17.3</v>
      </c>
      <c r="F18" s="7">
        <v>18.899999999999999</v>
      </c>
      <c r="G18">
        <v>16</v>
      </c>
      <c r="H18" s="6">
        <v>8278</v>
      </c>
      <c r="I18" s="6">
        <f t="shared" si="0"/>
        <v>8.2780000000000005</v>
      </c>
      <c r="J18" s="7">
        <v>8469</v>
      </c>
      <c r="K18" s="7">
        <f t="shared" si="1"/>
        <v>8.4689999999999994</v>
      </c>
      <c r="L18">
        <v>8309</v>
      </c>
      <c r="M18">
        <f t="shared" si="2"/>
        <v>8.3089999999999993</v>
      </c>
      <c r="N18" s="6">
        <v>1498</v>
      </c>
      <c r="O18" s="6">
        <f t="shared" si="3"/>
        <v>1.498</v>
      </c>
      <c r="P18" s="7">
        <v>1683</v>
      </c>
      <c r="Q18" s="7">
        <f t="shared" si="4"/>
        <v>1.6830000000000001</v>
      </c>
      <c r="R18">
        <v>1396</v>
      </c>
      <c r="S18">
        <f t="shared" si="5"/>
        <v>1.3959999999999999</v>
      </c>
      <c r="T18" s="6">
        <v>6780</v>
      </c>
      <c r="U18" s="6">
        <f t="shared" si="6"/>
        <v>6.78</v>
      </c>
      <c r="V18" s="7">
        <v>6786</v>
      </c>
      <c r="W18" s="7">
        <f t="shared" si="7"/>
        <v>6.7859999999999996</v>
      </c>
      <c r="X18">
        <v>6913</v>
      </c>
      <c r="Y18">
        <f t="shared" si="8"/>
        <v>6.9130000000000003</v>
      </c>
      <c r="Z18" s="6">
        <v>390</v>
      </c>
      <c r="AA18" s="6">
        <f t="shared" si="9"/>
        <v>0.39</v>
      </c>
      <c r="AB18" s="7">
        <v>413</v>
      </c>
      <c r="AC18" s="7">
        <f t="shared" si="10"/>
        <v>0.41299999999999998</v>
      </c>
      <c r="AD18">
        <v>413</v>
      </c>
      <c r="AE18">
        <f t="shared" si="11"/>
        <v>0.41299999999999998</v>
      </c>
    </row>
    <row r="19" spans="1:31">
      <c r="A19">
        <v>17</v>
      </c>
      <c r="B19" s="6">
        <v>18.100000000000001</v>
      </c>
      <c r="C19" s="7">
        <v>18.7</v>
      </c>
      <c r="D19">
        <v>21.4</v>
      </c>
      <c r="E19" s="6">
        <v>17.399999999999999</v>
      </c>
      <c r="F19" s="7">
        <v>17.899999999999999</v>
      </c>
      <c r="G19">
        <v>20.5</v>
      </c>
      <c r="H19" s="6">
        <v>10902</v>
      </c>
      <c r="I19" s="6">
        <f t="shared" si="0"/>
        <v>10.901999999999999</v>
      </c>
      <c r="J19" s="7">
        <v>10942</v>
      </c>
      <c r="K19" s="7">
        <f t="shared" si="1"/>
        <v>10.942</v>
      </c>
      <c r="L19">
        <v>10492</v>
      </c>
      <c r="M19">
        <f t="shared" si="2"/>
        <v>10.492000000000001</v>
      </c>
      <c r="N19" s="6">
        <v>1977</v>
      </c>
      <c r="O19" s="6">
        <f t="shared" si="3"/>
        <v>1.9770000000000001</v>
      </c>
      <c r="P19" s="7">
        <v>2042</v>
      </c>
      <c r="Q19" s="7">
        <f t="shared" si="4"/>
        <v>2.0419999999999998</v>
      </c>
      <c r="R19">
        <v>2243</v>
      </c>
      <c r="S19">
        <f t="shared" si="5"/>
        <v>2.2429999999999999</v>
      </c>
      <c r="T19" s="6">
        <v>8925</v>
      </c>
      <c r="U19" s="6">
        <f t="shared" si="6"/>
        <v>8.9250000000000007</v>
      </c>
      <c r="V19" s="7">
        <v>8900</v>
      </c>
      <c r="W19" s="7">
        <f t="shared" si="7"/>
        <v>8.9</v>
      </c>
      <c r="X19">
        <v>8249</v>
      </c>
      <c r="Y19">
        <f t="shared" si="8"/>
        <v>8.2490000000000006</v>
      </c>
      <c r="Z19" s="6">
        <v>438</v>
      </c>
      <c r="AA19" s="6">
        <f t="shared" si="9"/>
        <v>0.438</v>
      </c>
      <c r="AB19" s="7">
        <v>437</v>
      </c>
      <c r="AC19" s="7">
        <f t="shared" si="10"/>
        <v>0.437</v>
      </c>
      <c r="AD19">
        <v>459</v>
      </c>
      <c r="AE19">
        <f t="shared" si="11"/>
        <v>0.45900000000000002</v>
      </c>
    </row>
    <row r="20" spans="1:31">
      <c r="A20">
        <v>18</v>
      </c>
      <c r="B20" s="6">
        <v>31.3</v>
      </c>
      <c r="C20" s="7">
        <v>30.2</v>
      </c>
      <c r="D20">
        <v>31.8</v>
      </c>
      <c r="E20" s="6">
        <v>30.1</v>
      </c>
      <c r="F20" s="7">
        <v>29.1</v>
      </c>
      <c r="G20">
        <v>30.5</v>
      </c>
      <c r="H20" s="6">
        <v>8773</v>
      </c>
      <c r="I20" s="6">
        <f t="shared" si="0"/>
        <v>8.7729999999999997</v>
      </c>
      <c r="J20" s="7">
        <v>8950</v>
      </c>
      <c r="K20" s="7">
        <f t="shared" si="1"/>
        <v>8.9499999999999993</v>
      </c>
      <c r="L20">
        <v>8164</v>
      </c>
      <c r="M20">
        <f t="shared" si="2"/>
        <v>8.1639999999999997</v>
      </c>
      <c r="N20" s="6">
        <v>2750</v>
      </c>
      <c r="O20" s="6">
        <f t="shared" si="3"/>
        <v>2.75</v>
      </c>
      <c r="P20" s="7">
        <v>2707</v>
      </c>
      <c r="Q20" s="7">
        <f t="shared" si="4"/>
        <v>2.7069999999999999</v>
      </c>
      <c r="R20">
        <v>2598</v>
      </c>
      <c r="S20">
        <f t="shared" si="5"/>
        <v>2.5979999999999999</v>
      </c>
      <c r="T20" s="6">
        <v>6023</v>
      </c>
      <c r="U20" s="6">
        <f t="shared" si="6"/>
        <v>6.0229999999999997</v>
      </c>
      <c r="V20" s="7">
        <v>6244</v>
      </c>
      <c r="W20" s="7">
        <f t="shared" si="7"/>
        <v>6.2439999999999998</v>
      </c>
      <c r="X20">
        <v>5566</v>
      </c>
      <c r="Y20">
        <f t="shared" si="8"/>
        <v>5.5659999999999998</v>
      </c>
      <c r="Z20" s="6">
        <v>374</v>
      </c>
      <c r="AA20" s="6">
        <f t="shared" si="9"/>
        <v>0.374</v>
      </c>
      <c r="AB20" s="7">
        <v>363</v>
      </c>
      <c r="AC20" s="7">
        <f t="shared" si="10"/>
        <v>0.36299999999999999</v>
      </c>
      <c r="AD20">
        <v>367</v>
      </c>
      <c r="AE20">
        <f t="shared" si="11"/>
        <v>0.36699999999999999</v>
      </c>
    </row>
    <row r="21" spans="1:31">
      <c r="A21">
        <v>19</v>
      </c>
      <c r="B21" s="6">
        <v>33.5</v>
      </c>
      <c r="C21" s="7">
        <v>34.1</v>
      </c>
      <c r="D21">
        <v>39</v>
      </c>
      <c r="E21" s="6">
        <v>32.1</v>
      </c>
      <c r="F21" s="7">
        <v>32.700000000000003</v>
      </c>
      <c r="G21">
        <v>37.200000000000003</v>
      </c>
      <c r="H21" s="6">
        <v>6526</v>
      </c>
      <c r="I21" s="6">
        <f t="shared" si="0"/>
        <v>6.5259999999999998</v>
      </c>
      <c r="J21" s="7">
        <v>6628</v>
      </c>
      <c r="K21" s="7">
        <f t="shared" si="1"/>
        <v>6.6280000000000001</v>
      </c>
      <c r="L21">
        <v>6328</v>
      </c>
      <c r="M21">
        <f t="shared" si="2"/>
        <v>6.3280000000000003</v>
      </c>
      <c r="N21" s="6">
        <v>2186</v>
      </c>
      <c r="O21" s="6">
        <f t="shared" si="3"/>
        <v>2.1859999999999999</v>
      </c>
      <c r="P21" s="7">
        <v>2263</v>
      </c>
      <c r="Q21" s="7">
        <f t="shared" si="4"/>
        <v>2.2629999999999999</v>
      </c>
      <c r="R21">
        <v>2470</v>
      </c>
      <c r="S21">
        <f t="shared" si="5"/>
        <v>2.4700000000000002</v>
      </c>
      <c r="T21" s="6">
        <v>4340</v>
      </c>
      <c r="U21" s="6">
        <f t="shared" si="6"/>
        <v>4.34</v>
      </c>
      <c r="V21" s="7">
        <v>4365</v>
      </c>
      <c r="W21" s="7">
        <f t="shared" si="7"/>
        <v>4.3650000000000002</v>
      </c>
      <c r="X21">
        <v>3858</v>
      </c>
      <c r="Y21">
        <f t="shared" si="8"/>
        <v>3.8580000000000001</v>
      </c>
      <c r="Z21" s="6">
        <v>291</v>
      </c>
      <c r="AA21" s="6">
        <f t="shared" si="9"/>
        <v>0.29099999999999998</v>
      </c>
      <c r="AB21" s="7">
        <v>293</v>
      </c>
      <c r="AC21" s="7">
        <f t="shared" si="10"/>
        <v>0.29299999999999998</v>
      </c>
      <c r="AD21">
        <v>315</v>
      </c>
      <c r="AE21">
        <f t="shared" si="11"/>
        <v>0.315</v>
      </c>
    </row>
    <row r="22" spans="1:31">
      <c r="A22">
        <v>20</v>
      </c>
      <c r="B22" s="6">
        <v>37.299999999999997</v>
      </c>
      <c r="C22" s="7">
        <v>36.799999999999997</v>
      </c>
      <c r="D22">
        <v>39.5</v>
      </c>
      <c r="E22" s="6">
        <v>35.5</v>
      </c>
      <c r="F22" s="7">
        <v>35</v>
      </c>
      <c r="G22">
        <v>37.4</v>
      </c>
      <c r="H22" s="6">
        <v>7202</v>
      </c>
      <c r="I22" s="6">
        <f t="shared" si="0"/>
        <v>7.202</v>
      </c>
      <c r="J22" s="7">
        <v>7129</v>
      </c>
      <c r="K22" s="7">
        <f t="shared" si="1"/>
        <v>7.1289999999999996</v>
      </c>
      <c r="L22">
        <v>6895</v>
      </c>
      <c r="M22">
        <f t="shared" si="2"/>
        <v>6.8949999999999996</v>
      </c>
      <c r="N22" s="6">
        <v>2688</v>
      </c>
      <c r="O22" s="6">
        <f t="shared" si="3"/>
        <v>2.6880000000000002</v>
      </c>
      <c r="P22" s="7">
        <v>2627</v>
      </c>
      <c r="Q22" s="7">
        <f t="shared" si="4"/>
        <v>2.6269999999999998</v>
      </c>
      <c r="R22">
        <v>2720</v>
      </c>
      <c r="S22">
        <f t="shared" si="5"/>
        <v>2.72</v>
      </c>
      <c r="T22" s="6">
        <v>4514</v>
      </c>
      <c r="U22" s="6">
        <f t="shared" si="6"/>
        <v>4.5140000000000002</v>
      </c>
      <c r="V22" s="7">
        <v>4502</v>
      </c>
      <c r="W22" s="7">
        <f t="shared" si="7"/>
        <v>4.5019999999999998</v>
      </c>
      <c r="X22">
        <v>4175</v>
      </c>
      <c r="Y22">
        <f t="shared" si="8"/>
        <v>4.1749999999999998</v>
      </c>
      <c r="Z22" s="6">
        <v>364</v>
      </c>
      <c r="AA22" s="6">
        <f t="shared" si="9"/>
        <v>0.36399999999999999</v>
      </c>
      <c r="AB22" s="7">
        <v>366</v>
      </c>
      <c r="AC22" s="7">
        <f t="shared" si="10"/>
        <v>0.36599999999999999</v>
      </c>
      <c r="AD22">
        <v>381</v>
      </c>
      <c r="AE22">
        <f t="shared" si="11"/>
        <v>0.38100000000000001</v>
      </c>
    </row>
    <row r="23" spans="1:31">
      <c r="A23">
        <v>21</v>
      </c>
      <c r="B23" s="6">
        <v>41.8</v>
      </c>
      <c r="C23" s="7">
        <v>37.9</v>
      </c>
      <c r="D23">
        <v>43</v>
      </c>
      <c r="E23" s="6">
        <v>40</v>
      </c>
      <c r="F23" s="7">
        <v>36.4</v>
      </c>
      <c r="G23">
        <v>41</v>
      </c>
      <c r="H23" s="6">
        <v>6776</v>
      </c>
      <c r="I23" s="6">
        <f t="shared" si="0"/>
        <v>6.7759999999999998</v>
      </c>
      <c r="J23" s="7">
        <v>6901</v>
      </c>
      <c r="K23" s="7">
        <f t="shared" si="1"/>
        <v>6.9009999999999998</v>
      </c>
      <c r="L23">
        <v>6743</v>
      </c>
      <c r="M23">
        <f t="shared" si="2"/>
        <v>6.7430000000000003</v>
      </c>
      <c r="N23" s="6">
        <v>2835</v>
      </c>
      <c r="O23" s="6">
        <f t="shared" si="3"/>
        <v>2.835</v>
      </c>
      <c r="P23" s="7">
        <v>2618</v>
      </c>
      <c r="Q23" s="7">
        <f t="shared" si="4"/>
        <v>2.6179999999999999</v>
      </c>
      <c r="R23">
        <v>2899</v>
      </c>
      <c r="S23">
        <f t="shared" si="5"/>
        <v>2.899</v>
      </c>
      <c r="T23" s="6">
        <v>3940</v>
      </c>
      <c r="U23" s="6">
        <f t="shared" si="6"/>
        <v>3.94</v>
      </c>
      <c r="V23" s="7">
        <v>4282</v>
      </c>
      <c r="W23" s="7">
        <f t="shared" si="7"/>
        <v>4.282</v>
      </c>
      <c r="X23">
        <v>3844</v>
      </c>
      <c r="Y23">
        <f t="shared" si="8"/>
        <v>3.8439999999999999</v>
      </c>
      <c r="Z23" s="6">
        <v>312</v>
      </c>
      <c r="AA23" s="6">
        <f t="shared" si="9"/>
        <v>0.312</v>
      </c>
      <c r="AB23" s="7">
        <v>298</v>
      </c>
      <c r="AC23" s="7">
        <f t="shared" si="10"/>
        <v>0.29799999999999999</v>
      </c>
      <c r="AD23">
        <v>328</v>
      </c>
      <c r="AE23">
        <f t="shared" si="11"/>
        <v>0.32800000000000001</v>
      </c>
    </row>
    <row r="24" spans="1:31">
      <c r="A24">
        <v>22</v>
      </c>
      <c r="B24" s="6">
        <v>35.9</v>
      </c>
      <c r="C24" s="7">
        <v>35</v>
      </c>
      <c r="D24">
        <v>39.299999999999997</v>
      </c>
      <c r="E24" s="6">
        <v>34.6</v>
      </c>
      <c r="F24" s="7">
        <v>33.6</v>
      </c>
      <c r="G24">
        <v>37.6</v>
      </c>
      <c r="H24" s="6">
        <v>6172</v>
      </c>
      <c r="I24" s="6">
        <f t="shared" si="0"/>
        <v>6.1719999999999997</v>
      </c>
      <c r="J24" s="7">
        <v>6211</v>
      </c>
      <c r="K24" s="7">
        <f t="shared" si="1"/>
        <v>6.2110000000000003</v>
      </c>
      <c r="L24">
        <v>5644</v>
      </c>
      <c r="M24">
        <f t="shared" si="2"/>
        <v>5.6440000000000001</v>
      </c>
      <c r="N24" s="6">
        <v>2218</v>
      </c>
      <c r="O24" s="6">
        <f t="shared" si="3"/>
        <v>2.218</v>
      </c>
      <c r="P24" s="7">
        <v>2171</v>
      </c>
      <c r="Q24" s="7">
        <f t="shared" si="4"/>
        <v>2.1709999999999998</v>
      </c>
      <c r="R24">
        <v>2218</v>
      </c>
      <c r="S24">
        <f t="shared" si="5"/>
        <v>2.218</v>
      </c>
      <c r="T24" s="6">
        <v>3953</v>
      </c>
      <c r="U24" s="6">
        <f t="shared" si="6"/>
        <v>3.9529999999999998</v>
      </c>
      <c r="V24" s="7">
        <v>4040</v>
      </c>
      <c r="W24" s="7">
        <f t="shared" si="7"/>
        <v>4.04</v>
      </c>
      <c r="X24">
        <v>3426</v>
      </c>
      <c r="Y24">
        <f t="shared" si="8"/>
        <v>3.4260000000000002</v>
      </c>
      <c r="Z24" s="6">
        <v>248</v>
      </c>
      <c r="AA24" s="6">
        <f t="shared" si="9"/>
        <v>0.248</v>
      </c>
      <c r="AB24" s="7">
        <v>244</v>
      </c>
      <c r="AC24" s="7">
        <f t="shared" si="10"/>
        <v>0.24399999999999999</v>
      </c>
      <c r="AD24">
        <v>248</v>
      </c>
      <c r="AE24">
        <f t="shared" si="11"/>
        <v>0.248</v>
      </c>
    </row>
    <row r="25" spans="1:31">
      <c r="A25">
        <v>23</v>
      </c>
      <c r="B25" s="6">
        <v>16</v>
      </c>
      <c r="C25" s="7">
        <v>15.8</v>
      </c>
      <c r="D25">
        <v>17.2</v>
      </c>
      <c r="E25" s="6">
        <v>15.3</v>
      </c>
      <c r="F25" s="7">
        <v>15.2</v>
      </c>
      <c r="G25">
        <v>16.399999999999999</v>
      </c>
      <c r="H25" s="6">
        <v>12629</v>
      </c>
      <c r="I25" s="6">
        <f t="shared" si="0"/>
        <v>12.629</v>
      </c>
      <c r="J25" s="7">
        <v>12461</v>
      </c>
      <c r="K25" s="7">
        <f t="shared" si="1"/>
        <v>12.461</v>
      </c>
      <c r="L25">
        <v>12567</v>
      </c>
      <c r="M25">
        <f t="shared" si="2"/>
        <v>12.567</v>
      </c>
      <c r="N25" s="6">
        <v>2016</v>
      </c>
      <c r="O25" s="6">
        <f t="shared" si="3"/>
        <v>2.016</v>
      </c>
      <c r="P25" s="7">
        <v>1974</v>
      </c>
      <c r="Q25" s="7">
        <f t="shared" si="4"/>
        <v>1.974</v>
      </c>
      <c r="R25">
        <v>2159</v>
      </c>
      <c r="S25">
        <f t="shared" si="5"/>
        <v>2.1589999999999998</v>
      </c>
      <c r="T25" s="6">
        <v>10613</v>
      </c>
      <c r="U25" s="6">
        <f t="shared" si="6"/>
        <v>10.613</v>
      </c>
      <c r="V25" s="7">
        <v>10487</v>
      </c>
      <c r="W25" s="7">
        <f t="shared" si="7"/>
        <v>10.487</v>
      </c>
      <c r="X25">
        <v>10409</v>
      </c>
      <c r="Y25">
        <f t="shared" si="8"/>
        <v>10.409000000000001</v>
      </c>
      <c r="Z25" s="6">
        <v>561</v>
      </c>
      <c r="AA25" s="6">
        <f t="shared" si="9"/>
        <v>0.56100000000000005</v>
      </c>
      <c r="AB25" s="7">
        <v>550</v>
      </c>
      <c r="AC25" s="7">
        <f t="shared" si="10"/>
        <v>0.55000000000000004</v>
      </c>
      <c r="AD25">
        <v>606</v>
      </c>
      <c r="AE25">
        <f t="shared" si="11"/>
        <v>0.60599999999999998</v>
      </c>
    </row>
    <row r="26" spans="1:31">
      <c r="A26">
        <v>24</v>
      </c>
      <c r="B26" s="6">
        <v>42.9</v>
      </c>
      <c r="C26" s="7">
        <v>44.7</v>
      </c>
      <c r="D26">
        <v>46.5</v>
      </c>
      <c r="E26" s="6">
        <v>41.5</v>
      </c>
      <c r="F26" s="7">
        <v>43.3</v>
      </c>
      <c r="G26">
        <v>45</v>
      </c>
      <c r="H26" s="6">
        <v>8636</v>
      </c>
      <c r="I26" s="6">
        <f t="shared" si="0"/>
        <v>8.6359999999999992</v>
      </c>
      <c r="J26" s="7">
        <v>9687</v>
      </c>
      <c r="K26" s="7">
        <f t="shared" si="1"/>
        <v>9.6869999999999994</v>
      </c>
      <c r="L26">
        <v>8672</v>
      </c>
      <c r="M26">
        <f t="shared" si="2"/>
        <v>8.6720000000000006</v>
      </c>
      <c r="N26" s="6">
        <v>3701</v>
      </c>
      <c r="O26" s="6">
        <f t="shared" si="3"/>
        <v>3.7010000000000001</v>
      </c>
      <c r="P26" s="7">
        <v>4334</v>
      </c>
      <c r="Q26" s="7">
        <f t="shared" si="4"/>
        <v>4.3339999999999996</v>
      </c>
      <c r="R26">
        <v>4033</v>
      </c>
      <c r="S26">
        <f t="shared" si="5"/>
        <v>4.0330000000000004</v>
      </c>
      <c r="T26" s="6">
        <v>4935</v>
      </c>
      <c r="U26" s="6">
        <f t="shared" si="6"/>
        <v>4.9349999999999996</v>
      </c>
      <c r="V26" s="7">
        <v>5353</v>
      </c>
      <c r="W26" s="7">
        <f t="shared" si="7"/>
        <v>5.3529999999999998</v>
      </c>
      <c r="X26">
        <v>4639</v>
      </c>
      <c r="Y26">
        <f t="shared" si="8"/>
        <v>4.6390000000000002</v>
      </c>
      <c r="Z26" s="6">
        <v>283</v>
      </c>
      <c r="AA26" s="6">
        <f t="shared" si="9"/>
        <v>0.28299999999999997</v>
      </c>
      <c r="AB26" s="7">
        <v>311</v>
      </c>
      <c r="AC26" s="7">
        <f t="shared" si="10"/>
        <v>0.311</v>
      </c>
      <c r="AD26">
        <v>299</v>
      </c>
      <c r="AE26">
        <f t="shared" si="11"/>
        <v>0.29899999999999999</v>
      </c>
    </row>
    <row r="27" spans="1:31">
      <c r="A27">
        <v>25</v>
      </c>
      <c r="B27" s="6">
        <v>15.6</v>
      </c>
      <c r="C27" s="7">
        <v>17.100000000000001</v>
      </c>
      <c r="D27">
        <v>19.399999999999999</v>
      </c>
      <c r="E27" s="6">
        <v>15</v>
      </c>
      <c r="F27" s="7">
        <v>16.399999999999999</v>
      </c>
      <c r="G27">
        <v>18.600000000000001</v>
      </c>
      <c r="H27" s="6">
        <v>10945</v>
      </c>
      <c r="I27" s="6">
        <f t="shared" si="0"/>
        <v>10.945</v>
      </c>
      <c r="J27" s="7">
        <v>11186</v>
      </c>
      <c r="K27" s="7">
        <f t="shared" si="1"/>
        <v>11.186</v>
      </c>
      <c r="L27">
        <v>11038</v>
      </c>
      <c r="M27">
        <f t="shared" si="2"/>
        <v>11.038</v>
      </c>
      <c r="N27" s="6">
        <v>1712</v>
      </c>
      <c r="O27" s="6">
        <f t="shared" si="3"/>
        <v>1.712</v>
      </c>
      <c r="P27" s="7">
        <v>1911</v>
      </c>
      <c r="Q27" s="7">
        <f t="shared" si="4"/>
        <v>1.911</v>
      </c>
      <c r="R27">
        <v>2145</v>
      </c>
      <c r="S27">
        <f t="shared" si="5"/>
        <v>2.145</v>
      </c>
      <c r="T27" s="6">
        <v>9233</v>
      </c>
      <c r="U27" s="6">
        <f t="shared" si="6"/>
        <v>9.2330000000000005</v>
      </c>
      <c r="V27" s="7">
        <v>9275</v>
      </c>
      <c r="W27" s="7">
        <f t="shared" si="7"/>
        <v>9.2750000000000004</v>
      </c>
      <c r="X27">
        <v>8892</v>
      </c>
      <c r="Y27">
        <f t="shared" si="8"/>
        <v>8.8919999999999995</v>
      </c>
      <c r="Z27" s="6">
        <v>460</v>
      </c>
      <c r="AA27" s="6">
        <f t="shared" si="9"/>
        <v>0.46</v>
      </c>
      <c r="AB27" s="7">
        <v>480</v>
      </c>
      <c r="AC27" s="7">
        <f t="shared" si="10"/>
        <v>0.48</v>
      </c>
      <c r="AD27">
        <v>497</v>
      </c>
      <c r="AE27">
        <f t="shared" si="11"/>
        <v>0.497</v>
      </c>
    </row>
    <row r="28" spans="1:31">
      <c r="A28">
        <v>26</v>
      </c>
      <c r="B28" s="6">
        <v>22.6</v>
      </c>
      <c r="C28" s="7">
        <v>23.3</v>
      </c>
      <c r="D28">
        <v>25.2</v>
      </c>
      <c r="E28" s="6">
        <v>21.6</v>
      </c>
      <c r="F28" s="7">
        <v>22.3</v>
      </c>
      <c r="G28">
        <v>24</v>
      </c>
      <c r="H28" s="6">
        <v>9869</v>
      </c>
      <c r="I28" s="6">
        <f t="shared" si="0"/>
        <v>9.8689999999999998</v>
      </c>
      <c r="J28" s="7">
        <v>9826</v>
      </c>
      <c r="K28" s="7">
        <f t="shared" si="1"/>
        <v>9.8260000000000005</v>
      </c>
      <c r="L28">
        <v>9731</v>
      </c>
      <c r="M28">
        <f t="shared" si="2"/>
        <v>9.7309999999999999</v>
      </c>
      <c r="N28" s="6">
        <v>2232</v>
      </c>
      <c r="O28" s="6">
        <f t="shared" si="3"/>
        <v>2.2320000000000002</v>
      </c>
      <c r="P28" s="7">
        <v>2291</v>
      </c>
      <c r="Q28" s="7">
        <f t="shared" si="4"/>
        <v>2.2909999999999999</v>
      </c>
      <c r="R28">
        <v>2455</v>
      </c>
      <c r="S28">
        <f t="shared" si="5"/>
        <v>2.4550000000000001</v>
      </c>
      <c r="T28" s="6">
        <v>7638</v>
      </c>
      <c r="U28" s="6">
        <f t="shared" si="6"/>
        <v>7.6379999999999999</v>
      </c>
      <c r="V28" s="7">
        <v>7535</v>
      </c>
      <c r="W28" s="7">
        <f t="shared" si="7"/>
        <v>7.5350000000000001</v>
      </c>
      <c r="X28">
        <v>7276</v>
      </c>
      <c r="Y28">
        <f t="shared" si="8"/>
        <v>7.2759999999999998</v>
      </c>
      <c r="Z28" s="6">
        <v>464</v>
      </c>
      <c r="AA28" s="6">
        <f t="shared" si="9"/>
        <v>0.46400000000000002</v>
      </c>
      <c r="AB28" s="7">
        <v>468</v>
      </c>
      <c r="AC28" s="7">
        <f t="shared" si="10"/>
        <v>0.46800000000000003</v>
      </c>
      <c r="AD28">
        <v>487</v>
      </c>
      <c r="AE28">
        <f t="shared" si="11"/>
        <v>0.48699999999999999</v>
      </c>
    </row>
    <row r="29" spans="1:31">
      <c r="A29">
        <v>27</v>
      </c>
      <c r="B29" s="6">
        <v>19.399999999999999</v>
      </c>
      <c r="C29" s="7">
        <v>19.5</v>
      </c>
      <c r="D29">
        <v>19.100000000000001</v>
      </c>
      <c r="E29" s="6">
        <v>18.5</v>
      </c>
      <c r="F29" s="7">
        <v>18.600000000000001</v>
      </c>
      <c r="G29">
        <v>18.2</v>
      </c>
      <c r="H29" s="6">
        <v>11812</v>
      </c>
      <c r="I29" s="6">
        <f t="shared" si="0"/>
        <v>11.811999999999999</v>
      </c>
      <c r="J29" s="7">
        <v>11537</v>
      </c>
      <c r="K29" s="7">
        <f t="shared" si="1"/>
        <v>11.537000000000001</v>
      </c>
      <c r="L29">
        <v>10883</v>
      </c>
      <c r="M29">
        <f t="shared" si="2"/>
        <v>10.882999999999999</v>
      </c>
      <c r="N29" s="6">
        <v>2290</v>
      </c>
      <c r="O29" s="6">
        <f t="shared" si="3"/>
        <v>2.29</v>
      </c>
      <c r="P29" s="7">
        <v>2251</v>
      </c>
      <c r="Q29" s="7">
        <f t="shared" si="4"/>
        <v>2.2509999999999999</v>
      </c>
      <c r="R29">
        <v>2083</v>
      </c>
      <c r="S29">
        <f t="shared" si="5"/>
        <v>2.0830000000000002</v>
      </c>
      <c r="T29" s="6">
        <v>9522</v>
      </c>
      <c r="U29" s="6">
        <f t="shared" si="6"/>
        <v>9.5220000000000002</v>
      </c>
      <c r="V29" s="7">
        <v>9287</v>
      </c>
      <c r="W29" s="7">
        <f t="shared" si="7"/>
        <v>9.2870000000000008</v>
      </c>
      <c r="X29">
        <v>8800</v>
      </c>
      <c r="Y29">
        <f t="shared" si="8"/>
        <v>8.8000000000000007</v>
      </c>
      <c r="Z29" s="6">
        <v>558</v>
      </c>
      <c r="AA29" s="6">
        <f t="shared" si="9"/>
        <v>0.55800000000000005</v>
      </c>
      <c r="AB29" s="7">
        <v>539</v>
      </c>
      <c r="AC29" s="7">
        <f t="shared" si="10"/>
        <v>0.53900000000000003</v>
      </c>
      <c r="AD29">
        <v>539</v>
      </c>
      <c r="AE29">
        <f t="shared" si="11"/>
        <v>0.53900000000000003</v>
      </c>
    </row>
    <row r="30" spans="1:31">
      <c r="A30">
        <v>28</v>
      </c>
      <c r="B30" s="6">
        <v>14.2</v>
      </c>
      <c r="C30" s="7">
        <v>15.2</v>
      </c>
      <c r="D30">
        <v>15.7</v>
      </c>
      <c r="E30" s="6">
        <v>13.7</v>
      </c>
      <c r="F30" s="7">
        <v>14.6</v>
      </c>
      <c r="G30">
        <v>15</v>
      </c>
      <c r="H30" s="6">
        <v>10789</v>
      </c>
      <c r="I30" s="6">
        <f t="shared" si="0"/>
        <v>10.789</v>
      </c>
      <c r="J30" s="7">
        <v>10636</v>
      </c>
      <c r="K30" s="7">
        <f t="shared" si="1"/>
        <v>10.635999999999999</v>
      </c>
      <c r="L30">
        <v>9983</v>
      </c>
      <c r="M30">
        <f t="shared" si="2"/>
        <v>9.9830000000000005</v>
      </c>
      <c r="N30" s="6">
        <v>1536</v>
      </c>
      <c r="O30" s="6">
        <f t="shared" si="3"/>
        <v>1.536</v>
      </c>
      <c r="P30" s="7">
        <v>1615</v>
      </c>
      <c r="Q30" s="7">
        <f t="shared" si="4"/>
        <v>1.615</v>
      </c>
      <c r="R30">
        <v>1566</v>
      </c>
      <c r="S30">
        <f t="shared" si="5"/>
        <v>1.5660000000000001</v>
      </c>
      <c r="T30" s="6">
        <v>9253</v>
      </c>
      <c r="U30" s="6">
        <f t="shared" si="6"/>
        <v>9.2530000000000001</v>
      </c>
      <c r="V30" s="7">
        <v>9021</v>
      </c>
      <c r="W30" s="7">
        <f t="shared" si="7"/>
        <v>9.0210000000000008</v>
      </c>
      <c r="X30">
        <v>8417</v>
      </c>
      <c r="Y30">
        <f t="shared" si="8"/>
        <v>8.4169999999999998</v>
      </c>
      <c r="Z30" s="6">
        <v>455</v>
      </c>
      <c r="AA30" s="6">
        <f t="shared" si="9"/>
        <v>0.45500000000000002</v>
      </c>
      <c r="AB30" s="7">
        <v>458</v>
      </c>
      <c r="AC30" s="7">
        <f t="shared" si="10"/>
        <v>0.45800000000000002</v>
      </c>
      <c r="AD30">
        <v>460</v>
      </c>
      <c r="AE30">
        <f t="shared" si="11"/>
        <v>0.46</v>
      </c>
    </row>
    <row r="31" spans="1:31">
      <c r="A31">
        <v>29</v>
      </c>
      <c r="B31" s="6">
        <v>15.7</v>
      </c>
      <c r="C31" s="7">
        <v>16.5</v>
      </c>
      <c r="D31">
        <v>19.2</v>
      </c>
      <c r="E31" s="6">
        <v>14.9</v>
      </c>
      <c r="F31" s="7">
        <v>15.8</v>
      </c>
      <c r="G31">
        <v>18.2</v>
      </c>
      <c r="H31" s="6">
        <v>10201</v>
      </c>
      <c r="I31" s="6">
        <f t="shared" si="0"/>
        <v>10.201000000000001</v>
      </c>
      <c r="J31" s="7">
        <v>10170</v>
      </c>
      <c r="K31" s="7">
        <f t="shared" si="1"/>
        <v>10.17</v>
      </c>
      <c r="L31">
        <v>9963</v>
      </c>
      <c r="M31">
        <f t="shared" si="2"/>
        <v>9.9629999999999992</v>
      </c>
      <c r="N31" s="6">
        <v>1599</v>
      </c>
      <c r="O31" s="6">
        <f t="shared" si="3"/>
        <v>1.599</v>
      </c>
      <c r="P31" s="7">
        <v>1681</v>
      </c>
      <c r="Q31" s="7">
        <f t="shared" si="4"/>
        <v>1.681</v>
      </c>
      <c r="R31">
        <v>1915</v>
      </c>
      <c r="S31">
        <f t="shared" si="5"/>
        <v>1.915</v>
      </c>
      <c r="T31" s="6">
        <v>8602</v>
      </c>
      <c r="U31" s="6">
        <f t="shared" si="6"/>
        <v>8.6020000000000003</v>
      </c>
      <c r="V31" s="7">
        <v>8489</v>
      </c>
      <c r="W31" s="7">
        <f t="shared" si="7"/>
        <v>8.4890000000000008</v>
      </c>
      <c r="X31">
        <v>8048</v>
      </c>
      <c r="Y31">
        <f t="shared" si="8"/>
        <v>8.048</v>
      </c>
      <c r="Z31" s="6">
        <v>496</v>
      </c>
      <c r="AA31" s="6">
        <f t="shared" si="9"/>
        <v>0.496</v>
      </c>
      <c r="AB31" s="7">
        <v>495</v>
      </c>
      <c r="AC31" s="7">
        <f t="shared" si="10"/>
        <v>0.495</v>
      </c>
      <c r="AD31">
        <v>531</v>
      </c>
      <c r="AE31">
        <f t="shared" si="11"/>
        <v>0.53100000000000003</v>
      </c>
    </row>
    <row r="32" spans="1:31">
      <c r="A32">
        <v>30</v>
      </c>
      <c r="B32" s="6">
        <v>17.600000000000001</v>
      </c>
      <c r="C32" s="7">
        <v>17.7</v>
      </c>
      <c r="D32">
        <v>19.100000000000001</v>
      </c>
      <c r="E32" s="6">
        <v>16.7</v>
      </c>
      <c r="F32" s="7">
        <v>16.8</v>
      </c>
      <c r="G32">
        <v>18.100000000000001</v>
      </c>
      <c r="H32" s="6">
        <v>8894</v>
      </c>
      <c r="I32" s="6">
        <f t="shared" si="0"/>
        <v>8.8940000000000001</v>
      </c>
      <c r="J32" s="7">
        <v>8729</v>
      </c>
      <c r="K32" s="7">
        <f t="shared" si="1"/>
        <v>8.7289999999999992</v>
      </c>
      <c r="L32">
        <v>8375</v>
      </c>
      <c r="M32">
        <f t="shared" si="2"/>
        <v>8.375</v>
      </c>
      <c r="N32" s="6">
        <v>1566</v>
      </c>
      <c r="O32" s="6">
        <f t="shared" si="3"/>
        <v>1.5660000000000001</v>
      </c>
      <c r="P32" s="7">
        <v>1546</v>
      </c>
      <c r="Q32" s="7">
        <f t="shared" si="4"/>
        <v>1.546</v>
      </c>
      <c r="R32">
        <v>1602</v>
      </c>
      <c r="S32">
        <f t="shared" si="5"/>
        <v>1.6020000000000001</v>
      </c>
      <c r="T32" s="6">
        <v>7329</v>
      </c>
      <c r="U32" s="6">
        <f t="shared" si="6"/>
        <v>7.3289999999999997</v>
      </c>
      <c r="V32" s="7">
        <v>7182</v>
      </c>
      <c r="W32" s="7">
        <f t="shared" si="7"/>
        <v>7.1820000000000004</v>
      </c>
      <c r="X32">
        <v>6773</v>
      </c>
      <c r="Y32">
        <f t="shared" si="8"/>
        <v>6.7729999999999997</v>
      </c>
      <c r="Z32" s="6">
        <v>469</v>
      </c>
      <c r="AA32" s="6">
        <f t="shared" si="9"/>
        <v>0.46899999999999997</v>
      </c>
      <c r="AB32" s="7">
        <v>468</v>
      </c>
      <c r="AC32" s="7">
        <f t="shared" si="10"/>
        <v>0.46800000000000003</v>
      </c>
      <c r="AD32">
        <v>471</v>
      </c>
      <c r="AE32">
        <f t="shared" si="11"/>
        <v>0.47099999999999997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32"/>
  <sheetViews>
    <sheetView tabSelected="1" view="pageLayout" topLeftCell="Z1" workbookViewId="0">
      <selection activeCell="AB3" sqref="AB3:AB32"/>
    </sheetView>
  </sheetViews>
  <sheetFormatPr baseColWidth="10" defaultColWidth="11" defaultRowHeight="13"/>
  <sheetData>
    <row r="1" spans="1:31">
      <c r="B1" s="5" t="s">
        <v>16</v>
      </c>
      <c r="C1" s="5" t="s">
        <v>16</v>
      </c>
      <c r="D1" s="5" t="s">
        <v>16</v>
      </c>
      <c r="E1" s="5" t="s">
        <v>17</v>
      </c>
      <c r="F1" s="5" t="s">
        <v>17</v>
      </c>
      <c r="G1" s="5" t="s">
        <v>23</v>
      </c>
      <c r="H1" s="5" t="s">
        <v>24</v>
      </c>
      <c r="I1" s="5"/>
      <c r="J1" s="5" t="s">
        <v>24</v>
      </c>
      <c r="K1" s="5"/>
      <c r="L1" s="5" t="s">
        <v>24</v>
      </c>
      <c r="M1" s="5"/>
      <c r="N1" s="5" t="s">
        <v>19</v>
      </c>
      <c r="O1" s="5"/>
      <c r="P1" s="5" t="s">
        <v>19</v>
      </c>
      <c r="Q1" s="5"/>
      <c r="R1" s="5" t="s">
        <v>19</v>
      </c>
      <c r="S1" s="5"/>
      <c r="T1" s="5" t="s">
        <v>20</v>
      </c>
      <c r="U1" s="5"/>
      <c r="V1" s="5" t="s">
        <v>20</v>
      </c>
      <c r="W1" s="5"/>
      <c r="X1" s="5" t="s">
        <v>20</v>
      </c>
      <c r="Y1" s="5"/>
      <c r="Z1" s="5" t="s">
        <v>21</v>
      </c>
      <c r="AA1" s="5"/>
      <c r="AB1" s="5" t="s">
        <v>21</v>
      </c>
      <c r="AC1" s="5"/>
      <c r="AD1" s="5" t="s">
        <v>21</v>
      </c>
    </row>
    <row r="2" spans="1:31">
      <c r="A2" s="5" t="s">
        <v>0</v>
      </c>
      <c r="B2" s="6" t="s">
        <v>25</v>
      </c>
      <c r="C2" s="7" t="s">
        <v>26</v>
      </c>
      <c r="D2" t="s">
        <v>12</v>
      </c>
      <c r="E2" s="6" t="s">
        <v>25</v>
      </c>
      <c r="F2" s="7" t="s">
        <v>26</v>
      </c>
      <c r="G2" t="s">
        <v>12</v>
      </c>
      <c r="H2" s="6" t="s">
        <v>25</v>
      </c>
      <c r="I2" s="6"/>
      <c r="J2" s="7" t="s">
        <v>26</v>
      </c>
      <c r="K2" s="7"/>
      <c r="L2" t="s">
        <v>12</v>
      </c>
      <c r="N2" s="6" t="s">
        <v>25</v>
      </c>
      <c r="O2" s="6"/>
      <c r="P2" s="7" t="s">
        <v>26</v>
      </c>
      <c r="Q2" s="7"/>
      <c r="R2" t="s">
        <v>12</v>
      </c>
      <c r="T2" s="6" t="s">
        <v>25</v>
      </c>
      <c r="U2" s="6"/>
      <c r="V2" s="7" t="s">
        <v>26</v>
      </c>
      <c r="W2" s="7"/>
      <c r="X2" t="s">
        <v>12</v>
      </c>
      <c r="Z2" s="6" t="s">
        <v>25</v>
      </c>
      <c r="AA2" s="6"/>
      <c r="AB2" s="7" t="s">
        <v>26</v>
      </c>
      <c r="AC2" s="7"/>
      <c r="AD2" t="s">
        <v>12</v>
      </c>
    </row>
    <row r="3" spans="1:31">
      <c r="A3">
        <v>1</v>
      </c>
      <c r="B3" s="6">
        <v>26.2</v>
      </c>
      <c r="C3" s="7">
        <v>26.9</v>
      </c>
      <c r="D3">
        <v>25.7</v>
      </c>
      <c r="E3" s="6">
        <v>24.9</v>
      </c>
      <c r="F3" s="7">
        <v>25.5</v>
      </c>
      <c r="G3">
        <v>24.4</v>
      </c>
      <c r="H3" s="6">
        <v>29629</v>
      </c>
      <c r="I3" s="6">
        <f>H3/1000</f>
        <v>29.629000000000001</v>
      </c>
      <c r="J3" s="7">
        <v>30011</v>
      </c>
      <c r="K3" s="7">
        <f>J3/1000</f>
        <v>30.010999999999999</v>
      </c>
      <c r="L3">
        <v>29256</v>
      </c>
      <c r="M3">
        <f>L3/1000</f>
        <v>29.256</v>
      </c>
      <c r="N3" s="6">
        <v>7773</v>
      </c>
      <c r="O3" s="6">
        <f>N3/1000</f>
        <v>7.7729999999999997</v>
      </c>
      <c r="P3" s="7">
        <v>8079</v>
      </c>
      <c r="Q3" s="7">
        <f>P3/1000</f>
        <v>8.0790000000000006</v>
      </c>
      <c r="R3">
        <v>7523</v>
      </c>
      <c r="S3">
        <f>R3/1000</f>
        <v>7.5229999999999997</v>
      </c>
      <c r="T3" s="6">
        <v>21856</v>
      </c>
      <c r="U3" s="6">
        <f>T3/1000</f>
        <v>21.856000000000002</v>
      </c>
      <c r="V3" s="7">
        <v>21933</v>
      </c>
      <c r="W3" s="7">
        <f>V3/1000</f>
        <v>21.933</v>
      </c>
      <c r="X3">
        <v>21732</v>
      </c>
      <c r="Y3">
        <f>X3/1000</f>
        <v>21.731999999999999</v>
      </c>
      <c r="Z3" s="6">
        <v>1618</v>
      </c>
      <c r="AA3" s="6">
        <f>Z3/1000</f>
        <v>1.6180000000000001</v>
      </c>
      <c r="AB3" s="7">
        <v>1620</v>
      </c>
      <c r="AC3" s="7">
        <f>AB3/1000</f>
        <v>1.62</v>
      </c>
      <c r="AD3">
        <v>1603</v>
      </c>
      <c r="AE3">
        <f>AD3/1000</f>
        <v>1.603</v>
      </c>
    </row>
    <row r="4" spans="1:31">
      <c r="A4">
        <v>2</v>
      </c>
      <c r="B4" s="6">
        <v>31.7</v>
      </c>
      <c r="C4" s="7">
        <v>30.9</v>
      </c>
      <c r="D4">
        <v>32</v>
      </c>
      <c r="E4" s="6">
        <v>30.5</v>
      </c>
      <c r="F4" s="7">
        <v>29.8</v>
      </c>
      <c r="G4">
        <v>30.8</v>
      </c>
      <c r="H4" s="6">
        <v>17187</v>
      </c>
      <c r="I4" s="6">
        <f t="shared" ref="I4:I32" si="0">H4/1000</f>
        <v>17.187000000000001</v>
      </c>
      <c r="J4" s="7">
        <v>17010</v>
      </c>
      <c r="K4" s="7">
        <f t="shared" ref="K4:K32" si="1">J4/1000</f>
        <v>17.010000000000002</v>
      </c>
      <c r="L4">
        <v>16208</v>
      </c>
      <c r="M4">
        <f t="shared" ref="M4:M32" si="2">L4/1000</f>
        <v>16.207999999999998</v>
      </c>
      <c r="N4" s="6">
        <v>5441</v>
      </c>
      <c r="O4" s="6">
        <f t="shared" ref="O4:O32" si="3">N4/1000</f>
        <v>5.4409999999999998</v>
      </c>
      <c r="P4" s="7">
        <v>5260</v>
      </c>
      <c r="Q4" s="7">
        <f t="shared" ref="Q4:Q32" si="4">P4/1000</f>
        <v>5.26</v>
      </c>
      <c r="R4">
        <v>5187</v>
      </c>
      <c r="S4">
        <f t="shared" ref="S4:S32" si="5">R4/1000</f>
        <v>5.1870000000000003</v>
      </c>
      <c r="T4" s="6">
        <v>11746</v>
      </c>
      <c r="U4" s="6">
        <f t="shared" ref="U4:U32" si="6">T4/1000</f>
        <v>11.746</v>
      </c>
      <c r="V4" s="7">
        <v>11750</v>
      </c>
      <c r="W4" s="7">
        <f t="shared" ref="W4:W32" si="7">V4/1000</f>
        <v>11.75</v>
      </c>
      <c r="X4">
        <v>11022</v>
      </c>
      <c r="Y4">
        <f t="shared" ref="Y4:Y32" si="8">X4/1000</f>
        <v>11.022</v>
      </c>
      <c r="Z4" s="6">
        <v>647</v>
      </c>
      <c r="AA4" s="6">
        <f t="shared" ref="AA4:AA32" si="9">Z4/1000</f>
        <v>0.64700000000000002</v>
      </c>
      <c r="AB4" s="7">
        <v>645</v>
      </c>
      <c r="AC4" s="7">
        <f t="shared" ref="AC4:AC32" si="10">AB4/1000</f>
        <v>0.64500000000000002</v>
      </c>
      <c r="AD4">
        <v>656</v>
      </c>
      <c r="AE4">
        <f t="shared" ref="AE4:AE32" si="11">AD4/1000</f>
        <v>0.65600000000000003</v>
      </c>
    </row>
    <row r="5" spans="1:31">
      <c r="A5">
        <v>3</v>
      </c>
      <c r="B5" s="6">
        <v>21.9</v>
      </c>
      <c r="C5" s="7">
        <v>21.1</v>
      </c>
      <c r="D5">
        <v>21</v>
      </c>
      <c r="E5" s="6">
        <v>20.9</v>
      </c>
      <c r="F5" s="7">
        <v>20.100000000000001</v>
      </c>
      <c r="G5">
        <v>20.100000000000001</v>
      </c>
      <c r="H5" s="6">
        <v>23646</v>
      </c>
      <c r="I5" s="6">
        <f t="shared" si="0"/>
        <v>23.646000000000001</v>
      </c>
      <c r="J5" s="7">
        <v>23427</v>
      </c>
      <c r="K5" s="7">
        <f t="shared" si="1"/>
        <v>23.427</v>
      </c>
      <c r="L5">
        <v>22936</v>
      </c>
      <c r="M5">
        <f t="shared" si="2"/>
        <v>22.936</v>
      </c>
      <c r="N5" s="6">
        <v>5173</v>
      </c>
      <c r="O5" s="6">
        <f t="shared" si="3"/>
        <v>5.173</v>
      </c>
      <c r="P5" s="7">
        <v>4933</v>
      </c>
      <c r="Q5" s="7">
        <f t="shared" si="4"/>
        <v>4.9329999999999998</v>
      </c>
      <c r="R5">
        <v>4824</v>
      </c>
      <c r="S5">
        <f t="shared" si="5"/>
        <v>4.8239999999999998</v>
      </c>
      <c r="T5" s="6">
        <v>18472</v>
      </c>
      <c r="U5" s="6">
        <f t="shared" si="6"/>
        <v>18.472000000000001</v>
      </c>
      <c r="V5" s="7">
        <v>18494</v>
      </c>
      <c r="W5" s="7">
        <f t="shared" si="7"/>
        <v>18.494</v>
      </c>
      <c r="X5">
        <v>18111</v>
      </c>
      <c r="Y5">
        <f t="shared" si="8"/>
        <v>18.111000000000001</v>
      </c>
      <c r="Z5" s="6">
        <v>1097</v>
      </c>
      <c r="AA5" s="6">
        <f t="shared" si="9"/>
        <v>1.097</v>
      </c>
      <c r="AB5" s="7">
        <v>1089</v>
      </c>
      <c r="AC5" s="7">
        <f t="shared" si="10"/>
        <v>1.089</v>
      </c>
      <c r="AD5">
        <v>1098</v>
      </c>
      <c r="AE5">
        <f t="shared" si="11"/>
        <v>1.0980000000000001</v>
      </c>
    </row>
    <row r="6" spans="1:31">
      <c r="A6">
        <v>4</v>
      </c>
      <c r="B6" s="6">
        <v>33.4</v>
      </c>
      <c r="C6" s="7">
        <v>33</v>
      </c>
      <c r="D6">
        <v>32.5</v>
      </c>
      <c r="E6" s="6">
        <v>32.1</v>
      </c>
      <c r="F6" s="7">
        <v>31.7</v>
      </c>
      <c r="G6">
        <v>31.2</v>
      </c>
      <c r="H6" s="6">
        <v>18205</v>
      </c>
      <c r="I6" s="6">
        <f t="shared" si="0"/>
        <v>18.204999999999998</v>
      </c>
      <c r="J6" s="7">
        <v>18255</v>
      </c>
      <c r="K6" s="7">
        <f t="shared" si="1"/>
        <v>18.254999999999999</v>
      </c>
      <c r="L6">
        <v>17732</v>
      </c>
      <c r="M6">
        <f t="shared" si="2"/>
        <v>17.731999999999999</v>
      </c>
      <c r="N6" s="6">
        <v>6074</v>
      </c>
      <c r="O6" s="6">
        <f t="shared" si="3"/>
        <v>6.0739999999999998</v>
      </c>
      <c r="P6" s="7">
        <v>6028</v>
      </c>
      <c r="Q6" s="7">
        <f t="shared" si="4"/>
        <v>6.0279999999999996</v>
      </c>
      <c r="R6">
        <v>5766</v>
      </c>
      <c r="S6">
        <f t="shared" si="5"/>
        <v>5.766</v>
      </c>
      <c r="T6" s="6">
        <v>12131</v>
      </c>
      <c r="U6" s="6">
        <f t="shared" si="6"/>
        <v>12.131</v>
      </c>
      <c r="V6" s="7">
        <v>12227</v>
      </c>
      <c r="W6" s="7">
        <f t="shared" si="7"/>
        <v>12.227</v>
      </c>
      <c r="X6">
        <v>11966</v>
      </c>
      <c r="Y6">
        <f t="shared" si="8"/>
        <v>11.965999999999999</v>
      </c>
      <c r="Z6" s="6">
        <v>745</v>
      </c>
      <c r="AA6" s="6">
        <f t="shared" si="9"/>
        <v>0.745</v>
      </c>
      <c r="AB6" s="7">
        <v>753</v>
      </c>
      <c r="AC6" s="7">
        <f t="shared" si="10"/>
        <v>0.753</v>
      </c>
      <c r="AD6">
        <v>765</v>
      </c>
      <c r="AE6">
        <f t="shared" si="11"/>
        <v>0.76500000000000001</v>
      </c>
    </row>
    <row r="7" spans="1:31">
      <c r="A7">
        <v>5</v>
      </c>
      <c r="B7" s="6">
        <v>17.399999999999999</v>
      </c>
      <c r="C7" s="7">
        <v>17.600000000000001</v>
      </c>
      <c r="D7">
        <v>16.899999999999999</v>
      </c>
      <c r="E7" s="6">
        <v>16.7</v>
      </c>
      <c r="F7" s="7">
        <v>16.899999999999999</v>
      </c>
      <c r="G7">
        <v>16.100000000000001</v>
      </c>
      <c r="H7" s="6">
        <v>21903</v>
      </c>
      <c r="I7" s="6">
        <f t="shared" si="0"/>
        <v>21.902999999999999</v>
      </c>
      <c r="J7" s="7">
        <v>22156</v>
      </c>
      <c r="K7" s="7">
        <f t="shared" si="1"/>
        <v>22.155999999999999</v>
      </c>
      <c r="L7">
        <v>21980</v>
      </c>
      <c r="M7">
        <f t="shared" si="2"/>
        <v>21.98</v>
      </c>
      <c r="N7" s="6">
        <v>3816</v>
      </c>
      <c r="O7" s="6">
        <f t="shared" si="3"/>
        <v>3.8159999999999998</v>
      </c>
      <c r="P7" s="7">
        <v>3907</v>
      </c>
      <c r="Q7" s="7">
        <f t="shared" si="4"/>
        <v>3.907</v>
      </c>
      <c r="R7">
        <v>3706</v>
      </c>
      <c r="S7">
        <f t="shared" si="5"/>
        <v>3.706</v>
      </c>
      <c r="T7" s="6">
        <v>18086</v>
      </c>
      <c r="U7" s="6">
        <f t="shared" si="6"/>
        <v>18.085999999999999</v>
      </c>
      <c r="V7" s="7">
        <v>18250</v>
      </c>
      <c r="W7" s="7">
        <f t="shared" si="7"/>
        <v>18.25</v>
      </c>
      <c r="X7">
        <v>18274</v>
      </c>
      <c r="Y7">
        <f t="shared" si="8"/>
        <v>18.274000000000001</v>
      </c>
      <c r="Z7" s="6">
        <v>962</v>
      </c>
      <c r="AA7" s="6">
        <f t="shared" si="9"/>
        <v>0.96199999999999997</v>
      </c>
      <c r="AB7" s="7">
        <v>964</v>
      </c>
      <c r="AC7" s="7">
        <f t="shared" si="10"/>
        <v>0.96399999999999997</v>
      </c>
      <c r="AD7">
        <v>978</v>
      </c>
      <c r="AE7">
        <f t="shared" si="11"/>
        <v>0.97799999999999998</v>
      </c>
    </row>
    <row r="8" spans="1:31">
      <c r="A8">
        <v>6</v>
      </c>
      <c r="B8" s="6">
        <v>28.4</v>
      </c>
      <c r="C8" s="7">
        <v>29.9</v>
      </c>
      <c r="D8">
        <v>28.2</v>
      </c>
      <c r="E8" s="6">
        <v>27.1</v>
      </c>
      <c r="F8" s="7">
        <v>28.6</v>
      </c>
      <c r="G8">
        <v>26.8</v>
      </c>
      <c r="H8" s="6">
        <v>21497</v>
      </c>
      <c r="I8" s="6">
        <f t="shared" si="0"/>
        <v>21.497</v>
      </c>
      <c r="J8" s="7">
        <v>21749</v>
      </c>
      <c r="K8" s="7">
        <f t="shared" si="1"/>
        <v>21.748999999999999</v>
      </c>
      <c r="L8">
        <v>20212</v>
      </c>
      <c r="M8">
        <f t="shared" si="2"/>
        <v>20.212</v>
      </c>
      <c r="N8" s="6">
        <v>6097</v>
      </c>
      <c r="O8" s="6">
        <f t="shared" si="3"/>
        <v>6.0970000000000004</v>
      </c>
      <c r="P8" s="7">
        <v>6514</v>
      </c>
      <c r="Q8" s="7">
        <f t="shared" si="4"/>
        <v>6.5140000000000002</v>
      </c>
      <c r="R8">
        <v>5692</v>
      </c>
      <c r="S8">
        <f t="shared" si="5"/>
        <v>5.6920000000000002</v>
      </c>
      <c r="T8" s="6">
        <v>15400</v>
      </c>
      <c r="U8" s="6">
        <f t="shared" si="6"/>
        <v>15.4</v>
      </c>
      <c r="V8" s="7">
        <v>15235</v>
      </c>
      <c r="W8" s="7">
        <f t="shared" si="7"/>
        <v>15.234999999999999</v>
      </c>
      <c r="X8">
        <v>14520</v>
      </c>
      <c r="Y8">
        <f t="shared" si="8"/>
        <v>14.52</v>
      </c>
      <c r="Z8" s="6">
        <v>1014</v>
      </c>
      <c r="AA8" s="6">
        <f t="shared" si="9"/>
        <v>1.014</v>
      </c>
      <c r="AB8" s="7">
        <v>1034</v>
      </c>
      <c r="AC8" s="7">
        <f t="shared" si="10"/>
        <v>1.034</v>
      </c>
      <c r="AD8">
        <v>1023</v>
      </c>
      <c r="AE8">
        <f t="shared" si="11"/>
        <v>1.0229999999999999</v>
      </c>
    </row>
    <row r="9" spans="1:31">
      <c r="A9">
        <v>7</v>
      </c>
      <c r="B9" s="6">
        <v>15</v>
      </c>
      <c r="C9" s="7">
        <v>14.9</v>
      </c>
      <c r="D9">
        <v>14.9</v>
      </c>
      <c r="E9" s="6">
        <v>14.1</v>
      </c>
      <c r="F9" s="7">
        <v>14</v>
      </c>
      <c r="G9">
        <v>13.9</v>
      </c>
      <c r="H9" s="6">
        <v>24626</v>
      </c>
      <c r="I9" s="6">
        <f t="shared" si="0"/>
        <v>24.626000000000001</v>
      </c>
      <c r="J9" s="7">
        <v>23885</v>
      </c>
      <c r="K9" s="7">
        <f t="shared" si="1"/>
        <v>23.885000000000002</v>
      </c>
      <c r="L9">
        <v>23392</v>
      </c>
      <c r="M9">
        <f t="shared" si="2"/>
        <v>23.391999999999999</v>
      </c>
      <c r="N9" s="6">
        <v>3701</v>
      </c>
      <c r="O9" s="6">
        <f t="shared" si="3"/>
        <v>3.7010000000000001</v>
      </c>
      <c r="P9" s="7">
        <v>3566</v>
      </c>
      <c r="Q9" s="7">
        <f t="shared" si="4"/>
        <v>3.5659999999999998</v>
      </c>
      <c r="R9">
        <v>3476</v>
      </c>
      <c r="S9">
        <f t="shared" si="5"/>
        <v>3.476</v>
      </c>
      <c r="T9" s="6">
        <v>20926</v>
      </c>
      <c r="U9" s="6">
        <f t="shared" si="6"/>
        <v>20.925999999999998</v>
      </c>
      <c r="V9" s="7">
        <v>20319</v>
      </c>
      <c r="W9" s="7">
        <f t="shared" si="7"/>
        <v>20.318999999999999</v>
      </c>
      <c r="X9">
        <v>19917</v>
      </c>
      <c r="Y9">
        <f t="shared" si="8"/>
        <v>19.917000000000002</v>
      </c>
      <c r="Z9" s="6">
        <v>1530</v>
      </c>
      <c r="AA9" s="6">
        <f t="shared" si="9"/>
        <v>1.53</v>
      </c>
      <c r="AB9" s="7">
        <v>1499</v>
      </c>
      <c r="AC9" s="7">
        <f t="shared" si="10"/>
        <v>1.4990000000000001</v>
      </c>
      <c r="AD9">
        <v>1545</v>
      </c>
      <c r="AE9">
        <f t="shared" si="11"/>
        <v>1.5449999999999999</v>
      </c>
    </row>
    <row r="10" spans="1:31">
      <c r="A10">
        <v>8</v>
      </c>
      <c r="B10" s="6">
        <v>33.200000000000003</v>
      </c>
      <c r="C10" s="7">
        <v>32.700000000000003</v>
      </c>
      <c r="D10">
        <v>33.4</v>
      </c>
      <c r="E10" s="6">
        <v>32</v>
      </c>
      <c r="F10" s="7">
        <v>31.6</v>
      </c>
      <c r="G10">
        <v>32.200000000000003</v>
      </c>
      <c r="H10" s="6">
        <v>17993</v>
      </c>
      <c r="I10" s="6">
        <f t="shared" si="0"/>
        <v>17.992999999999999</v>
      </c>
      <c r="J10" s="7">
        <v>17630</v>
      </c>
      <c r="K10" s="7">
        <f t="shared" si="1"/>
        <v>17.63</v>
      </c>
      <c r="L10">
        <v>17664</v>
      </c>
      <c r="M10">
        <f t="shared" si="2"/>
        <v>17.664000000000001</v>
      </c>
      <c r="N10" s="6">
        <v>5967</v>
      </c>
      <c r="O10" s="6">
        <f t="shared" si="3"/>
        <v>5.9669999999999996</v>
      </c>
      <c r="P10" s="7">
        <v>5773</v>
      </c>
      <c r="Q10" s="7">
        <f t="shared" si="4"/>
        <v>5.7729999999999997</v>
      </c>
      <c r="R10">
        <v>5896</v>
      </c>
      <c r="S10">
        <f t="shared" si="5"/>
        <v>5.8959999999999999</v>
      </c>
      <c r="T10" s="6">
        <v>12026</v>
      </c>
      <c r="U10" s="6">
        <f t="shared" si="6"/>
        <v>12.026</v>
      </c>
      <c r="V10" s="7">
        <v>11857</v>
      </c>
      <c r="W10" s="7">
        <f t="shared" si="7"/>
        <v>11.856999999999999</v>
      </c>
      <c r="X10">
        <v>11768</v>
      </c>
      <c r="Y10">
        <f t="shared" si="8"/>
        <v>11.768000000000001</v>
      </c>
      <c r="Z10" s="6">
        <v>633</v>
      </c>
      <c r="AA10" s="6">
        <f t="shared" si="9"/>
        <v>0.63300000000000001</v>
      </c>
      <c r="AB10" s="7">
        <v>625</v>
      </c>
      <c r="AC10" s="7">
        <f t="shared" si="10"/>
        <v>0.625</v>
      </c>
      <c r="AD10">
        <v>651</v>
      </c>
      <c r="AE10">
        <f t="shared" si="11"/>
        <v>0.65100000000000002</v>
      </c>
    </row>
    <row r="11" spans="1:31">
      <c r="A11">
        <v>9</v>
      </c>
      <c r="B11" s="6">
        <v>42.6</v>
      </c>
      <c r="C11" s="7">
        <v>44</v>
      </c>
      <c r="D11">
        <v>44.3</v>
      </c>
      <c r="E11" s="6">
        <v>41.1</v>
      </c>
      <c r="F11" s="7">
        <v>42.5</v>
      </c>
      <c r="G11">
        <v>42.7</v>
      </c>
      <c r="H11" s="6">
        <v>24419</v>
      </c>
      <c r="I11" s="6">
        <f t="shared" si="0"/>
        <v>24.419</v>
      </c>
      <c r="J11" s="7">
        <v>24887</v>
      </c>
      <c r="K11" s="7">
        <f t="shared" si="1"/>
        <v>24.887</v>
      </c>
      <c r="L11">
        <v>24133</v>
      </c>
      <c r="M11">
        <f t="shared" si="2"/>
        <v>24.132999999999999</v>
      </c>
      <c r="N11" s="6">
        <v>10392</v>
      </c>
      <c r="O11" s="6">
        <f t="shared" si="3"/>
        <v>10.391999999999999</v>
      </c>
      <c r="P11" s="7">
        <v>10940</v>
      </c>
      <c r="Q11" s="7">
        <f t="shared" si="4"/>
        <v>10.94</v>
      </c>
      <c r="R11">
        <v>10686</v>
      </c>
      <c r="S11">
        <f t="shared" si="5"/>
        <v>10.686</v>
      </c>
      <c r="T11" s="6">
        <v>14027</v>
      </c>
      <c r="U11" s="6">
        <f t="shared" si="6"/>
        <v>14.026999999999999</v>
      </c>
      <c r="V11" s="7">
        <v>13947</v>
      </c>
      <c r="W11" s="7">
        <f t="shared" si="7"/>
        <v>13.946999999999999</v>
      </c>
      <c r="X11">
        <v>13446</v>
      </c>
      <c r="Y11">
        <f t="shared" si="8"/>
        <v>13.446</v>
      </c>
      <c r="Z11" s="6">
        <v>848</v>
      </c>
      <c r="AA11" s="6">
        <f t="shared" si="9"/>
        <v>0.84799999999999998</v>
      </c>
      <c r="AB11" s="7">
        <v>850</v>
      </c>
      <c r="AC11" s="7">
        <f t="shared" si="10"/>
        <v>0.85</v>
      </c>
      <c r="AD11">
        <v>880</v>
      </c>
      <c r="AE11">
        <f t="shared" si="11"/>
        <v>0.88</v>
      </c>
    </row>
    <row r="12" spans="1:31">
      <c r="A12">
        <v>10</v>
      </c>
      <c r="B12" s="6">
        <v>33.1</v>
      </c>
      <c r="C12" s="7">
        <v>33.9</v>
      </c>
      <c r="D12">
        <v>33.299999999999997</v>
      </c>
      <c r="E12" s="6">
        <v>32</v>
      </c>
      <c r="F12" s="7">
        <v>32.700000000000003</v>
      </c>
      <c r="G12">
        <v>32.1</v>
      </c>
      <c r="H12" s="6">
        <v>33139</v>
      </c>
      <c r="I12" s="6">
        <f t="shared" si="0"/>
        <v>33.139000000000003</v>
      </c>
      <c r="J12" s="7">
        <v>33412</v>
      </c>
      <c r="K12" s="7">
        <f t="shared" si="1"/>
        <v>33.411999999999999</v>
      </c>
      <c r="L12">
        <v>32744</v>
      </c>
      <c r="M12">
        <f t="shared" si="2"/>
        <v>32.744</v>
      </c>
      <c r="N12" s="6">
        <v>10978</v>
      </c>
      <c r="O12" s="6">
        <f t="shared" si="3"/>
        <v>10.978</v>
      </c>
      <c r="P12" s="7">
        <v>11313</v>
      </c>
      <c r="Q12" s="7">
        <f t="shared" si="4"/>
        <v>11.313000000000001</v>
      </c>
      <c r="R12">
        <v>10920</v>
      </c>
      <c r="S12">
        <f t="shared" si="5"/>
        <v>10.92</v>
      </c>
      <c r="T12" s="6">
        <v>22161</v>
      </c>
      <c r="U12" s="6">
        <f t="shared" si="6"/>
        <v>22.161000000000001</v>
      </c>
      <c r="V12" s="7">
        <v>22099</v>
      </c>
      <c r="W12" s="7">
        <f t="shared" si="7"/>
        <v>22.099</v>
      </c>
      <c r="X12">
        <v>21824</v>
      </c>
      <c r="Y12">
        <f t="shared" si="8"/>
        <v>21.824000000000002</v>
      </c>
      <c r="Z12" s="6">
        <v>1199</v>
      </c>
      <c r="AA12" s="6">
        <f t="shared" si="9"/>
        <v>1.1990000000000001</v>
      </c>
      <c r="AB12" s="7">
        <v>1195</v>
      </c>
      <c r="AC12" s="7">
        <f t="shared" si="10"/>
        <v>1.1950000000000001</v>
      </c>
      <c r="AD12">
        <v>1234</v>
      </c>
      <c r="AE12">
        <f t="shared" si="11"/>
        <v>1.234</v>
      </c>
    </row>
    <row r="13" spans="1:31">
      <c r="A13">
        <v>11</v>
      </c>
      <c r="B13" s="6">
        <v>41.1</v>
      </c>
      <c r="C13" s="7">
        <v>41.2</v>
      </c>
      <c r="D13">
        <v>42.6</v>
      </c>
      <c r="E13" s="6">
        <v>40</v>
      </c>
      <c r="F13" s="7">
        <v>40.1</v>
      </c>
      <c r="G13">
        <v>41.4</v>
      </c>
      <c r="H13" s="6">
        <v>27294</v>
      </c>
      <c r="I13" s="6">
        <f t="shared" si="0"/>
        <v>27.294</v>
      </c>
      <c r="J13" s="7">
        <v>27821</v>
      </c>
      <c r="K13" s="7">
        <f t="shared" si="1"/>
        <v>27.821000000000002</v>
      </c>
      <c r="L13">
        <v>27069</v>
      </c>
      <c r="M13">
        <f t="shared" si="2"/>
        <v>27.068999999999999</v>
      </c>
      <c r="N13" s="6">
        <v>11217</v>
      </c>
      <c r="O13" s="6">
        <f t="shared" si="3"/>
        <v>11.217000000000001</v>
      </c>
      <c r="P13" s="7">
        <v>11473</v>
      </c>
      <c r="Q13" s="7">
        <f t="shared" si="4"/>
        <v>11.473000000000001</v>
      </c>
      <c r="R13">
        <v>11530</v>
      </c>
      <c r="S13">
        <f t="shared" si="5"/>
        <v>11.53</v>
      </c>
      <c r="T13" s="6">
        <v>16077</v>
      </c>
      <c r="U13" s="6">
        <f t="shared" si="6"/>
        <v>16.077000000000002</v>
      </c>
      <c r="V13" s="7">
        <v>16348</v>
      </c>
      <c r="W13" s="7">
        <f t="shared" si="7"/>
        <v>16.347999999999999</v>
      </c>
      <c r="X13">
        <v>15538</v>
      </c>
      <c r="Y13">
        <f t="shared" si="8"/>
        <v>15.538</v>
      </c>
      <c r="Z13" s="6">
        <v>780</v>
      </c>
      <c r="AA13" s="6">
        <f t="shared" si="9"/>
        <v>0.78</v>
      </c>
      <c r="AB13" s="7">
        <v>786</v>
      </c>
      <c r="AC13" s="7">
        <f t="shared" si="10"/>
        <v>0.78600000000000003</v>
      </c>
      <c r="AD13">
        <v>812</v>
      </c>
      <c r="AE13">
        <f t="shared" si="11"/>
        <v>0.81200000000000006</v>
      </c>
    </row>
    <row r="14" spans="1:31">
      <c r="A14">
        <v>12</v>
      </c>
      <c r="B14" s="6">
        <v>29.5</v>
      </c>
      <c r="C14" s="7">
        <v>29.9</v>
      </c>
      <c r="D14">
        <v>30.1</v>
      </c>
      <c r="E14" s="6">
        <v>28.3</v>
      </c>
      <c r="F14" s="7">
        <v>28.8</v>
      </c>
      <c r="G14">
        <v>28.8</v>
      </c>
      <c r="H14" s="6">
        <v>18441</v>
      </c>
      <c r="I14" s="6">
        <f t="shared" si="0"/>
        <v>18.440999999999999</v>
      </c>
      <c r="J14" s="7">
        <v>18386</v>
      </c>
      <c r="K14" s="7">
        <f t="shared" si="1"/>
        <v>18.385999999999999</v>
      </c>
      <c r="L14">
        <v>17576</v>
      </c>
      <c r="M14">
        <f t="shared" si="2"/>
        <v>17.576000000000001</v>
      </c>
      <c r="N14" s="6">
        <v>5437</v>
      </c>
      <c r="O14" s="6">
        <f t="shared" si="3"/>
        <v>5.4370000000000003</v>
      </c>
      <c r="P14" s="7">
        <v>5505</v>
      </c>
      <c r="Q14" s="7">
        <f t="shared" si="4"/>
        <v>5.5049999999999999</v>
      </c>
      <c r="R14">
        <v>5288</v>
      </c>
      <c r="S14">
        <f t="shared" si="5"/>
        <v>5.2880000000000003</v>
      </c>
      <c r="T14" s="6">
        <v>13005</v>
      </c>
      <c r="U14" s="6">
        <f t="shared" si="6"/>
        <v>13.005000000000001</v>
      </c>
      <c r="V14" s="7">
        <v>12881</v>
      </c>
      <c r="W14" s="7">
        <f t="shared" si="7"/>
        <v>12.881</v>
      </c>
      <c r="X14">
        <v>12288</v>
      </c>
      <c r="Y14">
        <f t="shared" si="8"/>
        <v>12.288</v>
      </c>
      <c r="Z14" s="6">
        <v>759</v>
      </c>
      <c r="AA14" s="6">
        <f t="shared" si="9"/>
        <v>0.75900000000000001</v>
      </c>
      <c r="AB14" s="7">
        <v>759</v>
      </c>
      <c r="AC14" s="7">
        <f t="shared" si="10"/>
        <v>0.75900000000000001</v>
      </c>
      <c r="AD14">
        <v>768</v>
      </c>
      <c r="AE14">
        <f t="shared" si="11"/>
        <v>0.76800000000000002</v>
      </c>
    </row>
    <row r="15" spans="1:31">
      <c r="A15">
        <v>13</v>
      </c>
      <c r="B15" s="6">
        <v>37</v>
      </c>
      <c r="C15" s="7">
        <v>36.9</v>
      </c>
      <c r="D15">
        <v>38.200000000000003</v>
      </c>
      <c r="E15" s="6">
        <v>35.4</v>
      </c>
      <c r="F15" s="7">
        <v>35.299999999999997</v>
      </c>
      <c r="G15">
        <v>36.4</v>
      </c>
      <c r="H15" s="6">
        <v>20782</v>
      </c>
      <c r="I15" s="6">
        <f t="shared" si="0"/>
        <v>20.782</v>
      </c>
      <c r="J15" s="7">
        <v>21138</v>
      </c>
      <c r="K15" s="7">
        <f t="shared" si="1"/>
        <v>21.138000000000002</v>
      </c>
      <c r="L15">
        <v>20107</v>
      </c>
      <c r="M15">
        <f t="shared" si="2"/>
        <v>20.106999999999999</v>
      </c>
      <c r="N15" s="6">
        <v>7687</v>
      </c>
      <c r="O15" s="6">
        <f t="shared" si="3"/>
        <v>7.6870000000000003</v>
      </c>
      <c r="P15" s="7">
        <v>7809</v>
      </c>
      <c r="Q15" s="7">
        <f t="shared" si="4"/>
        <v>7.8090000000000002</v>
      </c>
      <c r="R15">
        <v>7682</v>
      </c>
      <c r="S15">
        <f t="shared" si="5"/>
        <v>7.6820000000000004</v>
      </c>
      <c r="T15" s="6">
        <v>13096</v>
      </c>
      <c r="U15" s="6">
        <f t="shared" si="6"/>
        <v>13.096</v>
      </c>
      <c r="V15" s="7">
        <v>13329</v>
      </c>
      <c r="W15" s="7">
        <f t="shared" si="7"/>
        <v>13.329000000000001</v>
      </c>
      <c r="X15">
        <v>12425</v>
      </c>
      <c r="Y15">
        <f t="shared" si="8"/>
        <v>12.425000000000001</v>
      </c>
      <c r="Z15" s="6">
        <v>957</v>
      </c>
      <c r="AA15" s="6">
        <f t="shared" si="9"/>
        <v>0.95699999999999996</v>
      </c>
      <c r="AB15" s="7">
        <v>958</v>
      </c>
      <c r="AC15" s="7">
        <f t="shared" si="10"/>
        <v>0.95799999999999996</v>
      </c>
      <c r="AD15">
        <v>989</v>
      </c>
      <c r="AE15">
        <f t="shared" si="11"/>
        <v>0.98899999999999999</v>
      </c>
    </row>
    <row r="16" spans="1:31">
      <c r="A16">
        <v>14</v>
      </c>
      <c r="B16" s="6">
        <v>21.6</v>
      </c>
      <c r="C16" s="7">
        <v>21.5</v>
      </c>
      <c r="D16">
        <v>21.6</v>
      </c>
      <c r="E16" s="6">
        <v>20.7</v>
      </c>
      <c r="F16" s="7">
        <v>20.6</v>
      </c>
      <c r="G16">
        <v>20.6</v>
      </c>
      <c r="H16" s="6">
        <v>25445</v>
      </c>
      <c r="I16" s="6">
        <f t="shared" si="0"/>
        <v>25.445</v>
      </c>
      <c r="J16" s="7">
        <v>25707</v>
      </c>
      <c r="K16" s="7">
        <f t="shared" si="1"/>
        <v>25.707000000000001</v>
      </c>
      <c r="L16">
        <v>25835</v>
      </c>
      <c r="M16">
        <f t="shared" si="2"/>
        <v>25.835000000000001</v>
      </c>
      <c r="N16" s="6">
        <v>5505</v>
      </c>
      <c r="O16" s="6">
        <f t="shared" si="3"/>
        <v>5.5049999999999999</v>
      </c>
      <c r="P16" s="7">
        <v>5538</v>
      </c>
      <c r="Q16" s="7">
        <f t="shared" si="4"/>
        <v>5.5380000000000003</v>
      </c>
      <c r="R16">
        <v>5574</v>
      </c>
      <c r="S16">
        <f t="shared" si="5"/>
        <v>5.5739999999999998</v>
      </c>
      <c r="T16" s="6">
        <v>19940</v>
      </c>
      <c r="U16" s="6">
        <f t="shared" si="6"/>
        <v>19.940000000000001</v>
      </c>
      <c r="V16" s="7">
        <v>20169</v>
      </c>
      <c r="W16" s="7">
        <f t="shared" si="7"/>
        <v>20.169</v>
      </c>
      <c r="X16">
        <v>20261</v>
      </c>
      <c r="Y16">
        <f t="shared" si="8"/>
        <v>20.260999999999999</v>
      </c>
      <c r="Z16" s="6">
        <v>1160</v>
      </c>
      <c r="AA16" s="6">
        <f t="shared" si="9"/>
        <v>1.1599999999999999</v>
      </c>
      <c r="AB16" s="7">
        <v>1156</v>
      </c>
      <c r="AC16" s="7">
        <f t="shared" si="10"/>
        <v>1.1559999999999999</v>
      </c>
      <c r="AD16">
        <v>1191</v>
      </c>
      <c r="AE16">
        <f t="shared" si="11"/>
        <v>1.1910000000000001</v>
      </c>
    </row>
    <row r="17" spans="1:31">
      <c r="A17">
        <v>15</v>
      </c>
      <c r="B17" s="6">
        <v>35</v>
      </c>
      <c r="C17" s="7">
        <v>35</v>
      </c>
      <c r="D17">
        <v>35.200000000000003</v>
      </c>
      <c r="E17" s="6">
        <v>33.4</v>
      </c>
      <c r="F17" s="7">
        <v>33.4</v>
      </c>
      <c r="G17">
        <v>33.5</v>
      </c>
      <c r="H17" s="6">
        <v>18889</v>
      </c>
      <c r="I17" s="6">
        <f t="shared" si="0"/>
        <v>18.888999999999999</v>
      </c>
      <c r="J17" s="7">
        <v>19062</v>
      </c>
      <c r="K17" s="7">
        <f t="shared" si="1"/>
        <v>19.062000000000001</v>
      </c>
      <c r="L17">
        <v>19054</v>
      </c>
      <c r="M17">
        <f t="shared" si="2"/>
        <v>19.053999999999998</v>
      </c>
      <c r="N17" s="6">
        <v>6604</v>
      </c>
      <c r="O17" s="6">
        <f t="shared" si="3"/>
        <v>6.6040000000000001</v>
      </c>
      <c r="P17" s="7">
        <v>6669</v>
      </c>
      <c r="Q17" s="7">
        <f t="shared" si="4"/>
        <v>6.6689999999999996</v>
      </c>
      <c r="R17">
        <v>6700</v>
      </c>
      <c r="S17">
        <f t="shared" si="5"/>
        <v>6.7</v>
      </c>
      <c r="T17" s="6">
        <v>12285</v>
      </c>
      <c r="U17" s="6">
        <f t="shared" si="6"/>
        <v>12.285</v>
      </c>
      <c r="V17" s="7">
        <v>12393</v>
      </c>
      <c r="W17" s="7">
        <f t="shared" si="7"/>
        <v>12.393000000000001</v>
      </c>
      <c r="X17">
        <v>12354</v>
      </c>
      <c r="Y17">
        <f t="shared" si="8"/>
        <v>12.353999999999999</v>
      </c>
      <c r="Z17" s="6">
        <v>893</v>
      </c>
      <c r="AA17" s="6">
        <f t="shared" si="9"/>
        <v>0.89300000000000002</v>
      </c>
      <c r="AB17" s="7">
        <v>918</v>
      </c>
      <c r="AC17" s="7">
        <f t="shared" si="10"/>
        <v>0.91800000000000004</v>
      </c>
      <c r="AD17">
        <v>916</v>
      </c>
      <c r="AE17">
        <f t="shared" si="11"/>
        <v>0.91600000000000004</v>
      </c>
    </row>
    <row r="18" spans="1:31">
      <c r="A18">
        <v>16</v>
      </c>
      <c r="B18" s="6">
        <v>21</v>
      </c>
      <c r="C18" s="7">
        <v>20</v>
      </c>
      <c r="D18">
        <v>21.2</v>
      </c>
      <c r="E18" s="6">
        <v>20</v>
      </c>
      <c r="F18" s="7">
        <v>19.100000000000001</v>
      </c>
      <c r="G18">
        <v>20.2</v>
      </c>
      <c r="H18" s="6">
        <v>21989</v>
      </c>
      <c r="I18" s="6">
        <f t="shared" si="0"/>
        <v>21.989000000000001</v>
      </c>
      <c r="J18" s="7">
        <v>21861</v>
      </c>
      <c r="K18" s="7">
        <f t="shared" si="1"/>
        <v>21.861000000000001</v>
      </c>
      <c r="L18">
        <v>21051</v>
      </c>
      <c r="M18">
        <f t="shared" si="2"/>
        <v>21.050999999999998</v>
      </c>
      <c r="N18" s="6">
        <v>4613</v>
      </c>
      <c r="O18" s="6">
        <f t="shared" si="3"/>
        <v>4.6130000000000004</v>
      </c>
      <c r="P18" s="7">
        <v>4373</v>
      </c>
      <c r="Q18" s="7">
        <f t="shared" si="4"/>
        <v>4.3730000000000002</v>
      </c>
      <c r="R18">
        <v>4458</v>
      </c>
      <c r="S18">
        <f t="shared" si="5"/>
        <v>4.4580000000000002</v>
      </c>
      <c r="T18" s="6">
        <v>17376</v>
      </c>
      <c r="U18" s="6">
        <f t="shared" si="6"/>
        <v>17.376000000000001</v>
      </c>
      <c r="V18" s="7">
        <v>17488</v>
      </c>
      <c r="W18" s="7">
        <f t="shared" si="7"/>
        <v>17.488</v>
      </c>
      <c r="X18">
        <v>16592</v>
      </c>
      <c r="Y18">
        <f t="shared" si="8"/>
        <v>16.591999999999999</v>
      </c>
      <c r="Z18" s="6">
        <v>1025</v>
      </c>
      <c r="AA18" s="6">
        <f t="shared" si="9"/>
        <v>1.0249999999999999</v>
      </c>
      <c r="AB18" s="7">
        <v>1021</v>
      </c>
      <c r="AC18" s="7">
        <f t="shared" si="10"/>
        <v>1.0209999999999999</v>
      </c>
      <c r="AD18">
        <v>1049</v>
      </c>
      <c r="AE18">
        <f t="shared" si="11"/>
        <v>1.0489999999999999</v>
      </c>
    </row>
    <row r="19" spans="1:31">
      <c r="A19">
        <v>17</v>
      </c>
      <c r="B19" s="6">
        <v>24.9</v>
      </c>
      <c r="C19" s="7">
        <v>27</v>
      </c>
      <c r="D19">
        <v>26.4</v>
      </c>
      <c r="E19" s="6">
        <v>23.9</v>
      </c>
      <c r="F19" s="7">
        <v>26</v>
      </c>
      <c r="G19">
        <v>25.3</v>
      </c>
      <c r="H19" s="6">
        <v>26253</v>
      </c>
      <c r="I19" s="6">
        <f t="shared" si="0"/>
        <v>26.253</v>
      </c>
      <c r="J19" s="7">
        <v>26295</v>
      </c>
      <c r="K19" s="7">
        <f t="shared" si="1"/>
        <v>26.295000000000002</v>
      </c>
      <c r="L19">
        <v>26024</v>
      </c>
      <c r="M19">
        <f t="shared" si="2"/>
        <v>26.024000000000001</v>
      </c>
      <c r="N19" s="6">
        <v>6528</v>
      </c>
      <c r="O19" s="6">
        <f t="shared" si="3"/>
        <v>6.5279999999999996</v>
      </c>
      <c r="P19" s="7">
        <v>7109</v>
      </c>
      <c r="Q19" s="7">
        <f t="shared" si="4"/>
        <v>7.109</v>
      </c>
      <c r="R19">
        <v>6860</v>
      </c>
      <c r="S19">
        <f t="shared" si="5"/>
        <v>6.86</v>
      </c>
      <c r="T19" s="6">
        <v>19725</v>
      </c>
      <c r="U19" s="6">
        <f t="shared" si="6"/>
        <v>19.725000000000001</v>
      </c>
      <c r="V19" s="7">
        <v>19186</v>
      </c>
      <c r="W19" s="7">
        <f t="shared" si="7"/>
        <v>19.186</v>
      </c>
      <c r="X19">
        <v>19163</v>
      </c>
      <c r="Y19">
        <f t="shared" si="8"/>
        <v>19.163</v>
      </c>
      <c r="Z19" s="6">
        <v>1052</v>
      </c>
      <c r="AA19" s="6">
        <f t="shared" si="9"/>
        <v>1.052</v>
      </c>
      <c r="AB19" s="7">
        <v>1068</v>
      </c>
      <c r="AC19" s="7">
        <f t="shared" si="10"/>
        <v>1.0680000000000001</v>
      </c>
      <c r="AD19">
        <v>1071</v>
      </c>
      <c r="AE19">
        <f t="shared" si="11"/>
        <v>1.071</v>
      </c>
    </row>
    <row r="20" spans="1:31">
      <c r="A20">
        <v>18</v>
      </c>
      <c r="B20" s="6">
        <v>34.5</v>
      </c>
      <c r="C20" s="7">
        <v>33.4</v>
      </c>
      <c r="D20">
        <v>34.6</v>
      </c>
      <c r="E20" s="6">
        <v>33.1</v>
      </c>
      <c r="F20" s="7">
        <v>32.1</v>
      </c>
      <c r="G20">
        <v>33.1</v>
      </c>
      <c r="H20" s="6">
        <v>25684</v>
      </c>
      <c r="I20" s="6">
        <f t="shared" si="0"/>
        <v>25.684000000000001</v>
      </c>
      <c r="J20" s="7">
        <v>26246</v>
      </c>
      <c r="K20" s="7">
        <f t="shared" si="1"/>
        <v>26.245999999999999</v>
      </c>
      <c r="L20">
        <v>24925</v>
      </c>
      <c r="M20">
        <f t="shared" si="2"/>
        <v>24.925000000000001</v>
      </c>
      <c r="N20" s="6">
        <v>8868</v>
      </c>
      <c r="O20" s="6">
        <f t="shared" si="3"/>
        <v>8.8680000000000003</v>
      </c>
      <c r="P20" s="7">
        <v>8773</v>
      </c>
      <c r="Q20" s="7">
        <f t="shared" si="4"/>
        <v>8.7729999999999997</v>
      </c>
      <c r="R20">
        <v>8619</v>
      </c>
      <c r="S20">
        <f t="shared" si="5"/>
        <v>8.6189999999999998</v>
      </c>
      <c r="T20" s="6">
        <v>16816</v>
      </c>
      <c r="U20" s="6">
        <f t="shared" si="6"/>
        <v>16.815999999999999</v>
      </c>
      <c r="V20" s="7">
        <v>17473</v>
      </c>
      <c r="W20" s="7">
        <f t="shared" si="7"/>
        <v>17.472999999999999</v>
      </c>
      <c r="X20">
        <v>16306</v>
      </c>
      <c r="Y20">
        <f t="shared" si="8"/>
        <v>16.306000000000001</v>
      </c>
      <c r="Z20" s="6">
        <v>1072</v>
      </c>
      <c r="AA20" s="6">
        <f t="shared" si="9"/>
        <v>1.0720000000000001</v>
      </c>
      <c r="AB20" s="7">
        <v>1074</v>
      </c>
      <c r="AC20" s="7">
        <f t="shared" si="10"/>
        <v>1.0740000000000001</v>
      </c>
      <c r="AD20">
        <v>1089</v>
      </c>
      <c r="AE20">
        <f t="shared" si="11"/>
        <v>1.089</v>
      </c>
    </row>
    <row r="21" spans="1:31">
      <c r="A21">
        <v>19</v>
      </c>
      <c r="B21" s="6">
        <v>43.9</v>
      </c>
      <c r="C21" s="7">
        <v>42.6</v>
      </c>
      <c r="D21">
        <v>45.3</v>
      </c>
      <c r="E21" s="6">
        <v>42.2</v>
      </c>
      <c r="F21" s="7">
        <v>41</v>
      </c>
      <c r="G21">
        <v>43.5</v>
      </c>
      <c r="H21" s="6">
        <v>19713</v>
      </c>
      <c r="I21" s="6">
        <f t="shared" si="0"/>
        <v>19.713000000000001</v>
      </c>
      <c r="J21" s="7">
        <v>19872</v>
      </c>
      <c r="K21" s="7">
        <f t="shared" si="1"/>
        <v>19.872</v>
      </c>
      <c r="L21">
        <v>18762</v>
      </c>
      <c r="M21">
        <f t="shared" si="2"/>
        <v>18.762</v>
      </c>
      <c r="N21" s="6">
        <v>8649</v>
      </c>
      <c r="O21" s="6">
        <f t="shared" si="3"/>
        <v>8.6489999999999991</v>
      </c>
      <c r="P21" s="7">
        <v>8460</v>
      </c>
      <c r="Q21" s="7">
        <f t="shared" si="4"/>
        <v>8.4600000000000009</v>
      </c>
      <c r="R21">
        <v>8503</v>
      </c>
      <c r="S21">
        <f t="shared" si="5"/>
        <v>8.5030000000000001</v>
      </c>
      <c r="T21" s="6">
        <v>11064</v>
      </c>
      <c r="U21" s="6">
        <f t="shared" si="6"/>
        <v>11.064</v>
      </c>
      <c r="V21" s="7">
        <v>11412</v>
      </c>
      <c r="W21" s="7">
        <f t="shared" si="7"/>
        <v>11.412000000000001</v>
      </c>
      <c r="X21">
        <v>10259</v>
      </c>
      <c r="Y21">
        <f t="shared" si="8"/>
        <v>10.259</v>
      </c>
      <c r="Z21" s="6">
        <v>769</v>
      </c>
      <c r="AA21" s="6">
        <f t="shared" si="9"/>
        <v>0.76900000000000002</v>
      </c>
      <c r="AB21" s="7">
        <v>774</v>
      </c>
      <c r="AC21" s="7">
        <f t="shared" si="10"/>
        <v>0.77400000000000002</v>
      </c>
      <c r="AD21">
        <v>798</v>
      </c>
      <c r="AE21">
        <f t="shared" si="11"/>
        <v>0.79800000000000004</v>
      </c>
    </row>
    <row r="22" spans="1:31">
      <c r="A22">
        <v>20</v>
      </c>
      <c r="B22" s="6">
        <v>34.1</v>
      </c>
      <c r="C22" s="7">
        <v>36.299999999999997</v>
      </c>
      <c r="D22">
        <v>35.1</v>
      </c>
      <c r="E22" s="6">
        <v>32.6</v>
      </c>
      <c r="F22" s="7">
        <v>34.700000000000003</v>
      </c>
      <c r="G22">
        <v>33.5</v>
      </c>
      <c r="H22" s="6">
        <v>24298</v>
      </c>
      <c r="I22" s="6">
        <f t="shared" si="0"/>
        <v>24.297999999999998</v>
      </c>
      <c r="J22" s="7">
        <v>23745</v>
      </c>
      <c r="K22" s="7">
        <f t="shared" si="1"/>
        <v>23.745000000000001</v>
      </c>
      <c r="L22">
        <v>23153</v>
      </c>
      <c r="M22">
        <f t="shared" si="2"/>
        <v>23.152999999999999</v>
      </c>
      <c r="N22" s="6">
        <v>8295</v>
      </c>
      <c r="O22" s="6">
        <f t="shared" si="3"/>
        <v>8.2949999999999999</v>
      </c>
      <c r="P22" s="7">
        <v>8630</v>
      </c>
      <c r="Q22" s="7">
        <f t="shared" si="4"/>
        <v>8.6300000000000008</v>
      </c>
      <c r="R22">
        <v>8137</v>
      </c>
      <c r="S22">
        <f t="shared" si="5"/>
        <v>8.1370000000000005</v>
      </c>
      <c r="T22" s="6">
        <v>16003</v>
      </c>
      <c r="U22" s="6">
        <f t="shared" si="6"/>
        <v>16.003</v>
      </c>
      <c r="V22" s="7">
        <v>15115</v>
      </c>
      <c r="W22" s="7">
        <f t="shared" si="7"/>
        <v>15.115</v>
      </c>
      <c r="X22">
        <v>15016</v>
      </c>
      <c r="Y22">
        <f t="shared" si="8"/>
        <v>15.016</v>
      </c>
      <c r="Z22" s="6">
        <v>1134</v>
      </c>
      <c r="AA22" s="6">
        <f t="shared" si="9"/>
        <v>1.1339999999999999</v>
      </c>
      <c r="AB22" s="7">
        <v>1135</v>
      </c>
      <c r="AC22" s="7">
        <f t="shared" si="10"/>
        <v>1.135</v>
      </c>
      <c r="AD22">
        <v>1162</v>
      </c>
      <c r="AE22">
        <f t="shared" si="11"/>
        <v>1.1619999999999999</v>
      </c>
    </row>
    <row r="23" spans="1:31">
      <c r="A23">
        <v>21</v>
      </c>
      <c r="B23" s="6">
        <v>42</v>
      </c>
      <c r="C23" s="7">
        <v>40.4</v>
      </c>
      <c r="D23">
        <v>40.6</v>
      </c>
      <c r="E23" s="6">
        <v>40.4</v>
      </c>
      <c r="F23" s="7">
        <v>38.9</v>
      </c>
      <c r="G23">
        <v>38.9</v>
      </c>
      <c r="H23" s="6">
        <v>22171</v>
      </c>
      <c r="I23" s="6">
        <f t="shared" si="0"/>
        <v>22.170999999999999</v>
      </c>
      <c r="J23" s="7">
        <v>21944</v>
      </c>
      <c r="K23" s="7">
        <f t="shared" si="1"/>
        <v>21.943999999999999</v>
      </c>
      <c r="L23">
        <v>20264</v>
      </c>
      <c r="M23">
        <f t="shared" si="2"/>
        <v>20.263999999999999</v>
      </c>
      <c r="N23" s="6">
        <v>9310</v>
      </c>
      <c r="O23" s="6">
        <f t="shared" si="3"/>
        <v>9.31</v>
      </c>
      <c r="P23" s="7">
        <v>8867</v>
      </c>
      <c r="Q23" s="7">
        <f t="shared" si="4"/>
        <v>8.8670000000000009</v>
      </c>
      <c r="R23">
        <v>8219</v>
      </c>
      <c r="S23">
        <f t="shared" si="5"/>
        <v>8.2189999999999994</v>
      </c>
      <c r="T23" s="6">
        <v>12862</v>
      </c>
      <c r="U23" s="6">
        <f t="shared" si="6"/>
        <v>12.862</v>
      </c>
      <c r="V23" s="7">
        <v>13077</v>
      </c>
      <c r="W23" s="7">
        <f t="shared" si="7"/>
        <v>13.077</v>
      </c>
      <c r="X23">
        <v>12045</v>
      </c>
      <c r="Y23">
        <f t="shared" si="8"/>
        <v>12.045</v>
      </c>
      <c r="Z23" s="6">
        <v>844</v>
      </c>
      <c r="AA23" s="6">
        <f t="shared" si="9"/>
        <v>0.84399999999999997</v>
      </c>
      <c r="AB23" s="7">
        <v>851</v>
      </c>
      <c r="AC23" s="7">
        <f t="shared" si="10"/>
        <v>0.85099999999999998</v>
      </c>
      <c r="AD23">
        <v>855</v>
      </c>
      <c r="AE23">
        <f t="shared" si="11"/>
        <v>0.85499999999999998</v>
      </c>
    </row>
    <row r="24" spans="1:31">
      <c r="A24">
        <v>22</v>
      </c>
      <c r="B24" s="6">
        <v>31.9</v>
      </c>
      <c r="C24" s="7">
        <v>32</v>
      </c>
      <c r="D24">
        <v>33.4</v>
      </c>
      <c r="E24" s="6">
        <v>30.7</v>
      </c>
      <c r="F24" s="7">
        <v>30.9</v>
      </c>
      <c r="G24">
        <v>32.1</v>
      </c>
      <c r="H24" s="6">
        <v>17333</v>
      </c>
      <c r="I24" s="6">
        <f t="shared" si="0"/>
        <v>17.332999999999998</v>
      </c>
      <c r="J24" s="7">
        <v>17556</v>
      </c>
      <c r="K24" s="7">
        <f t="shared" si="1"/>
        <v>17.556000000000001</v>
      </c>
      <c r="L24">
        <v>16440</v>
      </c>
      <c r="M24">
        <f t="shared" si="2"/>
        <v>16.440000000000001</v>
      </c>
      <c r="N24" s="6">
        <v>5530</v>
      </c>
      <c r="O24" s="6">
        <f t="shared" si="3"/>
        <v>5.53</v>
      </c>
      <c r="P24" s="7">
        <v>5626</v>
      </c>
      <c r="Q24" s="7">
        <f t="shared" si="4"/>
        <v>5.6260000000000003</v>
      </c>
      <c r="R24">
        <v>5495</v>
      </c>
      <c r="S24">
        <f t="shared" si="5"/>
        <v>5.4950000000000001</v>
      </c>
      <c r="T24" s="6">
        <v>11804</v>
      </c>
      <c r="U24" s="6">
        <f t="shared" si="6"/>
        <v>11.804</v>
      </c>
      <c r="V24" s="7">
        <v>11929</v>
      </c>
      <c r="W24" s="7">
        <f t="shared" si="7"/>
        <v>11.929</v>
      </c>
      <c r="X24">
        <v>10945</v>
      </c>
      <c r="Y24">
        <f t="shared" si="8"/>
        <v>10.945</v>
      </c>
      <c r="Z24" s="6">
        <v>661</v>
      </c>
      <c r="AA24" s="6">
        <f t="shared" si="9"/>
        <v>0.66100000000000003</v>
      </c>
      <c r="AB24" s="7">
        <v>669</v>
      </c>
      <c r="AC24" s="7">
        <f t="shared" si="10"/>
        <v>0.66900000000000004</v>
      </c>
      <c r="AD24">
        <v>686</v>
      </c>
      <c r="AE24">
        <f t="shared" si="11"/>
        <v>0.68600000000000005</v>
      </c>
    </row>
    <row r="25" spans="1:31">
      <c r="A25">
        <v>23</v>
      </c>
      <c r="B25" s="6">
        <v>17.8</v>
      </c>
      <c r="C25" s="7">
        <v>19</v>
      </c>
      <c r="D25">
        <v>19.100000000000001</v>
      </c>
      <c r="E25" s="6">
        <v>17</v>
      </c>
      <c r="F25" s="7">
        <v>18.100000000000001</v>
      </c>
      <c r="G25">
        <v>18.2</v>
      </c>
      <c r="H25" s="6">
        <v>27896</v>
      </c>
      <c r="I25" s="6">
        <f t="shared" si="0"/>
        <v>27.896000000000001</v>
      </c>
      <c r="J25" s="7">
        <v>28511</v>
      </c>
      <c r="K25" s="7">
        <f t="shared" si="1"/>
        <v>28.510999999999999</v>
      </c>
      <c r="L25">
        <v>26899</v>
      </c>
      <c r="M25">
        <f t="shared" si="2"/>
        <v>26.899000000000001</v>
      </c>
      <c r="N25" s="6">
        <v>4979</v>
      </c>
      <c r="O25" s="6">
        <f t="shared" si="3"/>
        <v>4.9790000000000001</v>
      </c>
      <c r="P25" s="7">
        <v>5410</v>
      </c>
      <c r="Q25" s="7">
        <f t="shared" si="4"/>
        <v>5.41</v>
      </c>
      <c r="R25">
        <v>5144</v>
      </c>
      <c r="S25">
        <f t="shared" si="5"/>
        <v>5.1440000000000001</v>
      </c>
      <c r="T25" s="6">
        <v>22917</v>
      </c>
      <c r="U25" s="6">
        <f t="shared" si="6"/>
        <v>22.917000000000002</v>
      </c>
      <c r="V25" s="7">
        <v>23101</v>
      </c>
      <c r="W25" s="7">
        <f t="shared" si="7"/>
        <v>23.100999999999999</v>
      </c>
      <c r="X25">
        <v>21756</v>
      </c>
      <c r="Y25">
        <f t="shared" si="8"/>
        <v>21.756</v>
      </c>
      <c r="Z25" s="6">
        <v>1309</v>
      </c>
      <c r="AA25" s="6">
        <f t="shared" si="9"/>
        <v>1.3089999999999999</v>
      </c>
      <c r="AB25" s="7">
        <v>1315</v>
      </c>
      <c r="AC25" s="7">
        <f t="shared" si="10"/>
        <v>1.3149999999999999</v>
      </c>
      <c r="AD25">
        <v>1357</v>
      </c>
      <c r="AE25">
        <f t="shared" si="11"/>
        <v>1.357</v>
      </c>
    </row>
    <row r="26" spans="1:31">
      <c r="A26">
        <v>24</v>
      </c>
      <c r="B26" s="6">
        <v>41.5</v>
      </c>
      <c r="C26" s="7">
        <v>43.7</v>
      </c>
      <c r="D26">
        <v>42</v>
      </c>
      <c r="E26" s="6">
        <v>40.299999999999997</v>
      </c>
      <c r="F26" s="7">
        <v>42.4</v>
      </c>
      <c r="G26">
        <v>40.700000000000003</v>
      </c>
      <c r="H26" s="6">
        <v>28944</v>
      </c>
      <c r="I26" s="6">
        <f t="shared" si="0"/>
        <v>28.943999999999999</v>
      </c>
      <c r="J26" s="7">
        <v>28848</v>
      </c>
      <c r="K26" s="7">
        <f t="shared" si="1"/>
        <v>28.847999999999999</v>
      </c>
      <c r="L26">
        <v>28403</v>
      </c>
      <c r="M26">
        <f t="shared" si="2"/>
        <v>28.402999999999999</v>
      </c>
      <c r="N26" s="6">
        <v>12014</v>
      </c>
      <c r="O26" s="6">
        <f t="shared" si="3"/>
        <v>12.013999999999999</v>
      </c>
      <c r="P26" s="7">
        <v>12594</v>
      </c>
      <c r="Q26" s="7">
        <f t="shared" si="4"/>
        <v>12.593999999999999</v>
      </c>
      <c r="R26">
        <v>11915</v>
      </c>
      <c r="S26">
        <f t="shared" si="5"/>
        <v>11.914999999999999</v>
      </c>
      <c r="T26" s="6">
        <v>16930</v>
      </c>
      <c r="U26" s="6">
        <f t="shared" si="6"/>
        <v>16.93</v>
      </c>
      <c r="V26" s="7">
        <v>16254</v>
      </c>
      <c r="W26" s="7">
        <f t="shared" si="7"/>
        <v>16.254000000000001</v>
      </c>
      <c r="X26">
        <v>16488</v>
      </c>
      <c r="Y26">
        <f t="shared" si="8"/>
        <v>16.488</v>
      </c>
      <c r="Z26" s="6">
        <v>835</v>
      </c>
      <c r="AA26" s="6">
        <f t="shared" si="9"/>
        <v>0.83499999999999996</v>
      </c>
      <c r="AB26" s="7">
        <v>866</v>
      </c>
      <c r="AC26" s="7">
        <f t="shared" si="10"/>
        <v>0.86599999999999999</v>
      </c>
      <c r="AD26">
        <v>861</v>
      </c>
      <c r="AE26">
        <f t="shared" si="11"/>
        <v>0.86099999999999999</v>
      </c>
    </row>
    <row r="27" spans="1:31">
      <c r="A27">
        <v>25</v>
      </c>
      <c r="B27" s="6">
        <v>21.5</v>
      </c>
      <c r="C27" s="7">
        <v>22.3</v>
      </c>
      <c r="D27">
        <v>22</v>
      </c>
      <c r="E27" s="6">
        <v>20.5</v>
      </c>
      <c r="F27" s="7">
        <v>21.1</v>
      </c>
      <c r="G27">
        <v>20.9</v>
      </c>
      <c r="H27" s="6">
        <v>26363</v>
      </c>
      <c r="I27" s="6">
        <f t="shared" si="0"/>
        <v>26.363</v>
      </c>
      <c r="J27" s="7">
        <v>25219</v>
      </c>
      <c r="K27" s="7">
        <f t="shared" si="1"/>
        <v>25.219000000000001</v>
      </c>
      <c r="L27">
        <v>25198</v>
      </c>
      <c r="M27">
        <f t="shared" si="2"/>
        <v>25.198</v>
      </c>
      <c r="N27" s="6">
        <v>5665</v>
      </c>
      <c r="O27" s="6">
        <f t="shared" si="3"/>
        <v>5.665</v>
      </c>
      <c r="P27" s="7">
        <v>5619</v>
      </c>
      <c r="Q27" s="7">
        <f t="shared" si="4"/>
        <v>5.6189999999999998</v>
      </c>
      <c r="R27">
        <v>5540</v>
      </c>
      <c r="S27">
        <f t="shared" si="5"/>
        <v>5.54</v>
      </c>
      <c r="T27" s="6">
        <v>20697</v>
      </c>
      <c r="U27" s="6">
        <f t="shared" si="6"/>
        <v>20.696999999999999</v>
      </c>
      <c r="V27" s="7">
        <v>19600</v>
      </c>
      <c r="W27" s="7">
        <f t="shared" si="7"/>
        <v>19.600000000000001</v>
      </c>
      <c r="X27">
        <v>19658</v>
      </c>
      <c r="Y27">
        <f t="shared" si="8"/>
        <v>19.658000000000001</v>
      </c>
      <c r="Z27" s="6">
        <v>1280</v>
      </c>
      <c r="AA27" s="6">
        <f t="shared" si="9"/>
        <v>1.28</v>
      </c>
      <c r="AB27" s="7">
        <v>1278</v>
      </c>
      <c r="AC27" s="7">
        <f t="shared" si="10"/>
        <v>1.278</v>
      </c>
      <c r="AD27">
        <v>1301</v>
      </c>
      <c r="AE27">
        <f t="shared" si="11"/>
        <v>1.3009999999999999</v>
      </c>
    </row>
    <row r="28" spans="1:31">
      <c r="A28">
        <v>26</v>
      </c>
      <c r="B28" s="6">
        <v>27.4</v>
      </c>
      <c r="C28" s="7">
        <v>28.1</v>
      </c>
      <c r="D28">
        <v>27.5</v>
      </c>
      <c r="E28" s="6">
        <v>26.3</v>
      </c>
      <c r="F28" s="7">
        <v>26.9</v>
      </c>
      <c r="G28">
        <v>26.3</v>
      </c>
      <c r="H28" s="6">
        <v>30534</v>
      </c>
      <c r="I28" s="6">
        <f t="shared" si="0"/>
        <v>30.533999999999999</v>
      </c>
      <c r="J28" s="7">
        <v>30411</v>
      </c>
      <c r="K28" s="7">
        <f t="shared" si="1"/>
        <v>30.411000000000001</v>
      </c>
      <c r="L28">
        <v>30663</v>
      </c>
      <c r="M28">
        <f t="shared" si="2"/>
        <v>30.663</v>
      </c>
      <c r="N28" s="6">
        <v>8381</v>
      </c>
      <c r="O28" s="6">
        <f t="shared" si="3"/>
        <v>8.3810000000000002</v>
      </c>
      <c r="P28" s="7">
        <v>8540</v>
      </c>
      <c r="Q28" s="7">
        <f t="shared" si="4"/>
        <v>8.5399999999999991</v>
      </c>
      <c r="R28">
        <v>8425</v>
      </c>
      <c r="S28">
        <f t="shared" si="5"/>
        <v>8.4250000000000007</v>
      </c>
      <c r="T28" s="6">
        <v>22154</v>
      </c>
      <c r="U28" s="6">
        <f t="shared" si="6"/>
        <v>22.154</v>
      </c>
      <c r="V28" s="7">
        <v>21871</v>
      </c>
      <c r="W28" s="7">
        <f t="shared" si="7"/>
        <v>21.870999999999999</v>
      </c>
      <c r="X28">
        <v>22238</v>
      </c>
      <c r="Y28">
        <f t="shared" si="8"/>
        <v>22.238</v>
      </c>
      <c r="Z28" s="6">
        <v>1327</v>
      </c>
      <c r="AA28" s="6">
        <f t="shared" si="9"/>
        <v>1.327</v>
      </c>
      <c r="AB28" s="7">
        <v>1329</v>
      </c>
      <c r="AC28" s="7">
        <f t="shared" si="10"/>
        <v>1.329</v>
      </c>
      <c r="AD28">
        <v>1366</v>
      </c>
      <c r="AE28">
        <f t="shared" si="11"/>
        <v>1.3660000000000001</v>
      </c>
    </row>
    <row r="29" spans="1:31">
      <c r="A29">
        <v>27</v>
      </c>
      <c r="B29" s="6">
        <v>23.7</v>
      </c>
      <c r="C29" s="7">
        <v>25.4</v>
      </c>
      <c r="D29">
        <v>24.8</v>
      </c>
      <c r="E29" s="6">
        <v>22.7</v>
      </c>
      <c r="F29" s="7">
        <v>24.3</v>
      </c>
      <c r="G29">
        <v>23.7</v>
      </c>
      <c r="H29" s="6">
        <v>27858</v>
      </c>
      <c r="I29" s="6">
        <f t="shared" si="0"/>
        <v>27.858000000000001</v>
      </c>
      <c r="J29" s="7">
        <v>28039</v>
      </c>
      <c r="K29" s="7">
        <f t="shared" si="1"/>
        <v>28.039000000000001</v>
      </c>
      <c r="L29">
        <v>26996</v>
      </c>
      <c r="M29">
        <f t="shared" si="2"/>
        <v>26.995999999999999</v>
      </c>
      <c r="N29" s="6">
        <v>6614</v>
      </c>
      <c r="O29" s="6">
        <f t="shared" si="3"/>
        <v>6.6139999999999999</v>
      </c>
      <c r="P29" s="7">
        <v>7115</v>
      </c>
      <c r="Q29" s="7">
        <f t="shared" si="4"/>
        <v>7.1150000000000002</v>
      </c>
      <c r="R29">
        <v>6700</v>
      </c>
      <c r="S29">
        <f t="shared" si="5"/>
        <v>6.7</v>
      </c>
      <c r="T29" s="6">
        <v>21244</v>
      </c>
      <c r="U29" s="6">
        <f t="shared" si="6"/>
        <v>21.244</v>
      </c>
      <c r="V29" s="7">
        <v>20924</v>
      </c>
      <c r="W29" s="7">
        <f t="shared" si="7"/>
        <v>20.923999999999999</v>
      </c>
      <c r="X29">
        <v>20296</v>
      </c>
      <c r="Y29">
        <f t="shared" si="8"/>
        <v>20.295999999999999</v>
      </c>
      <c r="Z29" s="6">
        <v>1233</v>
      </c>
      <c r="AA29" s="6">
        <f t="shared" si="9"/>
        <v>1.2330000000000001</v>
      </c>
      <c r="AB29" s="7">
        <v>1241</v>
      </c>
      <c r="AC29" s="7">
        <f t="shared" si="10"/>
        <v>1.2410000000000001</v>
      </c>
      <c r="AD29">
        <v>1249</v>
      </c>
      <c r="AE29">
        <f t="shared" si="11"/>
        <v>1.2490000000000001</v>
      </c>
    </row>
    <row r="30" spans="1:31">
      <c r="A30">
        <v>28</v>
      </c>
      <c r="B30" s="6">
        <v>19.399999999999999</v>
      </c>
      <c r="C30" s="7">
        <v>19.899999999999999</v>
      </c>
      <c r="D30">
        <v>19.8</v>
      </c>
      <c r="E30" s="6">
        <v>18.600000000000001</v>
      </c>
      <c r="F30" s="7">
        <v>19.100000000000001</v>
      </c>
      <c r="G30">
        <v>18.899999999999999</v>
      </c>
      <c r="H30" s="6">
        <v>27504</v>
      </c>
      <c r="I30" s="6">
        <f t="shared" si="0"/>
        <v>27.504000000000001</v>
      </c>
      <c r="J30" s="7">
        <v>28064</v>
      </c>
      <c r="K30" s="7">
        <f t="shared" si="1"/>
        <v>28.064</v>
      </c>
      <c r="L30">
        <v>27117</v>
      </c>
      <c r="M30">
        <f t="shared" si="2"/>
        <v>27.117000000000001</v>
      </c>
      <c r="N30" s="6">
        <v>5342</v>
      </c>
      <c r="O30" s="6">
        <f t="shared" si="3"/>
        <v>5.3419999999999996</v>
      </c>
      <c r="P30" s="7">
        <v>5587</v>
      </c>
      <c r="Q30" s="7">
        <f t="shared" si="4"/>
        <v>5.5869999999999997</v>
      </c>
      <c r="R30">
        <v>5373</v>
      </c>
      <c r="S30">
        <f t="shared" si="5"/>
        <v>5.3730000000000002</v>
      </c>
      <c r="T30" s="6">
        <v>22162</v>
      </c>
      <c r="U30" s="6">
        <f t="shared" si="6"/>
        <v>22.161999999999999</v>
      </c>
      <c r="V30" s="7">
        <v>22478</v>
      </c>
      <c r="W30" s="7">
        <f t="shared" si="7"/>
        <v>22.478000000000002</v>
      </c>
      <c r="X30">
        <v>21744</v>
      </c>
      <c r="Y30">
        <f t="shared" si="8"/>
        <v>21.744</v>
      </c>
      <c r="Z30" s="6">
        <v>1234</v>
      </c>
      <c r="AA30" s="6">
        <f t="shared" si="9"/>
        <v>1.234</v>
      </c>
      <c r="AB30" s="7">
        <v>1228</v>
      </c>
      <c r="AC30" s="7">
        <f t="shared" si="10"/>
        <v>1.228</v>
      </c>
      <c r="AD30">
        <v>1246</v>
      </c>
      <c r="AE30">
        <f t="shared" si="11"/>
        <v>1.246</v>
      </c>
    </row>
    <row r="31" spans="1:31">
      <c r="A31">
        <v>29</v>
      </c>
      <c r="B31" s="6">
        <v>19.2</v>
      </c>
      <c r="C31" s="7">
        <v>18.5</v>
      </c>
      <c r="D31">
        <v>18.5</v>
      </c>
      <c r="E31" s="6">
        <v>18.3</v>
      </c>
      <c r="F31" s="7">
        <v>17.600000000000001</v>
      </c>
      <c r="G31">
        <v>17.600000000000001</v>
      </c>
      <c r="H31" s="6">
        <v>26656</v>
      </c>
      <c r="I31" s="6">
        <f t="shared" si="0"/>
        <v>26.655999999999999</v>
      </c>
      <c r="J31" s="7">
        <v>26941</v>
      </c>
      <c r="K31" s="7">
        <f t="shared" si="1"/>
        <v>26.940999999999999</v>
      </c>
      <c r="L31">
        <v>26865</v>
      </c>
      <c r="M31">
        <f t="shared" si="2"/>
        <v>26.864999999999998</v>
      </c>
      <c r="N31" s="6">
        <v>5128</v>
      </c>
      <c r="O31" s="6">
        <f t="shared" si="3"/>
        <v>5.1280000000000001</v>
      </c>
      <c r="P31" s="7">
        <v>4990</v>
      </c>
      <c r="Q31" s="7">
        <f t="shared" si="4"/>
        <v>4.99</v>
      </c>
      <c r="R31">
        <v>4971</v>
      </c>
      <c r="S31">
        <f t="shared" si="5"/>
        <v>4.9710000000000001</v>
      </c>
      <c r="T31" s="6">
        <v>21528</v>
      </c>
      <c r="U31" s="6">
        <f t="shared" si="6"/>
        <v>21.527999999999999</v>
      </c>
      <c r="V31" s="7">
        <v>21951</v>
      </c>
      <c r="W31" s="7">
        <f t="shared" si="7"/>
        <v>21.951000000000001</v>
      </c>
      <c r="X31">
        <v>21894</v>
      </c>
      <c r="Y31">
        <f t="shared" si="8"/>
        <v>21.893999999999998</v>
      </c>
      <c r="Z31" s="6">
        <v>1434</v>
      </c>
      <c r="AA31" s="6">
        <f t="shared" si="9"/>
        <v>1.4339999999999999</v>
      </c>
      <c r="AB31" s="7">
        <v>1435</v>
      </c>
      <c r="AC31" s="7">
        <f t="shared" si="10"/>
        <v>1.4350000000000001</v>
      </c>
      <c r="AD31">
        <v>1453</v>
      </c>
      <c r="AE31">
        <f t="shared" si="11"/>
        <v>1.4530000000000001</v>
      </c>
    </row>
    <row r="32" spans="1:31">
      <c r="A32">
        <v>30</v>
      </c>
      <c r="B32" s="6">
        <v>19.8</v>
      </c>
      <c r="C32" s="7">
        <v>19</v>
      </c>
      <c r="D32">
        <v>19.899999999999999</v>
      </c>
      <c r="E32" s="6">
        <v>18.8</v>
      </c>
      <c r="F32" s="7">
        <v>18</v>
      </c>
      <c r="G32">
        <v>18.8</v>
      </c>
      <c r="H32" s="6">
        <v>22826</v>
      </c>
      <c r="I32" s="6">
        <f t="shared" si="0"/>
        <v>22.826000000000001</v>
      </c>
      <c r="J32" s="7">
        <v>23183</v>
      </c>
      <c r="K32" s="7">
        <f t="shared" si="1"/>
        <v>23.183</v>
      </c>
      <c r="L32">
        <v>22875</v>
      </c>
      <c r="M32">
        <f t="shared" si="2"/>
        <v>22.875</v>
      </c>
      <c r="N32" s="6">
        <v>4528</v>
      </c>
      <c r="O32" s="6">
        <f t="shared" si="3"/>
        <v>4.5279999999999996</v>
      </c>
      <c r="P32" s="7">
        <v>4403</v>
      </c>
      <c r="Q32" s="7">
        <f t="shared" si="4"/>
        <v>4.4029999999999996</v>
      </c>
      <c r="R32">
        <v>4560</v>
      </c>
      <c r="S32">
        <f t="shared" si="5"/>
        <v>4.5599999999999996</v>
      </c>
      <c r="T32" s="6">
        <v>18298</v>
      </c>
      <c r="U32" s="6">
        <f t="shared" si="6"/>
        <v>18.297999999999998</v>
      </c>
      <c r="V32" s="7">
        <v>18780</v>
      </c>
      <c r="W32" s="7">
        <f t="shared" si="7"/>
        <v>18.78</v>
      </c>
      <c r="X32">
        <v>18315</v>
      </c>
      <c r="Y32">
        <f t="shared" si="8"/>
        <v>18.315000000000001</v>
      </c>
      <c r="Z32" s="6">
        <v>1294</v>
      </c>
      <c r="AA32" s="6">
        <f t="shared" si="9"/>
        <v>1.294</v>
      </c>
      <c r="AB32" s="7">
        <v>1321</v>
      </c>
      <c r="AC32" s="7">
        <f t="shared" si="10"/>
        <v>1.321</v>
      </c>
      <c r="AD32">
        <v>1330</v>
      </c>
      <c r="AE32">
        <f t="shared" si="11"/>
        <v>1.33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32"/>
  <sheetViews>
    <sheetView view="pageLayout" topLeftCell="AA1" workbookViewId="0">
      <selection activeCell="AE32" sqref="AE3:AE32"/>
    </sheetView>
  </sheetViews>
  <sheetFormatPr baseColWidth="10" defaultRowHeight="13"/>
  <sheetData>
    <row r="1" spans="1:31">
      <c r="B1" s="5" t="s">
        <v>16</v>
      </c>
      <c r="C1" s="5" t="s">
        <v>16</v>
      </c>
      <c r="D1" s="5" t="s">
        <v>16</v>
      </c>
      <c r="E1" s="5" t="s">
        <v>17</v>
      </c>
      <c r="F1" s="5" t="s">
        <v>17</v>
      </c>
      <c r="G1" s="5" t="s">
        <v>23</v>
      </c>
      <c r="H1" s="5" t="s">
        <v>24</v>
      </c>
      <c r="I1" s="5"/>
      <c r="J1" s="5" t="s">
        <v>24</v>
      </c>
      <c r="K1" s="5"/>
      <c r="L1" s="5" t="s">
        <v>24</v>
      </c>
      <c r="M1" s="5"/>
      <c r="N1" s="5" t="s">
        <v>19</v>
      </c>
      <c r="O1" s="5"/>
      <c r="P1" s="5" t="s">
        <v>19</v>
      </c>
      <c r="Q1" s="5"/>
      <c r="R1" s="5" t="s">
        <v>19</v>
      </c>
      <c r="S1" s="5"/>
      <c r="T1" s="5" t="s">
        <v>20</v>
      </c>
      <c r="U1" s="5"/>
      <c r="V1" s="5" t="s">
        <v>20</v>
      </c>
      <c r="W1" s="5"/>
      <c r="X1" s="5" t="s">
        <v>20</v>
      </c>
      <c r="Y1" s="5"/>
      <c r="Z1" s="5" t="s">
        <v>21</v>
      </c>
      <c r="AA1" s="5"/>
      <c r="AB1" s="5" t="s">
        <v>21</v>
      </c>
      <c r="AC1" s="5"/>
      <c r="AD1" s="5" t="s">
        <v>21</v>
      </c>
    </row>
    <row r="2" spans="1:31">
      <c r="A2" s="5" t="s">
        <v>0</v>
      </c>
      <c r="B2" s="6" t="s">
        <v>25</v>
      </c>
      <c r="C2" s="7" t="s">
        <v>26</v>
      </c>
      <c r="D2" t="s">
        <v>12</v>
      </c>
      <c r="E2" s="6" t="s">
        <v>25</v>
      </c>
      <c r="F2" s="7" t="s">
        <v>26</v>
      </c>
      <c r="G2" t="s">
        <v>12</v>
      </c>
      <c r="H2" s="6" t="s">
        <v>25</v>
      </c>
      <c r="I2" s="6"/>
      <c r="J2" s="7" t="s">
        <v>26</v>
      </c>
      <c r="K2" s="7"/>
      <c r="L2" t="s">
        <v>12</v>
      </c>
      <c r="N2" s="6" t="s">
        <v>25</v>
      </c>
      <c r="O2" s="6"/>
      <c r="P2" s="7" t="s">
        <v>26</v>
      </c>
      <c r="Q2" s="7"/>
      <c r="R2" t="s">
        <v>12</v>
      </c>
      <c r="T2" s="6" t="s">
        <v>25</v>
      </c>
      <c r="U2" s="6"/>
      <c r="V2" s="7" t="s">
        <v>26</v>
      </c>
      <c r="W2" s="7"/>
      <c r="X2" t="s">
        <v>12</v>
      </c>
      <c r="Z2" s="6" t="s">
        <v>25</v>
      </c>
      <c r="AA2" s="6"/>
      <c r="AB2" s="7" t="s">
        <v>26</v>
      </c>
      <c r="AC2" s="7"/>
      <c r="AD2" t="s">
        <v>12</v>
      </c>
    </row>
    <row r="3" spans="1:31">
      <c r="A3">
        <v>1</v>
      </c>
      <c r="B3" s="6">
        <v>21.3</v>
      </c>
      <c r="C3" s="7">
        <v>20.399999999999999</v>
      </c>
      <c r="D3">
        <v>20.6</v>
      </c>
      <c r="E3" s="6">
        <v>20.8</v>
      </c>
      <c r="F3" s="7">
        <v>19.8</v>
      </c>
      <c r="G3">
        <v>20.100000000000001</v>
      </c>
      <c r="H3" s="6">
        <v>39003</v>
      </c>
      <c r="I3" s="6">
        <f>H3/1000</f>
        <v>39.003</v>
      </c>
      <c r="J3" s="7">
        <v>38619</v>
      </c>
      <c r="K3" s="7">
        <f>J3/1000</f>
        <v>38.619</v>
      </c>
      <c r="L3">
        <v>39368</v>
      </c>
      <c r="M3">
        <f>L3/1000</f>
        <v>39.368000000000002</v>
      </c>
      <c r="N3" s="6">
        <v>8323</v>
      </c>
      <c r="O3" s="6">
        <f>N3/1000</f>
        <v>8.3230000000000004</v>
      </c>
      <c r="P3" s="7">
        <v>7861</v>
      </c>
      <c r="Q3" s="7">
        <f>P3/1000</f>
        <v>7.8609999999999998</v>
      </c>
      <c r="R3">
        <v>8100</v>
      </c>
      <c r="S3">
        <f>R3/1000</f>
        <v>8.1</v>
      </c>
      <c r="T3" s="6">
        <v>30680</v>
      </c>
      <c r="U3" s="6">
        <f>T3/1000</f>
        <v>30.68</v>
      </c>
      <c r="V3" s="7">
        <v>30759</v>
      </c>
      <c r="W3" s="7">
        <f>V3/1000</f>
        <v>30.759</v>
      </c>
      <c r="X3">
        <v>31267</v>
      </c>
      <c r="Y3">
        <f>X3/1000</f>
        <v>31.266999999999999</v>
      </c>
      <c r="Z3" s="6">
        <v>1078</v>
      </c>
      <c r="AA3" s="6">
        <f>Z3/1000</f>
        <v>1.0780000000000001</v>
      </c>
      <c r="AB3" s="7">
        <v>1015</v>
      </c>
      <c r="AC3" s="7">
        <f>AB3/1000</f>
        <v>1.0149999999999999</v>
      </c>
      <c r="AD3">
        <v>1032</v>
      </c>
      <c r="AE3">
        <f>AD3/1000</f>
        <v>1.032</v>
      </c>
    </row>
    <row r="4" spans="1:31">
      <c r="A4">
        <v>2</v>
      </c>
      <c r="B4" s="6">
        <v>26.1</v>
      </c>
      <c r="C4" s="7">
        <v>26.5</v>
      </c>
      <c r="D4">
        <v>26.9</v>
      </c>
      <c r="E4" s="6">
        <v>25.5</v>
      </c>
      <c r="F4" s="7">
        <v>25.8</v>
      </c>
      <c r="G4">
        <v>26.2</v>
      </c>
      <c r="H4" s="6">
        <v>22691</v>
      </c>
      <c r="I4" s="6">
        <f t="shared" ref="I4:I32" si="0">H4/1000</f>
        <v>22.690999999999999</v>
      </c>
      <c r="J4" s="7">
        <v>22917</v>
      </c>
      <c r="K4" s="7">
        <f t="shared" ref="K4:K32" si="1">J4/1000</f>
        <v>22.917000000000002</v>
      </c>
      <c r="L4">
        <v>23650</v>
      </c>
      <c r="M4">
        <f t="shared" ref="M4:M32" si="2">L4/1000</f>
        <v>23.65</v>
      </c>
      <c r="N4" s="6">
        <v>5925</v>
      </c>
      <c r="O4" s="6">
        <f t="shared" ref="O4:O32" si="3">N4/1000</f>
        <v>5.9249999999999998</v>
      </c>
      <c r="P4" s="7">
        <v>6068</v>
      </c>
      <c r="Q4" s="7">
        <f t="shared" ref="Q4:Q32" si="4">P4/1000</f>
        <v>6.0679999999999996</v>
      </c>
      <c r="R4">
        <v>6361</v>
      </c>
      <c r="S4">
        <f t="shared" ref="S4:S32" si="5">R4/1000</f>
        <v>6.3609999999999998</v>
      </c>
      <c r="T4" s="6">
        <v>16766</v>
      </c>
      <c r="U4" s="6">
        <f t="shared" ref="U4:U32" si="6">T4/1000</f>
        <v>16.765999999999998</v>
      </c>
      <c r="V4" s="7">
        <v>16849</v>
      </c>
      <c r="W4" s="7">
        <f t="shared" ref="W4:W32" si="7">V4/1000</f>
        <v>16.849</v>
      </c>
      <c r="X4">
        <v>17289</v>
      </c>
      <c r="Y4">
        <f t="shared" ref="Y4:Y32" si="8">X4/1000</f>
        <v>17.289000000000001</v>
      </c>
      <c r="Z4" s="6">
        <v>585</v>
      </c>
      <c r="AA4" s="6">
        <f t="shared" ref="AA4:AA32" si="9">Z4/1000</f>
        <v>0.58499999999999996</v>
      </c>
      <c r="AB4" s="7">
        <v>622</v>
      </c>
      <c r="AC4" s="7">
        <f t="shared" ref="AC4:AC32" si="10">AB4/1000</f>
        <v>0.622</v>
      </c>
      <c r="AD4">
        <v>616</v>
      </c>
      <c r="AE4">
        <f t="shared" ref="AE4:AE32" si="11">AD4/1000</f>
        <v>0.61599999999999999</v>
      </c>
    </row>
    <row r="5" spans="1:31">
      <c r="A5">
        <v>3</v>
      </c>
      <c r="B5" s="6">
        <v>26.2</v>
      </c>
      <c r="C5" s="7">
        <v>26.9</v>
      </c>
      <c r="D5">
        <v>26.2</v>
      </c>
      <c r="E5" s="6">
        <v>25.6</v>
      </c>
      <c r="F5" s="7">
        <v>26.3</v>
      </c>
      <c r="G5">
        <v>25.5</v>
      </c>
      <c r="H5" s="6">
        <v>33716</v>
      </c>
      <c r="I5" s="6">
        <f t="shared" si="0"/>
        <v>33.716000000000001</v>
      </c>
      <c r="J5" s="7">
        <v>33766</v>
      </c>
      <c r="K5" s="7">
        <f t="shared" si="1"/>
        <v>33.765999999999998</v>
      </c>
      <c r="L5">
        <v>34419</v>
      </c>
      <c r="M5">
        <f t="shared" si="2"/>
        <v>34.418999999999997</v>
      </c>
      <c r="N5" s="6">
        <v>8825</v>
      </c>
      <c r="O5" s="6">
        <f t="shared" si="3"/>
        <v>8.8249999999999993</v>
      </c>
      <c r="P5" s="7">
        <v>9091</v>
      </c>
      <c r="Q5" s="7">
        <f t="shared" si="4"/>
        <v>9.0909999999999993</v>
      </c>
      <c r="R5">
        <v>9005</v>
      </c>
      <c r="S5">
        <f t="shared" si="5"/>
        <v>9.0050000000000008</v>
      </c>
      <c r="T5" s="6">
        <v>24891</v>
      </c>
      <c r="U5" s="6">
        <f t="shared" si="6"/>
        <v>24.890999999999998</v>
      </c>
      <c r="V5" s="7">
        <v>24675</v>
      </c>
      <c r="W5" s="7">
        <f t="shared" si="7"/>
        <v>24.675000000000001</v>
      </c>
      <c r="X5">
        <v>25414</v>
      </c>
      <c r="Y5">
        <f t="shared" si="8"/>
        <v>25.414000000000001</v>
      </c>
      <c r="Z5" s="6">
        <v>808</v>
      </c>
      <c r="AA5" s="6">
        <f t="shared" si="9"/>
        <v>0.80800000000000005</v>
      </c>
      <c r="AB5" s="7">
        <v>812</v>
      </c>
      <c r="AC5" s="7">
        <f t="shared" si="10"/>
        <v>0.81200000000000006</v>
      </c>
      <c r="AD5">
        <v>843</v>
      </c>
      <c r="AE5">
        <f t="shared" si="11"/>
        <v>0.84299999999999997</v>
      </c>
    </row>
    <row r="6" spans="1:31">
      <c r="A6">
        <v>4</v>
      </c>
      <c r="B6" s="6">
        <v>30.8</v>
      </c>
      <c r="C6" s="7">
        <v>31</v>
      </c>
      <c r="D6">
        <v>31.7</v>
      </c>
      <c r="E6" s="6">
        <v>30</v>
      </c>
      <c r="F6" s="7">
        <v>30.2</v>
      </c>
      <c r="G6">
        <v>30.9</v>
      </c>
      <c r="H6" s="6">
        <v>25469</v>
      </c>
      <c r="I6" s="6">
        <f t="shared" si="0"/>
        <v>25.469000000000001</v>
      </c>
      <c r="J6" s="7">
        <v>25304</v>
      </c>
      <c r="K6" s="7">
        <f t="shared" si="1"/>
        <v>25.303999999999998</v>
      </c>
      <c r="L6">
        <v>25849</v>
      </c>
      <c r="M6">
        <f t="shared" si="2"/>
        <v>25.849</v>
      </c>
      <c r="N6" s="6">
        <v>7847</v>
      </c>
      <c r="O6" s="6">
        <f t="shared" si="3"/>
        <v>7.8470000000000004</v>
      </c>
      <c r="P6" s="7">
        <v>7847</v>
      </c>
      <c r="Q6" s="7">
        <f t="shared" si="4"/>
        <v>7.8470000000000004</v>
      </c>
      <c r="R6">
        <v>8205</v>
      </c>
      <c r="S6">
        <f t="shared" si="5"/>
        <v>8.2050000000000001</v>
      </c>
      <c r="T6" s="6">
        <v>17622</v>
      </c>
      <c r="U6" s="6">
        <f t="shared" si="6"/>
        <v>17.622</v>
      </c>
      <c r="V6" s="7">
        <v>17457</v>
      </c>
      <c r="W6" s="7">
        <f t="shared" si="7"/>
        <v>17.457000000000001</v>
      </c>
      <c r="X6">
        <v>17644</v>
      </c>
      <c r="Y6">
        <f t="shared" si="8"/>
        <v>17.643999999999998</v>
      </c>
      <c r="Z6" s="6">
        <v>675</v>
      </c>
      <c r="AA6" s="6">
        <f t="shared" si="9"/>
        <v>0.67500000000000004</v>
      </c>
      <c r="AB6" s="7">
        <v>679</v>
      </c>
      <c r="AC6" s="7">
        <f t="shared" si="10"/>
        <v>0.67900000000000005</v>
      </c>
      <c r="AD6">
        <v>702</v>
      </c>
      <c r="AE6">
        <f t="shared" si="11"/>
        <v>0.70199999999999996</v>
      </c>
    </row>
    <row r="7" spans="1:31">
      <c r="A7">
        <v>5</v>
      </c>
      <c r="B7" s="6">
        <v>18.399999999999999</v>
      </c>
      <c r="C7" s="7">
        <v>21.1</v>
      </c>
      <c r="D7">
        <v>20.3</v>
      </c>
      <c r="E7" s="6">
        <v>18</v>
      </c>
      <c r="F7" s="7">
        <v>20.6</v>
      </c>
      <c r="G7">
        <v>19.8</v>
      </c>
      <c r="H7" s="6">
        <v>31154</v>
      </c>
      <c r="I7" s="6">
        <f t="shared" si="0"/>
        <v>31.154</v>
      </c>
      <c r="J7" s="7">
        <v>31014</v>
      </c>
      <c r="K7" s="7">
        <f t="shared" si="1"/>
        <v>31.013999999999999</v>
      </c>
      <c r="L7">
        <v>30919</v>
      </c>
      <c r="M7">
        <f t="shared" si="2"/>
        <v>30.919</v>
      </c>
      <c r="N7" s="6">
        <v>5729</v>
      </c>
      <c r="O7" s="6">
        <f t="shared" si="3"/>
        <v>5.7290000000000001</v>
      </c>
      <c r="P7" s="7">
        <v>6548</v>
      </c>
      <c r="Q7" s="7">
        <f t="shared" si="4"/>
        <v>6.548</v>
      </c>
      <c r="R7">
        <v>6276</v>
      </c>
      <c r="S7">
        <f t="shared" si="5"/>
        <v>6.2759999999999998</v>
      </c>
      <c r="T7" s="6">
        <v>25425</v>
      </c>
      <c r="U7" s="6">
        <f t="shared" si="6"/>
        <v>25.425000000000001</v>
      </c>
      <c r="V7" s="7">
        <v>24466</v>
      </c>
      <c r="W7" s="7">
        <f t="shared" si="7"/>
        <v>24.466000000000001</v>
      </c>
      <c r="X7">
        <v>24643</v>
      </c>
      <c r="Y7">
        <f t="shared" si="8"/>
        <v>24.643000000000001</v>
      </c>
      <c r="Z7" s="6">
        <v>759</v>
      </c>
      <c r="AA7" s="6">
        <f t="shared" si="9"/>
        <v>0.75900000000000001</v>
      </c>
      <c r="AB7" s="7">
        <v>778</v>
      </c>
      <c r="AC7" s="7">
        <f t="shared" si="10"/>
        <v>0.77800000000000002</v>
      </c>
      <c r="AD7">
        <v>786</v>
      </c>
      <c r="AE7">
        <f t="shared" si="11"/>
        <v>0.78600000000000003</v>
      </c>
    </row>
    <row r="8" spans="1:31">
      <c r="A8">
        <v>6</v>
      </c>
      <c r="B8" s="6">
        <v>25.2</v>
      </c>
      <c r="C8" s="7">
        <v>25.2</v>
      </c>
      <c r="D8">
        <v>24.8</v>
      </c>
      <c r="E8" s="6">
        <v>24.5</v>
      </c>
      <c r="F8" s="7">
        <v>24.5</v>
      </c>
      <c r="G8">
        <v>24.2</v>
      </c>
      <c r="H8" s="6">
        <v>27790</v>
      </c>
      <c r="I8" s="6">
        <f t="shared" si="0"/>
        <v>27.79</v>
      </c>
      <c r="J8" s="7">
        <v>27631</v>
      </c>
      <c r="K8" s="7">
        <f t="shared" si="1"/>
        <v>27.631</v>
      </c>
      <c r="L8">
        <v>29223</v>
      </c>
      <c r="M8">
        <f t="shared" si="2"/>
        <v>29.222999999999999</v>
      </c>
      <c r="N8" s="6">
        <v>6995</v>
      </c>
      <c r="O8" s="6">
        <f t="shared" si="3"/>
        <v>6.9950000000000001</v>
      </c>
      <c r="P8" s="7">
        <v>6957</v>
      </c>
      <c r="Q8" s="7">
        <f t="shared" si="4"/>
        <v>6.9569999999999999</v>
      </c>
      <c r="R8">
        <v>7241</v>
      </c>
      <c r="S8">
        <f t="shared" si="5"/>
        <v>7.2409999999999997</v>
      </c>
      <c r="T8" s="6">
        <v>20795</v>
      </c>
      <c r="U8" s="6">
        <f t="shared" si="6"/>
        <v>20.795000000000002</v>
      </c>
      <c r="V8" s="7">
        <v>20673</v>
      </c>
      <c r="W8" s="7">
        <f t="shared" si="7"/>
        <v>20.672999999999998</v>
      </c>
      <c r="X8">
        <v>21982</v>
      </c>
      <c r="Y8">
        <f t="shared" si="8"/>
        <v>21.981999999999999</v>
      </c>
      <c r="Z8" s="6">
        <v>726</v>
      </c>
      <c r="AA8" s="6">
        <f t="shared" si="9"/>
        <v>0.72599999999999998</v>
      </c>
      <c r="AB8" s="7">
        <v>739</v>
      </c>
      <c r="AC8" s="7">
        <f t="shared" si="10"/>
        <v>0.73899999999999999</v>
      </c>
      <c r="AD8">
        <v>747</v>
      </c>
      <c r="AE8">
        <f t="shared" si="11"/>
        <v>0.747</v>
      </c>
    </row>
    <row r="9" spans="1:31">
      <c r="A9">
        <v>7</v>
      </c>
      <c r="B9" s="6">
        <v>11.4</v>
      </c>
      <c r="C9" s="7">
        <v>13.6</v>
      </c>
      <c r="D9">
        <v>11.2</v>
      </c>
      <c r="E9" s="6">
        <v>11</v>
      </c>
      <c r="F9" s="7">
        <v>13.2</v>
      </c>
      <c r="G9">
        <v>10.9</v>
      </c>
      <c r="H9" s="6">
        <v>30628</v>
      </c>
      <c r="I9" s="6">
        <f t="shared" si="0"/>
        <v>30.628</v>
      </c>
      <c r="J9" s="7">
        <v>31627</v>
      </c>
      <c r="K9" s="7">
        <f t="shared" si="1"/>
        <v>31.626999999999999</v>
      </c>
      <c r="L9">
        <v>31729</v>
      </c>
      <c r="M9">
        <f t="shared" si="2"/>
        <v>31.728999999999999</v>
      </c>
      <c r="N9" s="6">
        <v>3486</v>
      </c>
      <c r="O9" s="6">
        <f t="shared" si="3"/>
        <v>3.4860000000000002</v>
      </c>
      <c r="P9" s="7">
        <v>4317</v>
      </c>
      <c r="Q9" s="7">
        <f t="shared" si="4"/>
        <v>4.3170000000000002</v>
      </c>
      <c r="R9">
        <v>3553</v>
      </c>
      <c r="S9">
        <f t="shared" si="5"/>
        <v>3.5529999999999999</v>
      </c>
      <c r="T9" s="6">
        <v>27142</v>
      </c>
      <c r="U9" s="6">
        <f t="shared" si="6"/>
        <v>27.141999999999999</v>
      </c>
      <c r="V9" s="7">
        <v>27310</v>
      </c>
      <c r="W9" s="7">
        <f t="shared" si="7"/>
        <v>27.31</v>
      </c>
      <c r="X9">
        <v>28176</v>
      </c>
      <c r="Y9">
        <f t="shared" si="8"/>
        <v>28.175999999999998</v>
      </c>
      <c r="Z9" s="6">
        <v>950</v>
      </c>
      <c r="AA9" s="6">
        <f t="shared" si="9"/>
        <v>0.95</v>
      </c>
      <c r="AB9" s="7">
        <v>1016</v>
      </c>
      <c r="AC9" s="7">
        <f t="shared" si="10"/>
        <v>1.016</v>
      </c>
      <c r="AD9">
        <v>980</v>
      </c>
      <c r="AE9">
        <f t="shared" si="11"/>
        <v>0.98</v>
      </c>
    </row>
    <row r="10" spans="1:31">
      <c r="A10">
        <v>8</v>
      </c>
      <c r="B10" s="6">
        <v>26.3</v>
      </c>
      <c r="C10" s="7">
        <v>25.2</v>
      </c>
      <c r="D10">
        <v>26.6</v>
      </c>
      <c r="E10" s="6">
        <v>25.7</v>
      </c>
      <c r="F10" s="7">
        <v>24.7</v>
      </c>
      <c r="G10">
        <v>26</v>
      </c>
      <c r="H10" s="6">
        <v>23647</v>
      </c>
      <c r="I10" s="6">
        <f t="shared" si="0"/>
        <v>23.646999999999998</v>
      </c>
      <c r="J10" s="7">
        <v>23933</v>
      </c>
      <c r="K10" s="7">
        <f t="shared" si="1"/>
        <v>23.933</v>
      </c>
      <c r="L10">
        <v>23878</v>
      </c>
      <c r="M10">
        <f t="shared" si="2"/>
        <v>23.878</v>
      </c>
      <c r="N10" s="6">
        <v>6217</v>
      </c>
      <c r="O10" s="6">
        <f t="shared" si="3"/>
        <v>6.2169999999999996</v>
      </c>
      <c r="P10" s="7">
        <v>6038</v>
      </c>
      <c r="Q10" s="7">
        <f t="shared" si="4"/>
        <v>6.0380000000000003</v>
      </c>
      <c r="R10">
        <v>6353</v>
      </c>
      <c r="S10">
        <f t="shared" si="5"/>
        <v>6.3529999999999998</v>
      </c>
      <c r="T10" s="6">
        <v>17430</v>
      </c>
      <c r="U10" s="6">
        <f t="shared" si="6"/>
        <v>17.43</v>
      </c>
      <c r="V10" s="7">
        <v>17895</v>
      </c>
      <c r="W10" s="7">
        <f t="shared" si="7"/>
        <v>17.895</v>
      </c>
      <c r="X10">
        <v>17524</v>
      </c>
      <c r="Y10">
        <f t="shared" si="8"/>
        <v>17.524000000000001</v>
      </c>
      <c r="Z10" s="6">
        <v>514</v>
      </c>
      <c r="AA10" s="6">
        <f t="shared" si="9"/>
        <v>0.51400000000000001</v>
      </c>
      <c r="AB10" s="7">
        <v>515</v>
      </c>
      <c r="AC10" s="7">
        <f t="shared" si="10"/>
        <v>0.51500000000000001</v>
      </c>
      <c r="AD10">
        <v>529</v>
      </c>
      <c r="AE10">
        <f t="shared" si="11"/>
        <v>0.52900000000000003</v>
      </c>
    </row>
    <row r="11" spans="1:31">
      <c r="A11">
        <v>9</v>
      </c>
      <c r="B11" s="6">
        <v>35.9</v>
      </c>
      <c r="C11" s="7">
        <v>34.4</v>
      </c>
      <c r="D11">
        <v>34.5</v>
      </c>
      <c r="E11" s="6">
        <v>34.9</v>
      </c>
      <c r="F11" s="7">
        <v>33.5</v>
      </c>
      <c r="G11">
        <v>33.6</v>
      </c>
      <c r="H11" s="6">
        <v>29662</v>
      </c>
      <c r="I11" s="6">
        <f t="shared" si="0"/>
        <v>29.661999999999999</v>
      </c>
      <c r="J11" s="7">
        <v>29319</v>
      </c>
      <c r="K11" s="7">
        <f t="shared" si="1"/>
        <v>29.318999999999999</v>
      </c>
      <c r="L11">
        <v>29874</v>
      </c>
      <c r="M11">
        <f t="shared" si="2"/>
        <v>29.873999999999999</v>
      </c>
      <c r="N11" s="6">
        <v>10641</v>
      </c>
      <c r="O11" s="6">
        <f t="shared" si="3"/>
        <v>10.641</v>
      </c>
      <c r="P11" s="7">
        <v>10095</v>
      </c>
      <c r="Q11" s="7">
        <f t="shared" si="4"/>
        <v>10.095000000000001</v>
      </c>
      <c r="R11">
        <v>10304</v>
      </c>
      <c r="S11">
        <f t="shared" si="5"/>
        <v>10.304</v>
      </c>
      <c r="T11" s="6">
        <v>19021</v>
      </c>
      <c r="U11" s="6">
        <f t="shared" si="6"/>
        <v>19.021000000000001</v>
      </c>
      <c r="V11" s="7">
        <v>19224</v>
      </c>
      <c r="W11" s="7">
        <f t="shared" si="7"/>
        <v>19.224</v>
      </c>
      <c r="X11">
        <v>19570</v>
      </c>
      <c r="Y11">
        <f t="shared" si="8"/>
        <v>19.57</v>
      </c>
      <c r="Z11" s="6">
        <v>813</v>
      </c>
      <c r="AA11" s="6">
        <f t="shared" si="9"/>
        <v>0.81299999999999994</v>
      </c>
      <c r="AB11" s="7">
        <v>800</v>
      </c>
      <c r="AC11" s="7">
        <f t="shared" si="10"/>
        <v>0.8</v>
      </c>
      <c r="AD11">
        <v>790</v>
      </c>
      <c r="AE11">
        <f t="shared" si="11"/>
        <v>0.79</v>
      </c>
    </row>
    <row r="12" spans="1:31">
      <c r="A12">
        <v>10</v>
      </c>
      <c r="B12" s="6">
        <v>39.1</v>
      </c>
      <c r="C12" s="7">
        <v>37.9</v>
      </c>
      <c r="D12">
        <v>39.4</v>
      </c>
      <c r="E12" s="6">
        <v>38.299999999999997</v>
      </c>
      <c r="F12" s="7">
        <v>37.1</v>
      </c>
      <c r="G12">
        <v>38.6</v>
      </c>
      <c r="H12" s="6">
        <v>45366</v>
      </c>
      <c r="I12" s="6">
        <f t="shared" si="0"/>
        <v>45.366</v>
      </c>
      <c r="J12" s="7">
        <v>45926</v>
      </c>
      <c r="K12" s="7">
        <f t="shared" si="1"/>
        <v>45.926000000000002</v>
      </c>
      <c r="L12">
        <v>45515</v>
      </c>
      <c r="M12">
        <f t="shared" si="2"/>
        <v>45.515000000000001</v>
      </c>
      <c r="N12" s="6">
        <v>17734</v>
      </c>
      <c r="O12" s="6">
        <f t="shared" si="3"/>
        <v>17.734000000000002</v>
      </c>
      <c r="P12" s="7">
        <v>17420</v>
      </c>
      <c r="Q12" s="7">
        <f t="shared" si="4"/>
        <v>17.420000000000002</v>
      </c>
      <c r="R12">
        <v>17936</v>
      </c>
      <c r="S12">
        <f t="shared" si="5"/>
        <v>17.936</v>
      </c>
      <c r="T12" s="6">
        <v>27632</v>
      </c>
      <c r="U12" s="6">
        <f t="shared" si="6"/>
        <v>27.632000000000001</v>
      </c>
      <c r="V12" s="7">
        <v>28505</v>
      </c>
      <c r="W12" s="7">
        <f t="shared" si="7"/>
        <v>28.504999999999999</v>
      </c>
      <c r="X12">
        <v>27579</v>
      </c>
      <c r="Y12">
        <f t="shared" si="8"/>
        <v>27.579000000000001</v>
      </c>
      <c r="Z12" s="6">
        <v>971</v>
      </c>
      <c r="AA12" s="6">
        <f t="shared" si="9"/>
        <v>0.97099999999999997</v>
      </c>
      <c r="AB12" s="7">
        <v>969</v>
      </c>
      <c r="AC12" s="7">
        <f t="shared" si="10"/>
        <v>0.96899999999999997</v>
      </c>
      <c r="AD12">
        <v>999</v>
      </c>
      <c r="AE12">
        <f t="shared" si="11"/>
        <v>0.999</v>
      </c>
    </row>
    <row r="13" spans="1:31">
      <c r="A13">
        <v>11</v>
      </c>
      <c r="B13" s="6">
        <v>43.9</v>
      </c>
      <c r="C13" s="7">
        <v>44</v>
      </c>
      <c r="D13">
        <v>43.2</v>
      </c>
      <c r="E13" s="6">
        <v>43</v>
      </c>
      <c r="F13" s="7">
        <v>43.2</v>
      </c>
      <c r="G13">
        <v>42.3</v>
      </c>
      <c r="H13" s="6">
        <v>36289</v>
      </c>
      <c r="I13" s="6">
        <f t="shared" si="0"/>
        <v>36.289000000000001</v>
      </c>
      <c r="J13" s="7">
        <v>35668</v>
      </c>
      <c r="K13" s="7">
        <f t="shared" si="1"/>
        <v>35.667999999999999</v>
      </c>
      <c r="L13">
        <v>36022</v>
      </c>
      <c r="M13">
        <f t="shared" si="2"/>
        <v>36.021999999999998</v>
      </c>
      <c r="N13" s="6">
        <v>15916</v>
      </c>
      <c r="O13" s="6">
        <f t="shared" si="3"/>
        <v>15.916</v>
      </c>
      <c r="P13" s="7">
        <v>15707</v>
      </c>
      <c r="Q13" s="7">
        <f t="shared" si="4"/>
        <v>15.707000000000001</v>
      </c>
      <c r="R13">
        <v>15548</v>
      </c>
      <c r="S13">
        <f t="shared" si="5"/>
        <v>15.548</v>
      </c>
      <c r="T13" s="6">
        <v>20373</v>
      </c>
      <c r="U13" s="6">
        <f t="shared" si="6"/>
        <v>20.373000000000001</v>
      </c>
      <c r="V13" s="7">
        <v>19962</v>
      </c>
      <c r="W13" s="7">
        <f t="shared" si="7"/>
        <v>19.962</v>
      </c>
      <c r="X13">
        <v>20474</v>
      </c>
      <c r="Y13">
        <f t="shared" si="8"/>
        <v>20.474</v>
      </c>
      <c r="Z13" s="6">
        <v>715</v>
      </c>
      <c r="AA13" s="6">
        <f t="shared" si="9"/>
        <v>0.71499999999999997</v>
      </c>
      <c r="AB13" s="7">
        <v>710</v>
      </c>
      <c r="AC13" s="7">
        <f t="shared" si="10"/>
        <v>0.71</v>
      </c>
      <c r="AD13">
        <v>728</v>
      </c>
      <c r="AE13">
        <f t="shared" si="11"/>
        <v>0.72799999999999998</v>
      </c>
    </row>
    <row r="14" spans="1:31">
      <c r="A14">
        <v>12</v>
      </c>
      <c r="B14" s="6">
        <v>29.3</v>
      </c>
      <c r="C14" s="7">
        <v>28.9</v>
      </c>
      <c r="D14">
        <v>29.2</v>
      </c>
      <c r="E14" s="6">
        <v>28.6</v>
      </c>
      <c r="F14" s="7">
        <v>28.2</v>
      </c>
      <c r="G14">
        <v>28.4</v>
      </c>
      <c r="H14" s="6">
        <v>25044</v>
      </c>
      <c r="I14" s="6">
        <f t="shared" si="0"/>
        <v>25.044</v>
      </c>
      <c r="J14" s="7">
        <v>25106</v>
      </c>
      <c r="K14" s="7">
        <f t="shared" si="1"/>
        <v>25.106000000000002</v>
      </c>
      <c r="L14">
        <v>25861</v>
      </c>
      <c r="M14">
        <f t="shared" si="2"/>
        <v>25.861000000000001</v>
      </c>
      <c r="N14" s="6">
        <v>7347</v>
      </c>
      <c r="O14" s="6">
        <f t="shared" si="3"/>
        <v>7.3470000000000004</v>
      </c>
      <c r="P14" s="7">
        <v>7257</v>
      </c>
      <c r="Q14" s="7">
        <f t="shared" si="4"/>
        <v>7.2569999999999997</v>
      </c>
      <c r="R14">
        <v>7540</v>
      </c>
      <c r="S14">
        <f t="shared" si="5"/>
        <v>7.54</v>
      </c>
      <c r="T14" s="6">
        <v>17697</v>
      </c>
      <c r="U14" s="6">
        <f t="shared" si="6"/>
        <v>17.696999999999999</v>
      </c>
      <c r="V14" s="7">
        <v>17849</v>
      </c>
      <c r="W14" s="7">
        <f t="shared" si="7"/>
        <v>17.849</v>
      </c>
      <c r="X14">
        <v>18321</v>
      </c>
      <c r="Y14">
        <f t="shared" si="8"/>
        <v>18.321000000000002</v>
      </c>
      <c r="Z14" s="6">
        <v>659</v>
      </c>
      <c r="AA14" s="6">
        <f t="shared" si="9"/>
        <v>0.65900000000000003</v>
      </c>
      <c r="AB14" s="7">
        <v>658</v>
      </c>
      <c r="AC14" s="7">
        <f t="shared" si="10"/>
        <v>0.65800000000000003</v>
      </c>
      <c r="AD14">
        <v>673</v>
      </c>
      <c r="AE14">
        <f t="shared" si="11"/>
        <v>0.67300000000000004</v>
      </c>
    </row>
    <row r="15" spans="1:31">
      <c r="A15">
        <v>13</v>
      </c>
      <c r="B15" s="6">
        <v>27.6</v>
      </c>
      <c r="C15" s="7">
        <v>28.5</v>
      </c>
      <c r="D15">
        <v>27.9</v>
      </c>
      <c r="E15" s="6">
        <v>26.8</v>
      </c>
      <c r="F15" s="7">
        <v>27.7</v>
      </c>
      <c r="G15">
        <v>21.1</v>
      </c>
      <c r="H15" s="6">
        <v>25695</v>
      </c>
      <c r="I15" s="6">
        <f t="shared" si="0"/>
        <v>25.695</v>
      </c>
      <c r="J15" s="7">
        <v>25473</v>
      </c>
      <c r="K15" s="7">
        <f t="shared" si="1"/>
        <v>25.472999999999999</v>
      </c>
      <c r="L15">
        <v>26235</v>
      </c>
      <c r="M15">
        <f t="shared" si="2"/>
        <v>26.234999999999999</v>
      </c>
      <c r="N15" s="6">
        <v>7081</v>
      </c>
      <c r="O15" s="6">
        <f t="shared" si="3"/>
        <v>7.0810000000000004</v>
      </c>
      <c r="P15" s="7">
        <v>7267</v>
      </c>
      <c r="Q15" s="7">
        <f t="shared" si="4"/>
        <v>7.2670000000000003</v>
      </c>
      <c r="R15">
        <v>7315</v>
      </c>
      <c r="S15">
        <f t="shared" si="5"/>
        <v>7.3150000000000004</v>
      </c>
      <c r="T15" s="6">
        <v>18614</v>
      </c>
      <c r="U15" s="6">
        <f t="shared" si="6"/>
        <v>18.614000000000001</v>
      </c>
      <c r="V15" s="7">
        <v>18205</v>
      </c>
      <c r="W15" s="7">
        <f t="shared" si="7"/>
        <v>18.204999999999998</v>
      </c>
      <c r="X15">
        <v>18920</v>
      </c>
      <c r="Y15">
        <f t="shared" si="8"/>
        <v>18.920000000000002</v>
      </c>
      <c r="Z15" s="6">
        <v>732</v>
      </c>
      <c r="AA15" s="6">
        <f t="shared" si="9"/>
        <v>0.73199999999999998</v>
      </c>
      <c r="AB15" s="7">
        <v>730</v>
      </c>
      <c r="AC15" s="7">
        <f t="shared" si="10"/>
        <v>0.73</v>
      </c>
      <c r="AD15">
        <v>741</v>
      </c>
      <c r="AE15">
        <f t="shared" si="11"/>
        <v>0.74099999999999999</v>
      </c>
    </row>
    <row r="16" spans="1:31">
      <c r="A16">
        <v>14</v>
      </c>
      <c r="B16" s="6">
        <v>26</v>
      </c>
      <c r="C16" s="7">
        <v>24.9</v>
      </c>
      <c r="D16">
        <v>24.3</v>
      </c>
      <c r="E16" s="6">
        <v>25.4</v>
      </c>
      <c r="F16" s="7">
        <v>24.4</v>
      </c>
      <c r="G16">
        <v>23.8</v>
      </c>
      <c r="H16" s="6">
        <v>33514</v>
      </c>
      <c r="I16" s="6">
        <f t="shared" si="0"/>
        <v>33.514000000000003</v>
      </c>
      <c r="J16" s="7">
        <v>33084</v>
      </c>
      <c r="K16" s="7">
        <f t="shared" si="1"/>
        <v>33.084000000000003</v>
      </c>
      <c r="L16">
        <v>32946</v>
      </c>
      <c r="M16">
        <f t="shared" si="2"/>
        <v>32.945999999999998</v>
      </c>
      <c r="N16" s="6">
        <v>8703</v>
      </c>
      <c r="O16" s="6">
        <f t="shared" si="3"/>
        <v>8.7029999999999994</v>
      </c>
      <c r="P16" s="7">
        <v>8246</v>
      </c>
      <c r="Q16" s="7">
        <f t="shared" si="4"/>
        <v>8.2460000000000004</v>
      </c>
      <c r="R16">
        <v>8007</v>
      </c>
      <c r="S16">
        <f t="shared" si="5"/>
        <v>8.0069999999999997</v>
      </c>
      <c r="T16" s="6">
        <v>24811</v>
      </c>
      <c r="U16" s="6">
        <f t="shared" si="6"/>
        <v>24.811</v>
      </c>
      <c r="V16" s="7">
        <v>24838</v>
      </c>
      <c r="W16" s="7">
        <f t="shared" si="7"/>
        <v>24.838000000000001</v>
      </c>
      <c r="X16">
        <v>24939</v>
      </c>
      <c r="Y16">
        <f t="shared" si="8"/>
        <v>24.939</v>
      </c>
      <c r="Z16" s="6">
        <v>795</v>
      </c>
      <c r="AA16" s="6">
        <f t="shared" si="9"/>
        <v>0.79500000000000004</v>
      </c>
      <c r="AB16" s="7">
        <v>752</v>
      </c>
      <c r="AC16" s="7">
        <f t="shared" si="10"/>
        <v>0.752</v>
      </c>
      <c r="AD16">
        <v>755</v>
      </c>
      <c r="AE16">
        <f t="shared" si="11"/>
        <v>0.755</v>
      </c>
    </row>
    <row r="17" spans="1:31">
      <c r="A17">
        <v>15</v>
      </c>
      <c r="B17" s="6">
        <v>30.8</v>
      </c>
      <c r="C17" s="7">
        <v>31.6</v>
      </c>
      <c r="D17">
        <v>31.7</v>
      </c>
      <c r="E17" s="6">
        <v>30</v>
      </c>
      <c r="F17" s="7">
        <v>30.8</v>
      </c>
      <c r="G17">
        <v>30.8</v>
      </c>
      <c r="H17" s="6">
        <v>27194</v>
      </c>
      <c r="I17" s="6">
        <f t="shared" si="0"/>
        <v>27.193999999999999</v>
      </c>
      <c r="J17" s="7">
        <v>26805</v>
      </c>
      <c r="K17" s="7">
        <f t="shared" si="1"/>
        <v>26.805</v>
      </c>
      <c r="L17">
        <v>26277</v>
      </c>
      <c r="M17">
        <f t="shared" si="2"/>
        <v>26.277000000000001</v>
      </c>
      <c r="N17" s="6">
        <v>8370</v>
      </c>
      <c r="O17" s="6">
        <f t="shared" si="3"/>
        <v>8.3699999999999992</v>
      </c>
      <c r="P17" s="7">
        <v>8484</v>
      </c>
      <c r="Q17" s="7">
        <f t="shared" si="4"/>
        <v>8.484</v>
      </c>
      <c r="R17">
        <v>8330</v>
      </c>
      <c r="S17">
        <f t="shared" si="5"/>
        <v>8.33</v>
      </c>
      <c r="T17" s="6">
        <v>18824</v>
      </c>
      <c r="U17" s="6">
        <f t="shared" si="6"/>
        <v>18.824000000000002</v>
      </c>
      <c r="V17" s="7">
        <v>18321</v>
      </c>
      <c r="W17" s="7">
        <f t="shared" si="7"/>
        <v>18.321000000000002</v>
      </c>
      <c r="X17">
        <v>17947</v>
      </c>
      <c r="Y17">
        <f t="shared" si="8"/>
        <v>17.946999999999999</v>
      </c>
      <c r="Z17" s="6">
        <v>723</v>
      </c>
      <c r="AA17" s="6">
        <f t="shared" si="9"/>
        <v>0.72299999999999998</v>
      </c>
      <c r="AB17" s="7">
        <v>746</v>
      </c>
      <c r="AC17" s="7">
        <f t="shared" si="10"/>
        <v>0.746</v>
      </c>
      <c r="AD17">
        <v>751</v>
      </c>
      <c r="AE17">
        <f t="shared" si="11"/>
        <v>0.751</v>
      </c>
    </row>
    <row r="18" spans="1:31">
      <c r="A18">
        <v>16</v>
      </c>
      <c r="B18" s="6">
        <v>22.1</v>
      </c>
      <c r="C18" s="7">
        <v>24.1</v>
      </c>
      <c r="D18">
        <v>24.3</v>
      </c>
      <c r="E18" s="6">
        <v>21.5</v>
      </c>
      <c r="F18" s="7">
        <v>23.5</v>
      </c>
      <c r="G18">
        <v>23.6</v>
      </c>
      <c r="H18" s="6">
        <v>29818</v>
      </c>
      <c r="I18" s="6">
        <f t="shared" si="0"/>
        <v>29.818000000000001</v>
      </c>
      <c r="J18" s="7">
        <v>29367</v>
      </c>
      <c r="K18" s="7">
        <f t="shared" si="1"/>
        <v>29.367000000000001</v>
      </c>
      <c r="L18">
        <v>30389</v>
      </c>
      <c r="M18">
        <f t="shared" si="2"/>
        <v>30.388999999999999</v>
      </c>
      <c r="N18" s="6">
        <v>6592</v>
      </c>
      <c r="O18" s="6">
        <f t="shared" si="3"/>
        <v>6.5919999999999996</v>
      </c>
      <c r="P18" s="7">
        <v>7090</v>
      </c>
      <c r="Q18" s="7">
        <f t="shared" si="4"/>
        <v>7.09</v>
      </c>
      <c r="R18">
        <v>7376</v>
      </c>
      <c r="S18">
        <f t="shared" si="5"/>
        <v>7.3760000000000003</v>
      </c>
      <c r="T18" s="6">
        <v>23226</v>
      </c>
      <c r="U18" s="6">
        <f t="shared" si="6"/>
        <v>23.225999999999999</v>
      </c>
      <c r="V18" s="7">
        <v>22278</v>
      </c>
      <c r="W18" s="7">
        <f t="shared" si="7"/>
        <v>22.277999999999999</v>
      </c>
      <c r="X18">
        <v>23013</v>
      </c>
      <c r="Y18">
        <f t="shared" si="8"/>
        <v>23.013000000000002</v>
      </c>
      <c r="Z18" s="6">
        <v>835</v>
      </c>
      <c r="AA18" s="6">
        <f t="shared" si="9"/>
        <v>0.83499999999999996</v>
      </c>
      <c r="AB18" s="7">
        <v>853</v>
      </c>
      <c r="AC18" s="7">
        <f t="shared" si="10"/>
        <v>0.85299999999999998</v>
      </c>
      <c r="AD18">
        <v>878</v>
      </c>
      <c r="AE18">
        <f t="shared" si="11"/>
        <v>0.878</v>
      </c>
    </row>
    <row r="19" spans="1:31">
      <c r="A19">
        <v>17</v>
      </c>
      <c r="B19" s="6">
        <v>23.1</v>
      </c>
      <c r="C19" s="7">
        <v>21.8</v>
      </c>
      <c r="D19">
        <v>25.5</v>
      </c>
      <c r="E19" s="6">
        <v>22.6</v>
      </c>
      <c r="F19" s="7">
        <v>21.4</v>
      </c>
      <c r="G19">
        <v>24.9</v>
      </c>
      <c r="H19" s="6">
        <v>33509</v>
      </c>
      <c r="I19" s="6">
        <f t="shared" si="0"/>
        <v>33.509</v>
      </c>
      <c r="J19" s="7">
        <v>33423</v>
      </c>
      <c r="K19" s="7">
        <f t="shared" si="1"/>
        <v>33.423000000000002</v>
      </c>
      <c r="L19">
        <v>33455</v>
      </c>
      <c r="M19">
        <f t="shared" si="2"/>
        <v>33.454999999999998</v>
      </c>
      <c r="N19" s="6">
        <v>7744</v>
      </c>
      <c r="O19" s="6">
        <f t="shared" si="3"/>
        <v>7.7439999999999998</v>
      </c>
      <c r="P19" s="7">
        <v>7302</v>
      </c>
      <c r="Q19" s="7">
        <f t="shared" si="4"/>
        <v>7.3019999999999996</v>
      </c>
      <c r="R19">
        <v>8535</v>
      </c>
      <c r="S19">
        <f t="shared" si="5"/>
        <v>8.5350000000000001</v>
      </c>
      <c r="T19" s="6">
        <v>25766</v>
      </c>
      <c r="U19" s="6">
        <f t="shared" si="6"/>
        <v>25.765999999999998</v>
      </c>
      <c r="V19" s="7">
        <v>26121</v>
      </c>
      <c r="W19" s="7">
        <f t="shared" si="7"/>
        <v>26.120999999999999</v>
      </c>
      <c r="X19">
        <v>24919</v>
      </c>
      <c r="Y19">
        <f t="shared" si="8"/>
        <v>24.919</v>
      </c>
      <c r="Z19" s="6">
        <v>810</v>
      </c>
      <c r="AA19" s="6">
        <f t="shared" si="9"/>
        <v>0.81</v>
      </c>
      <c r="AB19" s="7">
        <v>761</v>
      </c>
      <c r="AC19" s="7">
        <f t="shared" si="10"/>
        <v>0.76100000000000001</v>
      </c>
      <c r="AD19">
        <v>873</v>
      </c>
      <c r="AE19">
        <f t="shared" si="11"/>
        <v>0.873</v>
      </c>
    </row>
    <row r="20" spans="1:31">
      <c r="A20">
        <v>18</v>
      </c>
      <c r="B20" s="6">
        <v>27.3</v>
      </c>
      <c r="C20" s="7">
        <v>26.1</v>
      </c>
      <c r="D20">
        <v>27.6</v>
      </c>
      <c r="E20" s="6">
        <v>26.6</v>
      </c>
      <c r="F20" s="7">
        <v>25.5</v>
      </c>
      <c r="G20">
        <v>27</v>
      </c>
      <c r="H20" s="6">
        <v>32176</v>
      </c>
      <c r="I20" s="6">
        <f t="shared" si="0"/>
        <v>32.176000000000002</v>
      </c>
      <c r="J20" s="7">
        <v>31583</v>
      </c>
      <c r="K20" s="7">
        <f t="shared" si="1"/>
        <v>31.582999999999998</v>
      </c>
      <c r="L20">
        <v>32753</v>
      </c>
      <c r="M20">
        <f t="shared" si="2"/>
        <v>32.753</v>
      </c>
      <c r="N20" s="6">
        <v>8782</v>
      </c>
      <c r="O20" s="6">
        <f t="shared" si="3"/>
        <v>8.782</v>
      </c>
      <c r="P20" s="7">
        <v>8240</v>
      </c>
      <c r="Q20" s="7">
        <f t="shared" si="4"/>
        <v>8.24</v>
      </c>
      <c r="R20">
        <v>9047</v>
      </c>
      <c r="S20">
        <f t="shared" si="5"/>
        <v>9.0470000000000006</v>
      </c>
      <c r="T20" s="6">
        <v>23394</v>
      </c>
      <c r="U20" s="6">
        <f t="shared" si="6"/>
        <v>23.393999999999998</v>
      </c>
      <c r="V20" s="7">
        <v>23344</v>
      </c>
      <c r="W20" s="7">
        <f t="shared" si="7"/>
        <v>23.344000000000001</v>
      </c>
      <c r="X20">
        <v>23706</v>
      </c>
      <c r="Y20">
        <f t="shared" si="8"/>
        <v>23.706</v>
      </c>
      <c r="Z20" s="6">
        <v>794</v>
      </c>
      <c r="AA20" s="6">
        <f t="shared" si="9"/>
        <v>0.79400000000000004</v>
      </c>
      <c r="AB20" s="7">
        <v>780</v>
      </c>
      <c r="AC20" s="7">
        <f t="shared" si="10"/>
        <v>0.78</v>
      </c>
      <c r="AD20">
        <v>796</v>
      </c>
      <c r="AE20">
        <f t="shared" si="11"/>
        <v>0.79600000000000004</v>
      </c>
    </row>
    <row r="21" spans="1:31">
      <c r="A21">
        <v>19</v>
      </c>
      <c r="B21" s="6">
        <v>29.1</v>
      </c>
      <c r="C21" s="7">
        <v>34.4</v>
      </c>
      <c r="D21">
        <v>31.9</v>
      </c>
      <c r="E21" s="6">
        <v>28.4</v>
      </c>
      <c r="F21" s="7">
        <v>33.5</v>
      </c>
      <c r="G21">
        <v>31.2</v>
      </c>
      <c r="H21" s="6">
        <v>26538</v>
      </c>
      <c r="I21" s="6">
        <f t="shared" si="0"/>
        <v>26.538</v>
      </c>
      <c r="J21" s="7">
        <v>25988</v>
      </c>
      <c r="K21" s="7">
        <f t="shared" si="1"/>
        <v>25.988</v>
      </c>
      <c r="L21">
        <v>27242</v>
      </c>
      <c r="M21">
        <f t="shared" si="2"/>
        <v>27.242000000000001</v>
      </c>
      <c r="N21" s="6">
        <v>7710</v>
      </c>
      <c r="O21" s="6">
        <f t="shared" si="3"/>
        <v>7.71</v>
      </c>
      <c r="P21" s="7">
        <v>8935</v>
      </c>
      <c r="Q21" s="7">
        <f t="shared" si="4"/>
        <v>8.9350000000000005</v>
      </c>
      <c r="R21">
        <v>8690</v>
      </c>
      <c r="S21">
        <f t="shared" si="5"/>
        <v>8.69</v>
      </c>
      <c r="T21" s="6">
        <v>18828</v>
      </c>
      <c r="U21" s="6">
        <f t="shared" si="6"/>
        <v>18.827999999999999</v>
      </c>
      <c r="V21" s="7">
        <v>17053</v>
      </c>
      <c r="W21" s="7">
        <f t="shared" si="7"/>
        <v>17.053000000000001</v>
      </c>
      <c r="X21">
        <v>18551</v>
      </c>
      <c r="Y21">
        <f t="shared" si="8"/>
        <v>18.550999999999998</v>
      </c>
      <c r="Z21" s="6">
        <v>565</v>
      </c>
      <c r="AA21" s="6">
        <f t="shared" si="9"/>
        <v>0.56499999999999995</v>
      </c>
      <c r="AB21" s="7">
        <v>657</v>
      </c>
      <c r="AC21" s="7">
        <f t="shared" si="10"/>
        <v>0.65700000000000003</v>
      </c>
      <c r="AD21">
        <v>609</v>
      </c>
      <c r="AE21">
        <f t="shared" si="11"/>
        <v>0.60899999999999999</v>
      </c>
    </row>
    <row r="22" spans="1:31">
      <c r="A22">
        <v>20</v>
      </c>
      <c r="B22" s="6">
        <v>23.1</v>
      </c>
      <c r="C22" s="7">
        <v>23.2</v>
      </c>
      <c r="D22">
        <v>25.4</v>
      </c>
      <c r="E22" s="6">
        <v>22.5</v>
      </c>
      <c r="F22" s="7">
        <v>22.7</v>
      </c>
      <c r="G22">
        <v>24.7</v>
      </c>
      <c r="H22" s="6">
        <v>28082</v>
      </c>
      <c r="I22" s="6">
        <f t="shared" si="0"/>
        <v>28.082000000000001</v>
      </c>
      <c r="J22" s="7">
        <v>28476</v>
      </c>
      <c r="K22" s="7">
        <f t="shared" si="1"/>
        <v>28.475999999999999</v>
      </c>
      <c r="L22">
        <v>28842</v>
      </c>
      <c r="M22">
        <f t="shared" si="2"/>
        <v>28.841999999999999</v>
      </c>
      <c r="N22" s="6">
        <v>6483</v>
      </c>
      <c r="O22" s="6">
        <f t="shared" si="3"/>
        <v>6.4829999999999997</v>
      </c>
      <c r="P22" s="7">
        <v>6609</v>
      </c>
      <c r="Q22" s="7">
        <f t="shared" si="4"/>
        <v>6.609</v>
      </c>
      <c r="R22">
        <v>7317</v>
      </c>
      <c r="S22">
        <f t="shared" si="5"/>
        <v>7.3170000000000002</v>
      </c>
      <c r="T22" s="6">
        <v>21599</v>
      </c>
      <c r="U22" s="6">
        <f t="shared" si="6"/>
        <v>21.599</v>
      </c>
      <c r="V22" s="7">
        <v>21867</v>
      </c>
      <c r="W22" s="7">
        <f t="shared" si="7"/>
        <v>21.867000000000001</v>
      </c>
      <c r="X22">
        <v>21525</v>
      </c>
      <c r="Y22">
        <f t="shared" si="8"/>
        <v>21.524999999999999</v>
      </c>
      <c r="Z22" s="6">
        <v>688</v>
      </c>
      <c r="AA22" s="6">
        <f t="shared" si="9"/>
        <v>0.68799999999999994</v>
      </c>
      <c r="AB22" s="7">
        <v>665</v>
      </c>
      <c r="AC22" s="7">
        <f t="shared" si="10"/>
        <v>0.66500000000000004</v>
      </c>
      <c r="AD22">
        <v>723</v>
      </c>
      <c r="AE22">
        <f t="shared" si="11"/>
        <v>0.72299999999999998</v>
      </c>
    </row>
    <row r="23" spans="1:31">
      <c r="A23">
        <v>21</v>
      </c>
      <c r="B23" s="6">
        <v>32.5</v>
      </c>
      <c r="C23" s="7">
        <v>33.200000000000003</v>
      </c>
      <c r="D23">
        <v>33.799999999999997</v>
      </c>
      <c r="E23" s="6">
        <v>31.7</v>
      </c>
      <c r="F23" s="7">
        <v>32.4</v>
      </c>
      <c r="G23">
        <v>33</v>
      </c>
      <c r="H23" s="6">
        <v>27243</v>
      </c>
      <c r="I23" s="6">
        <f t="shared" si="0"/>
        <v>27.242999999999999</v>
      </c>
      <c r="J23" s="7">
        <v>27175</v>
      </c>
      <c r="K23" s="7">
        <f t="shared" si="1"/>
        <v>27.175000000000001</v>
      </c>
      <c r="L23">
        <v>28794</v>
      </c>
      <c r="M23">
        <f t="shared" si="2"/>
        <v>28.794</v>
      </c>
      <c r="N23" s="6">
        <v>8848</v>
      </c>
      <c r="O23" s="6">
        <f t="shared" si="3"/>
        <v>8.8480000000000008</v>
      </c>
      <c r="P23" s="7">
        <v>9031</v>
      </c>
      <c r="Q23" s="7">
        <f t="shared" si="4"/>
        <v>9.0310000000000006</v>
      </c>
      <c r="R23">
        <v>9732</v>
      </c>
      <c r="S23">
        <f t="shared" si="5"/>
        <v>9.7319999999999993</v>
      </c>
      <c r="T23" s="6">
        <v>18395</v>
      </c>
      <c r="U23" s="6">
        <f t="shared" si="6"/>
        <v>18.395</v>
      </c>
      <c r="V23" s="7">
        <v>18144</v>
      </c>
      <c r="W23" s="7">
        <f t="shared" si="7"/>
        <v>18.143999999999998</v>
      </c>
      <c r="X23">
        <v>19062</v>
      </c>
      <c r="Y23">
        <f t="shared" si="8"/>
        <v>19.062000000000001</v>
      </c>
      <c r="Z23" s="6">
        <v>694</v>
      </c>
      <c r="AA23" s="6">
        <f t="shared" si="9"/>
        <v>0.69399999999999995</v>
      </c>
      <c r="AB23" s="7">
        <v>708</v>
      </c>
      <c r="AC23" s="7">
        <f t="shared" si="10"/>
        <v>0.70799999999999996</v>
      </c>
      <c r="AD23">
        <v>728</v>
      </c>
      <c r="AE23">
        <f t="shared" si="11"/>
        <v>0.72799999999999998</v>
      </c>
    </row>
    <row r="24" spans="1:31">
      <c r="A24">
        <v>22</v>
      </c>
      <c r="B24" s="6">
        <v>28.3</v>
      </c>
      <c r="C24" s="7">
        <v>28.4</v>
      </c>
      <c r="D24">
        <v>30.7</v>
      </c>
      <c r="E24" s="6">
        <v>27.6</v>
      </c>
      <c r="F24" s="7">
        <v>27.7</v>
      </c>
      <c r="G24">
        <v>29.9</v>
      </c>
      <c r="H24" s="6">
        <v>25026</v>
      </c>
      <c r="I24" s="6">
        <f t="shared" si="0"/>
        <v>25.026</v>
      </c>
      <c r="J24" s="7">
        <v>24790</v>
      </c>
      <c r="K24" s="7">
        <f t="shared" si="1"/>
        <v>24.79</v>
      </c>
      <c r="L24">
        <v>25745</v>
      </c>
      <c r="M24">
        <f t="shared" si="2"/>
        <v>25.745000000000001</v>
      </c>
      <c r="N24" s="6">
        <v>7078</v>
      </c>
      <c r="O24" s="6">
        <f t="shared" si="3"/>
        <v>7.0780000000000003</v>
      </c>
      <c r="P24" s="7">
        <v>7044</v>
      </c>
      <c r="Q24" s="7">
        <f t="shared" si="4"/>
        <v>7.0439999999999996</v>
      </c>
      <c r="R24">
        <v>7902</v>
      </c>
      <c r="S24">
        <f t="shared" si="5"/>
        <v>7.9020000000000001</v>
      </c>
      <c r="T24" s="6">
        <v>17947</v>
      </c>
      <c r="U24" s="6">
        <f t="shared" si="6"/>
        <v>17.946999999999999</v>
      </c>
      <c r="V24" s="7">
        <v>17746</v>
      </c>
      <c r="W24" s="7">
        <f t="shared" si="7"/>
        <v>17.745999999999999</v>
      </c>
      <c r="X24">
        <v>17843</v>
      </c>
      <c r="Y24">
        <f t="shared" si="8"/>
        <v>17.843</v>
      </c>
      <c r="Z24" s="6">
        <v>604</v>
      </c>
      <c r="AA24" s="6">
        <f t="shared" si="9"/>
        <v>0.60399999999999998</v>
      </c>
      <c r="AB24" s="7">
        <v>596</v>
      </c>
      <c r="AC24" s="7">
        <f t="shared" si="10"/>
        <v>0.59599999999999997</v>
      </c>
      <c r="AD24">
        <v>642</v>
      </c>
      <c r="AE24">
        <f t="shared" si="11"/>
        <v>0.64200000000000002</v>
      </c>
    </row>
    <row r="25" spans="1:31">
      <c r="A25">
        <v>23</v>
      </c>
      <c r="B25" s="6">
        <v>18.600000000000001</v>
      </c>
      <c r="C25" s="7">
        <v>20.399999999999999</v>
      </c>
      <c r="D25">
        <v>18.399999999999999</v>
      </c>
      <c r="E25" s="6">
        <v>18.100000000000001</v>
      </c>
      <c r="F25" s="7">
        <v>19.8</v>
      </c>
      <c r="G25">
        <v>17.899999999999999</v>
      </c>
      <c r="H25" s="6">
        <v>41265</v>
      </c>
      <c r="I25" s="6">
        <f t="shared" si="0"/>
        <v>41.265000000000001</v>
      </c>
      <c r="J25" s="7">
        <v>40492</v>
      </c>
      <c r="K25" s="7">
        <f t="shared" si="1"/>
        <v>40.491999999999997</v>
      </c>
      <c r="L25">
        <v>41343</v>
      </c>
      <c r="M25">
        <f t="shared" si="2"/>
        <v>41.343000000000004</v>
      </c>
      <c r="N25" s="6">
        <v>7665</v>
      </c>
      <c r="O25" s="6">
        <f t="shared" si="3"/>
        <v>7.665</v>
      </c>
      <c r="P25" s="7">
        <v>8268</v>
      </c>
      <c r="Q25" s="7">
        <f t="shared" si="4"/>
        <v>8.2680000000000007</v>
      </c>
      <c r="R25">
        <v>7602</v>
      </c>
      <c r="S25">
        <f t="shared" si="5"/>
        <v>7.6020000000000003</v>
      </c>
      <c r="T25" s="6">
        <v>33600</v>
      </c>
      <c r="U25" s="6">
        <f t="shared" si="6"/>
        <v>33.6</v>
      </c>
      <c r="V25" s="7">
        <v>32224</v>
      </c>
      <c r="W25" s="7">
        <f t="shared" si="7"/>
        <v>32.223999999999997</v>
      </c>
      <c r="X25">
        <v>33741</v>
      </c>
      <c r="Y25">
        <f t="shared" si="8"/>
        <v>33.741</v>
      </c>
      <c r="Z25" s="6">
        <v>1084</v>
      </c>
      <c r="AA25" s="6">
        <f t="shared" si="9"/>
        <v>1.0840000000000001</v>
      </c>
      <c r="AB25" s="7">
        <v>1171</v>
      </c>
      <c r="AC25" s="7">
        <f t="shared" si="10"/>
        <v>1.171</v>
      </c>
      <c r="AD25">
        <v>1124</v>
      </c>
      <c r="AE25">
        <f t="shared" si="11"/>
        <v>1.1240000000000001</v>
      </c>
    </row>
    <row r="26" spans="1:31">
      <c r="A26">
        <v>24</v>
      </c>
      <c r="B26" s="6">
        <v>45.5</v>
      </c>
      <c r="C26" s="7">
        <v>47</v>
      </c>
      <c r="D26">
        <v>45.7</v>
      </c>
      <c r="E26" s="6">
        <v>44.6</v>
      </c>
      <c r="F26" s="7">
        <v>46</v>
      </c>
      <c r="G26">
        <v>44.9</v>
      </c>
      <c r="H26" s="6">
        <v>40945</v>
      </c>
      <c r="I26" s="6">
        <f t="shared" si="0"/>
        <v>40.945</v>
      </c>
      <c r="J26" s="7">
        <v>39886</v>
      </c>
      <c r="K26" s="7">
        <f t="shared" si="1"/>
        <v>39.886000000000003</v>
      </c>
      <c r="L26">
        <v>40806</v>
      </c>
      <c r="M26">
        <f t="shared" si="2"/>
        <v>40.805999999999997</v>
      </c>
      <c r="N26" s="6">
        <v>18612</v>
      </c>
      <c r="O26" s="6">
        <f t="shared" si="3"/>
        <v>18.611999999999998</v>
      </c>
      <c r="P26" s="7">
        <v>18720</v>
      </c>
      <c r="Q26" s="7">
        <f t="shared" si="4"/>
        <v>18.72</v>
      </c>
      <c r="R26">
        <v>18668</v>
      </c>
      <c r="S26">
        <f t="shared" si="5"/>
        <v>18.667999999999999</v>
      </c>
      <c r="T26" s="6">
        <v>22334</v>
      </c>
      <c r="U26" s="6">
        <f t="shared" si="6"/>
        <v>22.334</v>
      </c>
      <c r="V26" s="7">
        <v>21146</v>
      </c>
      <c r="W26" s="7">
        <f t="shared" si="7"/>
        <v>21.146000000000001</v>
      </c>
      <c r="X26">
        <v>22138</v>
      </c>
      <c r="Y26">
        <f t="shared" si="8"/>
        <v>22.138000000000002</v>
      </c>
      <c r="Z26" s="6">
        <v>789</v>
      </c>
      <c r="AA26" s="6">
        <f t="shared" si="9"/>
        <v>0.78900000000000003</v>
      </c>
      <c r="AB26" s="7">
        <v>799</v>
      </c>
      <c r="AC26" s="7">
        <f t="shared" si="10"/>
        <v>0.79900000000000004</v>
      </c>
      <c r="AD26">
        <v>793</v>
      </c>
      <c r="AE26">
        <f t="shared" si="11"/>
        <v>0.79300000000000004</v>
      </c>
    </row>
    <row r="27" spans="1:31">
      <c r="A27">
        <v>25</v>
      </c>
      <c r="B27" s="6">
        <v>21.9</v>
      </c>
      <c r="C27" s="7">
        <v>22.9</v>
      </c>
      <c r="D27">
        <v>20.7</v>
      </c>
      <c r="E27" s="6">
        <v>21.4</v>
      </c>
      <c r="F27" s="7">
        <v>22.3</v>
      </c>
      <c r="G27">
        <v>20.3</v>
      </c>
      <c r="H27" s="6">
        <v>37678</v>
      </c>
      <c r="I27" s="6">
        <f t="shared" si="0"/>
        <v>37.677999999999997</v>
      </c>
      <c r="J27" s="7">
        <v>38721</v>
      </c>
      <c r="K27" s="7">
        <f t="shared" si="1"/>
        <v>38.720999999999997</v>
      </c>
      <c r="L27">
        <v>38552</v>
      </c>
      <c r="M27">
        <f t="shared" si="2"/>
        <v>38.552</v>
      </c>
      <c r="N27" s="6">
        <v>8245</v>
      </c>
      <c r="O27" s="6">
        <f t="shared" si="3"/>
        <v>8.2449999999999992</v>
      </c>
      <c r="P27" s="7">
        <v>8854</v>
      </c>
      <c r="Q27" s="7">
        <f t="shared" si="4"/>
        <v>8.8539999999999992</v>
      </c>
      <c r="R27">
        <v>7998</v>
      </c>
      <c r="S27">
        <f t="shared" si="5"/>
        <v>7.9980000000000002</v>
      </c>
      <c r="T27" s="6">
        <v>29433</v>
      </c>
      <c r="U27" s="6">
        <f t="shared" si="6"/>
        <v>29.433</v>
      </c>
      <c r="V27" s="7">
        <v>29867</v>
      </c>
      <c r="W27" s="7">
        <f t="shared" si="7"/>
        <v>29.867000000000001</v>
      </c>
      <c r="X27">
        <v>30554</v>
      </c>
      <c r="Y27">
        <f t="shared" si="8"/>
        <v>30.553999999999998</v>
      </c>
      <c r="Z27" s="6">
        <v>895</v>
      </c>
      <c r="AA27" s="6">
        <f t="shared" si="9"/>
        <v>0.89500000000000002</v>
      </c>
      <c r="AB27" s="7">
        <v>922</v>
      </c>
      <c r="AC27" s="7">
        <f t="shared" si="10"/>
        <v>0.92200000000000004</v>
      </c>
      <c r="AD27">
        <v>907</v>
      </c>
      <c r="AE27">
        <f t="shared" si="11"/>
        <v>0.90700000000000003</v>
      </c>
    </row>
    <row r="28" spans="1:31">
      <c r="A28">
        <v>26</v>
      </c>
      <c r="B28" s="6">
        <v>28.2</v>
      </c>
      <c r="C28" s="7">
        <v>26.6</v>
      </c>
      <c r="D28">
        <v>28.7</v>
      </c>
      <c r="E28" s="6">
        <v>27.4</v>
      </c>
      <c r="F28" s="7">
        <v>26</v>
      </c>
      <c r="G28">
        <v>27.9</v>
      </c>
      <c r="H28" s="6">
        <v>36533</v>
      </c>
      <c r="I28" s="6">
        <f t="shared" si="0"/>
        <v>36.533000000000001</v>
      </c>
      <c r="J28" s="7">
        <v>36754</v>
      </c>
      <c r="K28" s="7">
        <f t="shared" si="1"/>
        <v>36.753999999999998</v>
      </c>
      <c r="L28">
        <v>35993</v>
      </c>
      <c r="M28">
        <f t="shared" si="2"/>
        <v>35.993000000000002</v>
      </c>
      <c r="N28" s="6">
        <v>10293</v>
      </c>
      <c r="O28" s="6">
        <f t="shared" si="3"/>
        <v>10.292999999999999</v>
      </c>
      <c r="P28" s="7">
        <v>9789</v>
      </c>
      <c r="Q28" s="7">
        <f t="shared" si="4"/>
        <v>9.7889999999999997</v>
      </c>
      <c r="R28">
        <v>10336</v>
      </c>
      <c r="S28">
        <f t="shared" si="5"/>
        <v>10.336</v>
      </c>
      <c r="T28" s="6">
        <v>26240</v>
      </c>
      <c r="U28" s="6">
        <f t="shared" si="6"/>
        <v>26.24</v>
      </c>
      <c r="V28" s="7">
        <v>26965</v>
      </c>
      <c r="W28" s="7">
        <f t="shared" si="7"/>
        <v>26.965</v>
      </c>
      <c r="X28">
        <v>26658</v>
      </c>
      <c r="Y28">
        <f t="shared" si="8"/>
        <v>26.658000000000001</v>
      </c>
      <c r="Z28" s="6">
        <v>984</v>
      </c>
      <c r="AA28" s="6">
        <f t="shared" si="9"/>
        <v>0.98399999999999999</v>
      </c>
      <c r="AB28" s="7">
        <v>954</v>
      </c>
      <c r="AC28" s="7">
        <f t="shared" si="10"/>
        <v>0.95399999999999996</v>
      </c>
      <c r="AD28">
        <v>1001</v>
      </c>
      <c r="AE28">
        <f t="shared" si="11"/>
        <v>1.0009999999999999</v>
      </c>
    </row>
    <row r="29" spans="1:31">
      <c r="A29">
        <v>27</v>
      </c>
      <c r="B29" s="6">
        <v>22.1</v>
      </c>
      <c r="C29" s="7">
        <v>22.3</v>
      </c>
      <c r="D29">
        <v>21.6</v>
      </c>
      <c r="E29" s="6">
        <v>21.6</v>
      </c>
      <c r="F29" s="7">
        <v>21.8</v>
      </c>
      <c r="G29">
        <v>21.1</v>
      </c>
      <c r="H29" s="6">
        <v>38414</v>
      </c>
      <c r="I29" s="6">
        <f t="shared" si="0"/>
        <v>38.414000000000001</v>
      </c>
      <c r="J29" s="7">
        <v>38673</v>
      </c>
      <c r="K29" s="7">
        <f t="shared" si="1"/>
        <v>38.673000000000002</v>
      </c>
      <c r="L29">
        <v>39304</v>
      </c>
      <c r="M29">
        <f t="shared" si="2"/>
        <v>39.304000000000002</v>
      </c>
      <c r="N29" s="6">
        <v>8477</v>
      </c>
      <c r="O29" s="6">
        <f t="shared" si="3"/>
        <v>8.4770000000000003</v>
      </c>
      <c r="P29" s="7">
        <v>8626</v>
      </c>
      <c r="Q29" s="7">
        <f t="shared" si="4"/>
        <v>8.6259999999999994</v>
      </c>
      <c r="R29">
        <v>8501</v>
      </c>
      <c r="S29">
        <f t="shared" si="5"/>
        <v>8.5009999999999994</v>
      </c>
      <c r="T29" s="6">
        <v>29937</v>
      </c>
      <c r="U29" s="6">
        <f t="shared" si="6"/>
        <v>29.937000000000001</v>
      </c>
      <c r="V29" s="7">
        <v>30047</v>
      </c>
      <c r="W29" s="7">
        <f t="shared" si="7"/>
        <v>30.047000000000001</v>
      </c>
      <c r="X29">
        <v>30803</v>
      </c>
      <c r="Y29">
        <f t="shared" si="8"/>
        <v>30.803000000000001</v>
      </c>
      <c r="Z29" s="6">
        <v>910</v>
      </c>
      <c r="AA29" s="6">
        <f t="shared" si="9"/>
        <v>0.91</v>
      </c>
      <c r="AB29" s="7">
        <v>908</v>
      </c>
      <c r="AC29" s="7">
        <f t="shared" si="10"/>
        <v>0.90800000000000003</v>
      </c>
      <c r="AD29">
        <v>941</v>
      </c>
      <c r="AE29">
        <f t="shared" si="11"/>
        <v>0.94099999999999995</v>
      </c>
    </row>
    <row r="30" spans="1:31">
      <c r="A30">
        <v>28</v>
      </c>
      <c r="B30" s="6">
        <v>13.7</v>
      </c>
      <c r="C30" s="7">
        <v>14.1</v>
      </c>
      <c r="D30">
        <v>14</v>
      </c>
      <c r="E30" s="6">
        <v>13.4</v>
      </c>
      <c r="F30" s="7">
        <v>13.7</v>
      </c>
      <c r="G30">
        <v>13.7</v>
      </c>
      <c r="H30" s="6">
        <v>37129</v>
      </c>
      <c r="I30" s="6">
        <f t="shared" si="0"/>
        <v>37.128999999999998</v>
      </c>
      <c r="J30" s="7">
        <v>36717</v>
      </c>
      <c r="K30" s="7">
        <f t="shared" si="1"/>
        <v>36.716999999999999</v>
      </c>
      <c r="L30">
        <v>37783</v>
      </c>
      <c r="M30">
        <f t="shared" si="2"/>
        <v>37.783000000000001</v>
      </c>
      <c r="N30" s="6">
        <v>5077</v>
      </c>
      <c r="O30" s="6">
        <f t="shared" si="3"/>
        <v>5.077</v>
      </c>
      <c r="P30" s="7">
        <v>5159</v>
      </c>
      <c r="Q30" s="7">
        <f t="shared" si="4"/>
        <v>5.1589999999999998</v>
      </c>
      <c r="R30">
        <v>5307</v>
      </c>
      <c r="S30">
        <f t="shared" si="5"/>
        <v>5.3070000000000004</v>
      </c>
      <c r="T30" s="6">
        <v>32052</v>
      </c>
      <c r="U30" s="6">
        <f t="shared" si="6"/>
        <v>32.052</v>
      </c>
      <c r="V30" s="7">
        <v>31558</v>
      </c>
      <c r="W30" s="7">
        <f t="shared" si="7"/>
        <v>31.558</v>
      </c>
      <c r="X30">
        <v>32475</v>
      </c>
      <c r="Y30">
        <f t="shared" si="8"/>
        <v>32.475000000000001</v>
      </c>
      <c r="Z30" s="6">
        <v>849</v>
      </c>
      <c r="AA30" s="6">
        <f t="shared" si="9"/>
        <v>0.84899999999999998</v>
      </c>
      <c r="AB30" s="7">
        <v>860</v>
      </c>
      <c r="AC30" s="7">
        <f t="shared" si="10"/>
        <v>0.86</v>
      </c>
      <c r="AD30">
        <v>907</v>
      </c>
      <c r="AE30">
        <f t="shared" si="11"/>
        <v>0.90700000000000003</v>
      </c>
    </row>
    <row r="31" spans="1:31">
      <c r="A31">
        <v>29</v>
      </c>
      <c r="B31" s="6">
        <v>15.8</v>
      </c>
      <c r="C31" s="7">
        <v>18.600000000000001</v>
      </c>
      <c r="D31">
        <v>16.399999999999999</v>
      </c>
      <c r="E31" s="6">
        <v>15.4</v>
      </c>
      <c r="F31" s="7">
        <v>18.2</v>
      </c>
      <c r="G31">
        <v>16</v>
      </c>
      <c r="H31" s="6">
        <v>35608</v>
      </c>
      <c r="I31" s="6">
        <f t="shared" si="0"/>
        <v>35.607999999999997</v>
      </c>
      <c r="J31" s="7">
        <v>35235</v>
      </c>
      <c r="K31" s="7">
        <f>J31/1000</f>
        <v>35.234999999999999</v>
      </c>
      <c r="L31">
        <v>35297</v>
      </c>
      <c r="M31">
        <f t="shared" si="2"/>
        <v>35.296999999999997</v>
      </c>
      <c r="N31" s="6">
        <v>5631</v>
      </c>
      <c r="O31" s="6">
        <f t="shared" si="3"/>
        <v>5.6310000000000002</v>
      </c>
      <c r="P31" s="7">
        <v>6568</v>
      </c>
      <c r="Q31" s="7">
        <f t="shared" si="4"/>
        <v>6.5679999999999996</v>
      </c>
      <c r="R31">
        <v>5804</v>
      </c>
      <c r="S31">
        <f t="shared" si="5"/>
        <v>5.8040000000000003</v>
      </c>
      <c r="T31" s="6">
        <v>29997</v>
      </c>
      <c r="U31" s="6">
        <f t="shared" si="6"/>
        <v>29.997</v>
      </c>
      <c r="V31" s="7">
        <v>28667</v>
      </c>
      <c r="W31" s="7">
        <f t="shared" si="7"/>
        <v>28.667000000000002</v>
      </c>
      <c r="X31">
        <v>29494</v>
      </c>
      <c r="Y31">
        <f t="shared" si="8"/>
        <v>29.494</v>
      </c>
      <c r="Z31" s="6">
        <v>850</v>
      </c>
      <c r="AA31" s="6">
        <f t="shared" si="9"/>
        <v>0.85</v>
      </c>
      <c r="AB31" s="7">
        <v>920</v>
      </c>
      <c r="AC31" s="7">
        <f t="shared" si="10"/>
        <v>0.92</v>
      </c>
      <c r="AD31">
        <v>899</v>
      </c>
      <c r="AE31">
        <f t="shared" si="11"/>
        <v>0.89900000000000002</v>
      </c>
    </row>
    <row r="32" spans="1:31">
      <c r="A32">
        <v>30</v>
      </c>
      <c r="B32" s="6">
        <v>15.5</v>
      </c>
      <c r="C32" s="7">
        <v>16.7</v>
      </c>
      <c r="D32">
        <v>16.3</v>
      </c>
      <c r="E32" s="6">
        <v>15.1</v>
      </c>
      <c r="F32" s="7">
        <v>16.3</v>
      </c>
      <c r="G32">
        <v>15.8</v>
      </c>
      <c r="H32" s="6">
        <v>30640</v>
      </c>
      <c r="I32" s="6">
        <f t="shared" si="0"/>
        <v>30.64</v>
      </c>
      <c r="J32" s="7">
        <v>30390</v>
      </c>
      <c r="K32" s="7">
        <f t="shared" si="1"/>
        <v>30.39</v>
      </c>
      <c r="L32">
        <v>30390</v>
      </c>
      <c r="M32">
        <f t="shared" si="2"/>
        <v>30.39</v>
      </c>
      <c r="N32" s="6">
        <v>4761</v>
      </c>
      <c r="O32" s="6">
        <f t="shared" si="3"/>
        <v>4.7610000000000001</v>
      </c>
      <c r="P32" s="7">
        <v>5085</v>
      </c>
      <c r="Q32" s="7">
        <f t="shared" si="4"/>
        <v>5.085</v>
      </c>
      <c r="R32">
        <v>4944</v>
      </c>
      <c r="S32">
        <f t="shared" si="5"/>
        <v>4.944</v>
      </c>
      <c r="T32" s="6">
        <v>25879</v>
      </c>
      <c r="U32" s="6">
        <f t="shared" si="6"/>
        <v>25.879000000000001</v>
      </c>
      <c r="V32" s="7">
        <v>25305</v>
      </c>
      <c r="W32" s="7">
        <f t="shared" si="7"/>
        <v>25.305</v>
      </c>
      <c r="X32">
        <v>25446</v>
      </c>
      <c r="Y32">
        <f t="shared" si="8"/>
        <v>25.446000000000002</v>
      </c>
      <c r="Z32" s="6">
        <v>837</v>
      </c>
      <c r="AA32" s="6">
        <f t="shared" si="9"/>
        <v>0.83699999999999997</v>
      </c>
      <c r="AB32" s="7">
        <v>868</v>
      </c>
      <c r="AC32" s="7">
        <f t="shared" si="10"/>
        <v>0.86799999999999999</v>
      </c>
      <c r="AD32">
        <v>853</v>
      </c>
      <c r="AE32">
        <f t="shared" si="11"/>
        <v>0.85299999999999998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1"/>
  <sheetViews>
    <sheetView view="pageLayout" topLeftCell="B1" workbookViewId="0">
      <selection activeCell="K2" sqref="K2:K31"/>
    </sheetView>
  </sheetViews>
  <sheetFormatPr baseColWidth="10" defaultColWidth="11" defaultRowHeight="13"/>
  <sheetData>
    <row r="1" spans="1:12">
      <c r="A1" s="5" t="s">
        <v>0</v>
      </c>
      <c r="B1" s="5" t="s">
        <v>16</v>
      </c>
      <c r="C1" s="5" t="s">
        <v>17</v>
      </c>
      <c r="D1" s="5" t="s">
        <v>18</v>
      </c>
      <c r="E1" s="5"/>
      <c r="F1" s="5" t="s">
        <v>19</v>
      </c>
      <c r="G1" s="5"/>
      <c r="H1" s="5" t="s">
        <v>20</v>
      </c>
      <c r="I1" s="5"/>
      <c r="J1" s="5" t="s">
        <v>21</v>
      </c>
      <c r="K1" s="5"/>
      <c r="L1" s="5" t="s">
        <v>22</v>
      </c>
    </row>
    <row r="2" spans="1:12">
      <c r="A2">
        <v>1</v>
      </c>
      <c r="B2" s="2">
        <v>22.8</v>
      </c>
      <c r="C2" s="2">
        <v>21.8</v>
      </c>
      <c r="D2" s="2">
        <v>84645</v>
      </c>
      <c r="E2" s="2">
        <f>D2/1000</f>
        <v>84.644999999999996</v>
      </c>
      <c r="F2" s="2">
        <v>19269</v>
      </c>
      <c r="G2" s="2">
        <f>F2/1000</f>
        <v>19.268999999999998</v>
      </c>
      <c r="H2" s="2">
        <v>65376</v>
      </c>
      <c r="I2">
        <f>H2/1000</f>
        <v>65.376000000000005</v>
      </c>
      <c r="J2" s="2">
        <v>3864</v>
      </c>
      <c r="K2" s="2">
        <f>J2/1000</f>
        <v>3.8639999999999999</v>
      </c>
      <c r="L2" s="2">
        <v>88.5</v>
      </c>
    </row>
    <row r="3" spans="1:12">
      <c r="A3">
        <v>2</v>
      </c>
      <c r="B3">
        <v>28.3</v>
      </c>
      <c r="C3">
        <v>27.2</v>
      </c>
      <c r="D3">
        <v>50494</v>
      </c>
      <c r="E3" s="2">
        <f t="shared" ref="E3:E31" si="0">D3/1000</f>
        <v>50.494</v>
      </c>
      <c r="F3">
        <v>14289</v>
      </c>
      <c r="G3" s="2">
        <f t="shared" ref="G3:G31" si="1">F3/1000</f>
        <v>14.289</v>
      </c>
      <c r="H3">
        <v>36206</v>
      </c>
      <c r="I3">
        <f t="shared" ref="I3:I31" si="2">H3/1000</f>
        <v>36.206000000000003</v>
      </c>
      <c r="J3">
        <v>2030</v>
      </c>
      <c r="K3" s="2">
        <f t="shared" ref="K3:K31" si="3">J3/1000</f>
        <v>2.0299999999999998</v>
      </c>
      <c r="L3">
        <v>52.5</v>
      </c>
    </row>
    <row r="4" spans="1:12">
      <c r="A4">
        <v>3</v>
      </c>
      <c r="B4">
        <v>24.2</v>
      </c>
      <c r="C4">
        <v>23.3</v>
      </c>
      <c r="D4">
        <v>69324</v>
      </c>
      <c r="E4" s="2">
        <f t="shared" si="0"/>
        <v>69.323999999999998</v>
      </c>
      <c r="F4">
        <v>16771</v>
      </c>
      <c r="G4" s="2">
        <f t="shared" si="1"/>
        <v>16.771000000000001</v>
      </c>
      <c r="H4">
        <v>52554</v>
      </c>
      <c r="I4">
        <f t="shared" si="2"/>
        <v>52.554000000000002</v>
      </c>
      <c r="J4">
        <v>2805</v>
      </c>
      <c r="K4" s="2">
        <f t="shared" si="3"/>
        <v>2.8050000000000002</v>
      </c>
      <c r="L4">
        <v>72.099999999999994</v>
      </c>
    </row>
    <row r="5" spans="1:12">
      <c r="A5">
        <v>4</v>
      </c>
      <c r="B5">
        <v>31.2</v>
      </c>
      <c r="C5">
        <v>29.9</v>
      </c>
      <c r="D5">
        <v>53292</v>
      </c>
      <c r="E5" s="2">
        <f t="shared" si="0"/>
        <v>53.292000000000002</v>
      </c>
      <c r="F5">
        <v>16628</v>
      </c>
      <c r="G5" s="2">
        <f t="shared" si="1"/>
        <v>16.628</v>
      </c>
      <c r="H5">
        <v>36665</v>
      </c>
      <c r="I5">
        <f t="shared" si="2"/>
        <v>36.664999999999999</v>
      </c>
      <c r="J5">
        <v>2269</v>
      </c>
      <c r="K5" s="2">
        <f t="shared" si="3"/>
        <v>2.2690000000000001</v>
      </c>
      <c r="L5">
        <v>55.6</v>
      </c>
    </row>
    <row r="6" spans="1:12">
      <c r="A6">
        <v>5</v>
      </c>
      <c r="B6">
        <v>19.100000000000001</v>
      </c>
      <c r="C6">
        <v>18.399999999999999</v>
      </c>
      <c r="D6">
        <v>67639</v>
      </c>
      <c r="E6" s="2">
        <f t="shared" si="0"/>
        <v>67.638999999999996</v>
      </c>
      <c r="F6">
        <v>12905</v>
      </c>
      <c r="G6" s="2">
        <f t="shared" si="1"/>
        <v>12.904999999999999</v>
      </c>
      <c r="H6">
        <v>54735</v>
      </c>
      <c r="I6">
        <f t="shared" si="2"/>
        <v>54.734999999999999</v>
      </c>
      <c r="J6">
        <v>2652</v>
      </c>
      <c r="K6" s="2">
        <f t="shared" si="3"/>
        <v>2.6520000000000001</v>
      </c>
      <c r="L6">
        <v>70.3</v>
      </c>
    </row>
    <row r="7" spans="1:12">
      <c r="A7">
        <v>6</v>
      </c>
      <c r="B7">
        <v>26.6</v>
      </c>
      <c r="C7">
        <v>25.5</v>
      </c>
      <c r="D7">
        <v>59579</v>
      </c>
      <c r="E7" s="2">
        <f t="shared" si="0"/>
        <v>59.579000000000001</v>
      </c>
      <c r="F7">
        <v>15847</v>
      </c>
      <c r="G7" s="2">
        <f t="shared" si="1"/>
        <v>15.847</v>
      </c>
      <c r="H7">
        <v>43732</v>
      </c>
      <c r="I7">
        <f t="shared" si="2"/>
        <v>43.731999999999999</v>
      </c>
      <c r="J7">
        <v>2583</v>
      </c>
      <c r="K7" s="2">
        <f t="shared" si="3"/>
        <v>2.5830000000000002</v>
      </c>
      <c r="L7">
        <v>62.2</v>
      </c>
    </row>
    <row r="8" spans="1:12">
      <c r="A8">
        <v>7</v>
      </c>
      <c r="B8">
        <v>14.2</v>
      </c>
      <c r="C8">
        <v>13.5</v>
      </c>
      <c r="D8">
        <v>68843</v>
      </c>
      <c r="E8" s="2">
        <f t="shared" si="0"/>
        <v>68.843000000000004</v>
      </c>
      <c r="F8">
        <v>9795</v>
      </c>
      <c r="G8" s="2">
        <f t="shared" si="1"/>
        <v>9.7949999999999999</v>
      </c>
      <c r="H8">
        <v>59048</v>
      </c>
      <c r="I8">
        <f t="shared" si="2"/>
        <v>59.048000000000002</v>
      </c>
      <c r="J8">
        <v>3611</v>
      </c>
      <c r="K8" s="2">
        <f t="shared" si="3"/>
        <v>3.6110000000000002</v>
      </c>
      <c r="L8">
        <v>72.5</v>
      </c>
    </row>
    <row r="9" spans="1:12">
      <c r="A9">
        <v>8</v>
      </c>
      <c r="B9">
        <v>28.1</v>
      </c>
      <c r="C9">
        <v>27.1</v>
      </c>
      <c r="D9">
        <v>51010</v>
      </c>
      <c r="E9" s="2">
        <f t="shared" si="0"/>
        <v>51.01</v>
      </c>
      <c r="F9">
        <v>14351</v>
      </c>
      <c r="G9" s="2">
        <f t="shared" si="1"/>
        <v>14.351000000000001</v>
      </c>
      <c r="H9">
        <v>36660</v>
      </c>
      <c r="I9">
        <f t="shared" si="2"/>
        <v>36.659999999999997</v>
      </c>
      <c r="J9">
        <v>1861</v>
      </c>
      <c r="K9" s="2">
        <f t="shared" si="3"/>
        <v>1.861</v>
      </c>
      <c r="L9">
        <v>52.9</v>
      </c>
    </row>
    <row r="10" spans="1:12">
      <c r="A10">
        <v>9</v>
      </c>
      <c r="B10" s="2">
        <v>37.799999999999997</v>
      </c>
      <c r="C10" s="2">
        <v>36.5</v>
      </c>
      <c r="D10" s="2">
        <v>65073</v>
      </c>
      <c r="E10" s="2">
        <f t="shared" si="0"/>
        <v>65.072999999999993</v>
      </c>
      <c r="F10" s="2">
        <v>24623</v>
      </c>
      <c r="G10" s="2">
        <f t="shared" si="1"/>
        <v>24.623000000000001</v>
      </c>
      <c r="H10" s="2">
        <v>40450</v>
      </c>
      <c r="I10">
        <f t="shared" si="2"/>
        <v>40.450000000000003</v>
      </c>
      <c r="J10" s="2">
        <v>2424</v>
      </c>
      <c r="K10" s="2">
        <f t="shared" si="3"/>
        <v>2.4239999999999999</v>
      </c>
      <c r="L10" s="2">
        <v>67.5</v>
      </c>
    </row>
    <row r="11" spans="1:12">
      <c r="A11">
        <v>10</v>
      </c>
      <c r="B11" s="2">
        <v>34</v>
      </c>
      <c r="C11" s="2">
        <v>33</v>
      </c>
      <c r="D11" s="2">
        <v>96452</v>
      </c>
      <c r="E11" s="2">
        <f t="shared" si="0"/>
        <v>96.451999999999998</v>
      </c>
      <c r="F11" s="2">
        <v>32832</v>
      </c>
      <c r="G11" s="2">
        <f t="shared" si="1"/>
        <v>32.832000000000001</v>
      </c>
      <c r="H11" s="2">
        <v>63620</v>
      </c>
      <c r="I11">
        <f t="shared" si="2"/>
        <v>63.62</v>
      </c>
      <c r="J11" s="2">
        <v>3161</v>
      </c>
      <c r="K11" s="2">
        <f t="shared" si="3"/>
        <v>3.161</v>
      </c>
      <c r="L11" s="2">
        <v>99.6</v>
      </c>
    </row>
    <row r="12" spans="1:12">
      <c r="A12">
        <v>11</v>
      </c>
      <c r="B12" s="2">
        <v>41.9</v>
      </c>
      <c r="C12" s="2">
        <v>40.6</v>
      </c>
      <c r="D12" s="2">
        <v>77539</v>
      </c>
      <c r="E12" s="2">
        <f t="shared" si="0"/>
        <v>77.539000000000001</v>
      </c>
      <c r="F12" s="2">
        <v>32489</v>
      </c>
      <c r="G12" s="2">
        <f t="shared" si="1"/>
        <v>32.488999999999997</v>
      </c>
      <c r="H12" s="2">
        <v>45050</v>
      </c>
      <c r="I12">
        <f t="shared" si="2"/>
        <v>45.05</v>
      </c>
      <c r="J12" s="2">
        <v>2446</v>
      </c>
      <c r="K12" s="2">
        <f t="shared" si="3"/>
        <v>2.4460000000000002</v>
      </c>
      <c r="L12" s="2">
        <v>80</v>
      </c>
    </row>
    <row r="13" spans="1:12">
      <c r="A13">
        <v>12</v>
      </c>
      <c r="B13" s="2">
        <v>29.1</v>
      </c>
      <c r="C13" s="2">
        <v>27.9</v>
      </c>
      <c r="D13" s="2">
        <v>53852</v>
      </c>
      <c r="E13" s="2">
        <f t="shared" si="0"/>
        <v>53.851999999999997</v>
      </c>
      <c r="F13" s="2">
        <v>15661</v>
      </c>
      <c r="G13" s="2">
        <f t="shared" si="1"/>
        <v>15.661</v>
      </c>
      <c r="H13" s="2">
        <v>38192</v>
      </c>
      <c r="I13">
        <f t="shared" si="2"/>
        <v>38.192</v>
      </c>
      <c r="J13" s="2">
        <v>2316</v>
      </c>
      <c r="K13" s="2">
        <f t="shared" si="3"/>
        <v>2.3159999999999998</v>
      </c>
      <c r="L13" s="2">
        <v>56.2</v>
      </c>
    </row>
    <row r="14" spans="1:12">
      <c r="A14">
        <v>13</v>
      </c>
      <c r="B14" s="2">
        <v>31.5</v>
      </c>
      <c r="C14" s="2">
        <v>30.2</v>
      </c>
      <c r="D14" s="2">
        <v>56817</v>
      </c>
      <c r="E14" s="2">
        <f t="shared" si="0"/>
        <v>56.817</v>
      </c>
      <c r="F14" s="2">
        <v>17925</v>
      </c>
      <c r="G14" s="2">
        <f t="shared" si="1"/>
        <v>17.925000000000001</v>
      </c>
      <c r="H14" s="2">
        <v>38892</v>
      </c>
      <c r="I14">
        <f t="shared" si="2"/>
        <v>38.892000000000003</v>
      </c>
      <c r="J14" s="2">
        <v>2544</v>
      </c>
      <c r="K14" s="2">
        <f t="shared" si="3"/>
        <v>2.544</v>
      </c>
      <c r="L14" s="2">
        <v>59.4</v>
      </c>
    </row>
    <row r="15" spans="1:12">
      <c r="A15">
        <v>14</v>
      </c>
      <c r="B15" s="2">
        <v>22.7</v>
      </c>
      <c r="C15" s="2">
        <v>21.9</v>
      </c>
      <c r="D15" s="2">
        <v>72855</v>
      </c>
      <c r="E15" s="2">
        <f t="shared" si="0"/>
        <v>72.855000000000004</v>
      </c>
      <c r="F15" s="2">
        <v>16539</v>
      </c>
      <c r="G15" s="2">
        <f t="shared" si="1"/>
        <v>16.539000000000001</v>
      </c>
      <c r="H15" s="2">
        <v>56316</v>
      </c>
      <c r="I15">
        <f t="shared" si="2"/>
        <v>56.316000000000003</v>
      </c>
      <c r="J15" s="2">
        <v>2740</v>
      </c>
      <c r="K15" s="2">
        <f t="shared" si="3"/>
        <v>2.74</v>
      </c>
      <c r="L15" s="2">
        <v>75.599999999999994</v>
      </c>
    </row>
    <row r="16" spans="1:12">
      <c r="A16">
        <v>15</v>
      </c>
      <c r="B16" s="2">
        <v>32.200000000000003</v>
      </c>
      <c r="C16" s="2">
        <v>30.8</v>
      </c>
      <c r="D16" s="2">
        <v>55738</v>
      </c>
      <c r="E16" s="2">
        <f t="shared" si="0"/>
        <v>55.738</v>
      </c>
      <c r="F16" s="2">
        <v>17933</v>
      </c>
      <c r="G16" s="2">
        <f t="shared" si="1"/>
        <v>17.933</v>
      </c>
      <c r="H16" s="2">
        <v>37805</v>
      </c>
      <c r="I16">
        <f t="shared" si="2"/>
        <v>37.805</v>
      </c>
      <c r="J16" s="2">
        <v>2557</v>
      </c>
      <c r="K16" s="2">
        <f t="shared" si="3"/>
        <v>2.5569999999999999</v>
      </c>
      <c r="L16" s="2">
        <v>58.3</v>
      </c>
    </row>
    <row r="17" spans="1:12">
      <c r="A17">
        <v>16</v>
      </c>
      <c r="B17" s="2">
        <v>21.9</v>
      </c>
      <c r="C17" s="2">
        <v>21</v>
      </c>
      <c r="D17" s="2">
        <v>63787</v>
      </c>
      <c r="E17" s="2">
        <f t="shared" si="0"/>
        <v>63.786999999999999</v>
      </c>
      <c r="F17" s="2">
        <v>13989</v>
      </c>
      <c r="G17" s="2">
        <f t="shared" si="1"/>
        <v>13.989000000000001</v>
      </c>
      <c r="H17" s="2">
        <v>49798</v>
      </c>
      <c r="I17">
        <f t="shared" si="2"/>
        <v>49.798000000000002</v>
      </c>
      <c r="J17" s="2">
        <v>2832</v>
      </c>
      <c r="K17" s="2">
        <f t="shared" si="3"/>
        <v>2.8319999999999999</v>
      </c>
      <c r="L17" s="2">
        <v>66.599999999999994</v>
      </c>
    </row>
    <row r="18" spans="1:12">
      <c r="A18">
        <v>17</v>
      </c>
      <c r="B18" s="2">
        <v>23.1</v>
      </c>
      <c r="C18" s="2">
        <v>22.3</v>
      </c>
      <c r="D18" s="2">
        <v>75343</v>
      </c>
      <c r="E18" s="2">
        <f t="shared" si="0"/>
        <v>75.343000000000004</v>
      </c>
      <c r="F18" s="2">
        <v>17417</v>
      </c>
      <c r="G18" s="2">
        <f t="shared" si="1"/>
        <v>17.417000000000002</v>
      </c>
      <c r="H18" s="2">
        <v>57929</v>
      </c>
      <c r="I18">
        <f t="shared" si="2"/>
        <v>57.929000000000002</v>
      </c>
      <c r="J18" s="2">
        <v>2829</v>
      </c>
      <c r="K18" s="2">
        <f t="shared" si="3"/>
        <v>2.8290000000000002</v>
      </c>
      <c r="L18" s="2">
        <v>78.2</v>
      </c>
    </row>
    <row r="19" spans="1:12">
      <c r="A19">
        <v>18</v>
      </c>
      <c r="B19" s="2">
        <v>29.1</v>
      </c>
      <c r="C19" s="2">
        <v>28.1</v>
      </c>
      <c r="D19" s="2">
        <v>70363</v>
      </c>
      <c r="E19" s="2">
        <f t="shared" si="0"/>
        <v>70.363</v>
      </c>
      <c r="F19" s="2">
        <v>20510</v>
      </c>
      <c r="G19" s="2">
        <f t="shared" si="1"/>
        <v>20.51</v>
      </c>
      <c r="H19" s="2">
        <v>49852</v>
      </c>
      <c r="I19">
        <f t="shared" si="2"/>
        <v>49.851999999999997</v>
      </c>
      <c r="J19" s="2">
        <v>2700</v>
      </c>
      <c r="K19" s="2">
        <f t="shared" si="3"/>
        <v>2.7</v>
      </c>
      <c r="L19" s="2">
        <v>73.099999999999994</v>
      </c>
    </row>
    <row r="20" spans="1:12">
      <c r="A20">
        <v>19</v>
      </c>
      <c r="B20" s="2">
        <v>36.299999999999997</v>
      </c>
      <c r="C20" s="2">
        <v>34.9</v>
      </c>
      <c r="D20" s="2">
        <v>56349</v>
      </c>
      <c r="E20" s="2">
        <f t="shared" si="0"/>
        <v>56.348999999999997</v>
      </c>
      <c r="F20" s="2">
        <v>20472</v>
      </c>
      <c r="G20" s="2">
        <f t="shared" si="1"/>
        <v>20.472000000000001</v>
      </c>
      <c r="H20" s="2">
        <v>35876</v>
      </c>
      <c r="I20">
        <f t="shared" si="2"/>
        <v>35.875999999999998</v>
      </c>
      <c r="J20" s="2">
        <v>2254</v>
      </c>
      <c r="K20" s="2">
        <f t="shared" si="3"/>
        <v>2.254</v>
      </c>
      <c r="L20" s="2">
        <v>58.6</v>
      </c>
    </row>
    <row r="21" spans="1:12">
      <c r="A21">
        <v>20</v>
      </c>
      <c r="B21" s="2">
        <v>29.6</v>
      </c>
      <c r="C21" s="2">
        <v>28.3</v>
      </c>
      <c r="D21" s="2">
        <v>63237</v>
      </c>
      <c r="E21" s="2">
        <f t="shared" si="0"/>
        <v>63.237000000000002</v>
      </c>
      <c r="F21" s="2">
        <v>18669</v>
      </c>
      <c r="G21" s="2">
        <f t="shared" si="1"/>
        <v>18.669</v>
      </c>
      <c r="H21" s="2">
        <v>44538</v>
      </c>
      <c r="I21">
        <f t="shared" si="2"/>
        <v>44.537999999999997</v>
      </c>
      <c r="J21" s="2">
        <v>2802</v>
      </c>
      <c r="K21" s="2">
        <f t="shared" si="3"/>
        <v>2.802</v>
      </c>
      <c r="L21" s="2">
        <v>66</v>
      </c>
    </row>
    <row r="22" spans="1:12">
      <c r="A22">
        <v>21</v>
      </c>
      <c r="B22" s="2">
        <v>35.700000000000003</v>
      </c>
      <c r="C22" s="2">
        <v>34.299999999999997</v>
      </c>
      <c r="D22" s="2">
        <v>59838</v>
      </c>
      <c r="E22" s="2">
        <f t="shared" si="0"/>
        <v>59.838000000000001</v>
      </c>
      <c r="F22" s="2">
        <v>21362</v>
      </c>
      <c r="G22" s="2">
        <f t="shared" si="1"/>
        <v>21.361999999999998</v>
      </c>
      <c r="H22" s="2">
        <v>38476</v>
      </c>
      <c r="I22">
        <f t="shared" si="2"/>
        <v>38.475999999999999</v>
      </c>
      <c r="J22" s="2">
        <v>2398</v>
      </c>
      <c r="K22" s="2">
        <f t="shared" si="3"/>
        <v>2.3980000000000001</v>
      </c>
      <c r="L22" s="2">
        <v>62.2</v>
      </c>
    </row>
    <row r="23" spans="1:12">
      <c r="A23">
        <v>22</v>
      </c>
      <c r="B23" s="2">
        <v>30</v>
      </c>
      <c r="C23" s="2">
        <v>28.9</v>
      </c>
      <c r="D23" s="2">
        <v>52079</v>
      </c>
      <c r="E23" s="2">
        <f t="shared" si="0"/>
        <v>52.079000000000001</v>
      </c>
      <c r="F23" s="2">
        <v>15610</v>
      </c>
      <c r="G23" s="2">
        <f t="shared" si="1"/>
        <v>15.61</v>
      </c>
      <c r="H23" s="2">
        <v>36468</v>
      </c>
      <c r="I23">
        <f t="shared" si="2"/>
        <v>36.468000000000004</v>
      </c>
      <c r="J23" s="2">
        <v>1998</v>
      </c>
      <c r="K23" s="2">
        <f t="shared" si="3"/>
        <v>1.998</v>
      </c>
      <c r="L23" s="2">
        <v>54.1</v>
      </c>
    </row>
    <row r="24" spans="1:12">
      <c r="A24">
        <v>23</v>
      </c>
      <c r="B24" s="2">
        <v>19.3</v>
      </c>
      <c r="C24" s="2">
        <v>18.5</v>
      </c>
      <c r="D24" s="2">
        <v>85763</v>
      </c>
      <c r="E24" s="2">
        <f t="shared" si="0"/>
        <v>85.763000000000005</v>
      </c>
      <c r="F24" s="2">
        <v>16565</v>
      </c>
      <c r="G24" s="2">
        <f t="shared" si="1"/>
        <v>16.565000000000001</v>
      </c>
      <c r="H24" s="2">
        <v>69198</v>
      </c>
      <c r="I24">
        <f t="shared" si="2"/>
        <v>69.197999999999993</v>
      </c>
      <c r="J24" s="2">
        <v>3566</v>
      </c>
      <c r="K24" s="2">
        <f t="shared" si="3"/>
        <v>3.5659999999999998</v>
      </c>
      <c r="L24" s="2">
        <v>89.3</v>
      </c>
    </row>
    <row r="25" spans="1:12">
      <c r="A25">
        <v>24</v>
      </c>
      <c r="B25" s="2">
        <v>44.3</v>
      </c>
      <c r="C25" s="2">
        <v>43.1</v>
      </c>
      <c r="D25" s="2">
        <v>82201</v>
      </c>
      <c r="E25" s="2">
        <f t="shared" si="0"/>
        <v>82.200999999999993</v>
      </c>
      <c r="F25" s="2">
        <v>36449</v>
      </c>
      <c r="G25" s="2">
        <f t="shared" si="1"/>
        <v>36.448999999999998</v>
      </c>
      <c r="H25" s="2">
        <v>45752</v>
      </c>
      <c r="I25">
        <f t="shared" si="2"/>
        <v>45.752000000000002</v>
      </c>
      <c r="J25" s="2">
        <v>2432</v>
      </c>
      <c r="K25" s="2">
        <f t="shared" si="3"/>
        <v>2.4319999999999999</v>
      </c>
      <c r="L25" s="2">
        <v>84.6</v>
      </c>
    </row>
    <row r="26" spans="1:12">
      <c r="A26">
        <v>25</v>
      </c>
      <c r="B26" s="2">
        <v>21.8</v>
      </c>
      <c r="C26" s="2">
        <v>20.9</v>
      </c>
      <c r="D26" s="2">
        <v>79674</v>
      </c>
      <c r="E26" s="2">
        <f t="shared" si="0"/>
        <v>79.674000000000007</v>
      </c>
      <c r="F26" s="2">
        <v>17366</v>
      </c>
      <c r="G26" s="2">
        <f t="shared" si="1"/>
        <v>17.366</v>
      </c>
      <c r="H26" s="2">
        <v>62308</v>
      </c>
      <c r="I26">
        <f t="shared" si="2"/>
        <v>62.308</v>
      </c>
      <c r="J26" s="2">
        <v>3298</v>
      </c>
      <c r="K26" s="2">
        <f t="shared" si="3"/>
        <v>3.298</v>
      </c>
      <c r="L26" s="2">
        <v>83</v>
      </c>
    </row>
    <row r="27" spans="1:12">
      <c r="A27">
        <v>26</v>
      </c>
      <c r="B27" s="2">
        <v>26.5</v>
      </c>
      <c r="C27" s="2">
        <v>25.5</v>
      </c>
      <c r="D27" s="2">
        <v>81378</v>
      </c>
      <c r="E27" s="2">
        <f t="shared" si="0"/>
        <v>81.378</v>
      </c>
      <c r="F27" s="2">
        <v>21564</v>
      </c>
      <c r="G27" s="2">
        <f t="shared" si="1"/>
        <v>21.564</v>
      </c>
      <c r="H27" s="2">
        <v>59814</v>
      </c>
      <c r="I27">
        <f t="shared" si="2"/>
        <v>59.814</v>
      </c>
      <c r="J27" s="2">
        <v>3260</v>
      </c>
      <c r="K27" s="2">
        <f t="shared" si="3"/>
        <v>3.26</v>
      </c>
      <c r="L27" s="2">
        <v>84.6</v>
      </c>
    </row>
    <row r="28" spans="1:12">
      <c r="A28">
        <v>27</v>
      </c>
      <c r="B28" s="2">
        <v>22.9</v>
      </c>
      <c r="C28" s="2">
        <v>22</v>
      </c>
      <c r="D28" s="2">
        <v>82638</v>
      </c>
      <c r="E28" s="2">
        <f t="shared" si="0"/>
        <v>82.638000000000005</v>
      </c>
      <c r="F28" s="2">
        <v>18904</v>
      </c>
      <c r="G28" s="2">
        <f t="shared" si="1"/>
        <v>18.904</v>
      </c>
      <c r="H28" s="2">
        <v>68834</v>
      </c>
      <c r="I28">
        <f t="shared" si="2"/>
        <v>68.834000000000003</v>
      </c>
      <c r="J28" s="2">
        <v>3220</v>
      </c>
      <c r="K28" s="2">
        <f t="shared" si="3"/>
        <v>3.22</v>
      </c>
      <c r="L28" s="2">
        <v>85.9</v>
      </c>
    </row>
    <row r="29" spans="1:12">
      <c r="A29">
        <v>28</v>
      </c>
      <c r="B29" s="2">
        <v>16.600000000000001</v>
      </c>
      <c r="C29" s="2">
        <v>16</v>
      </c>
      <c r="D29" s="2">
        <v>79918</v>
      </c>
      <c r="E29" s="2">
        <f t="shared" si="0"/>
        <v>79.918000000000006</v>
      </c>
      <c r="F29" s="2">
        <v>13296</v>
      </c>
      <c r="G29" s="2">
        <f t="shared" si="1"/>
        <v>13.295999999999999</v>
      </c>
      <c r="H29" s="2">
        <v>66623</v>
      </c>
      <c r="I29">
        <f t="shared" si="2"/>
        <v>66.623000000000005</v>
      </c>
      <c r="J29" s="2">
        <v>3046</v>
      </c>
      <c r="K29" s="2">
        <f t="shared" si="3"/>
        <v>3.0459999999999998</v>
      </c>
      <c r="L29" s="2">
        <v>83</v>
      </c>
    </row>
    <row r="30" spans="1:12">
      <c r="A30">
        <v>29</v>
      </c>
      <c r="B30" s="2">
        <v>18.5</v>
      </c>
      <c r="C30" s="2">
        <v>17.7</v>
      </c>
      <c r="D30" s="2">
        <v>76686</v>
      </c>
      <c r="E30" s="2">
        <f t="shared" si="0"/>
        <v>76.686000000000007</v>
      </c>
      <c r="F30" s="2">
        <v>14158</v>
      </c>
      <c r="G30" s="2">
        <f t="shared" si="1"/>
        <v>14.157999999999999</v>
      </c>
      <c r="H30" s="2">
        <v>62529</v>
      </c>
      <c r="I30">
        <f t="shared" si="2"/>
        <v>62.529000000000003</v>
      </c>
      <c r="J30" s="2">
        <v>3488</v>
      </c>
      <c r="K30" s="2">
        <f t="shared" si="3"/>
        <v>3.488</v>
      </c>
      <c r="L30" s="2">
        <v>80.2</v>
      </c>
    </row>
    <row r="31" spans="1:12">
      <c r="A31">
        <v>30</v>
      </c>
      <c r="B31" s="2">
        <v>17.899999999999999</v>
      </c>
      <c r="C31" s="2">
        <v>17</v>
      </c>
      <c r="D31" s="2">
        <v>66358</v>
      </c>
      <c r="E31" s="2">
        <f t="shared" si="0"/>
        <v>66.358000000000004</v>
      </c>
      <c r="F31" s="2">
        <v>11875</v>
      </c>
      <c r="G31" s="2">
        <f t="shared" si="1"/>
        <v>11.875</v>
      </c>
      <c r="H31" s="2">
        <v>54483</v>
      </c>
      <c r="I31">
        <f t="shared" si="2"/>
        <v>54.482999999999997</v>
      </c>
      <c r="J31" s="2">
        <v>3298</v>
      </c>
      <c r="K31" s="2">
        <f t="shared" si="3"/>
        <v>3.298</v>
      </c>
      <c r="L31" s="2">
        <v>69.7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1"/>
  <sheetViews>
    <sheetView view="pageLayout" topLeftCell="C1" workbookViewId="0">
      <selection activeCell="K2" sqref="K2:K31"/>
    </sheetView>
  </sheetViews>
  <sheetFormatPr baseColWidth="10" defaultColWidth="11" defaultRowHeight="13"/>
  <sheetData>
    <row r="1" spans="1:12">
      <c r="A1" s="5" t="s">
        <v>27</v>
      </c>
      <c r="B1" s="5" t="s">
        <v>28</v>
      </c>
      <c r="C1" s="5" t="s">
        <v>23</v>
      </c>
      <c r="D1" s="5" t="s">
        <v>24</v>
      </c>
      <c r="E1" s="5"/>
      <c r="F1" s="5" t="s">
        <v>29</v>
      </c>
      <c r="G1" s="5"/>
      <c r="H1" s="5" t="s">
        <v>30</v>
      </c>
      <c r="I1" s="5"/>
      <c r="J1" s="5" t="s">
        <v>31</v>
      </c>
      <c r="K1" s="5"/>
      <c r="L1" s="5" t="s">
        <v>32</v>
      </c>
    </row>
    <row r="2" spans="1:12">
      <c r="A2">
        <v>1</v>
      </c>
      <c r="B2" s="2">
        <v>22.7</v>
      </c>
      <c r="C2" s="2">
        <v>21.7</v>
      </c>
      <c r="D2" s="2">
        <v>84072</v>
      </c>
      <c r="E2" s="2">
        <f>D2/1000</f>
        <v>84.072000000000003</v>
      </c>
      <c r="F2" s="2">
        <v>19076</v>
      </c>
      <c r="G2" s="2">
        <f>F2/1000</f>
        <v>19.076000000000001</v>
      </c>
      <c r="H2" s="2">
        <v>64996</v>
      </c>
      <c r="I2" s="2">
        <f>H2/1000</f>
        <v>64.995999999999995</v>
      </c>
      <c r="J2" s="2">
        <v>3876</v>
      </c>
      <c r="K2" s="2">
        <f>J2/1000</f>
        <v>3.8759999999999999</v>
      </c>
      <c r="L2" s="2">
        <v>87.9</v>
      </c>
    </row>
    <row r="3" spans="1:12">
      <c r="A3">
        <v>2</v>
      </c>
      <c r="B3">
        <v>28.6</v>
      </c>
      <c r="C3">
        <v>27.5</v>
      </c>
      <c r="D3">
        <v>50157</v>
      </c>
      <c r="E3" s="2">
        <f t="shared" ref="E3:E31" si="0">D3/1000</f>
        <v>50.156999999999996</v>
      </c>
      <c r="F3">
        <v>14327</v>
      </c>
      <c r="G3" s="2">
        <f t="shared" ref="G3:G31" si="1">F3/1000</f>
        <v>14.327</v>
      </c>
      <c r="H3">
        <v>35830</v>
      </c>
      <c r="I3" s="2">
        <f t="shared" ref="I3:I31" si="2">H3/1000</f>
        <v>35.83</v>
      </c>
      <c r="J3">
        <v>2027</v>
      </c>
      <c r="K3" s="2">
        <f t="shared" ref="K3:K31" si="3">J3/1000</f>
        <v>2.0270000000000001</v>
      </c>
      <c r="L3">
        <v>52.2</v>
      </c>
    </row>
    <row r="4" spans="1:12">
      <c r="A4">
        <v>3</v>
      </c>
      <c r="B4">
        <v>23.8</v>
      </c>
      <c r="C4">
        <v>22.9</v>
      </c>
      <c r="D4">
        <v>69009</v>
      </c>
      <c r="E4" s="2">
        <f t="shared" si="0"/>
        <v>69.009</v>
      </c>
      <c r="F4">
        <v>16432</v>
      </c>
      <c r="G4" s="2">
        <f t="shared" si="1"/>
        <v>16.431999999999999</v>
      </c>
      <c r="H4">
        <v>52577</v>
      </c>
      <c r="I4" s="2">
        <f t="shared" si="2"/>
        <v>52.576999999999998</v>
      </c>
      <c r="J4">
        <v>2856</v>
      </c>
      <c r="K4" s="2">
        <f t="shared" si="3"/>
        <v>2.8559999999999999</v>
      </c>
      <c r="L4">
        <v>71.900000000000006</v>
      </c>
    </row>
    <row r="5" spans="1:12">
      <c r="A5">
        <v>4</v>
      </c>
      <c r="B5">
        <v>31.5</v>
      </c>
      <c r="C5">
        <v>30.2</v>
      </c>
      <c r="D5">
        <v>52878</v>
      </c>
      <c r="E5" s="2">
        <f t="shared" si="0"/>
        <v>52.878</v>
      </c>
      <c r="F5">
        <v>16668</v>
      </c>
      <c r="G5" s="2">
        <f t="shared" si="1"/>
        <v>16.667999999999999</v>
      </c>
      <c r="H5">
        <v>36210</v>
      </c>
      <c r="I5" s="2">
        <f t="shared" si="2"/>
        <v>36.21</v>
      </c>
      <c r="J5">
        <v>2317</v>
      </c>
      <c r="K5" s="2">
        <f t="shared" si="3"/>
        <v>2.3170000000000002</v>
      </c>
      <c r="L5">
        <v>55.2</v>
      </c>
    </row>
    <row r="6" spans="1:12">
      <c r="A6">
        <v>5</v>
      </c>
      <c r="B6" s="2">
        <v>18.5</v>
      </c>
      <c r="C6" s="2">
        <v>17.8</v>
      </c>
      <c r="D6" s="2">
        <v>67191</v>
      </c>
      <c r="E6" s="2">
        <f t="shared" si="0"/>
        <v>67.191000000000003</v>
      </c>
      <c r="F6" s="2">
        <v>12442</v>
      </c>
      <c r="G6" s="2">
        <f t="shared" si="1"/>
        <v>12.442</v>
      </c>
      <c r="H6" s="2">
        <v>54749</v>
      </c>
      <c r="I6" s="2">
        <f t="shared" si="2"/>
        <v>54.749000000000002</v>
      </c>
      <c r="J6" s="2">
        <v>2690</v>
      </c>
      <c r="K6" s="2">
        <f t="shared" si="3"/>
        <v>2.69</v>
      </c>
      <c r="L6" s="2">
        <v>69.900000000000006</v>
      </c>
    </row>
    <row r="7" spans="1:12">
      <c r="A7">
        <v>6</v>
      </c>
      <c r="B7">
        <v>25.7</v>
      </c>
      <c r="C7">
        <v>24.6</v>
      </c>
      <c r="D7">
        <v>58945</v>
      </c>
      <c r="E7" s="2">
        <f t="shared" si="0"/>
        <v>58.945</v>
      </c>
      <c r="F7">
        <v>15165</v>
      </c>
      <c r="G7" s="2">
        <f t="shared" si="1"/>
        <v>15.164999999999999</v>
      </c>
      <c r="H7">
        <v>43780</v>
      </c>
      <c r="I7" s="2">
        <f t="shared" si="2"/>
        <v>43.78</v>
      </c>
      <c r="J7">
        <v>2577</v>
      </c>
      <c r="K7" s="2">
        <f t="shared" si="3"/>
        <v>2.577</v>
      </c>
      <c r="L7">
        <v>61.5</v>
      </c>
    </row>
    <row r="8" spans="1:12">
      <c r="A8">
        <v>7</v>
      </c>
      <c r="B8">
        <v>13.1</v>
      </c>
      <c r="C8">
        <v>12.5</v>
      </c>
      <c r="D8">
        <v>68277</v>
      </c>
      <c r="E8" s="2">
        <f t="shared" si="0"/>
        <v>68.277000000000001</v>
      </c>
      <c r="F8">
        <v>8976</v>
      </c>
      <c r="G8" s="2">
        <f t="shared" si="1"/>
        <v>8.9760000000000009</v>
      </c>
      <c r="H8">
        <v>59301</v>
      </c>
      <c r="I8" s="2">
        <f t="shared" si="2"/>
        <v>59.301000000000002</v>
      </c>
      <c r="J8">
        <v>3669</v>
      </c>
      <c r="K8" s="2">
        <f t="shared" si="3"/>
        <v>3.669</v>
      </c>
      <c r="L8">
        <v>71.900000000000006</v>
      </c>
    </row>
    <row r="9" spans="1:12">
      <c r="A9">
        <v>8</v>
      </c>
      <c r="B9">
        <v>29.4</v>
      </c>
      <c r="C9">
        <v>28.3</v>
      </c>
      <c r="D9">
        <v>50632</v>
      </c>
      <c r="E9" s="2">
        <f t="shared" si="0"/>
        <v>50.631999999999998</v>
      </c>
      <c r="F9">
        <v>14893</v>
      </c>
      <c r="G9" s="2">
        <f t="shared" si="1"/>
        <v>14.893000000000001</v>
      </c>
      <c r="H9">
        <v>35738</v>
      </c>
      <c r="I9" s="2">
        <f t="shared" si="2"/>
        <v>35.738</v>
      </c>
      <c r="J9">
        <v>1935</v>
      </c>
      <c r="K9" s="2">
        <f t="shared" si="3"/>
        <v>1.9350000000000001</v>
      </c>
      <c r="L9">
        <v>52.6</v>
      </c>
    </row>
    <row r="10" spans="1:12">
      <c r="A10">
        <v>9</v>
      </c>
      <c r="B10" s="2">
        <v>38.1</v>
      </c>
      <c r="C10" s="2">
        <v>36.700000000000003</v>
      </c>
      <c r="D10" s="2">
        <v>54610</v>
      </c>
      <c r="E10" s="2">
        <f t="shared" si="0"/>
        <v>54.61</v>
      </c>
      <c r="F10" s="2">
        <v>24621</v>
      </c>
      <c r="G10" s="2">
        <f t="shared" si="1"/>
        <v>24.620999999999999</v>
      </c>
      <c r="H10" s="2">
        <v>39990</v>
      </c>
      <c r="I10" s="2">
        <f t="shared" si="2"/>
        <v>39.99</v>
      </c>
      <c r="J10" s="2">
        <v>2471</v>
      </c>
      <c r="K10" s="2">
        <f t="shared" si="3"/>
        <v>2.4710000000000001</v>
      </c>
      <c r="L10" s="2">
        <v>67.099999999999994</v>
      </c>
    </row>
    <row r="11" spans="1:12">
      <c r="A11">
        <v>10</v>
      </c>
      <c r="B11" s="2">
        <v>34.9</v>
      </c>
      <c r="C11" s="2">
        <v>33.700000000000003</v>
      </c>
      <c r="D11" s="2">
        <v>95360</v>
      </c>
      <c r="E11" s="2">
        <f t="shared" si="0"/>
        <v>95.36</v>
      </c>
      <c r="F11" s="2">
        <v>33285</v>
      </c>
      <c r="G11" s="2">
        <f t="shared" si="1"/>
        <v>33.284999999999997</v>
      </c>
      <c r="H11" s="2">
        <v>62074</v>
      </c>
      <c r="I11" s="2">
        <f t="shared" si="2"/>
        <v>62.073999999999998</v>
      </c>
      <c r="J11" s="2">
        <v>3265</v>
      </c>
      <c r="K11" s="2">
        <f t="shared" si="3"/>
        <v>3.2650000000000001</v>
      </c>
      <c r="L11" s="2">
        <v>98.6</v>
      </c>
    </row>
    <row r="12" spans="1:12">
      <c r="A12">
        <v>11</v>
      </c>
      <c r="B12" s="2">
        <v>42.6</v>
      </c>
      <c r="C12" s="2">
        <v>41.3</v>
      </c>
      <c r="D12" s="2">
        <v>77154</v>
      </c>
      <c r="E12" s="2">
        <f t="shared" si="0"/>
        <v>77.153999999999996</v>
      </c>
      <c r="F12" s="2">
        <v>32875</v>
      </c>
      <c r="G12" s="2">
        <f t="shared" si="1"/>
        <v>32.875</v>
      </c>
      <c r="H12" s="2">
        <v>44278</v>
      </c>
      <c r="I12" s="2">
        <f t="shared" si="2"/>
        <v>44.277999999999999</v>
      </c>
      <c r="J12" s="2">
        <v>2519</v>
      </c>
      <c r="K12" s="2">
        <f t="shared" si="3"/>
        <v>2.5190000000000001</v>
      </c>
      <c r="L12" s="2">
        <v>79.7</v>
      </c>
    </row>
    <row r="13" spans="1:12">
      <c r="A13">
        <v>12</v>
      </c>
      <c r="B13" s="2">
        <v>29.7</v>
      </c>
      <c r="C13" s="2">
        <v>28.4</v>
      </c>
      <c r="D13" s="2">
        <v>53359</v>
      </c>
      <c r="E13" s="2">
        <f t="shared" si="0"/>
        <v>53.359000000000002</v>
      </c>
      <c r="F13" s="2">
        <v>15840</v>
      </c>
      <c r="G13" s="2">
        <f t="shared" si="1"/>
        <v>15.84</v>
      </c>
      <c r="H13" s="2">
        <v>37519</v>
      </c>
      <c r="I13" s="2">
        <f t="shared" si="2"/>
        <v>37.518999999999998</v>
      </c>
      <c r="J13" s="2">
        <v>2373</v>
      </c>
      <c r="K13" s="2">
        <f t="shared" si="3"/>
        <v>2.3730000000000002</v>
      </c>
      <c r="L13" s="2">
        <v>55.7</v>
      </c>
    </row>
    <row r="14" spans="1:12">
      <c r="A14">
        <v>13</v>
      </c>
      <c r="B14" s="2">
        <v>32.1</v>
      </c>
      <c r="C14" s="2">
        <v>30.7</v>
      </c>
      <c r="D14" s="2">
        <v>56290</v>
      </c>
      <c r="E14" s="2">
        <f t="shared" si="0"/>
        <v>56.29</v>
      </c>
      <c r="F14" s="2">
        <v>18065</v>
      </c>
      <c r="G14" s="2">
        <f t="shared" si="1"/>
        <v>18.065000000000001</v>
      </c>
      <c r="H14" s="2">
        <v>38226</v>
      </c>
      <c r="I14" s="2">
        <f t="shared" si="2"/>
        <v>38.225999999999999</v>
      </c>
      <c r="J14" s="2">
        <v>2613</v>
      </c>
      <c r="K14" s="2">
        <f t="shared" si="3"/>
        <v>2.613</v>
      </c>
      <c r="L14" s="2">
        <v>58.9</v>
      </c>
    </row>
    <row r="15" spans="1:12">
      <c r="A15">
        <v>14</v>
      </c>
      <c r="B15" s="2">
        <v>22.6</v>
      </c>
      <c r="C15" s="2">
        <v>21.8</v>
      </c>
      <c r="D15" s="2">
        <v>72356</v>
      </c>
      <c r="E15" s="2">
        <f t="shared" si="0"/>
        <v>72.355999999999995</v>
      </c>
      <c r="F15" s="2">
        <v>16356</v>
      </c>
      <c r="G15" s="2">
        <f t="shared" si="1"/>
        <v>16.356000000000002</v>
      </c>
      <c r="H15" s="2">
        <v>55999</v>
      </c>
      <c r="I15" s="2">
        <f t="shared" si="2"/>
        <v>55.999000000000002</v>
      </c>
      <c r="J15" s="2">
        <v>2784</v>
      </c>
      <c r="K15" s="2">
        <f t="shared" si="3"/>
        <v>2.7839999999999998</v>
      </c>
      <c r="L15" s="2">
        <v>75.099999999999994</v>
      </c>
    </row>
    <row r="16" spans="1:12">
      <c r="A16">
        <v>15</v>
      </c>
      <c r="B16" s="2">
        <v>33</v>
      </c>
      <c r="C16" s="2">
        <v>31.5</v>
      </c>
      <c r="D16" s="2">
        <v>55126</v>
      </c>
      <c r="E16" s="2">
        <f t="shared" si="0"/>
        <v>55.125999999999998</v>
      </c>
      <c r="F16" s="2">
        <v>18206</v>
      </c>
      <c r="G16" s="2">
        <f t="shared" si="1"/>
        <v>18.206</v>
      </c>
      <c r="H16" s="2">
        <v>36920</v>
      </c>
      <c r="I16" s="2">
        <f t="shared" si="2"/>
        <v>36.92</v>
      </c>
      <c r="J16" s="2">
        <v>2586</v>
      </c>
      <c r="K16" s="2">
        <f t="shared" si="3"/>
        <v>2.5859999999999999</v>
      </c>
      <c r="L16" s="2">
        <v>57.7</v>
      </c>
    </row>
    <row r="17" spans="1:12">
      <c r="A17">
        <v>16</v>
      </c>
      <c r="B17" s="2">
        <v>22.1</v>
      </c>
      <c r="C17" s="2">
        <v>21.1</v>
      </c>
      <c r="D17" s="2">
        <v>63507</v>
      </c>
      <c r="E17" s="2">
        <f t="shared" si="0"/>
        <v>63.506999999999998</v>
      </c>
      <c r="F17" s="2">
        <v>14005</v>
      </c>
      <c r="G17" s="2">
        <f t="shared" si="1"/>
        <v>14.005000000000001</v>
      </c>
      <c r="H17" s="2">
        <v>49502</v>
      </c>
      <c r="I17" s="2">
        <f t="shared" si="2"/>
        <v>49.502000000000002</v>
      </c>
      <c r="J17" s="2">
        <v>2871</v>
      </c>
      <c r="K17" s="2">
        <f t="shared" si="3"/>
        <v>2.871</v>
      </c>
      <c r="L17" s="2">
        <v>66.400000000000006</v>
      </c>
    </row>
    <row r="18" spans="1:12">
      <c r="A18">
        <v>17</v>
      </c>
      <c r="B18" s="2">
        <v>24.9</v>
      </c>
      <c r="C18" s="2">
        <v>24</v>
      </c>
      <c r="D18" s="2">
        <v>74610</v>
      </c>
      <c r="E18" s="2">
        <f t="shared" si="0"/>
        <v>74.61</v>
      </c>
      <c r="F18" s="2">
        <v>18596</v>
      </c>
      <c r="G18" s="2">
        <f t="shared" si="1"/>
        <v>18.596</v>
      </c>
      <c r="H18" s="2">
        <v>56014</v>
      </c>
      <c r="I18" s="2">
        <f t="shared" si="2"/>
        <v>56.014000000000003</v>
      </c>
      <c r="J18" s="2">
        <v>2956</v>
      </c>
      <c r="K18" s="2">
        <f t="shared" si="3"/>
        <v>2.956</v>
      </c>
      <c r="L18" s="2">
        <v>77.599999999999994</v>
      </c>
    </row>
    <row r="19" spans="1:12">
      <c r="A19">
        <v>18</v>
      </c>
      <c r="B19" s="2">
        <v>30.3</v>
      </c>
      <c r="C19" s="2">
        <v>29.2</v>
      </c>
      <c r="D19" s="2">
        <v>69410</v>
      </c>
      <c r="E19" s="2">
        <f t="shared" si="0"/>
        <v>69.41</v>
      </c>
      <c r="F19" s="2">
        <v>21036</v>
      </c>
      <c r="G19" s="2">
        <f t="shared" si="1"/>
        <v>21.036000000000001</v>
      </c>
      <c r="H19" s="2">
        <v>48374</v>
      </c>
      <c r="I19" s="2">
        <f t="shared" si="2"/>
        <v>48.374000000000002</v>
      </c>
      <c r="J19" s="2">
        <v>2717</v>
      </c>
      <c r="K19" s="2">
        <f t="shared" si="3"/>
        <v>2.7170000000000001</v>
      </c>
      <c r="L19" s="2">
        <v>72.099999999999994</v>
      </c>
    </row>
    <row r="20" spans="1:12">
      <c r="A20">
        <v>19</v>
      </c>
      <c r="B20" s="2">
        <v>36.4</v>
      </c>
      <c r="C20" s="2">
        <v>35</v>
      </c>
      <c r="D20" s="2">
        <v>56151</v>
      </c>
      <c r="E20" s="2">
        <f t="shared" si="0"/>
        <v>56.151000000000003</v>
      </c>
      <c r="F20" s="2">
        <v>20461</v>
      </c>
      <c r="G20" s="2">
        <f t="shared" si="1"/>
        <v>20.460999999999999</v>
      </c>
      <c r="H20" s="2">
        <v>35690</v>
      </c>
      <c r="I20" s="2">
        <f t="shared" si="2"/>
        <v>35.69</v>
      </c>
      <c r="J20" s="2">
        <v>2261</v>
      </c>
      <c r="K20" s="2">
        <f t="shared" si="3"/>
        <v>2.2610000000000001</v>
      </c>
      <c r="L20" s="2">
        <v>58.4</v>
      </c>
    </row>
    <row r="21" spans="1:12">
      <c r="A21">
        <v>20</v>
      </c>
      <c r="B21" s="2">
        <v>30.2</v>
      </c>
      <c r="C21" s="2">
        <v>28.9</v>
      </c>
      <c r="D21" s="2">
        <v>62807</v>
      </c>
      <c r="E21" s="2">
        <f t="shared" si="0"/>
        <v>62.807000000000002</v>
      </c>
      <c r="F21" s="2">
        <v>18999</v>
      </c>
      <c r="G21" s="2">
        <f t="shared" si="1"/>
        <v>18.998999999999999</v>
      </c>
      <c r="H21" s="2">
        <v>43808</v>
      </c>
      <c r="I21" s="2">
        <f t="shared" si="2"/>
        <v>43.808</v>
      </c>
      <c r="J21" s="2">
        <v>2887</v>
      </c>
      <c r="K21" s="2">
        <f t="shared" si="3"/>
        <v>2.887</v>
      </c>
      <c r="L21" s="2">
        <v>65.7</v>
      </c>
    </row>
    <row r="22" spans="1:12">
      <c r="A22">
        <v>21</v>
      </c>
      <c r="B22" s="2">
        <v>36.4</v>
      </c>
      <c r="C22" s="2">
        <v>34.9</v>
      </c>
      <c r="D22" s="2">
        <v>59556</v>
      </c>
      <c r="E22" s="2">
        <f t="shared" si="0"/>
        <v>59.555999999999997</v>
      </c>
      <c r="F22" s="2">
        <v>21674</v>
      </c>
      <c r="G22" s="2">
        <f t="shared" si="1"/>
        <v>21.673999999999999</v>
      </c>
      <c r="H22" s="2">
        <v>37881</v>
      </c>
      <c r="I22" s="2">
        <f t="shared" si="2"/>
        <v>37.881</v>
      </c>
      <c r="J22" s="2">
        <v>2471</v>
      </c>
      <c r="K22" s="2">
        <f t="shared" si="3"/>
        <v>2.4710000000000001</v>
      </c>
      <c r="L22" s="2">
        <v>62</v>
      </c>
    </row>
    <row r="23" spans="1:12">
      <c r="A23">
        <v>22</v>
      </c>
      <c r="B23" s="2">
        <v>31.9</v>
      </c>
      <c r="C23" s="2">
        <v>30.6</v>
      </c>
      <c r="D23" s="2">
        <v>51541</v>
      </c>
      <c r="E23" s="2">
        <f t="shared" si="0"/>
        <v>51.540999999999997</v>
      </c>
      <c r="F23" s="2">
        <v>16419</v>
      </c>
      <c r="G23" s="2">
        <f t="shared" si="1"/>
        <v>16.419</v>
      </c>
      <c r="H23" s="2">
        <v>35122</v>
      </c>
      <c r="I23" s="2">
        <f t="shared" si="2"/>
        <v>35.122</v>
      </c>
      <c r="J23" s="2">
        <v>2076</v>
      </c>
      <c r="K23" s="2">
        <f t="shared" si="3"/>
        <v>2.0760000000000001</v>
      </c>
      <c r="L23" s="2">
        <v>53.6</v>
      </c>
    </row>
    <row r="24" spans="1:12">
      <c r="A24">
        <v>23</v>
      </c>
      <c r="B24" s="2">
        <v>18.600000000000001</v>
      </c>
      <c r="C24" s="2">
        <v>17.8</v>
      </c>
      <c r="D24" s="2">
        <v>85115</v>
      </c>
      <c r="E24" s="2">
        <f t="shared" si="0"/>
        <v>85.114999999999995</v>
      </c>
      <c r="F24" s="2">
        <v>15808</v>
      </c>
      <c r="G24" s="2">
        <f t="shared" si="1"/>
        <v>15.808</v>
      </c>
      <c r="H24" s="2">
        <v>69307</v>
      </c>
      <c r="I24" s="2">
        <f t="shared" si="2"/>
        <v>69.307000000000002</v>
      </c>
      <c r="J24" s="2">
        <v>3622</v>
      </c>
      <c r="K24" s="2">
        <f t="shared" si="3"/>
        <v>3.6219999999999999</v>
      </c>
      <c r="L24" s="2">
        <v>88.7</v>
      </c>
    </row>
    <row r="25" spans="1:12">
      <c r="A25">
        <v>24</v>
      </c>
      <c r="B25" s="2">
        <v>43.4</v>
      </c>
      <c r="C25" s="2">
        <v>42.1</v>
      </c>
      <c r="D25" s="2">
        <v>81671</v>
      </c>
      <c r="E25" s="2">
        <f t="shared" si="0"/>
        <v>81.671000000000006</v>
      </c>
      <c r="F25" s="2">
        <v>35411</v>
      </c>
      <c r="G25" s="2">
        <f t="shared" si="1"/>
        <v>35.411000000000001</v>
      </c>
      <c r="H25" s="2">
        <v>46260</v>
      </c>
      <c r="I25" s="2">
        <f t="shared" si="2"/>
        <v>46.26</v>
      </c>
      <c r="J25" s="2">
        <v>2402</v>
      </c>
      <c r="K25" s="2">
        <f t="shared" si="3"/>
        <v>2.4020000000000001</v>
      </c>
      <c r="L25" s="2">
        <v>84.1</v>
      </c>
    </row>
    <row r="26" spans="1:12">
      <c r="A26">
        <v>25</v>
      </c>
      <c r="B26" s="2">
        <v>21</v>
      </c>
      <c r="C26" s="2">
        <v>20.100000000000001</v>
      </c>
      <c r="D26" s="2">
        <v>79522</v>
      </c>
      <c r="E26" s="2">
        <f t="shared" si="0"/>
        <v>79.522000000000006</v>
      </c>
      <c r="F26" s="2">
        <v>16689</v>
      </c>
      <c r="G26" s="2">
        <f t="shared" si="1"/>
        <v>16.689</v>
      </c>
      <c r="H26" s="2">
        <v>62822</v>
      </c>
      <c r="I26" s="2">
        <f t="shared" si="2"/>
        <v>62.822000000000003</v>
      </c>
      <c r="J26" s="2">
        <v>3315</v>
      </c>
      <c r="K26" s="2">
        <f t="shared" si="3"/>
        <v>3.3149999999999999</v>
      </c>
      <c r="L26" s="2">
        <v>82.8</v>
      </c>
    </row>
    <row r="27" spans="1:12">
      <c r="A27">
        <v>26</v>
      </c>
      <c r="B27" s="2">
        <v>27.4</v>
      </c>
      <c r="C27" s="2">
        <v>26.3</v>
      </c>
      <c r="D27" s="2">
        <v>80738</v>
      </c>
      <c r="E27" s="2">
        <f t="shared" si="0"/>
        <v>80.738</v>
      </c>
      <c r="F27" s="2">
        <v>22150</v>
      </c>
      <c r="G27" s="2">
        <f t="shared" si="1"/>
        <v>22.15</v>
      </c>
      <c r="H27" s="2">
        <v>58588</v>
      </c>
      <c r="I27" s="2">
        <f t="shared" si="2"/>
        <v>58.588000000000001</v>
      </c>
      <c r="J27" s="2">
        <v>3355</v>
      </c>
      <c r="K27" s="2">
        <f t="shared" si="3"/>
        <v>3.355</v>
      </c>
      <c r="L27" s="2">
        <v>84.1</v>
      </c>
    </row>
    <row r="28" spans="1:12">
      <c r="A28">
        <v>27</v>
      </c>
      <c r="B28" s="2">
        <v>22.3</v>
      </c>
      <c r="C28" s="2">
        <v>21.4</v>
      </c>
      <c r="D28" s="2">
        <v>81829</v>
      </c>
      <c r="E28" s="2">
        <f t="shared" si="0"/>
        <v>81.828999999999994</v>
      </c>
      <c r="F28" s="2">
        <v>18230</v>
      </c>
      <c r="G28" s="2">
        <f t="shared" si="1"/>
        <v>18.23</v>
      </c>
      <c r="H28" s="2">
        <v>63559</v>
      </c>
      <c r="I28" s="2">
        <f t="shared" si="2"/>
        <v>63.558999999999997</v>
      </c>
      <c r="J28" s="2">
        <v>3275</v>
      </c>
      <c r="K28" s="2">
        <f t="shared" si="3"/>
        <v>3.2749999999999999</v>
      </c>
      <c r="L28" s="2">
        <v>85.1</v>
      </c>
    </row>
    <row r="29" spans="1:12">
      <c r="A29">
        <v>28</v>
      </c>
      <c r="B29" s="2">
        <v>16.600000000000001</v>
      </c>
      <c r="C29" s="2">
        <v>16</v>
      </c>
      <c r="D29" s="2">
        <v>79396</v>
      </c>
      <c r="E29" s="2">
        <f t="shared" si="0"/>
        <v>79.396000000000001</v>
      </c>
      <c r="F29" s="2">
        <v>13173</v>
      </c>
      <c r="G29" s="2">
        <f t="shared" si="1"/>
        <v>13.173</v>
      </c>
      <c r="H29" s="2">
        <v>66223</v>
      </c>
      <c r="I29" s="2">
        <f t="shared" si="2"/>
        <v>66.222999999999999</v>
      </c>
      <c r="J29" s="2">
        <v>3123</v>
      </c>
      <c r="K29" s="2">
        <f t="shared" si="3"/>
        <v>3.1230000000000002</v>
      </c>
      <c r="L29" s="2">
        <v>82.5</v>
      </c>
    </row>
    <row r="30" spans="1:12">
      <c r="A30">
        <v>29</v>
      </c>
      <c r="B30" s="2">
        <v>17.8</v>
      </c>
      <c r="C30" s="2">
        <v>17</v>
      </c>
      <c r="D30" s="2">
        <v>76371</v>
      </c>
      <c r="E30" s="2">
        <f t="shared" si="0"/>
        <v>76.370999999999995</v>
      </c>
      <c r="F30" s="2">
        <v>13589</v>
      </c>
      <c r="G30" s="2">
        <f t="shared" si="1"/>
        <v>13.589</v>
      </c>
      <c r="H30" s="2">
        <v>62782</v>
      </c>
      <c r="I30" s="2">
        <f t="shared" si="2"/>
        <v>62.781999999999996</v>
      </c>
      <c r="J30" s="2">
        <v>3494</v>
      </c>
      <c r="K30" s="2">
        <f t="shared" si="3"/>
        <v>3.4940000000000002</v>
      </c>
      <c r="L30" s="2">
        <v>79.900000000000006</v>
      </c>
    </row>
    <row r="31" spans="1:12">
      <c r="A31">
        <v>30</v>
      </c>
      <c r="B31" s="2">
        <v>18.2</v>
      </c>
      <c r="C31" s="2">
        <v>17.3</v>
      </c>
      <c r="D31" s="2">
        <v>65973</v>
      </c>
      <c r="E31" s="2">
        <f t="shared" si="0"/>
        <v>65.972999999999999</v>
      </c>
      <c r="F31" s="2">
        <v>11994</v>
      </c>
      <c r="G31" s="2">
        <f t="shared" si="1"/>
        <v>11.994</v>
      </c>
      <c r="H31" s="2">
        <v>53979</v>
      </c>
      <c r="I31" s="2">
        <f t="shared" si="2"/>
        <v>53.978999999999999</v>
      </c>
      <c r="J31" s="2">
        <v>3310</v>
      </c>
      <c r="K31" s="2">
        <f t="shared" si="3"/>
        <v>3.31</v>
      </c>
      <c r="L31" s="2">
        <v>69.3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2"/>
  <sheetViews>
    <sheetView view="pageLayout" workbookViewId="0">
      <selection activeCell="C3" sqref="C3:C32"/>
    </sheetView>
  </sheetViews>
  <sheetFormatPr baseColWidth="10" defaultColWidth="11" defaultRowHeight="13"/>
  <cols>
    <col min="2" max="3" width="14.85546875" customWidth="1"/>
  </cols>
  <sheetData>
    <row r="1" spans="1:5">
      <c r="B1" s="9" t="s">
        <v>33</v>
      </c>
      <c r="C1" s="9"/>
      <c r="D1" s="9"/>
      <c r="E1" s="9"/>
    </row>
    <row r="2" spans="1:5">
      <c r="A2" s="5" t="s">
        <v>0</v>
      </c>
      <c r="B2" s="5" t="s">
        <v>34</v>
      </c>
      <c r="C2" s="5"/>
      <c r="D2" s="5" t="s">
        <v>21</v>
      </c>
      <c r="E2" s="5" t="s">
        <v>35</v>
      </c>
    </row>
    <row r="3" spans="1:5">
      <c r="A3">
        <v>1</v>
      </c>
      <c r="B3">
        <v>1.5429999999999999</v>
      </c>
      <c r="C3">
        <f>B3*100</f>
        <v>154.29999999999998</v>
      </c>
      <c r="D3">
        <v>86.21</v>
      </c>
      <c r="E3">
        <v>55.85</v>
      </c>
    </row>
    <row r="4" spans="1:5">
      <c r="A4">
        <v>2</v>
      </c>
      <c r="B4">
        <v>1.28</v>
      </c>
      <c r="C4">
        <f t="shared" ref="C4:C32" si="0">B4*100</f>
        <v>128</v>
      </c>
      <c r="D4">
        <v>50.85</v>
      </c>
      <c r="E4">
        <v>39.72</v>
      </c>
    </row>
    <row r="5" spans="1:5">
      <c r="A5">
        <v>3</v>
      </c>
      <c r="B5">
        <v>1.163</v>
      </c>
      <c r="C5">
        <f t="shared" si="0"/>
        <v>116.3</v>
      </c>
      <c r="D5">
        <v>56.01</v>
      </c>
      <c r="E5">
        <v>48.15</v>
      </c>
    </row>
    <row r="6" spans="1:5">
      <c r="A6">
        <v>4</v>
      </c>
      <c r="B6">
        <v>1.24</v>
      </c>
      <c r="C6">
        <f t="shared" si="0"/>
        <v>124</v>
      </c>
      <c r="D6">
        <v>46.18</v>
      </c>
      <c r="E6">
        <v>37.26</v>
      </c>
    </row>
    <row r="7" spans="1:5">
      <c r="A7">
        <v>5</v>
      </c>
      <c r="B7">
        <v>1.2869999999999999</v>
      </c>
      <c r="C7">
        <f t="shared" si="0"/>
        <v>128.69999999999999</v>
      </c>
      <c r="D7">
        <v>54.46</v>
      </c>
      <c r="E7">
        <v>42.32</v>
      </c>
    </row>
    <row r="8" spans="1:5">
      <c r="A8">
        <v>6</v>
      </c>
      <c r="B8">
        <v>1.1839999999999999</v>
      </c>
      <c r="C8">
        <f t="shared" si="0"/>
        <v>118.39999999999999</v>
      </c>
      <c r="D8">
        <v>58.61</v>
      </c>
      <c r="E8">
        <v>49.51</v>
      </c>
    </row>
    <row r="9" spans="1:5">
      <c r="A9">
        <v>7</v>
      </c>
      <c r="B9">
        <v>1.284</v>
      </c>
      <c r="C9">
        <f t="shared" si="0"/>
        <v>128.4</v>
      </c>
      <c r="D9">
        <v>69.78</v>
      </c>
      <c r="E9">
        <v>54.36</v>
      </c>
    </row>
    <row r="10" spans="1:5">
      <c r="A10">
        <v>8</v>
      </c>
      <c r="B10">
        <v>1.121</v>
      </c>
      <c r="C10">
        <f t="shared" si="0"/>
        <v>112.1</v>
      </c>
      <c r="D10">
        <v>38.299999999999997</v>
      </c>
      <c r="E10">
        <v>34.18</v>
      </c>
    </row>
    <row r="11" spans="1:5">
      <c r="A11">
        <v>9</v>
      </c>
      <c r="B11">
        <v>1.37</v>
      </c>
      <c r="C11">
        <f t="shared" si="0"/>
        <v>137</v>
      </c>
      <c r="D11">
        <v>69.88</v>
      </c>
      <c r="E11">
        <v>51</v>
      </c>
    </row>
    <row r="12" spans="1:5">
      <c r="A12">
        <v>10</v>
      </c>
      <c r="B12" s="2">
        <v>1.2190000000000001</v>
      </c>
      <c r="C12">
        <f t="shared" si="0"/>
        <v>121.9</v>
      </c>
      <c r="D12" s="2">
        <v>54.45</v>
      </c>
      <c r="E12" s="2">
        <v>44.65</v>
      </c>
    </row>
    <row r="13" spans="1:5">
      <c r="A13">
        <v>11</v>
      </c>
      <c r="B13">
        <v>1.2789999999999999</v>
      </c>
      <c r="C13">
        <f t="shared" si="0"/>
        <v>127.89999999999999</v>
      </c>
      <c r="D13">
        <v>47.74</v>
      </c>
      <c r="E13">
        <v>37.32</v>
      </c>
    </row>
    <row r="14" spans="1:5">
      <c r="A14">
        <v>12</v>
      </c>
      <c r="B14">
        <v>1.1870000000000001</v>
      </c>
      <c r="C14">
        <f t="shared" si="0"/>
        <v>118.7</v>
      </c>
      <c r="D14">
        <v>49.05</v>
      </c>
      <c r="E14">
        <v>41.33</v>
      </c>
    </row>
    <row r="15" spans="1:5">
      <c r="A15">
        <v>13</v>
      </c>
      <c r="B15">
        <v>1.351</v>
      </c>
      <c r="C15">
        <f t="shared" si="0"/>
        <v>135.1</v>
      </c>
      <c r="D15">
        <v>56.4</v>
      </c>
      <c r="E15">
        <v>41.74</v>
      </c>
    </row>
    <row r="16" spans="1:5">
      <c r="A16">
        <v>14</v>
      </c>
      <c r="B16">
        <v>1.1499999999999999</v>
      </c>
      <c r="C16">
        <f t="shared" si="0"/>
        <v>114.99999999999999</v>
      </c>
      <c r="D16">
        <v>51.8</v>
      </c>
      <c r="E16">
        <v>45.04</v>
      </c>
    </row>
    <row r="17" spans="1:5">
      <c r="A17">
        <v>15</v>
      </c>
      <c r="B17">
        <v>1.3560000000000001</v>
      </c>
      <c r="C17">
        <f t="shared" si="0"/>
        <v>135.60000000000002</v>
      </c>
      <c r="D17">
        <v>57.18</v>
      </c>
      <c r="E17">
        <v>42.18</v>
      </c>
    </row>
    <row r="18" spans="1:5">
      <c r="A18">
        <v>16</v>
      </c>
      <c r="B18">
        <v>1.4690000000000001</v>
      </c>
      <c r="C18">
        <f t="shared" si="0"/>
        <v>146.9</v>
      </c>
      <c r="D18">
        <v>65.48</v>
      </c>
      <c r="E18">
        <v>44.57</v>
      </c>
    </row>
    <row r="19" spans="1:5">
      <c r="A19">
        <v>17</v>
      </c>
      <c r="B19">
        <v>1.1830000000000001</v>
      </c>
      <c r="C19">
        <f t="shared" si="0"/>
        <v>118.30000000000001</v>
      </c>
      <c r="D19">
        <v>55.81</v>
      </c>
      <c r="E19">
        <v>47.17</v>
      </c>
    </row>
    <row r="20" spans="1:5">
      <c r="A20">
        <v>18</v>
      </c>
      <c r="B20">
        <v>1.405</v>
      </c>
      <c r="C20">
        <f t="shared" si="0"/>
        <v>140.5</v>
      </c>
      <c r="D20">
        <v>66.08</v>
      </c>
      <c r="E20">
        <v>47.04</v>
      </c>
    </row>
    <row r="21" spans="1:5">
      <c r="A21">
        <v>19</v>
      </c>
      <c r="B21">
        <v>1.252</v>
      </c>
      <c r="C21">
        <f t="shared" si="0"/>
        <v>125.2</v>
      </c>
      <c r="D21">
        <v>50.96</v>
      </c>
      <c r="E21">
        <v>40.72</v>
      </c>
    </row>
    <row r="22" spans="1:5">
      <c r="A22">
        <v>20</v>
      </c>
      <c r="B22">
        <v>1.119</v>
      </c>
      <c r="C22">
        <f t="shared" si="0"/>
        <v>111.9</v>
      </c>
      <c r="D22">
        <v>55.5</v>
      </c>
      <c r="E22">
        <v>49.61</v>
      </c>
    </row>
    <row r="23" spans="1:5">
      <c r="A23">
        <v>21</v>
      </c>
      <c r="B23">
        <v>1.2430000000000001</v>
      </c>
      <c r="C23">
        <f t="shared" si="0"/>
        <v>124.30000000000001</v>
      </c>
      <c r="D23">
        <v>56.31</v>
      </c>
      <c r="E23">
        <v>45.31</v>
      </c>
    </row>
    <row r="24" spans="1:5">
      <c r="A24">
        <v>22</v>
      </c>
      <c r="B24">
        <v>1.244</v>
      </c>
      <c r="C24">
        <f t="shared" si="0"/>
        <v>124.4</v>
      </c>
      <c r="D24">
        <v>45.09</v>
      </c>
      <c r="E24">
        <v>36.24</v>
      </c>
    </row>
    <row r="25" spans="1:5">
      <c r="A25">
        <v>23</v>
      </c>
      <c r="B25">
        <v>1.5109999999999999</v>
      </c>
      <c r="C25">
        <f t="shared" si="0"/>
        <v>151.1</v>
      </c>
      <c r="D25">
        <v>81.41</v>
      </c>
      <c r="E25">
        <v>37.32</v>
      </c>
    </row>
    <row r="26" spans="1:5">
      <c r="A26">
        <v>24</v>
      </c>
      <c r="B26">
        <v>1.2789999999999999</v>
      </c>
      <c r="C26">
        <f t="shared" si="0"/>
        <v>127.89999999999999</v>
      </c>
      <c r="D26">
        <v>59.86</v>
      </c>
      <c r="E26">
        <v>46.79</v>
      </c>
    </row>
    <row r="27" spans="1:5">
      <c r="A27">
        <v>25</v>
      </c>
      <c r="B27">
        <v>1.137</v>
      </c>
      <c r="C27">
        <f t="shared" si="0"/>
        <v>113.7</v>
      </c>
      <c r="D27">
        <v>60.06</v>
      </c>
      <c r="E27">
        <v>52.8</v>
      </c>
    </row>
    <row r="28" spans="1:5">
      <c r="A28">
        <v>26</v>
      </c>
      <c r="B28">
        <v>1.4139999999999999</v>
      </c>
      <c r="C28">
        <f t="shared" si="0"/>
        <v>141.4</v>
      </c>
      <c r="D28">
        <v>77.05</v>
      </c>
      <c r="E28">
        <v>54.5</v>
      </c>
    </row>
    <row r="29" spans="1:5">
      <c r="A29">
        <v>27</v>
      </c>
      <c r="B29">
        <v>1.0860000000000001</v>
      </c>
      <c r="C29">
        <f t="shared" si="0"/>
        <v>108.60000000000001</v>
      </c>
      <c r="D29">
        <v>58.34</v>
      </c>
      <c r="E29">
        <v>53.73</v>
      </c>
    </row>
    <row r="30" spans="1:5">
      <c r="A30">
        <v>28</v>
      </c>
      <c r="B30">
        <v>1.0920000000000001</v>
      </c>
      <c r="C30">
        <f t="shared" si="0"/>
        <v>109.2</v>
      </c>
      <c r="D30">
        <v>59.24</v>
      </c>
      <c r="E30">
        <v>54.23</v>
      </c>
    </row>
    <row r="31" spans="1:5">
      <c r="A31">
        <v>29</v>
      </c>
      <c r="B31">
        <v>1.33</v>
      </c>
      <c r="C31">
        <f t="shared" si="0"/>
        <v>133</v>
      </c>
      <c r="D31">
        <v>68.459999999999994</v>
      </c>
      <c r="E31">
        <v>51.46</v>
      </c>
    </row>
    <row r="32" spans="1:5">
      <c r="A32">
        <v>30</v>
      </c>
      <c r="B32">
        <v>1.284</v>
      </c>
      <c r="C32">
        <f t="shared" si="0"/>
        <v>128.4</v>
      </c>
      <c r="D32">
        <v>62.48</v>
      </c>
      <c r="E32">
        <v>48.67</v>
      </c>
    </row>
  </sheetData>
  <sheetCalcPr fullCalcOnLoad="1"/>
  <mergeCells count="1">
    <mergeCell ref="B1:E1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2"/>
  <sheetViews>
    <sheetView view="pageLayout" zoomScale="75" workbookViewId="0">
      <selection activeCell="F10" sqref="F10"/>
    </sheetView>
  </sheetViews>
  <sheetFormatPr baseColWidth="10" defaultColWidth="11" defaultRowHeight="13"/>
  <sheetData>
    <row r="1" spans="1:5">
      <c r="B1" s="9" t="s">
        <v>33</v>
      </c>
      <c r="C1" s="9"/>
      <c r="D1" s="9"/>
      <c r="E1" s="9"/>
    </row>
    <row r="2" spans="1:5">
      <c r="A2" s="5" t="s">
        <v>0</v>
      </c>
      <c r="B2" s="5" t="s">
        <v>34</v>
      </c>
      <c r="C2" s="5"/>
      <c r="D2" s="5" t="s">
        <v>21</v>
      </c>
      <c r="E2" s="5" t="s">
        <v>35</v>
      </c>
    </row>
    <row r="3" spans="1:5">
      <c r="A3">
        <v>1</v>
      </c>
      <c r="B3">
        <v>1.5660000000000001</v>
      </c>
      <c r="C3">
        <f>B3*100</f>
        <v>156.6</v>
      </c>
      <c r="D3">
        <v>87.08</v>
      </c>
      <c r="E3">
        <v>55.61</v>
      </c>
    </row>
    <row r="4" spans="1:5">
      <c r="A4">
        <v>2</v>
      </c>
      <c r="B4">
        <v>1.25</v>
      </c>
      <c r="C4">
        <f t="shared" ref="C4:C32" si="0">B4*100</f>
        <v>125</v>
      </c>
      <c r="D4">
        <v>50.02</v>
      </c>
      <c r="E4">
        <v>40.01</v>
      </c>
    </row>
    <row r="5" spans="1:5">
      <c r="A5">
        <v>3</v>
      </c>
      <c r="B5">
        <v>1.159</v>
      </c>
      <c r="C5">
        <f t="shared" si="0"/>
        <v>115.9</v>
      </c>
      <c r="D5">
        <v>56.73</v>
      </c>
      <c r="E5">
        <v>48.96</v>
      </c>
    </row>
    <row r="6" spans="1:5">
      <c r="A6">
        <v>4</v>
      </c>
      <c r="B6">
        <v>1.262</v>
      </c>
      <c r="C6">
        <f t="shared" si="0"/>
        <v>126.2</v>
      </c>
      <c r="D6">
        <v>47.33</v>
      </c>
      <c r="E6">
        <v>37.520000000000003</v>
      </c>
    </row>
    <row r="7" spans="1:5">
      <c r="A7">
        <v>5</v>
      </c>
      <c r="B7">
        <v>1.3080000000000001</v>
      </c>
      <c r="C7">
        <f t="shared" si="0"/>
        <v>130.80000000000001</v>
      </c>
      <c r="D7">
        <v>54.27</v>
      </c>
      <c r="E7">
        <v>41.5</v>
      </c>
    </row>
    <row r="8" spans="1:5">
      <c r="A8">
        <v>6</v>
      </c>
      <c r="B8">
        <v>1.1990000000000001</v>
      </c>
      <c r="C8">
        <f t="shared" si="0"/>
        <v>119.9</v>
      </c>
      <c r="D8">
        <v>56.52</v>
      </c>
      <c r="E8">
        <v>47.15</v>
      </c>
    </row>
    <row r="9" spans="1:5">
      <c r="A9">
        <v>7</v>
      </c>
      <c r="B9">
        <v>1.272</v>
      </c>
      <c r="C9">
        <f t="shared" si="0"/>
        <v>127.2</v>
      </c>
      <c r="D9">
        <v>46.13</v>
      </c>
      <c r="E9">
        <v>36.47</v>
      </c>
    </row>
    <row r="10" spans="1:5">
      <c r="A10">
        <v>8</v>
      </c>
      <c r="B10">
        <v>1.121</v>
      </c>
      <c r="C10">
        <f t="shared" si="0"/>
        <v>112.1</v>
      </c>
      <c r="D10">
        <v>38.54</v>
      </c>
      <c r="E10">
        <v>34.380000000000003</v>
      </c>
    </row>
    <row r="11" spans="1:5">
      <c r="A11">
        <v>9</v>
      </c>
      <c r="B11">
        <v>1.371</v>
      </c>
      <c r="C11">
        <f t="shared" si="0"/>
        <v>137.1</v>
      </c>
      <c r="D11">
        <v>68.510000000000005</v>
      </c>
      <c r="E11">
        <v>49.97</v>
      </c>
    </row>
    <row r="12" spans="1:5">
      <c r="A12">
        <v>10</v>
      </c>
      <c r="B12">
        <v>1.2330000000000001</v>
      </c>
      <c r="C12">
        <f t="shared" si="0"/>
        <v>123.30000000000001</v>
      </c>
      <c r="D12">
        <v>54.41</v>
      </c>
      <c r="E12">
        <v>44.13</v>
      </c>
    </row>
    <row r="13" spans="1:5">
      <c r="A13">
        <v>11</v>
      </c>
      <c r="B13">
        <v>1.296</v>
      </c>
      <c r="C13">
        <f t="shared" si="0"/>
        <v>129.6</v>
      </c>
      <c r="D13">
        <v>48.25</v>
      </c>
      <c r="E13">
        <v>37.22</v>
      </c>
    </row>
    <row r="14" spans="1:5">
      <c r="A14">
        <v>12</v>
      </c>
      <c r="B14">
        <v>1.1879999999999999</v>
      </c>
      <c r="C14">
        <f t="shared" si="0"/>
        <v>118.8</v>
      </c>
      <c r="D14">
        <v>48.71</v>
      </c>
      <c r="E14">
        <v>41</v>
      </c>
    </row>
    <row r="15" spans="1:5">
      <c r="A15">
        <v>13</v>
      </c>
      <c r="B15">
        <v>1.365</v>
      </c>
      <c r="C15">
        <f t="shared" si="0"/>
        <v>136.5</v>
      </c>
      <c r="D15">
        <v>56.24</v>
      </c>
      <c r="E15">
        <v>41.19</v>
      </c>
    </row>
    <row r="16" spans="1:5">
      <c r="A16">
        <v>14</v>
      </c>
      <c r="B16">
        <v>1.113</v>
      </c>
      <c r="C16">
        <f t="shared" si="0"/>
        <v>111.3</v>
      </c>
      <c r="D16">
        <v>54.25</v>
      </c>
      <c r="E16">
        <v>48.72</v>
      </c>
    </row>
    <row r="17" spans="1:5">
      <c r="A17">
        <v>15</v>
      </c>
      <c r="B17">
        <v>1.3360000000000001</v>
      </c>
      <c r="C17">
        <f t="shared" si="0"/>
        <v>133.6</v>
      </c>
      <c r="D17">
        <v>56.84</v>
      </c>
      <c r="E17">
        <v>42.55</v>
      </c>
    </row>
    <row r="18" spans="1:5">
      <c r="A18">
        <v>16</v>
      </c>
      <c r="B18">
        <v>1.486</v>
      </c>
      <c r="C18">
        <f t="shared" si="0"/>
        <v>148.6</v>
      </c>
      <c r="D18">
        <v>66.08</v>
      </c>
      <c r="E18">
        <v>44.47</v>
      </c>
    </row>
    <row r="19" spans="1:5">
      <c r="A19">
        <v>17</v>
      </c>
      <c r="B19">
        <v>1.198</v>
      </c>
      <c r="C19">
        <f t="shared" si="0"/>
        <v>119.8</v>
      </c>
      <c r="D19">
        <v>56.34</v>
      </c>
      <c r="E19">
        <v>47.01</v>
      </c>
    </row>
    <row r="20" spans="1:5">
      <c r="A20">
        <v>18</v>
      </c>
      <c r="B20">
        <v>1.4219999999999999</v>
      </c>
      <c r="C20">
        <f t="shared" si="0"/>
        <v>142.19999999999999</v>
      </c>
      <c r="D20">
        <v>65.45</v>
      </c>
      <c r="E20">
        <v>46.04</v>
      </c>
    </row>
    <row r="21" spans="1:5">
      <c r="A21">
        <v>19</v>
      </c>
      <c r="B21">
        <v>1.22</v>
      </c>
      <c r="C21">
        <f t="shared" si="0"/>
        <v>122</v>
      </c>
      <c r="D21">
        <v>49.18</v>
      </c>
      <c r="E21">
        <v>40.229999999999997</v>
      </c>
    </row>
    <row r="22" spans="1:5">
      <c r="A22">
        <v>20</v>
      </c>
      <c r="B22">
        <v>1.1060000000000001</v>
      </c>
      <c r="C22">
        <f t="shared" si="0"/>
        <v>110.60000000000001</v>
      </c>
      <c r="D22">
        <v>53.53</v>
      </c>
      <c r="E22">
        <v>48.41</v>
      </c>
    </row>
    <row r="23" spans="1:5">
      <c r="A23">
        <v>21</v>
      </c>
      <c r="B23">
        <v>1.24</v>
      </c>
      <c r="C23">
        <f t="shared" si="0"/>
        <v>124</v>
      </c>
      <c r="D23">
        <v>56.04</v>
      </c>
      <c r="E23">
        <v>45.18</v>
      </c>
    </row>
    <row r="24" spans="1:5">
      <c r="A24">
        <v>22</v>
      </c>
      <c r="B24">
        <v>1.226</v>
      </c>
      <c r="C24">
        <f t="shared" si="0"/>
        <v>122.6</v>
      </c>
      <c r="D24">
        <v>44.6</v>
      </c>
      <c r="E24">
        <v>36.380000000000003</v>
      </c>
    </row>
    <row r="25" spans="1:5">
      <c r="A25">
        <v>23</v>
      </c>
      <c r="B25">
        <v>1.5249999999999999</v>
      </c>
      <c r="C25">
        <f t="shared" si="0"/>
        <v>152.5</v>
      </c>
      <c r="D25">
        <v>81.62</v>
      </c>
      <c r="E25">
        <v>53.52</v>
      </c>
    </row>
    <row r="26" spans="1:5">
      <c r="A26">
        <v>24</v>
      </c>
      <c r="B26">
        <v>1.28</v>
      </c>
      <c r="C26">
        <f t="shared" si="0"/>
        <v>128</v>
      </c>
      <c r="D26">
        <v>58.8</v>
      </c>
      <c r="E26">
        <v>45.96</v>
      </c>
    </row>
    <row r="27" spans="1:5">
      <c r="A27">
        <v>25</v>
      </c>
      <c r="B27">
        <v>1.125</v>
      </c>
      <c r="C27">
        <f t="shared" si="0"/>
        <v>112.5</v>
      </c>
      <c r="D27">
        <v>60.19</v>
      </c>
      <c r="E27">
        <v>53.52</v>
      </c>
    </row>
    <row r="28" spans="1:5">
      <c r="A28">
        <v>26</v>
      </c>
      <c r="B28">
        <v>1.421</v>
      </c>
      <c r="C28">
        <f t="shared" si="0"/>
        <v>142.1</v>
      </c>
      <c r="D28">
        <v>76.67</v>
      </c>
      <c r="E28">
        <v>53.94</v>
      </c>
    </row>
    <row r="29" spans="1:5">
      <c r="A29">
        <v>27</v>
      </c>
      <c r="B29">
        <v>1.0740000000000001</v>
      </c>
      <c r="C29">
        <f t="shared" si="0"/>
        <v>107.4</v>
      </c>
      <c r="D29">
        <v>58.42</v>
      </c>
      <c r="E29">
        <v>54.4</v>
      </c>
    </row>
    <row r="30" spans="1:5">
      <c r="A30">
        <v>28</v>
      </c>
      <c r="B30">
        <v>1.0940000000000001</v>
      </c>
      <c r="C30">
        <f t="shared" si="0"/>
        <v>109.4</v>
      </c>
      <c r="D30">
        <v>58.66</v>
      </c>
      <c r="E30">
        <v>53.59</v>
      </c>
    </row>
    <row r="31" spans="1:5">
      <c r="A31">
        <v>29</v>
      </c>
      <c r="B31">
        <v>1.3360000000000001</v>
      </c>
      <c r="C31">
        <f t="shared" si="0"/>
        <v>133.6</v>
      </c>
      <c r="D31">
        <v>67.44</v>
      </c>
      <c r="E31">
        <v>50.47</v>
      </c>
    </row>
    <row r="32" spans="1:5">
      <c r="A32">
        <v>30</v>
      </c>
      <c r="B32">
        <v>1.2769999999999999</v>
      </c>
      <c r="C32">
        <f t="shared" si="0"/>
        <v>127.69999999999999</v>
      </c>
      <c r="D32">
        <v>62.52</v>
      </c>
      <c r="E32">
        <v>48.97</v>
      </c>
    </row>
  </sheetData>
  <sheetCalcPr fullCalcOnLoad="1"/>
  <mergeCells count="1">
    <mergeCell ref="B1:E1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Participants</vt:lpstr>
      <vt:lpstr>Nana1</vt:lpstr>
      <vt:lpstr>Arms</vt:lpstr>
      <vt:lpstr>Legs</vt:lpstr>
      <vt:lpstr>Trunk</vt:lpstr>
      <vt:lpstr>Nana2</vt:lpstr>
      <vt:lpstr>NHANES</vt:lpstr>
      <vt:lpstr>Lx1</vt:lpstr>
      <vt:lpstr>Lx2</vt:lpstr>
      <vt:lpstr>Hip1</vt:lpstr>
      <vt:lpstr>Sheet1</vt:lpstr>
      <vt:lpstr>Hip2</vt:lpstr>
      <vt:lpstr>Sheet2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Flinn Shiel</dc:creator>
  <cp:keywords/>
  <dc:description/>
  <cp:lastModifiedBy>Flinn Shiel</cp:lastModifiedBy>
  <cp:revision/>
  <dcterms:created xsi:type="dcterms:W3CDTF">2016-10-12T22:05:01Z</dcterms:created>
  <dcterms:modified xsi:type="dcterms:W3CDTF">2017-01-07T09:44:41Z</dcterms:modified>
  <cp:category/>
  <cp:contentStatus/>
</cp:coreProperties>
</file>