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910" activeTab="6"/>
  </bookViews>
  <sheets>
    <sheet name="Sample 1" sheetId="1" r:id="rId1"/>
    <sheet name="Sample 2" sheetId="2" r:id="rId2"/>
    <sheet name="Sample 3" sheetId="3" r:id="rId3"/>
    <sheet name="Sample 4" sheetId="4" r:id="rId4"/>
    <sheet name="Fert etc" sheetId="5" r:id="rId5"/>
    <sheet name="qPCR" sheetId="6" r:id="rId6"/>
    <sheet name="LH FSH" sheetId="7" r:id="rId7"/>
  </sheets>
  <definedNames/>
  <calcPr fullCalcOnLoad="1"/>
</workbook>
</file>

<file path=xl/sharedStrings.xml><?xml version="1.0" encoding="utf-8"?>
<sst xmlns="http://schemas.openxmlformats.org/spreadsheetml/2006/main" count="272" uniqueCount="99">
  <si>
    <t>Ct Vtg</t>
  </si>
  <si>
    <t>Ct ZPC</t>
  </si>
  <si>
    <t>Ct ZPB</t>
  </si>
  <si>
    <t>Ct TATA</t>
  </si>
  <si>
    <t>Ring 1</t>
  </si>
  <si>
    <t>Ring 2</t>
  </si>
  <si>
    <t>Ring 3</t>
  </si>
  <si>
    <t>Ring 4</t>
  </si>
  <si>
    <t>Ring 5</t>
  </si>
  <si>
    <t>Ring 6</t>
  </si>
  <si>
    <t>Ring 7</t>
  </si>
  <si>
    <t>Exp4 liver expressed genes-CTs</t>
  </si>
  <si>
    <t>GE health kit RNA extraction</t>
  </si>
  <si>
    <t>Quagen quanti-tect kit cDNA synth, 0.3ug RNA (20ul react)</t>
  </si>
  <si>
    <t>SYBR, 10ul reaction, 1ul undiluted template</t>
  </si>
  <si>
    <t>Controls</t>
  </si>
  <si>
    <t>Ct ERa</t>
  </si>
  <si>
    <t xml:space="preserve">ERa rest of ring 7 </t>
  </si>
  <si>
    <t>ERa Ring 8</t>
  </si>
  <si>
    <t>Group</t>
  </si>
  <si>
    <t>Fish</t>
  </si>
  <si>
    <t>Length (mm)</t>
  </si>
  <si>
    <t>Weight (kg)</t>
  </si>
  <si>
    <t>Condition Factor</t>
  </si>
  <si>
    <t>Gonad Wt. (g)</t>
  </si>
  <si>
    <t>Gonad sub-sample (g)</t>
  </si>
  <si>
    <t>G.S.I. (%)</t>
  </si>
  <si>
    <t>Follicle Count</t>
  </si>
  <si>
    <t>Fecundity</t>
  </si>
  <si>
    <t>Relative Fecundity</t>
  </si>
  <si>
    <t>Follicle Diameters (mm)</t>
  </si>
  <si>
    <t>Mean fd</t>
  </si>
  <si>
    <t>14oC</t>
  </si>
  <si>
    <t>Mean</t>
  </si>
  <si>
    <t>SEM</t>
  </si>
  <si>
    <t>22oC</t>
  </si>
  <si>
    <t>22pellet</t>
  </si>
  <si>
    <t>Foll diam</t>
  </si>
  <si>
    <t>Statistics</t>
  </si>
  <si>
    <t>F</t>
  </si>
  <si>
    <t>P</t>
  </si>
  <si>
    <t>means</t>
  </si>
  <si>
    <t>b</t>
  </si>
  <si>
    <t>a</t>
  </si>
  <si>
    <t>Means</t>
  </si>
  <si>
    <t>Mean Follicle Diam. (mm)</t>
  </si>
  <si>
    <t>Maiden</t>
  </si>
  <si>
    <t>Fish transferred and sacrificed on the 17th Feb 2010</t>
  </si>
  <si>
    <t>Average daim</t>
  </si>
  <si>
    <t>SD</t>
  </si>
  <si>
    <t>All fish</t>
  </si>
  <si>
    <t>GSI</t>
  </si>
  <si>
    <t>EGG DIAM</t>
  </si>
  <si>
    <t>SEM EGG DIAM</t>
  </si>
  <si>
    <t>EGG VOL</t>
  </si>
  <si>
    <t>SEM EGG VOL</t>
  </si>
  <si>
    <t>FERT</t>
  </si>
  <si>
    <t>SURVIVAL</t>
  </si>
  <si>
    <t>WEIGHT</t>
  </si>
  <si>
    <t>SEM WEI</t>
  </si>
  <si>
    <t>LENGTH</t>
  </si>
  <si>
    <t>SEM LEN</t>
  </si>
  <si>
    <t>CF</t>
  </si>
  <si>
    <t>SEM CF</t>
  </si>
  <si>
    <t>FECUN</t>
  </si>
  <si>
    <t>SEM FECUN</t>
  </si>
  <si>
    <t>REL FECUN</t>
  </si>
  <si>
    <t>SEM REL FECUN</t>
  </si>
  <si>
    <t>DAY</t>
  </si>
  <si>
    <t>G1</t>
  </si>
  <si>
    <t>G2</t>
  </si>
  <si>
    <t>G3</t>
  </si>
  <si>
    <t>14°C</t>
  </si>
  <si>
    <t>22°C</t>
  </si>
  <si>
    <t>22°C/E2</t>
  </si>
  <si>
    <t>FSH</t>
  </si>
  <si>
    <t>LH</t>
  </si>
  <si>
    <t>Fish #</t>
  </si>
  <si>
    <t>% Binding</t>
  </si>
  <si>
    <t>ng/tube</t>
  </si>
  <si>
    <t>ng/ml</t>
  </si>
  <si>
    <t>d</t>
  </si>
  <si>
    <t>Groups</t>
  </si>
  <si>
    <t>14˚C</t>
  </si>
  <si>
    <t>22˚C</t>
  </si>
  <si>
    <t>E2</t>
  </si>
  <si>
    <t>x</t>
  </si>
  <si>
    <t>Blank</t>
  </si>
  <si>
    <t>Feb</t>
  </si>
  <si>
    <t>early March</t>
  </si>
  <si>
    <t>late March</t>
  </si>
  <si>
    <t>April</t>
  </si>
  <si>
    <t>100ul for FSH</t>
  </si>
  <si>
    <t>Cuf off 95%</t>
  </si>
  <si>
    <t>80ul for LH</t>
  </si>
  <si>
    <t>Cut off 80%</t>
  </si>
  <si>
    <t>except for test dilutions</t>
  </si>
  <si>
    <t>666= missing data</t>
  </si>
  <si>
    <t>444= below LOD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</si>
</sst>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4" fillId="9" borderId="10" xfId="0" applyFont="1" applyFill="1" applyBorder="1" applyAlignment="1">
      <alignment horizontal="center"/>
    </xf>
    <xf numFmtId="0" fontId="34" fillId="17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172" fontId="2" fillId="0" borderId="0" xfId="0" applyNumberFormat="1" applyFont="1" applyAlignment="1">
      <alignment horizontal="center" vertical="top" wrapText="1"/>
    </xf>
    <xf numFmtId="10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9" borderId="19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0" fontId="0" fillId="17" borderId="20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1.7109375" style="0" customWidth="1"/>
    <col min="5" max="5" width="9.8515625" style="0" customWidth="1"/>
    <col min="10" max="10" width="9.7109375" style="0" customWidth="1"/>
    <col min="11" max="11" width="10.421875" style="0" customWidth="1"/>
  </cols>
  <sheetData>
    <row r="1" spans="1:62" ht="51">
      <c r="A1" s="16" t="s">
        <v>19</v>
      </c>
      <c r="B1" s="16" t="s">
        <v>20</v>
      </c>
      <c r="C1" s="16" t="s">
        <v>21</v>
      </c>
      <c r="D1" s="16" t="s">
        <v>22</v>
      </c>
      <c r="E1" s="17" t="s">
        <v>23</v>
      </c>
      <c r="F1" s="16" t="s">
        <v>24</v>
      </c>
      <c r="G1" s="18" t="s">
        <v>25</v>
      </c>
      <c r="H1" s="19" t="s">
        <v>26</v>
      </c>
      <c r="I1" s="16" t="s">
        <v>27</v>
      </c>
      <c r="J1" s="20" t="s">
        <v>28</v>
      </c>
      <c r="K1" s="20" t="s">
        <v>29</v>
      </c>
      <c r="L1" s="48" t="s">
        <v>30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16" t="s">
        <v>45</v>
      </c>
    </row>
    <row r="2" spans="1:62" ht="15">
      <c r="A2" s="16"/>
      <c r="B2" s="16"/>
      <c r="C2" s="16"/>
      <c r="D2" s="16"/>
      <c r="E2" s="17"/>
      <c r="F2" s="16"/>
      <c r="G2" s="18"/>
      <c r="H2" s="19"/>
      <c r="I2" s="16"/>
      <c r="J2" s="20"/>
      <c r="K2" s="20"/>
      <c r="L2" s="21">
        <v>1</v>
      </c>
      <c r="M2" s="21">
        <v>2</v>
      </c>
      <c r="N2" s="21">
        <v>3</v>
      </c>
      <c r="O2" s="21">
        <v>4</v>
      </c>
      <c r="P2" s="21">
        <v>5</v>
      </c>
      <c r="Q2" s="21">
        <v>6</v>
      </c>
      <c r="R2" s="21">
        <v>7</v>
      </c>
      <c r="S2" s="21">
        <v>8</v>
      </c>
      <c r="T2" s="21">
        <v>9</v>
      </c>
      <c r="U2" s="21">
        <v>10</v>
      </c>
      <c r="V2" s="21">
        <v>11</v>
      </c>
      <c r="W2" s="21">
        <v>12</v>
      </c>
      <c r="X2" s="21">
        <v>13</v>
      </c>
      <c r="Y2" s="21">
        <v>14</v>
      </c>
      <c r="Z2" s="21">
        <v>15</v>
      </c>
      <c r="AA2" s="21">
        <v>16</v>
      </c>
      <c r="AB2" s="21">
        <v>17</v>
      </c>
      <c r="AC2" s="21">
        <v>18</v>
      </c>
      <c r="AD2" s="21">
        <v>19</v>
      </c>
      <c r="AE2" s="21">
        <v>20</v>
      </c>
      <c r="AF2" s="21">
        <v>21</v>
      </c>
      <c r="AG2" s="21">
        <v>22</v>
      </c>
      <c r="AH2" s="21">
        <v>23</v>
      </c>
      <c r="AI2" s="21">
        <v>24</v>
      </c>
      <c r="AJ2" s="21">
        <v>25</v>
      </c>
      <c r="AK2" s="21">
        <v>26</v>
      </c>
      <c r="AL2" s="21">
        <v>27</v>
      </c>
      <c r="AM2" s="21">
        <v>28</v>
      </c>
      <c r="AN2" s="21">
        <v>29</v>
      </c>
      <c r="AO2" s="21">
        <v>30</v>
      </c>
      <c r="AP2" s="21">
        <v>31</v>
      </c>
      <c r="AQ2" s="21">
        <v>32</v>
      </c>
      <c r="AR2" s="21">
        <v>33</v>
      </c>
      <c r="AS2" s="21">
        <v>34</v>
      </c>
      <c r="AT2" s="21">
        <v>35</v>
      </c>
      <c r="AU2" s="21">
        <v>36</v>
      </c>
      <c r="AV2" s="21">
        <v>37</v>
      </c>
      <c r="AW2" s="21">
        <v>38</v>
      </c>
      <c r="AX2" s="21">
        <v>39</v>
      </c>
      <c r="AY2" s="21">
        <v>40</v>
      </c>
      <c r="AZ2" s="21">
        <v>41</v>
      </c>
      <c r="BA2" s="21">
        <v>42</v>
      </c>
      <c r="BB2" s="21">
        <v>43</v>
      </c>
      <c r="BC2" s="21">
        <v>44</v>
      </c>
      <c r="BD2" s="21">
        <v>45</v>
      </c>
      <c r="BE2" s="21">
        <v>46</v>
      </c>
      <c r="BF2" s="21">
        <v>47</v>
      </c>
      <c r="BG2" s="21">
        <v>48</v>
      </c>
      <c r="BH2" s="21">
        <v>49</v>
      </c>
      <c r="BI2" s="21">
        <v>50</v>
      </c>
      <c r="BJ2" s="16"/>
    </row>
    <row r="3" spans="1:62" ht="15">
      <c r="A3" s="16"/>
      <c r="B3" s="16"/>
      <c r="C3" s="16"/>
      <c r="D3" s="16"/>
      <c r="E3" s="17"/>
      <c r="F3" s="16"/>
      <c r="G3" s="18"/>
      <c r="H3" s="19"/>
      <c r="I3" s="16"/>
      <c r="J3" s="20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16"/>
    </row>
    <row r="4" spans="1:62" ht="15">
      <c r="A4" s="22">
        <v>1</v>
      </c>
      <c r="B4">
        <v>1</v>
      </c>
      <c r="C4">
        <v>590</v>
      </c>
      <c r="D4" s="23">
        <v>2.95</v>
      </c>
      <c r="E4" s="23">
        <f aca="true" t="shared" si="0" ref="E4:E10">(D4/(C4^3))*(10^8)</f>
        <v>1.4363688595231257</v>
      </c>
      <c r="F4" s="24">
        <v>227</v>
      </c>
      <c r="G4" s="25">
        <v>4.5</v>
      </c>
      <c r="H4" s="26">
        <f aca="true" t="shared" si="1" ref="H4:H10">F4/(D4*1000)</f>
        <v>0.07694915254237288</v>
      </c>
      <c r="I4">
        <v>114</v>
      </c>
      <c r="J4" s="27">
        <f aca="true" t="shared" si="2" ref="J4:J10">(F4/G4)*I4</f>
        <v>5750.666666666666</v>
      </c>
      <c r="K4" s="27">
        <f aca="true" t="shared" si="3" ref="K4:K10">J4/D4</f>
        <v>1949.378531073446</v>
      </c>
      <c r="L4" s="28">
        <v>4.5</v>
      </c>
      <c r="M4" s="28">
        <v>4.5</v>
      </c>
      <c r="N4" s="28">
        <v>4.5</v>
      </c>
      <c r="O4" s="28">
        <v>4.5</v>
      </c>
      <c r="P4" s="28">
        <v>4.5</v>
      </c>
      <c r="Q4" s="28">
        <v>4.5</v>
      </c>
      <c r="R4" s="28">
        <v>4.5</v>
      </c>
      <c r="S4" s="28">
        <v>4.5</v>
      </c>
      <c r="T4" s="28">
        <v>4.5</v>
      </c>
      <c r="U4" s="28">
        <v>4.5</v>
      </c>
      <c r="V4" s="28">
        <v>4.5</v>
      </c>
      <c r="W4" s="28">
        <v>4.5</v>
      </c>
      <c r="X4" s="28">
        <v>3.9000000000000004</v>
      </c>
      <c r="Y4" s="28">
        <v>3.9000000000000004</v>
      </c>
      <c r="Z4" s="28">
        <v>3.9000000000000004</v>
      </c>
      <c r="AA4" s="28">
        <v>3.9000000000000004</v>
      </c>
      <c r="AB4" s="28">
        <v>3.9000000000000004</v>
      </c>
      <c r="AC4" s="28">
        <v>3.9000000000000004</v>
      </c>
      <c r="AD4" s="28">
        <v>4.2</v>
      </c>
      <c r="AE4" s="28">
        <v>4.2</v>
      </c>
      <c r="AF4" s="28">
        <v>4.2</v>
      </c>
      <c r="AG4" s="28">
        <v>4.2</v>
      </c>
      <c r="AH4" s="28">
        <v>4.2</v>
      </c>
      <c r="AI4" s="28">
        <v>4.2</v>
      </c>
      <c r="AJ4" s="28">
        <v>4.2</v>
      </c>
      <c r="AK4" s="28">
        <v>4.2</v>
      </c>
      <c r="AL4" s="28">
        <v>4.2</v>
      </c>
      <c r="AM4" s="28">
        <v>4.2</v>
      </c>
      <c r="AN4" s="28">
        <v>3.6</v>
      </c>
      <c r="AO4" s="28">
        <v>3.6</v>
      </c>
      <c r="AP4" s="28">
        <v>3.6</v>
      </c>
      <c r="AQ4" s="28">
        <v>3.6</v>
      </c>
      <c r="AR4" s="28">
        <v>3.6</v>
      </c>
      <c r="AS4" s="28">
        <v>3.6</v>
      </c>
      <c r="AT4" s="28">
        <v>3.6</v>
      </c>
      <c r="AU4" s="28">
        <v>3.6</v>
      </c>
      <c r="AV4" s="28">
        <v>3.6</v>
      </c>
      <c r="AW4" s="28">
        <v>4.4</v>
      </c>
      <c r="AX4" s="28">
        <v>4.4</v>
      </c>
      <c r="AY4" s="28">
        <v>4.4</v>
      </c>
      <c r="AZ4" s="28">
        <v>4.4</v>
      </c>
      <c r="BA4" s="28">
        <v>4.4</v>
      </c>
      <c r="BB4" s="28">
        <v>4.4</v>
      </c>
      <c r="BC4" s="28">
        <v>4.4</v>
      </c>
      <c r="BD4" s="28">
        <v>4.4</v>
      </c>
      <c r="BE4" s="28">
        <v>4.4</v>
      </c>
      <c r="BF4" s="28">
        <v>4.4</v>
      </c>
      <c r="BG4" s="28">
        <v>4.4</v>
      </c>
      <c r="BH4" s="28">
        <v>4.4</v>
      </c>
      <c r="BI4" s="28">
        <v>4.4</v>
      </c>
      <c r="BJ4" s="23">
        <f>AVERAGE(L4:BI4)</f>
        <v>4.1800000000000015</v>
      </c>
    </row>
    <row r="5" spans="1:62" ht="15">
      <c r="A5" s="22" t="s">
        <v>46</v>
      </c>
      <c r="B5">
        <v>2</v>
      </c>
      <c r="C5">
        <v>620</v>
      </c>
      <c r="D5" s="23">
        <v>3.25</v>
      </c>
      <c r="E5" s="23">
        <f t="shared" si="0"/>
        <v>1.3636668792588367</v>
      </c>
      <c r="F5" s="24">
        <v>211</v>
      </c>
      <c r="G5" s="25">
        <v>3.6</v>
      </c>
      <c r="H5" s="26">
        <f t="shared" si="1"/>
        <v>0.06492307692307692</v>
      </c>
      <c r="I5">
        <v>90</v>
      </c>
      <c r="J5" s="27">
        <f t="shared" si="2"/>
        <v>5275</v>
      </c>
      <c r="K5" s="27">
        <f t="shared" si="3"/>
        <v>1623.076923076923</v>
      </c>
      <c r="L5" s="28">
        <v>3.1</v>
      </c>
      <c r="M5" s="28">
        <v>3.6</v>
      </c>
      <c r="N5" s="28">
        <v>3.7</v>
      </c>
      <c r="O5" s="28">
        <v>3.7</v>
      </c>
      <c r="P5" s="28">
        <v>3.7</v>
      </c>
      <c r="Q5" s="28">
        <v>3.7</v>
      </c>
      <c r="R5" s="28">
        <v>3.8000000000000003</v>
      </c>
      <c r="S5" s="28">
        <v>3.8000000000000003</v>
      </c>
      <c r="T5" s="28">
        <v>3.9000000000000004</v>
      </c>
      <c r="U5" s="28">
        <v>3.9000000000000004</v>
      </c>
      <c r="V5" s="28">
        <v>3.9000000000000004</v>
      </c>
      <c r="W5" s="28">
        <v>3.9000000000000004</v>
      </c>
      <c r="X5" s="28">
        <v>3.9000000000000004</v>
      </c>
      <c r="Y5" s="28">
        <v>3.9000000000000004</v>
      </c>
      <c r="Z5" s="28">
        <v>4</v>
      </c>
      <c r="AA5" s="28">
        <v>4</v>
      </c>
      <c r="AB5" s="28">
        <v>4</v>
      </c>
      <c r="AC5" s="28">
        <v>4</v>
      </c>
      <c r="AD5" s="28">
        <v>4</v>
      </c>
      <c r="AE5" s="28">
        <v>4</v>
      </c>
      <c r="AF5" s="28">
        <v>4</v>
      </c>
      <c r="AG5" s="28">
        <v>4</v>
      </c>
      <c r="AH5" s="28">
        <v>4</v>
      </c>
      <c r="AI5" s="28">
        <v>4.1000000000000005</v>
      </c>
      <c r="AJ5" s="28">
        <v>4.1000000000000005</v>
      </c>
      <c r="AK5" s="28">
        <v>4.1000000000000005</v>
      </c>
      <c r="AL5" s="28">
        <v>4.1000000000000005</v>
      </c>
      <c r="AM5" s="28">
        <v>4.1000000000000005</v>
      </c>
      <c r="AN5" s="28">
        <v>4.1000000000000005</v>
      </c>
      <c r="AO5" s="28">
        <v>4.1000000000000005</v>
      </c>
      <c r="AP5" s="28">
        <v>4.1000000000000005</v>
      </c>
      <c r="AQ5" s="28">
        <v>4.1000000000000005</v>
      </c>
      <c r="AR5" s="28">
        <v>4.1000000000000005</v>
      </c>
      <c r="AS5" s="28">
        <v>4.1000000000000005</v>
      </c>
      <c r="AT5" s="28">
        <v>4.1000000000000005</v>
      </c>
      <c r="AU5" s="28">
        <v>4.2</v>
      </c>
      <c r="AV5" s="28">
        <v>4.2</v>
      </c>
      <c r="AW5" s="28">
        <v>4.2</v>
      </c>
      <c r="AX5" s="28">
        <v>4.2</v>
      </c>
      <c r="AY5" s="28">
        <v>4.2</v>
      </c>
      <c r="AZ5" s="28">
        <v>4.2</v>
      </c>
      <c r="BA5" s="28">
        <v>4.2</v>
      </c>
      <c r="BB5" s="28">
        <v>4.2</v>
      </c>
      <c r="BC5" s="28">
        <v>4.2</v>
      </c>
      <c r="BD5" s="28">
        <v>4.2</v>
      </c>
      <c r="BE5" s="28">
        <v>4.2</v>
      </c>
      <c r="BF5" s="28">
        <v>4.2</v>
      </c>
      <c r="BG5" s="28">
        <v>4.2</v>
      </c>
      <c r="BH5" s="28">
        <v>4.2</v>
      </c>
      <c r="BI5" s="28">
        <v>4.2</v>
      </c>
      <c r="BJ5" s="23">
        <f aca="true" t="shared" si="4" ref="BJ5:BJ10">AVERAGE(L5:BI5)</f>
        <v>4.013999999999995</v>
      </c>
    </row>
    <row r="6" spans="1:62" ht="15">
      <c r="A6" s="22"/>
      <c r="B6">
        <v>3</v>
      </c>
      <c r="C6">
        <v>755</v>
      </c>
      <c r="D6" s="23">
        <v>6.2</v>
      </c>
      <c r="E6" s="23">
        <f t="shared" si="0"/>
        <v>1.4406246269551903</v>
      </c>
      <c r="F6" s="24">
        <v>363</v>
      </c>
      <c r="G6" s="25">
        <v>4.6</v>
      </c>
      <c r="H6" s="26">
        <f t="shared" si="1"/>
        <v>0.05854838709677419</v>
      </c>
      <c r="I6">
        <v>126</v>
      </c>
      <c r="J6" s="27">
        <f t="shared" si="2"/>
        <v>9943.04347826087</v>
      </c>
      <c r="K6" s="27">
        <f t="shared" si="3"/>
        <v>1603.7166900420757</v>
      </c>
      <c r="L6" s="28">
        <v>2.7</v>
      </c>
      <c r="M6" s="28">
        <v>2.7</v>
      </c>
      <c r="N6" s="28">
        <v>2.7</v>
      </c>
      <c r="O6" s="28">
        <v>2.9000000000000004</v>
      </c>
      <c r="P6" s="28">
        <v>2.9000000000000004</v>
      </c>
      <c r="Q6" s="28">
        <v>3</v>
      </c>
      <c r="R6" s="28">
        <v>3.2</v>
      </c>
      <c r="S6" s="28">
        <v>3.3000000000000003</v>
      </c>
      <c r="T6" s="28">
        <v>3.7</v>
      </c>
      <c r="U6" s="28">
        <v>3.8000000000000003</v>
      </c>
      <c r="V6" s="28">
        <v>3.8000000000000003</v>
      </c>
      <c r="W6" s="28">
        <v>3.8000000000000003</v>
      </c>
      <c r="X6" s="28">
        <v>3.9000000000000004</v>
      </c>
      <c r="Y6" s="28">
        <v>3.9000000000000004</v>
      </c>
      <c r="Z6" s="28">
        <v>3.9000000000000004</v>
      </c>
      <c r="AA6" s="28">
        <v>4</v>
      </c>
      <c r="AB6" s="28">
        <v>4</v>
      </c>
      <c r="AC6" s="28">
        <v>4</v>
      </c>
      <c r="AD6" s="28">
        <v>4</v>
      </c>
      <c r="AE6" s="28">
        <v>4</v>
      </c>
      <c r="AF6" s="28">
        <v>4</v>
      </c>
      <c r="AG6" s="28">
        <v>4</v>
      </c>
      <c r="AH6" s="28">
        <v>4</v>
      </c>
      <c r="AI6" s="28">
        <v>4</v>
      </c>
      <c r="AJ6" s="28">
        <v>4</v>
      </c>
      <c r="AK6" s="28">
        <v>4</v>
      </c>
      <c r="AL6" s="28">
        <v>4.1000000000000005</v>
      </c>
      <c r="AM6" s="28">
        <v>4.1000000000000005</v>
      </c>
      <c r="AN6" s="28">
        <v>4.1000000000000005</v>
      </c>
      <c r="AO6" s="28">
        <v>4.1000000000000005</v>
      </c>
      <c r="AP6" s="28">
        <v>4.1000000000000005</v>
      </c>
      <c r="AQ6" s="28">
        <v>4.1000000000000005</v>
      </c>
      <c r="AR6" s="28">
        <v>4.1000000000000005</v>
      </c>
      <c r="AS6" s="28">
        <v>4.1000000000000005</v>
      </c>
      <c r="AT6" s="28">
        <v>4.1000000000000005</v>
      </c>
      <c r="AU6" s="28">
        <v>4.1000000000000005</v>
      </c>
      <c r="AV6" s="28">
        <v>4.1000000000000005</v>
      </c>
      <c r="AW6" s="28">
        <v>4.1000000000000005</v>
      </c>
      <c r="AX6" s="28">
        <v>4.2</v>
      </c>
      <c r="AY6" s="28">
        <v>4.2</v>
      </c>
      <c r="AZ6" s="28">
        <v>4.2</v>
      </c>
      <c r="BA6" s="28">
        <v>4.2</v>
      </c>
      <c r="BB6" s="28">
        <v>4.2</v>
      </c>
      <c r="BC6" s="28">
        <v>4.2</v>
      </c>
      <c r="BD6" s="28">
        <v>4.2</v>
      </c>
      <c r="BE6" s="28">
        <v>4.2</v>
      </c>
      <c r="BF6" s="28">
        <v>4.2</v>
      </c>
      <c r="BG6" s="28">
        <v>4.2</v>
      </c>
      <c r="BH6" s="28">
        <v>4.2</v>
      </c>
      <c r="BI6" s="28">
        <v>4.2</v>
      </c>
      <c r="BJ6" s="23">
        <f t="shared" si="4"/>
        <v>3.875999999999996</v>
      </c>
    </row>
    <row r="7" spans="1:62" ht="15">
      <c r="A7" s="22"/>
      <c r="B7">
        <v>4</v>
      </c>
      <c r="C7">
        <v>715</v>
      </c>
      <c r="D7" s="23">
        <v>6.05</v>
      </c>
      <c r="E7" s="23">
        <f t="shared" si="0"/>
        <v>1.655149584143667</v>
      </c>
      <c r="F7" s="24">
        <v>590</v>
      </c>
      <c r="G7" s="25">
        <v>4.2</v>
      </c>
      <c r="H7" s="26">
        <f t="shared" si="1"/>
        <v>0.09752066115702479</v>
      </c>
      <c r="I7">
        <v>89</v>
      </c>
      <c r="J7" s="27">
        <f t="shared" si="2"/>
        <v>12502.380952380952</v>
      </c>
      <c r="K7" s="27">
        <f t="shared" si="3"/>
        <v>2066.50924832743</v>
      </c>
      <c r="L7" s="28">
        <v>2.9000000000000004</v>
      </c>
      <c r="M7" s="28">
        <v>3.2</v>
      </c>
      <c r="N7" s="28">
        <v>3.4000000000000004</v>
      </c>
      <c r="O7" s="28">
        <v>3.5</v>
      </c>
      <c r="P7" s="28">
        <v>3.6</v>
      </c>
      <c r="Q7" s="28">
        <v>3.9000000000000004</v>
      </c>
      <c r="R7" s="28">
        <v>3.9000000000000004</v>
      </c>
      <c r="S7" s="28">
        <v>4</v>
      </c>
      <c r="T7" s="28">
        <v>4</v>
      </c>
      <c r="U7" s="28">
        <v>4.1000000000000005</v>
      </c>
      <c r="V7" s="28">
        <v>4.2</v>
      </c>
      <c r="W7" s="28">
        <v>4.3</v>
      </c>
      <c r="X7" s="28">
        <v>4.3</v>
      </c>
      <c r="Y7" s="28">
        <v>4.4</v>
      </c>
      <c r="Z7" s="28">
        <v>4.5</v>
      </c>
      <c r="AA7" s="28">
        <v>4.5</v>
      </c>
      <c r="AB7" s="28">
        <v>4.5</v>
      </c>
      <c r="AC7" s="28">
        <v>4.5</v>
      </c>
      <c r="AD7" s="28">
        <v>4.5</v>
      </c>
      <c r="AE7" s="28">
        <v>4.5</v>
      </c>
      <c r="AF7" s="28">
        <v>4.5</v>
      </c>
      <c r="AG7" s="28">
        <v>4.5</v>
      </c>
      <c r="AH7" s="28">
        <v>4.5</v>
      </c>
      <c r="AI7" s="28">
        <v>4.5</v>
      </c>
      <c r="AJ7" s="28">
        <v>5.6000000000000005</v>
      </c>
      <c r="AK7" s="28">
        <v>5.4</v>
      </c>
      <c r="AL7" s="28">
        <v>5.4</v>
      </c>
      <c r="AM7" s="28">
        <v>4.6000000000000005</v>
      </c>
      <c r="AN7" s="28">
        <v>4.6000000000000005</v>
      </c>
      <c r="AO7" s="28">
        <v>4.6000000000000005</v>
      </c>
      <c r="AP7" s="28">
        <v>4.6000000000000005</v>
      </c>
      <c r="AQ7" s="28">
        <v>4.6000000000000005</v>
      </c>
      <c r="AR7" s="28">
        <v>4.7</v>
      </c>
      <c r="AS7" s="28">
        <v>4.7</v>
      </c>
      <c r="AT7" s="28">
        <v>4.7</v>
      </c>
      <c r="AU7" s="28">
        <v>4.7</v>
      </c>
      <c r="AV7" s="28">
        <v>4.7</v>
      </c>
      <c r="AW7" s="28">
        <v>4.7</v>
      </c>
      <c r="AX7" s="28">
        <v>4.7</v>
      </c>
      <c r="AY7" s="28">
        <v>4.800000000000001</v>
      </c>
      <c r="AZ7" s="28">
        <v>4.800000000000001</v>
      </c>
      <c r="BA7" s="28">
        <v>4.800000000000001</v>
      </c>
      <c r="BB7" s="28">
        <v>4.800000000000001</v>
      </c>
      <c r="BC7" s="28">
        <v>4.800000000000001</v>
      </c>
      <c r="BD7" s="28">
        <v>4.800000000000001</v>
      </c>
      <c r="BE7" s="28">
        <v>4.800000000000001</v>
      </c>
      <c r="BF7" s="28">
        <v>4.800000000000001</v>
      </c>
      <c r="BG7" s="28">
        <v>4.800000000000001</v>
      </c>
      <c r="BH7" s="28">
        <v>4.800000000000001</v>
      </c>
      <c r="BI7" s="28">
        <v>4.800000000000001</v>
      </c>
      <c r="BJ7" s="23">
        <f t="shared" si="4"/>
        <v>4.476</v>
      </c>
    </row>
    <row r="8" spans="1:62" ht="15">
      <c r="A8" s="22"/>
      <c r="B8">
        <v>5</v>
      </c>
      <c r="C8">
        <v>715</v>
      </c>
      <c r="D8" s="23">
        <v>5.75</v>
      </c>
      <c r="E8" s="23">
        <f t="shared" si="0"/>
        <v>1.5730760510456339</v>
      </c>
      <c r="F8" s="24">
        <v>479</v>
      </c>
      <c r="G8" s="25">
        <v>4.3</v>
      </c>
      <c r="H8" s="26">
        <f t="shared" si="1"/>
        <v>0.08330434782608695</v>
      </c>
      <c r="I8">
        <v>102</v>
      </c>
      <c r="J8" s="27">
        <f t="shared" si="2"/>
        <v>11362.32558139535</v>
      </c>
      <c r="K8" s="27">
        <f t="shared" si="3"/>
        <v>1976.056622851365</v>
      </c>
      <c r="L8" s="28">
        <v>2.6</v>
      </c>
      <c r="M8" s="28">
        <v>2.6</v>
      </c>
      <c r="N8" s="28">
        <v>2.6</v>
      </c>
      <c r="O8" s="28">
        <v>2.9000000000000004</v>
      </c>
      <c r="P8" s="28">
        <v>3</v>
      </c>
      <c r="Q8" s="28">
        <v>3.2</v>
      </c>
      <c r="R8" s="28">
        <v>3.2</v>
      </c>
      <c r="S8" s="28">
        <v>3.2</v>
      </c>
      <c r="T8" s="28">
        <v>3.3000000000000003</v>
      </c>
      <c r="U8" s="28">
        <v>3.4000000000000004</v>
      </c>
      <c r="V8" s="28">
        <v>3.6</v>
      </c>
      <c r="W8" s="28">
        <v>3.7</v>
      </c>
      <c r="X8" s="28">
        <v>3.8000000000000003</v>
      </c>
      <c r="Y8" s="28">
        <v>3.8000000000000003</v>
      </c>
      <c r="Z8" s="28">
        <v>3.8000000000000003</v>
      </c>
      <c r="AA8" s="28">
        <v>4</v>
      </c>
      <c r="AB8" s="28">
        <v>4</v>
      </c>
      <c r="AC8" s="28">
        <v>4</v>
      </c>
      <c r="AD8" s="28">
        <v>4</v>
      </c>
      <c r="AE8" s="28">
        <v>4.1000000000000005</v>
      </c>
      <c r="AF8" s="28">
        <v>4.1000000000000005</v>
      </c>
      <c r="AG8" s="28">
        <v>4.1000000000000005</v>
      </c>
      <c r="AH8" s="28">
        <v>4.2</v>
      </c>
      <c r="AI8" s="28">
        <v>4.2</v>
      </c>
      <c r="AJ8" s="28">
        <v>4.2</v>
      </c>
      <c r="AK8" s="28">
        <v>4.2</v>
      </c>
      <c r="AL8" s="28">
        <v>4.2</v>
      </c>
      <c r="AM8" s="28">
        <v>4.2</v>
      </c>
      <c r="AN8" s="28">
        <v>4.3</v>
      </c>
      <c r="AO8" s="28">
        <v>4.3</v>
      </c>
      <c r="AP8" s="28">
        <v>4.3</v>
      </c>
      <c r="AQ8" s="28">
        <v>4.3</v>
      </c>
      <c r="AR8" s="28">
        <v>4.3</v>
      </c>
      <c r="AS8" s="28">
        <v>4.3</v>
      </c>
      <c r="AT8" s="28">
        <v>4.3</v>
      </c>
      <c r="AU8" s="28">
        <v>4.3</v>
      </c>
      <c r="AV8" s="28">
        <v>4.4</v>
      </c>
      <c r="AW8" s="28">
        <v>4.4</v>
      </c>
      <c r="AX8" s="28">
        <v>4.5</v>
      </c>
      <c r="AY8" s="28">
        <v>4.5</v>
      </c>
      <c r="AZ8" s="28">
        <v>4.5</v>
      </c>
      <c r="BA8" s="28">
        <v>4.5</v>
      </c>
      <c r="BB8" s="28">
        <v>4.5</v>
      </c>
      <c r="BC8" s="28">
        <v>4.5</v>
      </c>
      <c r="BD8" s="28">
        <v>4.6000000000000005</v>
      </c>
      <c r="BE8" s="28">
        <v>4.6000000000000005</v>
      </c>
      <c r="BF8" s="28">
        <v>4.6000000000000005</v>
      </c>
      <c r="BG8" s="28">
        <v>4.6000000000000005</v>
      </c>
      <c r="BH8" s="28">
        <v>4.6000000000000005</v>
      </c>
      <c r="BI8" s="28">
        <v>4.6000000000000005</v>
      </c>
      <c r="BJ8" s="23">
        <f t="shared" si="4"/>
        <v>3.9999999999999996</v>
      </c>
    </row>
    <row r="9" spans="1:62" ht="15">
      <c r="A9" s="22"/>
      <c r="B9">
        <v>6</v>
      </c>
      <c r="C9">
        <v>650</v>
      </c>
      <c r="D9" s="23">
        <v>4.15</v>
      </c>
      <c r="E9" s="23">
        <f t="shared" si="0"/>
        <v>1.5111515703231682</v>
      </c>
      <c r="F9" s="24">
        <v>290</v>
      </c>
      <c r="G9" s="25">
        <v>4.4</v>
      </c>
      <c r="H9" s="26">
        <f t="shared" si="1"/>
        <v>0.06987951807228916</v>
      </c>
      <c r="I9">
        <v>144</v>
      </c>
      <c r="J9" s="27">
        <f t="shared" si="2"/>
        <v>9490.90909090909</v>
      </c>
      <c r="K9" s="27">
        <f t="shared" si="3"/>
        <v>2286.96604600219</v>
      </c>
      <c r="L9" s="28">
        <v>2.7</v>
      </c>
      <c r="M9" s="28">
        <v>3</v>
      </c>
      <c r="N9" s="28">
        <v>3.1</v>
      </c>
      <c r="O9" s="28">
        <v>3.1</v>
      </c>
      <c r="P9" s="28">
        <v>3.1</v>
      </c>
      <c r="Q9" s="28">
        <v>3.1</v>
      </c>
      <c r="R9" s="28">
        <v>3.2</v>
      </c>
      <c r="S9" s="28">
        <v>3.2</v>
      </c>
      <c r="T9" s="28">
        <v>3.2</v>
      </c>
      <c r="U9" s="28">
        <v>3.2</v>
      </c>
      <c r="V9" s="28">
        <v>3.3000000000000003</v>
      </c>
      <c r="W9" s="28">
        <v>3.3000000000000003</v>
      </c>
      <c r="X9" s="28">
        <v>3.4000000000000004</v>
      </c>
      <c r="Y9" s="28">
        <v>3.5</v>
      </c>
      <c r="Z9" s="28">
        <v>3.5</v>
      </c>
      <c r="AA9" s="28">
        <v>3.6</v>
      </c>
      <c r="AB9" s="28">
        <v>3.6</v>
      </c>
      <c r="AC9" s="28">
        <v>3.6</v>
      </c>
      <c r="AD9" s="28">
        <v>3.6</v>
      </c>
      <c r="AE9" s="28">
        <v>3.6</v>
      </c>
      <c r="AF9" s="28">
        <v>3.7</v>
      </c>
      <c r="AG9" s="28">
        <v>3.7</v>
      </c>
      <c r="AH9" s="28">
        <v>3.7</v>
      </c>
      <c r="AI9" s="28">
        <v>3.7</v>
      </c>
      <c r="AJ9" s="28">
        <v>3.7</v>
      </c>
      <c r="AK9" s="28">
        <v>3.7</v>
      </c>
      <c r="AL9" s="28">
        <v>3.8000000000000003</v>
      </c>
      <c r="AM9" s="28">
        <v>3.8000000000000003</v>
      </c>
      <c r="AN9" s="28">
        <v>3.8000000000000003</v>
      </c>
      <c r="AO9" s="28">
        <v>3.8000000000000003</v>
      </c>
      <c r="AP9" s="28">
        <v>3.8000000000000003</v>
      </c>
      <c r="AQ9" s="28">
        <v>3.8000000000000003</v>
      </c>
      <c r="AR9" s="28">
        <v>3.8000000000000003</v>
      </c>
      <c r="AS9" s="28">
        <v>3.9000000000000004</v>
      </c>
      <c r="AT9" s="28">
        <v>3.9000000000000004</v>
      </c>
      <c r="AU9" s="28">
        <v>3.9000000000000004</v>
      </c>
      <c r="AV9" s="28">
        <v>3.9000000000000004</v>
      </c>
      <c r="AW9" s="28">
        <v>3.9000000000000004</v>
      </c>
      <c r="AX9" s="28">
        <v>3.9000000000000004</v>
      </c>
      <c r="AY9" s="28">
        <v>4</v>
      </c>
      <c r="AZ9" s="28">
        <v>4</v>
      </c>
      <c r="BA9" s="28">
        <v>4</v>
      </c>
      <c r="BB9" s="28">
        <v>4</v>
      </c>
      <c r="BC9" s="28">
        <v>4</v>
      </c>
      <c r="BD9" s="28">
        <v>4</v>
      </c>
      <c r="BE9" s="28">
        <v>4</v>
      </c>
      <c r="BF9" s="28">
        <v>4</v>
      </c>
      <c r="BG9" s="28">
        <v>4</v>
      </c>
      <c r="BH9" s="28">
        <v>4</v>
      </c>
      <c r="BI9" s="28">
        <v>4</v>
      </c>
      <c r="BJ9" s="23">
        <f t="shared" si="4"/>
        <v>3.6420000000000003</v>
      </c>
    </row>
    <row r="10" spans="1:62" ht="15">
      <c r="A10" s="22"/>
      <c r="B10">
        <v>7</v>
      </c>
      <c r="C10">
        <v>680</v>
      </c>
      <c r="D10" s="23">
        <v>4.55</v>
      </c>
      <c r="E10" s="23">
        <f t="shared" si="0"/>
        <v>1.447053734988805</v>
      </c>
      <c r="F10" s="24">
        <v>116</v>
      </c>
      <c r="G10" s="25">
        <v>3.1</v>
      </c>
      <c r="H10" s="26">
        <f t="shared" si="1"/>
        <v>0.025494505494505496</v>
      </c>
      <c r="I10">
        <v>201</v>
      </c>
      <c r="J10" s="27">
        <f t="shared" si="2"/>
        <v>7521.290322580646</v>
      </c>
      <c r="K10" s="27">
        <f t="shared" si="3"/>
        <v>1653.0308401276145</v>
      </c>
      <c r="L10" s="28">
        <v>2</v>
      </c>
      <c r="M10" s="28">
        <v>2</v>
      </c>
      <c r="N10" s="28">
        <v>2</v>
      </c>
      <c r="O10" s="28">
        <v>2</v>
      </c>
      <c r="P10" s="28">
        <v>2.1</v>
      </c>
      <c r="Q10" s="28">
        <v>2.1</v>
      </c>
      <c r="R10" s="28">
        <v>2.1</v>
      </c>
      <c r="S10" s="28">
        <v>2.2</v>
      </c>
      <c r="T10" s="28">
        <v>2.2</v>
      </c>
      <c r="U10" s="28">
        <v>2.3000000000000003</v>
      </c>
      <c r="V10" s="28">
        <v>2.3000000000000003</v>
      </c>
      <c r="W10" s="28">
        <v>2.3000000000000003</v>
      </c>
      <c r="X10" s="28">
        <v>2.3000000000000003</v>
      </c>
      <c r="Y10" s="28">
        <v>2.4000000000000004</v>
      </c>
      <c r="Z10" s="28">
        <v>2.4000000000000004</v>
      </c>
      <c r="AA10" s="28">
        <v>2.4000000000000004</v>
      </c>
      <c r="AB10" s="28">
        <v>2.4000000000000004</v>
      </c>
      <c r="AC10" s="28">
        <v>2.5</v>
      </c>
      <c r="AD10" s="28">
        <v>2.5</v>
      </c>
      <c r="AE10" s="28">
        <v>2.5</v>
      </c>
      <c r="AF10" s="28">
        <v>2.5</v>
      </c>
      <c r="AG10" s="28">
        <v>2.5</v>
      </c>
      <c r="AH10" s="28">
        <v>2.5</v>
      </c>
      <c r="AI10" s="28">
        <v>2.6</v>
      </c>
      <c r="AJ10" s="28">
        <v>2.6</v>
      </c>
      <c r="AK10" s="28">
        <v>2.6</v>
      </c>
      <c r="AL10" s="28">
        <v>1.9000000000000001</v>
      </c>
      <c r="AM10" s="28">
        <v>1.8</v>
      </c>
      <c r="AN10" s="28">
        <v>3.5</v>
      </c>
      <c r="AO10" s="28">
        <v>3.5</v>
      </c>
      <c r="AP10" s="28">
        <v>3.5</v>
      </c>
      <c r="AQ10" s="28">
        <v>3.5</v>
      </c>
      <c r="AR10" s="28">
        <v>3.5</v>
      </c>
      <c r="AS10" s="28">
        <v>3.5</v>
      </c>
      <c r="AT10" s="28">
        <v>3.5</v>
      </c>
      <c r="AU10" s="28">
        <v>3.4000000000000004</v>
      </c>
      <c r="AV10" s="28">
        <v>3.4000000000000004</v>
      </c>
      <c r="AW10" s="28">
        <v>3.4000000000000004</v>
      </c>
      <c r="AX10" s="28">
        <v>3.4000000000000004</v>
      </c>
      <c r="AY10" s="28">
        <v>3.4000000000000004</v>
      </c>
      <c r="AZ10" s="28">
        <v>3.4000000000000004</v>
      </c>
      <c r="BA10" s="28">
        <v>3.4000000000000004</v>
      </c>
      <c r="BB10" s="28">
        <v>2.7</v>
      </c>
      <c r="BC10" s="28">
        <v>2.7</v>
      </c>
      <c r="BD10" s="28">
        <v>2.7</v>
      </c>
      <c r="BE10" s="28">
        <v>2.7</v>
      </c>
      <c r="BF10" s="28">
        <v>2.7</v>
      </c>
      <c r="BG10" s="28">
        <v>2.7</v>
      </c>
      <c r="BH10" s="28">
        <v>2.7</v>
      </c>
      <c r="BI10" s="28">
        <v>2.7</v>
      </c>
      <c r="BJ10" s="23">
        <f t="shared" si="4"/>
        <v>2.678000000000001</v>
      </c>
    </row>
    <row r="11" spans="1:62" ht="15">
      <c r="A11" s="22"/>
      <c r="B11" s="30" t="s">
        <v>33</v>
      </c>
      <c r="C11" s="31">
        <f>AVERAGE(C4:C10)</f>
        <v>675</v>
      </c>
      <c r="D11" s="32">
        <f aca="true" t="shared" si="5" ref="D11:K11">AVERAGE(D4:D10)</f>
        <v>4.7</v>
      </c>
      <c r="E11" s="32">
        <f t="shared" si="5"/>
        <v>1.489584472319775</v>
      </c>
      <c r="F11" s="31">
        <f t="shared" si="5"/>
        <v>325.14285714285717</v>
      </c>
      <c r="G11" s="33">
        <f t="shared" si="5"/>
        <v>4.1000000000000005</v>
      </c>
      <c r="H11" s="34">
        <f t="shared" si="5"/>
        <v>0.0680885213017329</v>
      </c>
      <c r="I11" s="31">
        <f t="shared" si="5"/>
        <v>123.71428571428571</v>
      </c>
      <c r="J11" s="35">
        <f t="shared" si="5"/>
        <v>8835.08801317051</v>
      </c>
      <c r="K11" s="35">
        <f t="shared" si="5"/>
        <v>1879.8192716430062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2">
        <f>AVERAGE(BJ4:BJ10)</f>
        <v>3.8379999999999987</v>
      </c>
    </row>
    <row r="12" spans="1:62" ht="15">
      <c r="A12" s="22"/>
      <c r="B12" s="30" t="s">
        <v>34</v>
      </c>
      <c r="C12" s="31">
        <f>STDEV(C4:C10)/SQRT(7)</f>
        <v>22.09287754221342</v>
      </c>
      <c r="D12" s="32">
        <f aca="true" t="shared" si="6" ref="D12:K12">STDEV(D4:D10)/SQRT(7)</f>
        <v>0.5039132578416368</v>
      </c>
      <c r="E12" s="32">
        <f t="shared" si="6"/>
        <v>0.03707805841069977</v>
      </c>
      <c r="F12" s="31">
        <f t="shared" si="6"/>
        <v>62.27643006384196</v>
      </c>
      <c r="G12" s="33">
        <f t="shared" si="6"/>
        <v>0.20701966780270364</v>
      </c>
      <c r="H12" s="34">
        <f t="shared" si="6"/>
        <v>0.008584003769532713</v>
      </c>
      <c r="I12" s="31">
        <f t="shared" si="6"/>
        <v>14.87841883194499</v>
      </c>
      <c r="J12" s="35">
        <f t="shared" si="6"/>
        <v>1039.775386721618</v>
      </c>
      <c r="K12" s="35">
        <f t="shared" si="6"/>
        <v>98.59779087991456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2">
        <f>STDEV(BJ4:BJ10)/SQRT(7)</f>
        <v>0.21639294064711356</v>
      </c>
    </row>
    <row r="14" spans="1:5" ht="15">
      <c r="A14" s="49" t="s">
        <v>47</v>
      </c>
      <c r="B14" s="49"/>
      <c r="C14" s="49"/>
      <c r="D14" s="49"/>
      <c r="E14" s="49"/>
    </row>
    <row r="17" spans="2:52" ht="15">
      <c r="B17">
        <v>1</v>
      </c>
      <c r="C17">
        <v>45</v>
      </c>
      <c r="D17">
        <v>45</v>
      </c>
      <c r="E17">
        <v>45</v>
      </c>
      <c r="F17">
        <v>45</v>
      </c>
      <c r="G17">
        <v>45</v>
      </c>
      <c r="H17">
        <v>45</v>
      </c>
      <c r="I17">
        <v>45</v>
      </c>
      <c r="J17">
        <v>45</v>
      </c>
      <c r="K17">
        <v>45</v>
      </c>
      <c r="L17">
        <v>45</v>
      </c>
      <c r="M17">
        <v>45</v>
      </c>
      <c r="N17">
        <v>45</v>
      </c>
      <c r="O17">
        <v>39</v>
      </c>
      <c r="P17">
        <v>39</v>
      </c>
      <c r="Q17">
        <v>39</v>
      </c>
      <c r="R17">
        <v>39</v>
      </c>
      <c r="S17">
        <v>39</v>
      </c>
      <c r="T17">
        <v>39</v>
      </c>
      <c r="U17">
        <v>42</v>
      </c>
      <c r="V17">
        <v>42</v>
      </c>
      <c r="W17">
        <v>42</v>
      </c>
      <c r="X17">
        <v>42</v>
      </c>
      <c r="Y17">
        <v>42</v>
      </c>
      <c r="Z17">
        <v>42</v>
      </c>
      <c r="AA17">
        <v>42</v>
      </c>
      <c r="AB17">
        <v>42</v>
      </c>
      <c r="AC17">
        <v>42</v>
      </c>
      <c r="AD17">
        <v>42</v>
      </c>
      <c r="AE17">
        <v>36</v>
      </c>
      <c r="AF17">
        <v>36</v>
      </c>
      <c r="AG17">
        <v>36</v>
      </c>
      <c r="AH17">
        <v>36</v>
      </c>
      <c r="AI17">
        <v>36</v>
      </c>
      <c r="AJ17">
        <v>36</v>
      </c>
      <c r="AK17">
        <v>36</v>
      </c>
      <c r="AL17">
        <v>36</v>
      </c>
      <c r="AM17">
        <v>36</v>
      </c>
      <c r="AN17">
        <v>44</v>
      </c>
      <c r="AO17">
        <v>44</v>
      </c>
      <c r="AP17">
        <v>44</v>
      </c>
      <c r="AQ17">
        <v>44</v>
      </c>
      <c r="AR17">
        <v>44</v>
      </c>
      <c r="AS17">
        <v>44</v>
      </c>
      <c r="AT17">
        <v>44</v>
      </c>
      <c r="AU17">
        <v>44</v>
      </c>
      <c r="AV17">
        <v>44</v>
      </c>
      <c r="AW17">
        <v>44</v>
      </c>
      <c r="AX17">
        <v>44</v>
      </c>
      <c r="AY17">
        <v>44</v>
      </c>
      <c r="AZ17">
        <v>44</v>
      </c>
    </row>
    <row r="18" spans="2:52" ht="15">
      <c r="B18">
        <v>2</v>
      </c>
      <c r="C18">
        <v>31</v>
      </c>
      <c r="D18">
        <v>36</v>
      </c>
      <c r="E18">
        <v>37</v>
      </c>
      <c r="F18">
        <v>37</v>
      </c>
      <c r="G18">
        <v>37</v>
      </c>
      <c r="H18">
        <v>37</v>
      </c>
      <c r="I18">
        <v>38</v>
      </c>
      <c r="J18">
        <v>38</v>
      </c>
      <c r="K18">
        <v>39</v>
      </c>
      <c r="L18">
        <v>39</v>
      </c>
      <c r="M18">
        <v>39</v>
      </c>
      <c r="N18">
        <v>39</v>
      </c>
      <c r="O18">
        <v>39</v>
      </c>
      <c r="P18">
        <v>39</v>
      </c>
      <c r="Q18">
        <v>40</v>
      </c>
      <c r="R18">
        <v>40</v>
      </c>
      <c r="S18">
        <v>40</v>
      </c>
      <c r="T18">
        <v>40</v>
      </c>
      <c r="U18">
        <v>40</v>
      </c>
      <c r="V18">
        <v>40</v>
      </c>
      <c r="W18">
        <v>40</v>
      </c>
      <c r="X18">
        <v>40</v>
      </c>
      <c r="Y18">
        <v>40</v>
      </c>
      <c r="Z18">
        <v>41</v>
      </c>
      <c r="AA18">
        <v>41</v>
      </c>
      <c r="AB18">
        <v>41</v>
      </c>
      <c r="AC18">
        <v>41</v>
      </c>
      <c r="AD18">
        <v>41</v>
      </c>
      <c r="AE18">
        <v>41</v>
      </c>
      <c r="AF18">
        <v>41</v>
      </c>
      <c r="AG18">
        <v>41</v>
      </c>
      <c r="AH18">
        <v>41</v>
      </c>
      <c r="AI18">
        <v>41</v>
      </c>
      <c r="AJ18">
        <v>41</v>
      </c>
      <c r="AK18">
        <v>41</v>
      </c>
      <c r="AL18">
        <v>42</v>
      </c>
      <c r="AM18">
        <v>42</v>
      </c>
      <c r="AN18">
        <v>42</v>
      </c>
      <c r="AO18">
        <v>42</v>
      </c>
      <c r="AP18">
        <v>42</v>
      </c>
      <c r="AQ18">
        <v>42</v>
      </c>
      <c r="AR18">
        <v>42</v>
      </c>
      <c r="AS18">
        <v>42</v>
      </c>
      <c r="AT18">
        <v>42</v>
      </c>
      <c r="AU18">
        <v>42</v>
      </c>
      <c r="AV18">
        <v>42</v>
      </c>
      <c r="AW18">
        <v>42</v>
      </c>
      <c r="AX18">
        <v>42</v>
      </c>
      <c r="AY18">
        <v>42</v>
      </c>
      <c r="AZ18">
        <v>42</v>
      </c>
    </row>
    <row r="19" spans="2:52" ht="15">
      <c r="B19">
        <v>3</v>
      </c>
      <c r="C19">
        <v>27</v>
      </c>
      <c r="D19">
        <v>27</v>
      </c>
      <c r="E19">
        <v>27</v>
      </c>
      <c r="F19">
        <v>29</v>
      </c>
      <c r="G19">
        <v>29</v>
      </c>
      <c r="H19">
        <v>30</v>
      </c>
      <c r="I19">
        <v>32</v>
      </c>
      <c r="J19">
        <v>33</v>
      </c>
      <c r="K19">
        <v>37</v>
      </c>
      <c r="L19">
        <v>38</v>
      </c>
      <c r="M19">
        <v>38</v>
      </c>
      <c r="N19">
        <v>38</v>
      </c>
      <c r="O19">
        <v>39</v>
      </c>
      <c r="P19">
        <v>39</v>
      </c>
      <c r="Q19">
        <v>39</v>
      </c>
      <c r="R19">
        <v>40</v>
      </c>
      <c r="S19">
        <v>40</v>
      </c>
      <c r="T19">
        <v>40</v>
      </c>
      <c r="U19">
        <v>40</v>
      </c>
      <c r="V19">
        <v>40</v>
      </c>
      <c r="W19">
        <v>40</v>
      </c>
      <c r="X19">
        <v>40</v>
      </c>
      <c r="Y19">
        <v>40</v>
      </c>
      <c r="Z19">
        <v>40</v>
      </c>
      <c r="AA19">
        <v>40</v>
      </c>
      <c r="AB19">
        <v>40</v>
      </c>
      <c r="AC19">
        <v>41</v>
      </c>
      <c r="AD19">
        <v>41</v>
      </c>
      <c r="AE19">
        <v>41</v>
      </c>
      <c r="AF19">
        <v>41</v>
      </c>
      <c r="AG19">
        <v>41</v>
      </c>
      <c r="AH19">
        <v>41</v>
      </c>
      <c r="AI19">
        <v>41</v>
      </c>
      <c r="AJ19">
        <v>41</v>
      </c>
      <c r="AK19">
        <v>41</v>
      </c>
      <c r="AL19">
        <v>41</v>
      </c>
      <c r="AM19">
        <v>41</v>
      </c>
      <c r="AN19">
        <v>41</v>
      </c>
      <c r="AO19">
        <v>42</v>
      </c>
      <c r="AP19">
        <v>42</v>
      </c>
      <c r="AQ19">
        <v>42</v>
      </c>
      <c r="AR19">
        <v>42</v>
      </c>
      <c r="AS19">
        <v>42</v>
      </c>
      <c r="AT19">
        <v>42</v>
      </c>
      <c r="AU19">
        <v>42</v>
      </c>
      <c r="AV19">
        <v>42</v>
      </c>
      <c r="AW19">
        <v>42</v>
      </c>
      <c r="AX19">
        <v>42</v>
      </c>
      <c r="AY19">
        <v>42</v>
      </c>
      <c r="AZ19">
        <v>42</v>
      </c>
    </row>
    <row r="20" spans="2:52" ht="15">
      <c r="B20">
        <v>4</v>
      </c>
      <c r="C20">
        <v>29</v>
      </c>
      <c r="D20">
        <v>32</v>
      </c>
      <c r="E20">
        <v>34</v>
      </c>
      <c r="F20">
        <v>35</v>
      </c>
      <c r="G20">
        <v>36</v>
      </c>
      <c r="H20">
        <v>39</v>
      </c>
      <c r="I20">
        <v>39</v>
      </c>
      <c r="J20">
        <v>40</v>
      </c>
      <c r="K20">
        <v>40</v>
      </c>
      <c r="L20">
        <v>41</v>
      </c>
      <c r="M20">
        <v>42</v>
      </c>
      <c r="N20">
        <v>43</v>
      </c>
      <c r="O20">
        <v>43</v>
      </c>
      <c r="P20">
        <v>44</v>
      </c>
      <c r="Q20">
        <v>45</v>
      </c>
      <c r="R20">
        <v>45</v>
      </c>
      <c r="S20">
        <v>45</v>
      </c>
      <c r="T20">
        <v>45</v>
      </c>
      <c r="U20">
        <v>45</v>
      </c>
      <c r="V20">
        <v>45</v>
      </c>
      <c r="W20">
        <v>45</v>
      </c>
      <c r="X20">
        <v>45</v>
      </c>
      <c r="Y20">
        <v>45</v>
      </c>
      <c r="Z20">
        <v>45</v>
      </c>
      <c r="AA20">
        <v>56</v>
      </c>
      <c r="AB20">
        <v>54</v>
      </c>
      <c r="AC20">
        <v>54</v>
      </c>
      <c r="AD20">
        <v>46</v>
      </c>
      <c r="AE20">
        <v>46</v>
      </c>
      <c r="AF20">
        <v>46</v>
      </c>
      <c r="AG20">
        <v>46</v>
      </c>
      <c r="AH20">
        <v>46</v>
      </c>
      <c r="AI20">
        <v>47</v>
      </c>
      <c r="AJ20">
        <v>47</v>
      </c>
      <c r="AK20">
        <v>47</v>
      </c>
      <c r="AL20">
        <v>47</v>
      </c>
      <c r="AM20">
        <v>47</v>
      </c>
      <c r="AN20">
        <v>47</v>
      </c>
      <c r="AO20">
        <v>47</v>
      </c>
      <c r="AP20">
        <v>48</v>
      </c>
      <c r="AQ20">
        <v>48</v>
      </c>
      <c r="AR20">
        <v>48</v>
      </c>
      <c r="AS20">
        <v>48</v>
      </c>
      <c r="AT20">
        <v>48</v>
      </c>
      <c r="AU20">
        <v>48</v>
      </c>
      <c r="AV20">
        <v>48</v>
      </c>
      <c r="AW20">
        <v>48</v>
      </c>
      <c r="AX20">
        <v>48</v>
      </c>
      <c r="AY20">
        <v>48</v>
      </c>
      <c r="AZ20">
        <v>48</v>
      </c>
    </row>
    <row r="21" spans="2:52" ht="15">
      <c r="B21">
        <v>5</v>
      </c>
      <c r="C21">
        <v>26</v>
      </c>
      <c r="D21">
        <v>26</v>
      </c>
      <c r="E21">
        <v>26</v>
      </c>
      <c r="F21">
        <v>29</v>
      </c>
      <c r="G21">
        <v>30</v>
      </c>
      <c r="H21">
        <v>32</v>
      </c>
      <c r="I21">
        <v>32</v>
      </c>
      <c r="J21">
        <v>32</v>
      </c>
      <c r="K21">
        <v>33</v>
      </c>
      <c r="L21">
        <v>34</v>
      </c>
      <c r="M21">
        <v>36</v>
      </c>
      <c r="N21">
        <v>37</v>
      </c>
      <c r="O21">
        <v>38</v>
      </c>
      <c r="P21">
        <v>38</v>
      </c>
      <c r="Q21">
        <v>38</v>
      </c>
      <c r="R21">
        <v>40</v>
      </c>
      <c r="S21">
        <v>40</v>
      </c>
      <c r="T21">
        <v>40</v>
      </c>
      <c r="U21">
        <v>40</v>
      </c>
      <c r="V21">
        <v>41</v>
      </c>
      <c r="W21">
        <v>41</v>
      </c>
      <c r="X21">
        <v>41</v>
      </c>
      <c r="Y21">
        <v>42</v>
      </c>
      <c r="Z21">
        <v>42</v>
      </c>
      <c r="AA21">
        <v>42</v>
      </c>
      <c r="AB21">
        <v>42</v>
      </c>
      <c r="AC21">
        <v>42</v>
      </c>
      <c r="AD21">
        <v>42</v>
      </c>
      <c r="AE21">
        <v>43</v>
      </c>
      <c r="AF21">
        <v>43</v>
      </c>
      <c r="AG21">
        <v>43</v>
      </c>
      <c r="AH21">
        <v>43</v>
      </c>
      <c r="AI21">
        <v>43</v>
      </c>
      <c r="AJ21">
        <v>43</v>
      </c>
      <c r="AK21">
        <v>43</v>
      </c>
      <c r="AL21">
        <v>43</v>
      </c>
      <c r="AM21">
        <v>44</v>
      </c>
      <c r="AN21">
        <v>44</v>
      </c>
      <c r="AO21">
        <v>45</v>
      </c>
      <c r="AP21">
        <v>45</v>
      </c>
      <c r="AQ21">
        <v>45</v>
      </c>
      <c r="AR21">
        <v>45</v>
      </c>
      <c r="AS21">
        <v>45</v>
      </c>
      <c r="AT21">
        <v>45</v>
      </c>
      <c r="AU21">
        <v>46</v>
      </c>
      <c r="AV21">
        <v>46</v>
      </c>
      <c r="AW21">
        <v>46</v>
      </c>
      <c r="AX21">
        <v>46</v>
      </c>
      <c r="AY21">
        <v>46</v>
      </c>
      <c r="AZ21">
        <v>46</v>
      </c>
    </row>
    <row r="22" spans="2:52" ht="15">
      <c r="B22">
        <v>6</v>
      </c>
      <c r="C22">
        <v>27</v>
      </c>
      <c r="D22">
        <v>30</v>
      </c>
      <c r="E22">
        <v>31</v>
      </c>
      <c r="F22">
        <v>31</v>
      </c>
      <c r="G22">
        <v>31</v>
      </c>
      <c r="H22">
        <v>31</v>
      </c>
      <c r="I22">
        <v>32</v>
      </c>
      <c r="J22">
        <v>32</v>
      </c>
      <c r="K22">
        <v>32</v>
      </c>
      <c r="L22">
        <v>32</v>
      </c>
      <c r="M22">
        <v>33</v>
      </c>
      <c r="N22">
        <v>33</v>
      </c>
      <c r="O22">
        <v>34</v>
      </c>
      <c r="P22">
        <v>35</v>
      </c>
      <c r="Q22">
        <v>35</v>
      </c>
      <c r="R22">
        <v>36</v>
      </c>
      <c r="S22">
        <v>36</v>
      </c>
      <c r="T22">
        <v>36</v>
      </c>
      <c r="U22">
        <v>36</v>
      </c>
      <c r="V22">
        <v>36</v>
      </c>
      <c r="W22">
        <v>37</v>
      </c>
      <c r="X22">
        <v>37</v>
      </c>
      <c r="Y22">
        <v>37</v>
      </c>
      <c r="Z22">
        <v>37</v>
      </c>
      <c r="AA22">
        <v>37</v>
      </c>
      <c r="AB22">
        <v>37</v>
      </c>
      <c r="AC22">
        <v>38</v>
      </c>
      <c r="AD22">
        <v>38</v>
      </c>
      <c r="AE22">
        <v>38</v>
      </c>
      <c r="AF22">
        <v>38</v>
      </c>
      <c r="AG22">
        <v>38</v>
      </c>
      <c r="AH22">
        <v>38</v>
      </c>
      <c r="AI22">
        <v>38</v>
      </c>
      <c r="AJ22">
        <v>39</v>
      </c>
      <c r="AK22">
        <v>39</v>
      </c>
      <c r="AL22">
        <v>39</v>
      </c>
      <c r="AM22">
        <v>39</v>
      </c>
      <c r="AN22">
        <v>39</v>
      </c>
      <c r="AO22">
        <v>39</v>
      </c>
      <c r="AP22">
        <v>40</v>
      </c>
      <c r="AQ22">
        <v>40</v>
      </c>
      <c r="AR22">
        <v>40</v>
      </c>
      <c r="AS22">
        <v>40</v>
      </c>
      <c r="AT22">
        <v>40</v>
      </c>
      <c r="AU22">
        <v>40</v>
      </c>
      <c r="AV22">
        <v>40</v>
      </c>
      <c r="AW22">
        <v>40</v>
      </c>
      <c r="AX22">
        <v>40</v>
      </c>
      <c r="AY22">
        <v>40</v>
      </c>
      <c r="AZ22">
        <v>40</v>
      </c>
    </row>
    <row r="23" spans="2:52" ht="15">
      <c r="B23">
        <v>7</v>
      </c>
      <c r="C23">
        <v>20</v>
      </c>
      <c r="D23">
        <v>20</v>
      </c>
      <c r="E23">
        <v>20</v>
      </c>
      <c r="F23">
        <v>20</v>
      </c>
      <c r="G23">
        <v>21</v>
      </c>
      <c r="H23">
        <v>21</v>
      </c>
      <c r="I23">
        <v>21</v>
      </c>
      <c r="J23">
        <v>22</v>
      </c>
      <c r="K23">
        <v>22</v>
      </c>
      <c r="L23">
        <v>23</v>
      </c>
      <c r="M23">
        <v>23</v>
      </c>
      <c r="N23">
        <v>23</v>
      </c>
      <c r="O23">
        <v>23</v>
      </c>
      <c r="P23">
        <v>24</v>
      </c>
      <c r="Q23">
        <v>24</v>
      </c>
      <c r="R23">
        <v>24</v>
      </c>
      <c r="S23">
        <v>24</v>
      </c>
      <c r="T23">
        <v>25</v>
      </c>
      <c r="U23">
        <v>25</v>
      </c>
      <c r="V23">
        <v>25</v>
      </c>
      <c r="W23">
        <v>25</v>
      </c>
      <c r="X23">
        <v>25</v>
      </c>
      <c r="Y23">
        <v>25</v>
      </c>
      <c r="Z23">
        <v>26</v>
      </c>
      <c r="AA23">
        <v>26</v>
      </c>
      <c r="AB23">
        <v>26</v>
      </c>
      <c r="AC23">
        <v>19</v>
      </c>
      <c r="AD23">
        <v>18</v>
      </c>
      <c r="AE23">
        <v>35</v>
      </c>
      <c r="AF23">
        <v>35</v>
      </c>
      <c r="AG23">
        <v>35</v>
      </c>
      <c r="AH23">
        <v>35</v>
      </c>
      <c r="AI23">
        <v>35</v>
      </c>
      <c r="AJ23">
        <v>35</v>
      </c>
      <c r="AK23">
        <v>35</v>
      </c>
      <c r="AL23">
        <v>34</v>
      </c>
      <c r="AM23">
        <v>34</v>
      </c>
      <c r="AN23">
        <v>34</v>
      </c>
      <c r="AO23">
        <v>34</v>
      </c>
      <c r="AP23">
        <v>34</v>
      </c>
      <c r="AQ23">
        <v>34</v>
      </c>
      <c r="AR23">
        <v>34</v>
      </c>
      <c r="AS23">
        <v>27</v>
      </c>
      <c r="AT23">
        <v>27</v>
      </c>
      <c r="AU23">
        <v>27</v>
      </c>
      <c r="AV23">
        <v>27</v>
      </c>
      <c r="AW23">
        <v>27</v>
      </c>
      <c r="AX23">
        <v>27</v>
      </c>
      <c r="AY23">
        <v>27</v>
      </c>
      <c r="AZ23">
        <v>27</v>
      </c>
    </row>
    <row r="25" spans="3:4" ht="15">
      <c r="C25" t="s">
        <v>48</v>
      </c>
      <c r="D25" t="s">
        <v>49</v>
      </c>
    </row>
    <row r="26" spans="2:4" ht="15">
      <c r="B26">
        <v>1</v>
      </c>
      <c r="C26" s="37">
        <f>AVERAGE(C17:DL17)</f>
        <v>41.8</v>
      </c>
      <c r="D26" s="37">
        <f>STDEVA(C17:DL17)</f>
        <v>3.3073819722257793</v>
      </c>
    </row>
    <row r="27" spans="2:4" ht="15">
      <c r="B27">
        <v>2</v>
      </c>
      <c r="C27" s="37">
        <f>AVERAGE(C18:CN18)</f>
        <v>40.14</v>
      </c>
      <c r="D27" s="37">
        <f>STDEVA(C18:CN18)</f>
        <v>2.109357190023074</v>
      </c>
    </row>
    <row r="28" spans="2:4" ht="15">
      <c r="B28">
        <v>3</v>
      </c>
      <c r="C28" s="37">
        <f>AVERAGE(C19:DX19)</f>
        <v>38.76</v>
      </c>
      <c r="D28" s="37">
        <f>STDEVA(C19:DX19)</f>
        <v>4.447241750082108</v>
      </c>
    </row>
    <row r="29" spans="2:4" ht="15">
      <c r="B29">
        <v>4</v>
      </c>
      <c r="C29" s="37">
        <f>AVERAGE(C20:CM20)</f>
        <v>44.76</v>
      </c>
      <c r="D29" s="37">
        <f>STDEVA(C20:CM20)</f>
        <v>5.1411108146161535</v>
      </c>
    </row>
    <row r="30" spans="2:4" ht="15">
      <c r="B30">
        <v>5</v>
      </c>
      <c r="C30" s="37">
        <f>AVERAGE(C21:CZ21)</f>
        <v>40</v>
      </c>
      <c r="D30" s="37">
        <f>STDEVA(C21:CZ21)</f>
        <v>5.7498890849994595</v>
      </c>
    </row>
    <row r="31" spans="2:4" ht="15">
      <c r="B31">
        <v>6</v>
      </c>
      <c r="C31" s="37">
        <f>AVERAGE(C22:EP22)</f>
        <v>36.42</v>
      </c>
      <c r="D31" s="37">
        <f>STDEVA(C22:EP22)</f>
        <v>3.381160288711434</v>
      </c>
    </row>
    <row r="32" spans="2:4" ht="15">
      <c r="B32">
        <v>7</v>
      </c>
      <c r="C32" s="37">
        <f>AVERAGE(C23:GU23)</f>
        <v>26.78</v>
      </c>
      <c r="D32" s="37">
        <f>STDEVA(C23:GU23)</f>
        <v>5.372986096374786</v>
      </c>
    </row>
    <row r="34" spans="2:4" ht="15">
      <c r="B34" t="s">
        <v>50</v>
      </c>
      <c r="C34">
        <f>AVERAGE(C26:C32)</f>
        <v>38.379999999999995</v>
      </c>
      <c r="D34">
        <f>STDEVA(C17:CM23,CN17,CO17,CN18,CN19,CN21:CZ23,CP17:DB17,CO19:DB19,DA22:DB23,DC17:DL17,DC19:DQ19,DC22:DQ23,DR19:DX19,DR22:EI23,EJ22:EP22,EJ23:FA23,FB23:FS23,FT23:GK23,GL23:GU23)</f>
        <v>6.864730673568369</v>
      </c>
    </row>
  </sheetData>
  <sheetProtection/>
  <mergeCells count="2">
    <mergeCell ref="L1:BI1"/>
    <mergeCell ref="A14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H23" sqref="H23"/>
    </sheetView>
  </sheetViews>
  <sheetFormatPr defaultColWidth="9.140625" defaultRowHeight="15"/>
  <cols>
    <col min="3" max="3" width="11.7109375" style="0" customWidth="1"/>
    <col min="5" max="5" width="9.8515625" style="0" customWidth="1"/>
    <col min="10" max="10" width="9.7109375" style="0" customWidth="1"/>
    <col min="11" max="11" width="10.421875" style="0" customWidth="1"/>
    <col min="33" max="33" width="9.140625" style="37" customWidth="1"/>
  </cols>
  <sheetData>
    <row r="1" spans="1:62" ht="51">
      <c r="A1" s="16" t="s">
        <v>19</v>
      </c>
      <c r="B1" s="16" t="s">
        <v>20</v>
      </c>
      <c r="C1" s="16" t="s">
        <v>21</v>
      </c>
      <c r="D1" s="16" t="s">
        <v>22</v>
      </c>
      <c r="E1" s="17" t="s">
        <v>23</v>
      </c>
      <c r="F1" s="16" t="s">
        <v>24</v>
      </c>
      <c r="G1" s="18" t="s">
        <v>25</v>
      </c>
      <c r="H1" s="19" t="s">
        <v>26</v>
      </c>
      <c r="I1" s="16" t="s">
        <v>27</v>
      </c>
      <c r="J1" s="20" t="s">
        <v>28</v>
      </c>
      <c r="K1" s="20" t="s">
        <v>29</v>
      </c>
      <c r="L1" s="48" t="s">
        <v>30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16"/>
    </row>
    <row r="2" spans="1:62" ht="15">
      <c r="A2" s="16"/>
      <c r="B2" s="16"/>
      <c r="C2" s="16"/>
      <c r="D2" s="16"/>
      <c r="E2" s="17"/>
      <c r="F2" s="16"/>
      <c r="G2" s="18"/>
      <c r="H2" s="19"/>
      <c r="I2" s="16"/>
      <c r="J2" s="20"/>
      <c r="K2" s="20"/>
      <c r="L2" s="21">
        <v>1</v>
      </c>
      <c r="M2" s="21">
        <v>2</v>
      </c>
      <c r="N2" s="21">
        <v>3</v>
      </c>
      <c r="O2" s="21">
        <v>4</v>
      </c>
      <c r="P2" s="21">
        <v>5</v>
      </c>
      <c r="Q2" s="21">
        <v>6</v>
      </c>
      <c r="R2" s="21">
        <v>7</v>
      </c>
      <c r="S2" s="21">
        <v>8</v>
      </c>
      <c r="T2" s="21">
        <v>9</v>
      </c>
      <c r="U2" s="21">
        <v>10</v>
      </c>
      <c r="V2" s="21">
        <v>11</v>
      </c>
      <c r="W2" s="21">
        <v>12</v>
      </c>
      <c r="X2" s="21">
        <v>13</v>
      </c>
      <c r="Y2" s="21">
        <v>14</v>
      </c>
      <c r="Z2" s="21">
        <v>15</v>
      </c>
      <c r="AA2" s="21">
        <v>16</v>
      </c>
      <c r="AB2" s="21">
        <v>17</v>
      </c>
      <c r="AC2" s="21">
        <v>18</v>
      </c>
      <c r="AD2" s="21">
        <v>19</v>
      </c>
      <c r="AE2" s="21">
        <v>20</v>
      </c>
      <c r="AF2" s="16" t="s">
        <v>31</v>
      </c>
      <c r="AG2" s="16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16"/>
    </row>
    <row r="3" spans="1:62" ht="15">
      <c r="A3" s="16"/>
      <c r="B3" s="16"/>
      <c r="C3" s="16"/>
      <c r="D3" s="16"/>
      <c r="E3" s="17"/>
      <c r="F3" s="16"/>
      <c r="G3" s="18"/>
      <c r="H3" s="19"/>
      <c r="I3" s="16"/>
      <c r="J3" s="20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6"/>
      <c r="AG3" s="16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16"/>
    </row>
    <row r="4" spans="1:62" ht="15">
      <c r="A4" s="22">
        <v>1</v>
      </c>
      <c r="B4">
        <v>1</v>
      </c>
      <c r="C4">
        <v>650</v>
      </c>
      <c r="D4" s="23">
        <v>3.8</v>
      </c>
      <c r="E4" s="23">
        <f aca="true" t="shared" si="0" ref="E4:E10">(D4/(C4^3))*(10^8)</f>
        <v>1.3837050523441057</v>
      </c>
      <c r="F4" s="24">
        <v>341.5</v>
      </c>
      <c r="G4" s="25">
        <v>3.7</v>
      </c>
      <c r="H4" s="26">
        <f aca="true" t="shared" si="1" ref="H4:H10">F4/(D4*1000)</f>
        <v>0.08986842105263158</v>
      </c>
      <c r="I4">
        <v>114</v>
      </c>
      <c r="J4" s="27">
        <f aca="true" t="shared" si="2" ref="J4:J10">(F4/G4)*I4</f>
        <v>10521.891891891892</v>
      </c>
      <c r="K4" s="27">
        <f aca="true" t="shared" si="3" ref="K4:K10">J4/D4</f>
        <v>2768.918918918919</v>
      </c>
      <c r="L4" s="28">
        <v>4.9</v>
      </c>
      <c r="M4" s="28">
        <v>4.6</v>
      </c>
      <c r="N4" s="28">
        <v>5.1</v>
      </c>
      <c r="O4" s="28">
        <v>4.4</v>
      </c>
      <c r="P4" s="28">
        <v>5</v>
      </c>
      <c r="Q4" s="28">
        <v>4.7</v>
      </c>
      <c r="R4" s="28">
        <v>4.7</v>
      </c>
      <c r="S4" s="28">
        <v>4.8</v>
      </c>
      <c r="T4" s="28">
        <v>4.7</v>
      </c>
      <c r="U4" s="28">
        <v>4.3</v>
      </c>
      <c r="V4" s="28">
        <v>4.3</v>
      </c>
      <c r="W4" s="28">
        <v>4.2</v>
      </c>
      <c r="X4" s="28">
        <v>4.8</v>
      </c>
      <c r="Y4" s="28">
        <v>4.7</v>
      </c>
      <c r="Z4" s="28">
        <v>4.8</v>
      </c>
      <c r="AA4" s="28">
        <v>4.6</v>
      </c>
      <c r="AB4" s="28">
        <v>5</v>
      </c>
      <c r="AC4" s="28">
        <v>4.6</v>
      </c>
      <c r="AD4" s="28">
        <v>4.5</v>
      </c>
      <c r="AE4" s="28">
        <v>4.5</v>
      </c>
      <c r="AF4">
        <v>4.66</v>
      </c>
      <c r="AG4" s="29">
        <f>AF4*10</f>
        <v>46.6</v>
      </c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3"/>
    </row>
    <row r="5" spans="1:62" ht="15">
      <c r="A5" s="22" t="s">
        <v>32</v>
      </c>
      <c r="B5">
        <v>2</v>
      </c>
      <c r="C5">
        <v>660</v>
      </c>
      <c r="D5" s="23">
        <v>4.2</v>
      </c>
      <c r="E5" s="23">
        <f t="shared" si="0"/>
        <v>1.4608898906419567</v>
      </c>
      <c r="F5" s="24">
        <v>347.1</v>
      </c>
      <c r="G5" s="25">
        <v>3.6</v>
      </c>
      <c r="H5" s="26">
        <f t="shared" si="1"/>
        <v>0.08264285714285714</v>
      </c>
      <c r="I5">
        <v>90</v>
      </c>
      <c r="J5" s="27">
        <f t="shared" si="2"/>
        <v>8677.5</v>
      </c>
      <c r="K5" s="27">
        <f t="shared" si="3"/>
        <v>2066.0714285714284</v>
      </c>
      <c r="L5" s="28">
        <v>4.8</v>
      </c>
      <c r="M5" s="28">
        <v>5</v>
      </c>
      <c r="N5" s="28">
        <v>5</v>
      </c>
      <c r="O5" s="28">
        <v>5</v>
      </c>
      <c r="P5" s="28">
        <v>5</v>
      </c>
      <c r="Q5" s="28">
        <v>4.3</v>
      </c>
      <c r="R5" s="28">
        <v>5.1</v>
      </c>
      <c r="S5" s="28">
        <v>4.6</v>
      </c>
      <c r="T5" s="28">
        <v>5</v>
      </c>
      <c r="U5" s="28">
        <v>4</v>
      </c>
      <c r="V5" s="28">
        <v>4.5</v>
      </c>
      <c r="W5" s="28">
        <v>4.2</v>
      </c>
      <c r="X5" s="28">
        <v>4.2</v>
      </c>
      <c r="Y5" s="28">
        <v>4.8</v>
      </c>
      <c r="Z5" s="28">
        <v>4.6</v>
      </c>
      <c r="AA5" s="28">
        <v>5</v>
      </c>
      <c r="AB5" s="28">
        <v>4.8</v>
      </c>
      <c r="AC5" s="28">
        <v>4.7</v>
      </c>
      <c r="AD5" s="28">
        <v>4.8</v>
      </c>
      <c r="AE5" s="28">
        <v>3.7</v>
      </c>
      <c r="AF5">
        <v>4.66</v>
      </c>
      <c r="AG5" s="29">
        <f aca="true" t="shared" si="4" ref="AG5:AG10">AF5*10</f>
        <v>46.6</v>
      </c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3"/>
    </row>
    <row r="6" spans="1:62" ht="15">
      <c r="A6" s="22"/>
      <c r="B6">
        <v>3</v>
      </c>
      <c r="C6">
        <v>600</v>
      </c>
      <c r="D6" s="23">
        <v>3.25</v>
      </c>
      <c r="E6" s="23">
        <f t="shared" si="0"/>
        <v>1.5046296296296298</v>
      </c>
      <c r="F6" s="24">
        <v>288</v>
      </c>
      <c r="G6" s="25">
        <v>3</v>
      </c>
      <c r="H6" s="26">
        <f t="shared" si="1"/>
        <v>0.08861538461538461</v>
      </c>
      <c r="I6">
        <v>126</v>
      </c>
      <c r="J6" s="27">
        <f t="shared" si="2"/>
        <v>12096</v>
      </c>
      <c r="K6" s="27">
        <f t="shared" si="3"/>
        <v>3721.846153846154</v>
      </c>
      <c r="L6" s="28">
        <v>3.8</v>
      </c>
      <c r="M6" s="28">
        <v>4.5</v>
      </c>
      <c r="N6" s="28">
        <v>4.8</v>
      </c>
      <c r="O6" s="28">
        <v>3.5</v>
      </c>
      <c r="P6" s="28">
        <v>4.2</v>
      </c>
      <c r="Q6" s="28">
        <v>4.5</v>
      </c>
      <c r="R6" s="28">
        <v>4.2</v>
      </c>
      <c r="S6" s="28">
        <v>3.8</v>
      </c>
      <c r="T6" s="28">
        <v>3.8</v>
      </c>
      <c r="U6" s="28">
        <v>4.3</v>
      </c>
      <c r="V6" s="28">
        <v>3.5</v>
      </c>
      <c r="W6" s="28">
        <v>4</v>
      </c>
      <c r="X6" s="28">
        <v>4.5</v>
      </c>
      <c r="Y6" s="28">
        <v>4.5</v>
      </c>
      <c r="Z6" s="28">
        <v>4.2</v>
      </c>
      <c r="AA6" s="28">
        <v>4.2</v>
      </c>
      <c r="AB6" s="28">
        <v>4.2</v>
      </c>
      <c r="AC6" s="28">
        <v>4.3</v>
      </c>
      <c r="AD6" s="28">
        <v>3.5</v>
      </c>
      <c r="AE6" s="28">
        <v>4.3</v>
      </c>
      <c r="AF6">
        <v>4.13</v>
      </c>
      <c r="AG6" s="29">
        <f t="shared" si="4"/>
        <v>41.3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3"/>
    </row>
    <row r="7" spans="1:62" ht="15">
      <c r="A7" s="22"/>
      <c r="B7">
        <v>4</v>
      </c>
      <c r="C7">
        <v>680</v>
      </c>
      <c r="D7" s="23">
        <v>4.35</v>
      </c>
      <c r="E7" s="23">
        <f t="shared" si="0"/>
        <v>1.3834469774068796</v>
      </c>
      <c r="F7" s="24">
        <v>425.5</v>
      </c>
      <c r="G7" s="25">
        <v>5.2</v>
      </c>
      <c r="H7" s="26">
        <f t="shared" si="1"/>
        <v>0.097816091954023</v>
      </c>
      <c r="I7">
        <v>89</v>
      </c>
      <c r="J7" s="27">
        <f t="shared" si="2"/>
        <v>7282.596153846154</v>
      </c>
      <c r="K7" s="27">
        <f t="shared" si="3"/>
        <v>1674.160035366932</v>
      </c>
      <c r="L7" s="28">
        <v>4.8</v>
      </c>
      <c r="M7" s="28">
        <v>4.8</v>
      </c>
      <c r="N7" s="28">
        <v>4.5</v>
      </c>
      <c r="O7" s="28">
        <v>5</v>
      </c>
      <c r="P7" s="28">
        <v>4.9</v>
      </c>
      <c r="Q7" s="28">
        <v>4</v>
      </c>
      <c r="R7" s="28">
        <v>4.7</v>
      </c>
      <c r="S7" s="28">
        <v>4.5</v>
      </c>
      <c r="T7" s="28">
        <v>4.6</v>
      </c>
      <c r="U7" s="28">
        <v>4.7</v>
      </c>
      <c r="V7" s="28">
        <v>4.1</v>
      </c>
      <c r="W7" s="28">
        <v>5.2</v>
      </c>
      <c r="X7" s="28">
        <v>3.2</v>
      </c>
      <c r="Y7" s="28">
        <v>5</v>
      </c>
      <c r="Z7" s="28">
        <v>4.5</v>
      </c>
      <c r="AA7" s="28">
        <v>5</v>
      </c>
      <c r="AB7" s="28">
        <v>4.1</v>
      </c>
      <c r="AC7" s="28">
        <v>3.5</v>
      </c>
      <c r="AD7" s="28">
        <v>4.3</v>
      </c>
      <c r="AE7" s="28">
        <v>4.3</v>
      </c>
      <c r="AF7">
        <v>4.49</v>
      </c>
      <c r="AG7" s="29">
        <f t="shared" si="4"/>
        <v>44.900000000000006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3"/>
    </row>
    <row r="8" spans="1:62" ht="15">
      <c r="A8" s="22"/>
      <c r="B8">
        <v>5</v>
      </c>
      <c r="C8">
        <v>635</v>
      </c>
      <c r="D8" s="23">
        <v>3.75</v>
      </c>
      <c r="E8" s="23">
        <f t="shared" si="0"/>
        <v>1.4645698582735749</v>
      </c>
      <c r="F8" s="24">
        <v>310.7</v>
      </c>
      <c r="G8" s="25">
        <v>3.4</v>
      </c>
      <c r="H8" s="26">
        <f t="shared" si="1"/>
        <v>0.08285333333333333</v>
      </c>
      <c r="I8">
        <v>102</v>
      </c>
      <c r="J8" s="27">
        <f t="shared" si="2"/>
        <v>9321</v>
      </c>
      <c r="K8" s="27">
        <f t="shared" si="3"/>
        <v>2485.6</v>
      </c>
      <c r="L8" s="28">
        <v>4</v>
      </c>
      <c r="M8" s="28">
        <v>4.8</v>
      </c>
      <c r="N8" s="28">
        <v>4.4</v>
      </c>
      <c r="O8" s="28">
        <v>3.6</v>
      </c>
      <c r="P8" s="28">
        <v>4.5</v>
      </c>
      <c r="Q8" s="28">
        <v>4.5</v>
      </c>
      <c r="R8" s="28">
        <v>4.2</v>
      </c>
      <c r="S8" s="28">
        <v>4.5</v>
      </c>
      <c r="T8" s="28">
        <v>4.5</v>
      </c>
      <c r="U8" s="28">
        <v>4.5</v>
      </c>
      <c r="V8" s="28">
        <v>4.2</v>
      </c>
      <c r="W8" s="28">
        <v>4.5</v>
      </c>
      <c r="X8" s="28">
        <v>4.6</v>
      </c>
      <c r="Y8" s="28">
        <v>4.3</v>
      </c>
      <c r="Z8" s="28">
        <v>4.5</v>
      </c>
      <c r="AA8" s="28">
        <v>4.7</v>
      </c>
      <c r="AB8" s="28">
        <v>3.5</v>
      </c>
      <c r="AC8" s="28">
        <v>4.7</v>
      </c>
      <c r="AD8" s="28">
        <v>5</v>
      </c>
      <c r="AE8" s="28">
        <v>4.5</v>
      </c>
      <c r="AF8">
        <v>4.4</v>
      </c>
      <c r="AG8" s="29">
        <f t="shared" si="4"/>
        <v>44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3"/>
    </row>
    <row r="9" spans="1:62" ht="15">
      <c r="A9" s="22"/>
      <c r="B9">
        <v>6</v>
      </c>
      <c r="C9">
        <v>635</v>
      </c>
      <c r="D9" s="23">
        <v>3.7</v>
      </c>
      <c r="E9" s="23">
        <f t="shared" si="0"/>
        <v>1.4450422601632607</v>
      </c>
      <c r="F9" s="24">
        <v>350.8</v>
      </c>
      <c r="G9" s="25">
        <v>4.4</v>
      </c>
      <c r="H9" s="26">
        <f t="shared" si="1"/>
        <v>0.09481081081081082</v>
      </c>
      <c r="I9">
        <v>144</v>
      </c>
      <c r="J9" s="27">
        <f t="shared" si="2"/>
        <v>11480.727272727272</v>
      </c>
      <c r="K9" s="27">
        <f t="shared" si="3"/>
        <v>3102.899262899263</v>
      </c>
      <c r="L9" s="28">
        <v>4.8</v>
      </c>
      <c r="M9" s="28">
        <v>4.3</v>
      </c>
      <c r="N9" s="28">
        <v>4.3</v>
      </c>
      <c r="O9" s="28">
        <v>4.2</v>
      </c>
      <c r="P9" s="28">
        <v>4.5</v>
      </c>
      <c r="Q9" s="28">
        <v>4.5</v>
      </c>
      <c r="R9" s="28">
        <v>4</v>
      </c>
      <c r="S9" s="28">
        <v>4</v>
      </c>
      <c r="T9" s="28">
        <v>4</v>
      </c>
      <c r="U9" s="28">
        <v>4.3</v>
      </c>
      <c r="V9" s="28">
        <v>4.5</v>
      </c>
      <c r="W9" s="28">
        <v>4</v>
      </c>
      <c r="X9" s="28">
        <v>4.7</v>
      </c>
      <c r="Y9" s="28">
        <v>3.8</v>
      </c>
      <c r="Z9" s="28">
        <v>3.5</v>
      </c>
      <c r="AA9" s="28">
        <v>4.5</v>
      </c>
      <c r="AB9" s="28">
        <v>4.3</v>
      </c>
      <c r="AC9" s="28">
        <v>4.8</v>
      </c>
      <c r="AD9" s="28">
        <v>4.9</v>
      </c>
      <c r="AE9" s="28">
        <v>4.6</v>
      </c>
      <c r="AF9">
        <v>4.33</v>
      </c>
      <c r="AG9" s="29">
        <f t="shared" si="4"/>
        <v>43.3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3"/>
    </row>
    <row r="10" spans="1:62" ht="15">
      <c r="A10" s="22"/>
      <c r="B10">
        <v>7</v>
      </c>
      <c r="C10">
        <v>635</v>
      </c>
      <c r="D10" s="23">
        <v>3.55</v>
      </c>
      <c r="E10" s="23">
        <f t="shared" si="0"/>
        <v>1.3864594658323173</v>
      </c>
      <c r="F10" s="24">
        <v>288.1</v>
      </c>
      <c r="G10" s="25">
        <v>3.5</v>
      </c>
      <c r="H10" s="26">
        <f t="shared" si="1"/>
        <v>0.0811549295774648</v>
      </c>
      <c r="I10">
        <v>201</v>
      </c>
      <c r="J10" s="27">
        <f t="shared" si="2"/>
        <v>16545.17142857143</v>
      </c>
      <c r="K10" s="27">
        <f t="shared" si="3"/>
        <v>4660.611670020121</v>
      </c>
      <c r="L10" s="28">
        <v>4.5</v>
      </c>
      <c r="M10" s="28">
        <v>4.5</v>
      </c>
      <c r="N10" s="28">
        <v>3.8</v>
      </c>
      <c r="O10" s="28">
        <v>4.7</v>
      </c>
      <c r="P10" s="28">
        <v>3.8</v>
      </c>
      <c r="Q10" s="28">
        <v>4</v>
      </c>
      <c r="R10" s="28">
        <v>4.3</v>
      </c>
      <c r="S10" s="28">
        <v>3.9</v>
      </c>
      <c r="T10" s="28">
        <v>4</v>
      </c>
      <c r="U10" s="28">
        <v>4.1</v>
      </c>
      <c r="V10" s="28">
        <v>4.5</v>
      </c>
      <c r="W10" s="28">
        <v>4.5</v>
      </c>
      <c r="X10" s="28">
        <v>3.5</v>
      </c>
      <c r="Y10" s="28">
        <v>3.6</v>
      </c>
      <c r="Z10" s="28">
        <v>4.3</v>
      </c>
      <c r="AA10" s="28">
        <v>4.3</v>
      </c>
      <c r="AB10" s="28">
        <v>4</v>
      </c>
      <c r="AC10" s="28">
        <v>4.1</v>
      </c>
      <c r="AD10" s="28">
        <v>4.1</v>
      </c>
      <c r="AE10" s="28">
        <v>3.9</v>
      </c>
      <c r="AF10">
        <v>4.12</v>
      </c>
      <c r="AG10" s="29">
        <f t="shared" si="4"/>
        <v>41.2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3"/>
    </row>
    <row r="11" spans="1:62" ht="15">
      <c r="A11" s="22"/>
      <c r="B11" s="30" t="s">
        <v>33</v>
      </c>
      <c r="C11" s="31">
        <f>AVERAGE(C4:C10)</f>
        <v>642.1428571428571</v>
      </c>
      <c r="D11" s="32">
        <f aca="true" t="shared" si="5" ref="D11:K11">AVERAGE(D4:D10)</f>
        <v>3.8000000000000003</v>
      </c>
      <c r="E11" s="32">
        <f t="shared" si="5"/>
        <v>1.4326775906131033</v>
      </c>
      <c r="F11" s="31">
        <f t="shared" si="5"/>
        <v>335.95714285714286</v>
      </c>
      <c r="G11" s="33">
        <f t="shared" si="5"/>
        <v>3.8285714285714283</v>
      </c>
      <c r="H11" s="34">
        <f t="shared" si="5"/>
        <v>0.08825168978378647</v>
      </c>
      <c r="I11" s="31">
        <f t="shared" si="5"/>
        <v>123.71428571428571</v>
      </c>
      <c r="J11" s="35">
        <f t="shared" si="5"/>
        <v>10846.412392433822</v>
      </c>
      <c r="K11" s="35">
        <f t="shared" si="5"/>
        <v>2925.7296385175455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>
        <f>AVERAGE(AF4:AF10)</f>
        <v>4.398571428571428</v>
      </c>
      <c r="AG11" s="36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2"/>
    </row>
    <row r="12" spans="1:62" ht="15">
      <c r="A12" s="22"/>
      <c r="B12" s="30" t="s">
        <v>34</v>
      </c>
      <c r="C12" s="31">
        <f>STDEV(C4:C10)/SQRT(7)</f>
        <v>9.440108381713813</v>
      </c>
      <c r="D12" s="32">
        <f aca="true" t="shared" si="6" ref="D12:K12">STDEV(D4:D10)/SQRT(7)</f>
        <v>0.14142135623730948</v>
      </c>
      <c r="E12" s="32">
        <f t="shared" si="6"/>
        <v>0.018323228440702496</v>
      </c>
      <c r="F12" s="31">
        <f t="shared" si="6"/>
        <v>18.008752596113734</v>
      </c>
      <c r="G12" s="33">
        <f t="shared" si="6"/>
        <v>0.2783576713462009</v>
      </c>
      <c r="H12" s="34">
        <f t="shared" si="6"/>
        <v>0.0024310061254036596</v>
      </c>
      <c r="I12" s="31">
        <f t="shared" si="6"/>
        <v>14.87841883194499</v>
      </c>
      <c r="J12" s="35">
        <f t="shared" si="6"/>
        <v>1136.7962792221674</v>
      </c>
      <c r="K12" s="35">
        <f t="shared" si="6"/>
        <v>384.17346822676467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>
        <f>STDEV(AF4:AF10)/SQRT(7)</f>
        <v>0.08444295260646659</v>
      </c>
      <c r="AG12" s="36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2"/>
    </row>
    <row r="14" spans="1:5" ht="15">
      <c r="A14" s="49"/>
      <c r="B14" s="49"/>
      <c r="C14" s="49"/>
      <c r="D14" s="49"/>
      <c r="E14" s="49"/>
    </row>
    <row r="15" spans="1:33" ht="15">
      <c r="A15" s="22">
        <v>2</v>
      </c>
      <c r="B15">
        <v>1</v>
      </c>
      <c r="C15">
        <v>630</v>
      </c>
      <c r="D15" s="23">
        <v>3.9</v>
      </c>
      <c r="E15" s="23">
        <f aca="true" t="shared" si="7" ref="E15:E21">(D15/(C15^3))*(10^8)</f>
        <v>1.5597067751262763</v>
      </c>
      <c r="F15" s="24">
        <v>394.6</v>
      </c>
      <c r="G15" s="25">
        <v>4.7</v>
      </c>
      <c r="H15" s="26">
        <f aca="true" t="shared" si="8" ref="H15:H20">F15/(D15*1000)</f>
        <v>0.10117948717948719</v>
      </c>
      <c r="I15">
        <v>114</v>
      </c>
      <c r="J15" s="27">
        <f aca="true" t="shared" si="9" ref="J15:J20">(F15/G15)*I15</f>
        <v>9571.148936170213</v>
      </c>
      <c r="K15" s="27">
        <f aca="true" t="shared" si="10" ref="K15:K20">J15/D15</f>
        <v>2454.1407528641575</v>
      </c>
      <c r="L15">
        <v>3.8</v>
      </c>
      <c r="M15">
        <v>4.3</v>
      </c>
      <c r="N15">
        <v>4.1</v>
      </c>
      <c r="O15">
        <v>4.5</v>
      </c>
      <c r="P15">
        <v>4.2</v>
      </c>
      <c r="Q15">
        <v>4.2</v>
      </c>
      <c r="R15">
        <v>4.3</v>
      </c>
      <c r="S15">
        <v>4</v>
      </c>
      <c r="T15">
        <v>4.2</v>
      </c>
      <c r="U15">
        <v>4.2</v>
      </c>
      <c r="V15">
        <v>4.3</v>
      </c>
      <c r="W15">
        <v>4</v>
      </c>
      <c r="X15">
        <v>4</v>
      </c>
      <c r="Y15">
        <v>4.7</v>
      </c>
      <c r="Z15">
        <v>4.3</v>
      </c>
      <c r="AA15">
        <v>4.3</v>
      </c>
      <c r="AB15">
        <v>4.5</v>
      </c>
      <c r="AC15">
        <v>3.7</v>
      </c>
      <c r="AD15">
        <v>3.7</v>
      </c>
      <c r="AE15">
        <v>4.3</v>
      </c>
      <c r="AF15">
        <f>AVERAGE(L15:AE15)</f>
        <v>4.180000000000001</v>
      </c>
      <c r="AG15" s="29">
        <f aca="true" t="shared" si="11" ref="AG15:AG20">AF15*10</f>
        <v>41.800000000000004</v>
      </c>
    </row>
    <row r="16" spans="1:33" ht="15">
      <c r="A16" s="22" t="s">
        <v>35</v>
      </c>
      <c r="B16">
        <v>2</v>
      </c>
      <c r="C16">
        <v>645</v>
      </c>
      <c r="D16" s="23">
        <v>3.8</v>
      </c>
      <c r="E16" s="23">
        <f t="shared" si="7"/>
        <v>1.4161343352483755</v>
      </c>
      <c r="F16" s="24">
        <v>363.1</v>
      </c>
      <c r="G16" s="25">
        <v>4.2</v>
      </c>
      <c r="H16" s="26">
        <f t="shared" si="8"/>
        <v>0.09555263157894738</v>
      </c>
      <c r="I16">
        <v>90</v>
      </c>
      <c r="J16" s="27">
        <f t="shared" si="9"/>
        <v>7780.714285714285</v>
      </c>
      <c r="K16" s="27">
        <f t="shared" si="10"/>
        <v>2047.5563909774437</v>
      </c>
      <c r="L16">
        <v>4.8</v>
      </c>
      <c r="M16">
        <v>3.6</v>
      </c>
      <c r="N16">
        <v>4.7</v>
      </c>
      <c r="O16">
        <v>4.3</v>
      </c>
      <c r="P16">
        <v>4.3</v>
      </c>
      <c r="Q16">
        <v>4.3</v>
      </c>
      <c r="R16">
        <v>4.2</v>
      </c>
      <c r="S16">
        <v>4.5</v>
      </c>
      <c r="T16">
        <v>4</v>
      </c>
      <c r="U16">
        <v>4.5</v>
      </c>
      <c r="V16">
        <v>3.5</v>
      </c>
      <c r="W16">
        <v>4.5</v>
      </c>
      <c r="X16">
        <v>4.8</v>
      </c>
      <c r="Y16">
        <v>4.3</v>
      </c>
      <c r="Z16">
        <v>4.3</v>
      </c>
      <c r="AA16">
        <v>4.7</v>
      </c>
      <c r="AB16">
        <v>4.5</v>
      </c>
      <c r="AC16">
        <v>4.8</v>
      </c>
      <c r="AD16">
        <v>4.8</v>
      </c>
      <c r="AE16">
        <v>4.5</v>
      </c>
      <c r="AF16">
        <f>AVERAGE(L16:AE16)</f>
        <v>4.395</v>
      </c>
      <c r="AG16" s="29">
        <f t="shared" si="11"/>
        <v>43.949999999999996</v>
      </c>
    </row>
    <row r="17" spans="1:33" ht="15">
      <c r="A17" s="22"/>
      <c r="B17">
        <v>3</v>
      </c>
      <c r="C17">
        <v>650</v>
      </c>
      <c r="D17" s="23">
        <v>3.95</v>
      </c>
      <c r="E17" s="23">
        <f t="shared" si="7"/>
        <v>1.4383249886208467</v>
      </c>
      <c r="F17" s="24">
        <v>340.8</v>
      </c>
      <c r="G17" s="25">
        <v>3.2</v>
      </c>
      <c r="H17" s="26">
        <f t="shared" si="8"/>
        <v>0.08627848101265823</v>
      </c>
      <c r="I17">
        <v>126</v>
      </c>
      <c r="J17" s="27">
        <f t="shared" si="9"/>
        <v>13419</v>
      </c>
      <c r="K17" s="27">
        <f t="shared" si="10"/>
        <v>3397.215189873418</v>
      </c>
      <c r="L17">
        <v>3.8</v>
      </c>
      <c r="M17">
        <v>4.7</v>
      </c>
      <c r="N17">
        <v>4.6</v>
      </c>
      <c r="O17">
        <v>4</v>
      </c>
      <c r="P17">
        <v>3.8</v>
      </c>
      <c r="Q17">
        <v>4.1</v>
      </c>
      <c r="R17">
        <v>4.3</v>
      </c>
      <c r="S17">
        <v>4.3</v>
      </c>
      <c r="T17">
        <v>4.2</v>
      </c>
      <c r="U17">
        <v>4.3</v>
      </c>
      <c r="V17">
        <v>4.3</v>
      </c>
      <c r="W17">
        <v>4.5</v>
      </c>
      <c r="X17">
        <v>4.4</v>
      </c>
      <c r="Y17">
        <v>4.5</v>
      </c>
      <c r="Z17">
        <v>3.7</v>
      </c>
      <c r="AA17">
        <v>4.3</v>
      </c>
      <c r="AB17">
        <v>4</v>
      </c>
      <c r="AC17">
        <v>3.6</v>
      </c>
      <c r="AD17">
        <v>4.7</v>
      </c>
      <c r="AE17">
        <v>3.8</v>
      </c>
      <c r="AF17">
        <f>AVERAGE(L17:AE17)</f>
        <v>4.194999999999999</v>
      </c>
      <c r="AG17" s="29">
        <f t="shared" si="11"/>
        <v>41.949999999999996</v>
      </c>
    </row>
    <row r="18" spans="1:33" ht="15">
      <c r="A18" s="22"/>
      <c r="B18">
        <v>4</v>
      </c>
      <c r="C18">
        <v>605</v>
      </c>
      <c r="D18" s="23">
        <v>2.75</v>
      </c>
      <c r="E18" s="23">
        <f t="shared" si="7"/>
        <v>1.2418426461183103</v>
      </c>
      <c r="F18" s="24">
        <v>186.5</v>
      </c>
      <c r="G18" s="25">
        <v>3.9</v>
      </c>
      <c r="H18" s="26">
        <f t="shared" si="8"/>
        <v>0.06781818181818182</v>
      </c>
      <c r="I18">
        <v>89</v>
      </c>
      <c r="J18" s="27">
        <f t="shared" si="9"/>
        <v>4256.025641025642</v>
      </c>
      <c r="K18" s="27">
        <f t="shared" si="10"/>
        <v>1547.6456876456878</v>
      </c>
      <c r="L18">
        <v>4.5</v>
      </c>
      <c r="M18">
        <v>4.2</v>
      </c>
      <c r="N18">
        <v>4</v>
      </c>
      <c r="O18">
        <v>4.8</v>
      </c>
      <c r="P18">
        <v>4</v>
      </c>
      <c r="Q18">
        <v>4.3</v>
      </c>
      <c r="R18">
        <v>4.5</v>
      </c>
      <c r="S18">
        <v>4.2</v>
      </c>
      <c r="T18">
        <v>4.5</v>
      </c>
      <c r="U18">
        <v>4.1</v>
      </c>
      <c r="V18">
        <v>4.5</v>
      </c>
      <c r="W18">
        <v>4.4</v>
      </c>
      <c r="X18">
        <v>4.5</v>
      </c>
      <c r="Y18">
        <v>4.2</v>
      </c>
      <c r="Z18">
        <v>4.3</v>
      </c>
      <c r="AA18">
        <v>4.5</v>
      </c>
      <c r="AB18">
        <v>4.2</v>
      </c>
      <c r="AC18">
        <v>4.3</v>
      </c>
      <c r="AD18">
        <v>4.2</v>
      </c>
      <c r="AE18">
        <v>4.6</v>
      </c>
      <c r="AF18">
        <f>AVERAGE(L18:AE18)</f>
        <v>4.34</v>
      </c>
      <c r="AG18" s="29">
        <f t="shared" si="11"/>
        <v>43.4</v>
      </c>
    </row>
    <row r="19" spans="1:33" ht="15">
      <c r="A19" s="22"/>
      <c r="B19">
        <v>5</v>
      </c>
      <c r="C19">
        <v>665</v>
      </c>
      <c r="D19" s="23">
        <v>4.4</v>
      </c>
      <c r="E19" s="23">
        <f t="shared" si="7"/>
        <v>1.496193420404423</v>
      </c>
      <c r="F19" s="24">
        <v>407.7</v>
      </c>
      <c r="G19" s="25">
        <v>4</v>
      </c>
      <c r="H19" s="26">
        <f t="shared" si="8"/>
        <v>0.09265909090909091</v>
      </c>
      <c r="I19">
        <v>102</v>
      </c>
      <c r="J19" s="27">
        <f t="shared" si="9"/>
        <v>10396.35</v>
      </c>
      <c r="K19" s="27">
        <f t="shared" si="10"/>
        <v>2362.806818181818</v>
      </c>
      <c r="L19">
        <v>4.5</v>
      </c>
      <c r="M19">
        <v>4.5</v>
      </c>
      <c r="N19">
        <v>4</v>
      </c>
      <c r="O19">
        <v>4.2</v>
      </c>
      <c r="P19">
        <v>4.5</v>
      </c>
      <c r="Q19">
        <v>4.3</v>
      </c>
      <c r="R19">
        <v>4.2</v>
      </c>
      <c r="S19">
        <v>4.4</v>
      </c>
      <c r="T19">
        <v>4.7</v>
      </c>
      <c r="U19">
        <v>4</v>
      </c>
      <c r="V19">
        <v>3.7</v>
      </c>
      <c r="W19">
        <v>4.2</v>
      </c>
      <c r="X19">
        <v>4.5</v>
      </c>
      <c r="Y19">
        <v>5</v>
      </c>
      <c r="Z19">
        <v>4.3</v>
      </c>
      <c r="AA19">
        <v>4.5</v>
      </c>
      <c r="AB19">
        <v>4.6</v>
      </c>
      <c r="AC19">
        <v>3.9</v>
      </c>
      <c r="AD19">
        <v>4.1</v>
      </c>
      <c r="AE19">
        <v>4.3</v>
      </c>
      <c r="AF19">
        <f>AVERAGE(L19:AE19)</f>
        <v>4.32</v>
      </c>
      <c r="AG19" s="29">
        <f t="shared" si="11"/>
        <v>43.2</v>
      </c>
    </row>
    <row r="20" spans="1:33" ht="15">
      <c r="A20" s="22"/>
      <c r="B20">
        <v>6</v>
      </c>
      <c r="C20">
        <v>625</v>
      </c>
      <c r="D20" s="23">
        <v>3</v>
      </c>
      <c r="E20" s="23">
        <f t="shared" si="7"/>
        <v>1.2288000000000001</v>
      </c>
      <c r="F20" s="24">
        <v>69.7</v>
      </c>
      <c r="G20" s="25">
        <v>2.9</v>
      </c>
      <c r="H20" s="26">
        <f t="shared" si="8"/>
        <v>0.023233333333333335</v>
      </c>
      <c r="I20">
        <v>144</v>
      </c>
      <c r="J20" s="27">
        <f t="shared" si="9"/>
        <v>3460.9655172413795</v>
      </c>
      <c r="K20" s="27">
        <f t="shared" si="10"/>
        <v>1153.6551724137933</v>
      </c>
      <c r="L20">
        <v>3</v>
      </c>
      <c r="M20">
        <v>2.6</v>
      </c>
      <c r="N20">
        <v>2.6</v>
      </c>
      <c r="O20">
        <v>2.8</v>
      </c>
      <c r="P20">
        <v>2.5</v>
      </c>
      <c r="Q20">
        <v>2.7</v>
      </c>
      <c r="R20">
        <v>2.3</v>
      </c>
      <c r="S20">
        <v>2.8</v>
      </c>
      <c r="T20">
        <v>2.8</v>
      </c>
      <c r="U20">
        <v>2.6</v>
      </c>
      <c r="V20">
        <v>2.8</v>
      </c>
      <c r="W20">
        <v>3</v>
      </c>
      <c r="X20">
        <v>2.6</v>
      </c>
      <c r="Y20">
        <v>2.6</v>
      </c>
      <c r="Z20">
        <v>2.6</v>
      </c>
      <c r="AA20">
        <v>3</v>
      </c>
      <c r="AB20">
        <v>2.8</v>
      </c>
      <c r="AC20">
        <v>2.8</v>
      </c>
      <c r="AD20">
        <v>2.3</v>
      </c>
      <c r="AE20">
        <v>2.5</v>
      </c>
      <c r="AF20">
        <v>2.7</v>
      </c>
      <c r="AG20" s="29">
        <f t="shared" si="11"/>
        <v>27</v>
      </c>
    </row>
    <row r="21" spans="1:33" ht="15">
      <c r="A21" s="22"/>
      <c r="B21">
        <v>7</v>
      </c>
      <c r="C21">
        <v>670</v>
      </c>
      <c r="D21" s="23">
        <v>3.7</v>
      </c>
      <c r="E21" s="23">
        <f t="shared" si="7"/>
        <v>1.230204513188125</v>
      </c>
      <c r="F21" s="24">
        <v>116</v>
      </c>
      <c r="G21" s="25"/>
      <c r="H21" s="26"/>
      <c r="J21" s="27"/>
      <c r="K21" s="27"/>
      <c r="AG21" s="29"/>
    </row>
    <row r="22" spans="1:32" ht="15">
      <c r="A22" s="22"/>
      <c r="B22" s="30" t="s">
        <v>33</v>
      </c>
      <c r="C22" s="31">
        <f aca="true" t="shared" si="12" ref="C22:K22">AVERAGE(C15:C21)</f>
        <v>641.4285714285714</v>
      </c>
      <c r="D22" s="32">
        <f t="shared" si="12"/>
        <v>3.6428571428571423</v>
      </c>
      <c r="E22" s="32">
        <f t="shared" si="12"/>
        <v>1.3730295255294795</v>
      </c>
      <c r="F22" s="31">
        <f t="shared" si="12"/>
        <v>268.34285714285716</v>
      </c>
      <c r="G22" s="33">
        <f t="shared" si="12"/>
        <v>3.8166666666666664</v>
      </c>
      <c r="H22" s="34">
        <f t="shared" si="12"/>
        <v>0.07778686763861647</v>
      </c>
      <c r="I22" s="31">
        <f t="shared" si="12"/>
        <v>110.83333333333333</v>
      </c>
      <c r="J22" s="35">
        <f t="shared" si="12"/>
        <v>8147.36739669192</v>
      </c>
      <c r="K22" s="35">
        <f t="shared" si="12"/>
        <v>2160.503335326053</v>
      </c>
      <c r="AF22" s="31">
        <f>AVERAGE(AF15:AF21)</f>
        <v>4.0216666666666665</v>
      </c>
    </row>
    <row r="23" spans="1:32" ht="15">
      <c r="A23" s="22"/>
      <c r="B23" s="30" t="s">
        <v>34</v>
      </c>
      <c r="C23" s="31">
        <f>STDEV(C15:C21)/SQRT(7)</f>
        <v>8.709210075319945</v>
      </c>
      <c r="D23" s="32">
        <f aca="true" t="shared" si="13" ref="D23:K23">STDEV(D15:D21)/SQRT(7)</f>
        <v>0.21669282939895776</v>
      </c>
      <c r="E23" s="32">
        <f t="shared" si="13"/>
        <v>0.052224424169570835</v>
      </c>
      <c r="F23" s="31">
        <f t="shared" si="13"/>
        <v>53.21918226113789</v>
      </c>
      <c r="G23" s="33">
        <f t="shared" si="13"/>
        <v>0.25004761451333607</v>
      </c>
      <c r="H23" s="34">
        <f t="shared" si="13"/>
        <v>0.01099557098140983</v>
      </c>
      <c r="I23" s="31">
        <f t="shared" si="13"/>
        <v>8.157088649640574</v>
      </c>
      <c r="J23" s="35">
        <f t="shared" si="13"/>
        <v>1435.4145709296602</v>
      </c>
      <c r="K23" s="35">
        <f t="shared" si="13"/>
        <v>295.6204407706321</v>
      </c>
      <c r="AF23" s="31">
        <f>STDEV(AF15:AF21)/SQRT(7)</f>
        <v>0.24678697194910781</v>
      </c>
    </row>
    <row r="25" spans="1:33" ht="15">
      <c r="A25" s="22">
        <v>3</v>
      </c>
      <c r="B25">
        <v>1</v>
      </c>
      <c r="C25">
        <v>715</v>
      </c>
      <c r="D25" s="23">
        <v>4.75</v>
      </c>
      <c r="E25" s="23">
        <f aca="true" t="shared" si="14" ref="E25:E30">(D25/(C25^3))*(10^8)</f>
        <v>1.2994976073855238</v>
      </c>
      <c r="F25" s="24">
        <v>249.5</v>
      </c>
      <c r="G25" s="25">
        <v>4</v>
      </c>
      <c r="H25" s="26">
        <f aca="true" t="shared" si="15" ref="H25:H30">F25/(D25*1000)</f>
        <v>0.052526315789473685</v>
      </c>
      <c r="I25">
        <v>114</v>
      </c>
      <c r="J25" s="27">
        <f aca="true" t="shared" si="16" ref="J25:J30">(F25/G25)*I25</f>
        <v>7110.75</v>
      </c>
      <c r="K25" s="27">
        <f aca="true" t="shared" si="17" ref="K25:K30">J25/D25</f>
        <v>1497</v>
      </c>
      <c r="L25">
        <v>3.2</v>
      </c>
      <c r="M25">
        <v>3.7</v>
      </c>
      <c r="N25">
        <v>3.8</v>
      </c>
      <c r="O25">
        <v>3.9</v>
      </c>
      <c r="P25">
        <v>4.1</v>
      </c>
      <c r="Q25">
        <v>3.7</v>
      </c>
      <c r="R25">
        <v>3.2</v>
      </c>
      <c r="S25">
        <v>3.9</v>
      </c>
      <c r="T25">
        <v>4.1</v>
      </c>
      <c r="U25">
        <v>3.8</v>
      </c>
      <c r="V25">
        <v>3</v>
      </c>
      <c r="W25">
        <v>3.2</v>
      </c>
      <c r="X25">
        <v>3.9</v>
      </c>
      <c r="Y25">
        <v>3.9</v>
      </c>
      <c r="Z25">
        <v>3.7</v>
      </c>
      <c r="AA25">
        <v>3.6</v>
      </c>
      <c r="AB25">
        <v>3.8</v>
      </c>
      <c r="AC25">
        <v>3.8</v>
      </c>
      <c r="AD25">
        <v>3.8</v>
      </c>
      <c r="AE25">
        <v>4.1</v>
      </c>
      <c r="AF25">
        <f>AVERAGE(L25:AE25)</f>
        <v>3.7099999999999995</v>
      </c>
      <c r="AG25" s="29">
        <f>AF25*10</f>
        <v>37.099999999999994</v>
      </c>
    </row>
    <row r="26" spans="1:33" ht="15">
      <c r="A26" s="22" t="s">
        <v>36</v>
      </c>
      <c r="B26">
        <v>2</v>
      </c>
      <c r="D26" s="23"/>
      <c r="E26" s="23"/>
      <c r="F26" s="24"/>
      <c r="G26" s="25"/>
      <c r="H26" s="26"/>
      <c r="J26" s="27"/>
      <c r="K26" s="27"/>
      <c r="AG26" s="29"/>
    </row>
    <row r="27" spans="1:33" ht="15">
      <c r="A27" s="22"/>
      <c r="B27">
        <v>3</v>
      </c>
      <c r="C27">
        <v>640</v>
      </c>
      <c r="D27" s="23">
        <v>3.8</v>
      </c>
      <c r="E27" s="23">
        <f t="shared" si="14"/>
        <v>1.4495849609375</v>
      </c>
      <c r="F27" s="24">
        <v>306.3</v>
      </c>
      <c r="G27" s="25">
        <v>3.8</v>
      </c>
      <c r="H27" s="26">
        <f t="shared" si="15"/>
        <v>0.08060526315789474</v>
      </c>
      <c r="I27">
        <v>126</v>
      </c>
      <c r="J27" s="27">
        <f t="shared" si="16"/>
        <v>10156.263157894737</v>
      </c>
      <c r="K27" s="27">
        <f t="shared" si="17"/>
        <v>2672.7008310249307</v>
      </c>
      <c r="L27">
        <v>4</v>
      </c>
      <c r="M27">
        <v>5</v>
      </c>
      <c r="N27">
        <v>4.3</v>
      </c>
      <c r="O27">
        <v>4.6</v>
      </c>
      <c r="P27">
        <v>5</v>
      </c>
      <c r="Q27">
        <v>4.2</v>
      </c>
      <c r="R27">
        <v>4.7</v>
      </c>
      <c r="S27">
        <v>5</v>
      </c>
      <c r="T27">
        <v>5</v>
      </c>
      <c r="U27">
        <v>5.5</v>
      </c>
      <c r="V27">
        <v>4</v>
      </c>
      <c r="W27">
        <v>5</v>
      </c>
      <c r="X27">
        <v>5.1</v>
      </c>
      <c r="Y27">
        <v>4.8</v>
      </c>
      <c r="Z27">
        <v>4.9</v>
      </c>
      <c r="AA27">
        <v>4.8</v>
      </c>
      <c r="AB27">
        <v>4.2</v>
      </c>
      <c r="AC27">
        <v>3.6</v>
      </c>
      <c r="AD27">
        <v>4.7</v>
      </c>
      <c r="AE27">
        <v>4.2</v>
      </c>
      <c r="AF27">
        <f>AVERAGE(L27:AE27)</f>
        <v>4.630000000000001</v>
      </c>
      <c r="AG27" s="29">
        <f>AF27*10</f>
        <v>46.30000000000001</v>
      </c>
    </row>
    <row r="28" spans="1:33" ht="15">
      <c r="A28" s="22"/>
      <c r="B28">
        <v>4</v>
      </c>
      <c r="C28">
        <v>680</v>
      </c>
      <c r="D28" s="23">
        <v>4.85</v>
      </c>
      <c r="E28" s="23">
        <f t="shared" si="14"/>
        <v>1.5424638713616934</v>
      </c>
      <c r="F28" s="24">
        <v>577.9</v>
      </c>
      <c r="G28" s="25">
        <v>5.9</v>
      </c>
      <c r="H28" s="26">
        <f t="shared" si="15"/>
        <v>0.11915463917525773</v>
      </c>
      <c r="I28">
        <v>89</v>
      </c>
      <c r="J28" s="27">
        <f t="shared" si="16"/>
        <v>8717.474576271186</v>
      </c>
      <c r="K28" s="27">
        <f t="shared" si="17"/>
        <v>1797.4174384064304</v>
      </c>
      <c r="L28">
        <v>4.9</v>
      </c>
      <c r="M28">
        <v>4.8</v>
      </c>
      <c r="N28">
        <v>4.7</v>
      </c>
      <c r="O28">
        <v>4.9</v>
      </c>
      <c r="P28">
        <v>5.2</v>
      </c>
      <c r="Q28">
        <v>5</v>
      </c>
      <c r="R28">
        <v>5</v>
      </c>
      <c r="S28">
        <v>5</v>
      </c>
      <c r="T28">
        <v>4.7</v>
      </c>
      <c r="U28">
        <v>4.5</v>
      </c>
      <c r="V28">
        <v>4.9</v>
      </c>
      <c r="W28">
        <v>5.2</v>
      </c>
      <c r="X28">
        <v>4.5</v>
      </c>
      <c r="Y28">
        <v>5</v>
      </c>
      <c r="Z28">
        <v>5</v>
      </c>
      <c r="AA28">
        <v>5</v>
      </c>
      <c r="AB28">
        <v>4.7</v>
      </c>
      <c r="AC28">
        <v>4.5</v>
      </c>
      <c r="AD28">
        <v>5</v>
      </c>
      <c r="AE28">
        <v>4.8</v>
      </c>
      <c r="AF28">
        <f>AVERAGE(L28:AE28)</f>
        <v>4.865</v>
      </c>
      <c r="AG28" s="29">
        <f>AF28*10</f>
        <v>48.650000000000006</v>
      </c>
    </row>
    <row r="29" spans="1:33" ht="15">
      <c r="A29" s="22"/>
      <c r="B29">
        <v>5</v>
      </c>
      <c r="C29">
        <v>645</v>
      </c>
      <c r="D29" s="23">
        <v>3.75</v>
      </c>
      <c r="E29" s="23">
        <f t="shared" si="14"/>
        <v>1.3975009887319496</v>
      </c>
      <c r="F29" s="24">
        <v>341.6</v>
      </c>
      <c r="G29" s="25">
        <v>5</v>
      </c>
      <c r="H29" s="26">
        <f t="shared" si="15"/>
        <v>0.09109333333333335</v>
      </c>
      <c r="I29">
        <v>102</v>
      </c>
      <c r="J29" s="27">
        <f t="shared" si="16"/>
        <v>6968.64</v>
      </c>
      <c r="K29" s="27">
        <f t="shared" si="17"/>
        <v>1858.304</v>
      </c>
      <c r="L29">
        <v>4.3</v>
      </c>
      <c r="M29">
        <v>4</v>
      </c>
      <c r="N29">
        <v>4.9</v>
      </c>
      <c r="O29">
        <v>4.3</v>
      </c>
      <c r="P29">
        <v>4.7</v>
      </c>
      <c r="Q29">
        <v>4.9</v>
      </c>
      <c r="R29">
        <v>4.8</v>
      </c>
      <c r="S29">
        <v>4</v>
      </c>
      <c r="T29">
        <v>4.8</v>
      </c>
      <c r="U29">
        <v>5</v>
      </c>
      <c r="V29">
        <v>5</v>
      </c>
      <c r="W29">
        <v>4.7</v>
      </c>
      <c r="X29">
        <v>4</v>
      </c>
      <c r="Y29">
        <v>4.3</v>
      </c>
      <c r="Z29">
        <v>4.7</v>
      </c>
      <c r="AA29">
        <v>4.7</v>
      </c>
      <c r="AB29">
        <v>5</v>
      </c>
      <c r="AC29">
        <v>4.8</v>
      </c>
      <c r="AD29">
        <v>4.5</v>
      </c>
      <c r="AE29">
        <v>4.8</v>
      </c>
      <c r="AF29">
        <f>AVERAGE(L29:AE29)</f>
        <v>4.61</v>
      </c>
      <c r="AG29" s="29">
        <f>AF29*10</f>
        <v>46.1</v>
      </c>
    </row>
    <row r="30" spans="1:33" ht="15">
      <c r="A30" s="22"/>
      <c r="B30">
        <v>6</v>
      </c>
      <c r="C30">
        <v>625</v>
      </c>
      <c r="D30" s="23">
        <v>3.65</v>
      </c>
      <c r="E30" s="23">
        <f t="shared" si="14"/>
        <v>1.49504</v>
      </c>
      <c r="F30" s="24">
        <v>269.4</v>
      </c>
      <c r="G30" s="25">
        <v>4.5</v>
      </c>
      <c r="H30" s="26">
        <f t="shared" si="15"/>
        <v>0.07380821917808218</v>
      </c>
      <c r="I30">
        <v>144</v>
      </c>
      <c r="J30" s="27">
        <f t="shared" si="16"/>
        <v>8620.8</v>
      </c>
      <c r="K30" s="27">
        <f t="shared" si="17"/>
        <v>2361.86301369863</v>
      </c>
      <c r="L30">
        <v>3.1</v>
      </c>
      <c r="M30">
        <v>4.5</v>
      </c>
      <c r="N30">
        <v>4.5</v>
      </c>
      <c r="O30">
        <v>4.8</v>
      </c>
      <c r="P30">
        <v>4.2</v>
      </c>
      <c r="Q30">
        <v>4.2</v>
      </c>
      <c r="R30">
        <v>4.2</v>
      </c>
      <c r="S30">
        <v>4.2</v>
      </c>
      <c r="T30">
        <v>4.3</v>
      </c>
      <c r="U30">
        <v>4.7</v>
      </c>
      <c r="V30">
        <v>4</v>
      </c>
      <c r="W30">
        <v>4</v>
      </c>
      <c r="X30">
        <v>4.2</v>
      </c>
      <c r="Y30">
        <v>4.1</v>
      </c>
      <c r="Z30">
        <v>4.3</v>
      </c>
      <c r="AA30">
        <v>4.3</v>
      </c>
      <c r="AB30">
        <v>4.2</v>
      </c>
      <c r="AC30">
        <v>4.2</v>
      </c>
      <c r="AD30">
        <v>4</v>
      </c>
      <c r="AE30">
        <v>4.3</v>
      </c>
      <c r="AF30">
        <f>AVERAGE(L30:AE30)</f>
        <v>4.215</v>
      </c>
      <c r="AG30" s="29">
        <f>AF30*10</f>
        <v>42.15</v>
      </c>
    </row>
    <row r="31" spans="1:33" ht="15">
      <c r="A31" s="22"/>
      <c r="B31">
        <v>7</v>
      </c>
      <c r="D31" s="23"/>
      <c r="E31" s="23"/>
      <c r="F31" s="24"/>
      <c r="G31" s="25"/>
      <c r="H31" s="26"/>
      <c r="J31" s="27"/>
      <c r="K31" s="27"/>
      <c r="AG31" s="29"/>
    </row>
    <row r="32" spans="1:32" ht="15">
      <c r="A32" s="22"/>
      <c r="B32" s="30" t="s">
        <v>33</v>
      </c>
      <c r="C32" s="31">
        <f aca="true" t="shared" si="18" ref="C32:K32">AVERAGE(C25:C31)</f>
        <v>661</v>
      </c>
      <c r="D32" s="32">
        <f t="shared" si="18"/>
        <v>4.159999999999999</v>
      </c>
      <c r="E32" s="32">
        <f t="shared" si="18"/>
        <v>1.4368174856833336</v>
      </c>
      <c r="F32" s="31">
        <f t="shared" si="18"/>
        <v>348.93999999999994</v>
      </c>
      <c r="G32" s="33">
        <f t="shared" si="18"/>
        <v>4.64</v>
      </c>
      <c r="H32" s="34">
        <f t="shared" si="18"/>
        <v>0.08343755412680834</v>
      </c>
      <c r="I32" s="31">
        <f t="shared" si="18"/>
        <v>115</v>
      </c>
      <c r="J32" s="35">
        <f t="shared" si="18"/>
        <v>8314.785546833184</v>
      </c>
      <c r="K32" s="35">
        <f t="shared" si="18"/>
        <v>2037.4570566259983</v>
      </c>
      <c r="AF32" s="31">
        <f>AVERAGE(AF25:AF31)</f>
        <v>4.406000000000001</v>
      </c>
    </row>
    <row r="33" spans="1:32" ht="15">
      <c r="A33" s="22"/>
      <c r="B33" s="30" t="s">
        <v>34</v>
      </c>
      <c r="C33" s="31">
        <f>STDEV(C25:C31)/SQRT(7)</f>
        <v>13.719121171353715</v>
      </c>
      <c r="D33" s="32">
        <f aca="true" t="shared" si="19" ref="D33:K33">STDEV(D25:D31)/SQRT(7)</f>
        <v>0.22216467508842072</v>
      </c>
      <c r="E33" s="32">
        <f t="shared" si="19"/>
        <v>0.035414163990896155</v>
      </c>
      <c r="F33" s="31">
        <f t="shared" si="19"/>
        <v>50.181688464447475</v>
      </c>
      <c r="G33" s="33">
        <f t="shared" si="19"/>
        <v>0.31915065855664937</v>
      </c>
      <c r="H33" s="34">
        <f t="shared" si="19"/>
        <v>0.009239997949234616</v>
      </c>
      <c r="I33" s="31">
        <f t="shared" si="19"/>
        <v>8.035634920242991</v>
      </c>
      <c r="J33" s="35">
        <f t="shared" si="19"/>
        <v>496.726876782779</v>
      </c>
      <c r="K33" s="35">
        <f t="shared" si="19"/>
        <v>178.34382363119752</v>
      </c>
      <c r="AF33" s="31">
        <f>STDEV(AF25:AF31)/SQRT(7)</f>
        <v>0.1714819857261149</v>
      </c>
    </row>
    <row r="35" spans="1:12" ht="15">
      <c r="A35" t="s">
        <v>38</v>
      </c>
      <c r="L35" t="s">
        <v>37</v>
      </c>
    </row>
    <row r="36" spans="1:12" ht="15">
      <c r="A36" t="s">
        <v>39</v>
      </c>
      <c r="C36">
        <v>0.893</v>
      </c>
      <c r="D36">
        <v>1.517</v>
      </c>
      <c r="E36">
        <v>0.775</v>
      </c>
      <c r="F36">
        <v>0.948</v>
      </c>
      <c r="H36">
        <v>0.396</v>
      </c>
      <c r="J36">
        <v>1.661</v>
      </c>
      <c r="K36">
        <v>2.163</v>
      </c>
      <c r="L36">
        <v>1.331</v>
      </c>
    </row>
    <row r="37" spans="1:12" ht="15">
      <c r="A37" t="s">
        <v>40</v>
      </c>
      <c r="C37">
        <v>0.429</v>
      </c>
      <c r="D37">
        <v>0.249</v>
      </c>
      <c r="E37">
        <v>0.477</v>
      </c>
      <c r="F37">
        <v>0.408</v>
      </c>
      <c r="H37">
        <v>0.68</v>
      </c>
      <c r="J37">
        <v>0.223</v>
      </c>
      <c r="K37">
        <v>0.15</v>
      </c>
      <c r="L37">
        <v>0.294</v>
      </c>
    </row>
    <row r="38" ht="15">
      <c r="A38" t="s">
        <v>44</v>
      </c>
    </row>
  </sheetData>
  <sheetProtection/>
  <mergeCells count="2">
    <mergeCell ref="L1:BI1"/>
    <mergeCell ref="A14:E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1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1.7109375" style="0" customWidth="1"/>
    <col min="5" max="5" width="9.8515625" style="0" customWidth="1"/>
    <col min="10" max="10" width="9.7109375" style="0" customWidth="1"/>
    <col min="11" max="11" width="10.421875" style="0" customWidth="1"/>
    <col min="12" max="12" width="11.57421875" style="0" bestFit="1" customWidth="1"/>
    <col min="13" max="31" width="9.28125" style="0" bestFit="1" customWidth="1"/>
    <col min="33" max="33" width="9.140625" style="37" customWidth="1"/>
  </cols>
  <sheetData>
    <row r="1" spans="1:62" ht="51">
      <c r="A1" s="16" t="s">
        <v>19</v>
      </c>
      <c r="B1" s="16" t="s">
        <v>20</v>
      </c>
      <c r="C1" s="16" t="s">
        <v>21</v>
      </c>
      <c r="D1" s="16" t="s">
        <v>22</v>
      </c>
      <c r="E1" s="17" t="s">
        <v>23</v>
      </c>
      <c r="F1" s="16" t="s">
        <v>24</v>
      </c>
      <c r="G1" s="18" t="s">
        <v>25</v>
      </c>
      <c r="H1" s="19" t="s">
        <v>26</v>
      </c>
      <c r="I1" s="16" t="s">
        <v>27</v>
      </c>
      <c r="J1" s="20" t="s">
        <v>28</v>
      </c>
      <c r="K1" s="20" t="s">
        <v>29</v>
      </c>
      <c r="L1" s="48" t="s">
        <v>30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16"/>
    </row>
    <row r="2" spans="1:62" ht="15">
      <c r="A2" s="16"/>
      <c r="B2" s="16"/>
      <c r="C2" s="16"/>
      <c r="D2" s="16"/>
      <c r="E2" s="17"/>
      <c r="F2" s="16"/>
      <c r="G2" s="18"/>
      <c r="H2" s="19"/>
      <c r="I2" s="16"/>
      <c r="J2" s="20"/>
      <c r="K2" s="20"/>
      <c r="L2" s="21">
        <v>1</v>
      </c>
      <c r="M2" s="21">
        <v>2</v>
      </c>
      <c r="N2" s="21">
        <v>3</v>
      </c>
      <c r="O2" s="21">
        <v>4</v>
      </c>
      <c r="P2" s="21">
        <v>5</v>
      </c>
      <c r="Q2" s="21">
        <v>6</v>
      </c>
      <c r="R2" s="21">
        <v>7</v>
      </c>
      <c r="S2" s="21">
        <v>8</v>
      </c>
      <c r="T2" s="21">
        <v>9</v>
      </c>
      <c r="U2" s="21">
        <v>10</v>
      </c>
      <c r="V2" s="21">
        <v>11</v>
      </c>
      <c r="W2" s="21">
        <v>12</v>
      </c>
      <c r="X2" s="21">
        <v>13</v>
      </c>
      <c r="Y2" s="21">
        <v>14</v>
      </c>
      <c r="Z2" s="21">
        <v>15</v>
      </c>
      <c r="AA2" s="21">
        <v>16</v>
      </c>
      <c r="AB2" s="21">
        <v>17</v>
      </c>
      <c r="AC2" s="21">
        <v>18</v>
      </c>
      <c r="AD2" s="21">
        <v>19</v>
      </c>
      <c r="AE2" s="21">
        <v>20</v>
      </c>
      <c r="AF2" s="16" t="s">
        <v>31</v>
      </c>
      <c r="AG2" s="16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16"/>
    </row>
    <row r="3" spans="1:62" ht="15">
      <c r="A3" s="16"/>
      <c r="B3" s="16"/>
      <c r="C3" s="16"/>
      <c r="D3" s="16"/>
      <c r="E3" s="17"/>
      <c r="F3" s="16"/>
      <c r="G3" s="18"/>
      <c r="H3" s="19"/>
      <c r="I3" s="16"/>
      <c r="J3" s="20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6"/>
      <c r="AG3" s="16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16"/>
    </row>
    <row r="4" spans="1:62" ht="15">
      <c r="A4" s="22">
        <v>1</v>
      </c>
      <c r="B4">
        <v>1</v>
      </c>
      <c r="C4">
        <v>670</v>
      </c>
      <c r="D4" s="23">
        <v>3.8</v>
      </c>
      <c r="E4" s="23">
        <f aca="true" t="shared" si="0" ref="E4:E10">(D4/(C4^3))*(10^8)</f>
        <v>1.263453283814831</v>
      </c>
      <c r="F4" s="24">
        <v>249.5</v>
      </c>
      <c r="G4" s="25">
        <v>4.1</v>
      </c>
      <c r="H4" s="26">
        <f aca="true" t="shared" si="1" ref="H4:H10">F4/(D4*1000)</f>
        <v>0.06565789473684211</v>
      </c>
      <c r="I4">
        <v>92</v>
      </c>
      <c r="J4" s="27">
        <f aca="true" t="shared" si="2" ref="J4:J10">(F4/G4)*I4</f>
        <v>5598.536585365854</v>
      </c>
      <c r="K4" s="27">
        <f aca="true" t="shared" si="3" ref="K4:K10">J4/D4</f>
        <v>1473.2991014120669</v>
      </c>
      <c r="L4" s="28">
        <v>4.3</v>
      </c>
      <c r="M4" s="28">
        <v>4.2</v>
      </c>
      <c r="N4" s="28">
        <v>4.1</v>
      </c>
      <c r="O4" s="28">
        <v>4.4</v>
      </c>
      <c r="P4" s="28">
        <v>4.2</v>
      </c>
      <c r="Q4" s="28">
        <v>4.3</v>
      </c>
      <c r="R4" s="28">
        <v>4.2</v>
      </c>
      <c r="S4" s="28">
        <v>4.3</v>
      </c>
      <c r="T4" s="28">
        <v>4.2</v>
      </c>
      <c r="U4" s="28">
        <v>4.6</v>
      </c>
      <c r="V4" s="28">
        <v>4.6</v>
      </c>
      <c r="W4" s="28">
        <v>4.2</v>
      </c>
      <c r="X4" s="28">
        <v>4.3</v>
      </c>
      <c r="Y4" s="28">
        <v>4.3</v>
      </c>
      <c r="Z4" s="28">
        <v>4</v>
      </c>
      <c r="AA4" s="28">
        <v>4.2</v>
      </c>
      <c r="AB4" s="28">
        <v>4.3</v>
      </c>
      <c r="AC4" s="28">
        <v>4.2</v>
      </c>
      <c r="AD4" s="28">
        <v>4.2</v>
      </c>
      <c r="AE4" s="28">
        <v>4</v>
      </c>
      <c r="AF4">
        <f aca="true" t="shared" si="4" ref="AF4:AF10">AVERAGE(L4:AE4)</f>
        <v>4.255000000000001</v>
      </c>
      <c r="AG4" s="29">
        <f>AF4*10</f>
        <v>42.55000000000001</v>
      </c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3"/>
    </row>
    <row r="5" spans="1:62" ht="15">
      <c r="A5" s="22" t="s">
        <v>32</v>
      </c>
      <c r="B5">
        <v>2</v>
      </c>
      <c r="C5">
        <v>635</v>
      </c>
      <c r="D5" s="23">
        <v>3.3</v>
      </c>
      <c r="E5" s="23">
        <f t="shared" si="0"/>
        <v>1.2888214752807459</v>
      </c>
      <c r="F5" s="24">
        <v>247.4</v>
      </c>
      <c r="G5" s="25">
        <v>5</v>
      </c>
      <c r="H5" s="26">
        <f t="shared" si="1"/>
        <v>0.07496969696969698</v>
      </c>
      <c r="I5">
        <v>92</v>
      </c>
      <c r="J5" s="27">
        <f t="shared" si="2"/>
        <v>4552.160000000001</v>
      </c>
      <c r="K5" s="27">
        <f t="shared" si="3"/>
        <v>1379.4424242424245</v>
      </c>
      <c r="L5" s="28">
        <v>4.6</v>
      </c>
      <c r="M5" s="28">
        <v>4.3</v>
      </c>
      <c r="N5" s="28">
        <v>4.5</v>
      </c>
      <c r="O5" s="28">
        <v>4.5</v>
      </c>
      <c r="P5" s="28">
        <v>4.7</v>
      </c>
      <c r="Q5" s="28">
        <v>4.7</v>
      </c>
      <c r="R5" s="28">
        <v>4.5</v>
      </c>
      <c r="S5" s="28">
        <v>4.9</v>
      </c>
      <c r="T5" s="28">
        <v>4.5</v>
      </c>
      <c r="U5" s="28">
        <v>4.5</v>
      </c>
      <c r="V5" s="28">
        <v>5</v>
      </c>
      <c r="W5" s="28">
        <v>4.5</v>
      </c>
      <c r="X5" s="28">
        <v>4.3</v>
      </c>
      <c r="Y5" s="28">
        <v>4.2</v>
      </c>
      <c r="Z5" s="28">
        <v>4.8</v>
      </c>
      <c r="AA5" s="28">
        <v>4.7</v>
      </c>
      <c r="AB5" s="28">
        <v>4.6</v>
      </c>
      <c r="AC5" s="28">
        <v>4.6</v>
      </c>
      <c r="AD5" s="28">
        <v>4.7</v>
      </c>
      <c r="AE5" s="28">
        <v>4.6</v>
      </c>
      <c r="AF5">
        <f t="shared" si="4"/>
        <v>4.584999999999999</v>
      </c>
      <c r="AG5" s="29">
        <f aca="true" t="shared" si="5" ref="AG5:AG10">AF5*10</f>
        <v>45.849999999999994</v>
      </c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3"/>
    </row>
    <row r="6" spans="1:62" ht="15">
      <c r="A6" s="22"/>
      <c r="B6">
        <v>3</v>
      </c>
      <c r="C6">
        <v>635</v>
      </c>
      <c r="D6" s="23">
        <v>3.9</v>
      </c>
      <c r="E6" s="23">
        <f t="shared" si="0"/>
        <v>1.5231526526045178</v>
      </c>
      <c r="F6" s="24">
        <v>335.2</v>
      </c>
      <c r="G6" s="25">
        <v>4.7</v>
      </c>
      <c r="H6" s="26">
        <f t="shared" si="1"/>
        <v>0.08594871794871795</v>
      </c>
      <c r="I6">
        <v>117</v>
      </c>
      <c r="J6" s="27">
        <f t="shared" si="2"/>
        <v>8344.340425531915</v>
      </c>
      <c r="K6" s="27">
        <f t="shared" si="3"/>
        <v>2139.574468085106</v>
      </c>
      <c r="L6" s="28">
        <v>4.5</v>
      </c>
      <c r="M6" s="28">
        <v>4.3</v>
      </c>
      <c r="N6" s="28">
        <v>4.3</v>
      </c>
      <c r="O6" s="28">
        <v>4.5</v>
      </c>
      <c r="P6" s="28">
        <v>4.2</v>
      </c>
      <c r="Q6" s="28">
        <v>4.2</v>
      </c>
      <c r="R6" s="28">
        <v>4.4</v>
      </c>
      <c r="S6" s="28">
        <v>4.2</v>
      </c>
      <c r="T6" s="28">
        <v>4</v>
      </c>
      <c r="U6" s="28">
        <v>4.1</v>
      </c>
      <c r="V6" s="28">
        <v>4.3</v>
      </c>
      <c r="W6" s="28">
        <v>4.1</v>
      </c>
      <c r="X6" s="28">
        <v>4.8</v>
      </c>
      <c r="Y6" s="28">
        <v>4.3</v>
      </c>
      <c r="Z6" s="28">
        <v>4.3</v>
      </c>
      <c r="AA6" s="28">
        <v>4.6</v>
      </c>
      <c r="AB6" s="28">
        <v>4.3</v>
      </c>
      <c r="AC6" s="28">
        <v>4.7</v>
      </c>
      <c r="AD6" s="28">
        <v>4.3</v>
      </c>
      <c r="AE6" s="28">
        <v>4.9</v>
      </c>
      <c r="AF6">
        <f t="shared" si="4"/>
        <v>4.365</v>
      </c>
      <c r="AG6" s="29">
        <f t="shared" si="5"/>
        <v>43.650000000000006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3"/>
    </row>
    <row r="7" spans="1:62" ht="15">
      <c r="A7" s="22"/>
      <c r="B7">
        <v>4</v>
      </c>
      <c r="C7">
        <v>665</v>
      </c>
      <c r="D7" s="23">
        <v>4.1</v>
      </c>
      <c r="E7" s="23">
        <f t="shared" si="0"/>
        <v>1.3941802326495756</v>
      </c>
      <c r="F7" s="24">
        <v>384.3</v>
      </c>
      <c r="G7" s="25">
        <v>5.3</v>
      </c>
      <c r="H7" s="26">
        <f t="shared" si="1"/>
        <v>0.09373170731707317</v>
      </c>
      <c r="I7">
        <v>84</v>
      </c>
      <c r="J7" s="27">
        <f t="shared" si="2"/>
        <v>6090.792452830189</v>
      </c>
      <c r="K7" s="27">
        <f t="shared" si="3"/>
        <v>1485.5591348366315</v>
      </c>
      <c r="L7" s="28">
        <v>4.5</v>
      </c>
      <c r="M7" s="28">
        <v>4.7</v>
      </c>
      <c r="N7" s="28">
        <v>4.7</v>
      </c>
      <c r="O7" s="28">
        <v>5</v>
      </c>
      <c r="P7" s="28">
        <v>4.9</v>
      </c>
      <c r="Q7" s="28">
        <v>4.7</v>
      </c>
      <c r="R7" s="28">
        <v>4.9</v>
      </c>
      <c r="S7" s="28">
        <v>5</v>
      </c>
      <c r="T7" s="28">
        <v>5</v>
      </c>
      <c r="U7" s="28">
        <v>4.8</v>
      </c>
      <c r="V7" s="28">
        <v>5</v>
      </c>
      <c r="W7" s="28">
        <v>5.2</v>
      </c>
      <c r="X7" s="28">
        <v>4.5</v>
      </c>
      <c r="Y7" s="28">
        <v>4.5</v>
      </c>
      <c r="Z7" s="28">
        <v>4.9</v>
      </c>
      <c r="AA7" s="28">
        <v>4.5</v>
      </c>
      <c r="AB7" s="28">
        <v>4.9</v>
      </c>
      <c r="AC7" s="28">
        <v>4.9</v>
      </c>
      <c r="AD7" s="28">
        <v>4.9</v>
      </c>
      <c r="AE7" s="28">
        <v>4.8</v>
      </c>
      <c r="AF7">
        <f t="shared" si="4"/>
        <v>4.815000000000001</v>
      </c>
      <c r="AG7" s="29">
        <f t="shared" si="5"/>
        <v>48.15000000000001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3"/>
    </row>
    <row r="8" spans="1:62" ht="15">
      <c r="A8" s="22"/>
      <c r="B8">
        <v>5</v>
      </c>
      <c r="C8">
        <v>625</v>
      </c>
      <c r="D8" s="23">
        <v>3.65</v>
      </c>
      <c r="E8" s="23">
        <f t="shared" si="0"/>
        <v>1.49504</v>
      </c>
      <c r="F8" s="24">
        <v>399.5</v>
      </c>
      <c r="G8" s="25">
        <v>5</v>
      </c>
      <c r="H8" s="26">
        <f t="shared" si="1"/>
        <v>0.10945205479452055</v>
      </c>
      <c r="I8">
        <v>93</v>
      </c>
      <c r="J8" s="27">
        <f t="shared" si="2"/>
        <v>7430.700000000001</v>
      </c>
      <c r="K8" s="27">
        <f t="shared" si="3"/>
        <v>2035.8082191780825</v>
      </c>
      <c r="L8" s="28">
        <v>4.5</v>
      </c>
      <c r="M8" s="28">
        <v>5</v>
      </c>
      <c r="N8" s="28">
        <v>4.3</v>
      </c>
      <c r="O8" s="28">
        <v>4.9</v>
      </c>
      <c r="P8" s="28">
        <v>4.5</v>
      </c>
      <c r="Q8" s="28">
        <v>4.2</v>
      </c>
      <c r="R8" s="28">
        <v>4.3</v>
      </c>
      <c r="S8" s="28">
        <v>4.9</v>
      </c>
      <c r="T8" s="28">
        <v>4.8</v>
      </c>
      <c r="U8" s="28">
        <v>4.6</v>
      </c>
      <c r="V8" s="28">
        <v>4.3</v>
      </c>
      <c r="W8" s="28">
        <v>4.3</v>
      </c>
      <c r="X8" s="28">
        <v>4.5</v>
      </c>
      <c r="Y8" s="28">
        <v>4.7</v>
      </c>
      <c r="Z8" s="28">
        <v>4.5</v>
      </c>
      <c r="AA8" s="28">
        <v>5</v>
      </c>
      <c r="AB8" s="28">
        <v>5</v>
      </c>
      <c r="AC8" s="28">
        <v>4.8</v>
      </c>
      <c r="AD8" s="28">
        <v>4.6</v>
      </c>
      <c r="AE8" s="28">
        <v>4.4</v>
      </c>
      <c r="AF8">
        <f t="shared" si="4"/>
        <v>4.6049999999999995</v>
      </c>
      <c r="AG8" s="29">
        <f t="shared" si="5"/>
        <v>46.05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3"/>
    </row>
    <row r="9" spans="1:62" ht="15">
      <c r="A9" s="22"/>
      <c r="B9">
        <v>6</v>
      </c>
      <c r="C9">
        <v>655</v>
      </c>
      <c r="D9" s="23">
        <v>3.7</v>
      </c>
      <c r="E9" s="23">
        <f t="shared" si="0"/>
        <v>1.3166726791753538</v>
      </c>
      <c r="F9" s="24">
        <v>387.4</v>
      </c>
      <c r="G9" s="25">
        <v>4.5</v>
      </c>
      <c r="H9" s="26">
        <f t="shared" si="1"/>
        <v>0.1047027027027027</v>
      </c>
      <c r="I9">
        <v>81</v>
      </c>
      <c r="J9" s="27">
        <f t="shared" si="2"/>
        <v>6973.2</v>
      </c>
      <c r="K9" s="27">
        <f t="shared" si="3"/>
        <v>1884.6486486486485</v>
      </c>
      <c r="L9" s="28">
        <v>5.2</v>
      </c>
      <c r="M9" s="28">
        <v>5</v>
      </c>
      <c r="N9" s="28">
        <v>3.8</v>
      </c>
      <c r="O9" s="28">
        <v>5</v>
      </c>
      <c r="P9" s="28">
        <v>5</v>
      </c>
      <c r="Q9" s="28">
        <v>4.2</v>
      </c>
      <c r="R9" s="28">
        <v>4.7</v>
      </c>
      <c r="S9" s="28">
        <v>4.7</v>
      </c>
      <c r="T9" s="28">
        <v>4.8</v>
      </c>
      <c r="U9" s="28">
        <v>4.8</v>
      </c>
      <c r="V9" s="28">
        <v>5.2</v>
      </c>
      <c r="W9" s="28">
        <v>5</v>
      </c>
      <c r="X9" s="28">
        <v>5</v>
      </c>
      <c r="Y9" s="28">
        <v>5.1</v>
      </c>
      <c r="Z9" s="28">
        <v>4.1</v>
      </c>
      <c r="AA9" s="28">
        <v>4.7</v>
      </c>
      <c r="AB9" s="28">
        <v>5.2</v>
      </c>
      <c r="AC9" s="28">
        <v>5</v>
      </c>
      <c r="AD9" s="28">
        <v>4.7</v>
      </c>
      <c r="AE9" s="28">
        <v>5.2</v>
      </c>
      <c r="AF9">
        <f t="shared" si="4"/>
        <v>4.82</v>
      </c>
      <c r="AG9" s="29">
        <f t="shared" si="5"/>
        <v>48.2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3"/>
    </row>
    <row r="10" spans="1:62" ht="15">
      <c r="A10" s="22"/>
      <c r="B10">
        <v>7</v>
      </c>
      <c r="C10">
        <v>680</v>
      </c>
      <c r="D10" s="23">
        <v>4.55</v>
      </c>
      <c r="E10" s="23">
        <f t="shared" si="0"/>
        <v>1.447053734988805</v>
      </c>
      <c r="F10" s="24">
        <v>341</v>
      </c>
      <c r="G10" s="25">
        <v>4.4</v>
      </c>
      <c r="H10" s="26">
        <f t="shared" si="1"/>
        <v>0.07494505494505495</v>
      </c>
      <c r="I10">
        <v>105</v>
      </c>
      <c r="J10" s="27">
        <f t="shared" si="2"/>
        <v>8137.5</v>
      </c>
      <c r="K10" s="27">
        <f t="shared" si="3"/>
        <v>1788.4615384615386</v>
      </c>
      <c r="L10" s="28">
        <v>4</v>
      </c>
      <c r="M10" s="28">
        <v>4.3</v>
      </c>
      <c r="N10" s="28">
        <v>4.2</v>
      </c>
      <c r="O10" s="28">
        <v>4.3</v>
      </c>
      <c r="P10" s="28">
        <v>4.3</v>
      </c>
      <c r="Q10" s="28">
        <v>4.5</v>
      </c>
      <c r="R10" s="28">
        <v>4.5</v>
      </c>
      <c r="S10" s="28">
        <v>4.5</v>
      </c>
      <c r="T10" s="28">
        <v>4.2</v>
      </c>
      <c r="U10" s="28">
        <v>4.3</v>
      </c>
      <c r="V10" s="28">
        <v>4.7</v>
      </c>
      <c r="W10" s="28">
        <v>4.5</v>
      </c>
      <c r="X10" s="28">
        <v>4.3</v>
      </c>
      <c r="Y10" s="28">
        <v>4.3</v>
      </c>
      <c r="Z10" s="28">
        <v>4.5</v>
      </c>
      <c r="AA10" s="28">
        <v>4.3</v>
      </c>
      <c r="AB10" s="28">
        <v>4.5</v>
      </c>
      <c r="AC10" s="28">
        <v>4.1</v>
      </c>
      <c r="AD10" s="28">
        <v>4.2</v>
      </c>
      <c r="AE10" s="28">
        <v>4.2</v>
      </c>
      <c r="AF10">
        <f t="shared" si="4"/>
        <v>4.335</v>
      </c>
      <c r="AG10" s="29">
        <f t="shared" si="5"/>
        <v>43.35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3"/>
    </row>
    <row r="11" spans="1:62" ht="15">
      <c r="A11" s="22"/>
      <c r="B11" s="30" t="s">
        <v>33</v>
      </c>
      <c r="C11" s="31">
        <f>AVERAGE(C4:C10)</f>
        <v>652.1428571428571</v>
      </c>
      <c r="D11" s="32">
        <f aca="true" t="shared" si="6" ref="D11:K11">AVERAGE(D4:D10)</f>
        <v>3.857142857142857</v>
      </c>
      <c r="E11" s="32">
        <f t="shared" si="6"/>
        <v>1.3897677226448324</v>
      </c>
      <c r="F11" s="31">
        <f t="shared" si="6"/>
        <v>334.9</v>
      </c>
      <c r="G11" s="33">
        <f t="shared" si="6"/>
        <v>4.714285714285714</v>
      </c>
      <c r="H11" s="34">
        <f t="shared" si="6"/>
        <v>0.08705826134494407</v>
      </c>
      <c r="I11" s="31">
        <f t="shared" si="6"/>
        <v>94.85714285714286</v>
      </c>
      <c r="J11" s="35">
        <f t="shared" si="6"/>
        <v>6732.461351961137</v>
      </c>
      <c r="K11" s="35">
        <f t="shared" si="6"/>
        <v>1740.9705049806428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>
        <f>AVERAGE(AF4:AF10)</f>
        <v>4.540000000000001</v>
      </c>
      <c r="AG11" s="36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2"/>
    </row>
    <row r="12" spans="1:62" ht="15">
      <c r="A12" s="22"/>
      <c r="B12" s="30" t="s">
        <v>34</v>
      </c>
      <c r="C12" s="31">
        <f>STDEV(C4:C10)/SQRT(7)</f>
        <v>7.857142857142857</v>
      </c>
      <c r="D12" s="32">
        <f aca="true" t="shared" si="7" ref="D12:K12">STDEV(D4:D10)/SQRT(7)</f>
        <v>0.1481748369762058</v>
      </c>
      <c r="E12" s="32">
        <f t="shared" si="7"/>
        <v>0.03893318974258331</v>
      </c>
      <c r="F12" s="31">
        <f t="shared" si="7"/>
        <v>24.08144909419278</v>
      </c>
      <c r="G12" s="33">
        <f t="shared" si="7"/>
        <v>0.1564921592871903</v>
      </c>
      <c r="H12" s="34">
        <f t="shared" si="7"/>
        <v>0.006190263307890575</v>
      </c>
      <c r="I12" s="31">
        <f t="shared" si="7"/>
        <v>4.687514172314182</v>
      </c>
      <c r="J12" s="35">
        <f t="shared" si="7"/>
        <v>524.8359923947819</v>
      </c>
      <c r="K12" s="35">
        <f t="shared" si="7"/>
        <v>113.00007435671809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>
        <f>STDEV(AF4:AF10)/SQRT(7)</f>
        <v>0.08648561675077485</v>
      </c>
      <c r="AG12" s="36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2"/>
    </row>
    <row r="14" spans="1:5" ht="15">
      <c r="A14" s="49"/>
      <c r="B14" s="49"/>
      <c r="C14" s="49"/>
      <c r="D14" s="49"/>
      <c r="E14" s="49"/>
    </row>
    <row r="15" spans="1:33" ht="15">
      <c r="A15" s="22">
        <v>2</v>
      </c>
      <c r="B15">
        <v>1</v>
      </c>
      <c r="C15">
        <v>645</v>
      </c>
      <c r="D15" s="23">
        <v>3.75</v>
      </c>
      <c r="E15" s="23">
        <f aca="true" t="shared" si="8" ref="E15:E21">(D15/(C15^3))*(10^8)</f>
        <v>1.3975009887319496</v>
      </c>
      <c r="F15" s="24">
        <v>360.5</v>
      </c>
      <c r="G15" s="25">
        <v>4.9</v>
      </c>
      <c r="H15" s="26">
        <f aca="true" t="shared" si="9" ref="H15:H21">F15/(D15*1000)</f>
        <v>0.09613333333333333</v>
      </c>
      <c r="I15">
        <v>77</v>
      </c>
      <c r="J15" s="27">
        <f aca="true" t="shared" si="10" ref="J15:J21">(F15/G15)*I15</f>
        <v>5665</v>
      </c>
      <c r="K15" s="27">
        <f aca="true" t="shared" si="11" ref="K15:K21">J15/D15</f>
        <v>1510.6666666666667</v>
      </c>
      <c r="L15">
        <v>4.8</v>
      </c>
      <c r="M15">
        <v>4.6</v>
      </c>
      <c r="N15">
        <v>5</v>
      </c>
      <c r="O15">
        <v>5</v>
      </c>
      <c r="P15">
        <v>4.8</v>
      </c>
      <c r="Q15">
        <v>4.8</v>
      </c>
      <c r="R15">
        <v>4.3</v>
      </c>
      <c r="S15">
        <v>4.3</v>
      </c>
      <c r="T15">
        <v>5.3</v>
      </c>
      <c r="U15">
        <v>5</v>
      </c>
      <c r="V15">
        <v>4.7</v>
      </c>
      <c r="W15">
        <v>5</v>
      </c>
      <c r="X15">
        <v>4.8</v>
      </c>
      <c r="Y15">
        <v>4.8</v>
      </c>
      <c r="Z15">
        <v>5.1</v>
      </c>
      <c r="AA15">
        <v>4.2</v>
      </c>
      <c r="AB15">
        <v>5</v>
      </c>
      <c r="AC15">
        <v>4.8</v>
      </c>
      <c r="AD15">
        <v>4.7</v>
      </c>
      <c r="AE15">
        <v>4.8</v>
      </c>
      <c r="AF15">
        <f aca="true" t="shared" si="12" ref="AF15:AF21">AVERAGE(L15:AE15)</f>
        <v>4.789999999999999</v>
      </c>
      <c r="AG15" s="29">
        <f>AF15*10</f>
        <v>47.89999999999999</v>
      </c>
    </row>
    <row r="16" spans="1:33" ht="15">
      <c r="A16" s="22" t="s">
        <v>35</v>
      </c>
      <c r="B16">
        <v>2</v>
      </c>
      <c r="C16">
        <v>615</v>
      </c>
      <c r="D16" s="23">
        <v>3.5</v>
      </c>
      <c r="E16" s="23">
        <f t="shared" si="8"/>
        <v>1.504674971397741</v>
      </c>
      <c r="F16" s="24">
        <v>398.8</v>
      </c>
      <c r="G16" s="25">
        <v>5</v>
      </c>
      <c r="H16" s="26">
        <f t="shared" si="9"/>
        <v>0.11394285714285715</v>
      </c>
      <c r="I16">
        <v>77</v>
      </c>
      <c r="J16" s="27">
        <f t="shared" si="10"/>
        <v>6141.52</v>
      </c>
      <c r="K16" s="27">
        <f t="shared" si="11"/>
        <v>1754.72</v>
      </c>
      <c r="L16">
        <v>4.8</v>
      </c>
      <c r="M16">
        <v>4.7</v>
      </c>
      <c r="N16">
        <v>4.8</v>
      </c>
      <c r="O16">
        <v>4.9</v>
      </c>
      <c r="P16">
        <v>5</v>
      </c>
      <c r="Q16">
        <v>4.8</v>
      </c>
      <c r="R16">
        <v>4.7</v>
      </c>
      <c r="S16">
        <v>5</v>
      </c>
      <c r="T16">
        <v>5</v>
      </c>
      <c r="U16">
        <v>5.3</v>
      </c>
      <c r="V16">
        <v>4.3</v>
      </c>
      <c r="W16">
        <v>4.4</v>
      </c>
      <c r="X16">
        <v>4.5</v>
      </c>
      <c r="Y16">
        <v>5.1</v>
      </c>
      <c r="Z16">
        <v>4.8</v>
      </c>
      <c r="AA16">
        <v>4.1</v>
      </c>
      <c r="AB16">
        <v>4.7</v>
      </c>
      <c r="AC16">
        <v>4.9</v>
      </c>
      <c r="AD16">
        <v>4.5</v>
      </c>
      <c r="AE16">
        <v>4.3</v>
      </c>
      <c r="AF16">
        <f t="shared" si="12"/>
        <v>4.7299999999999995</v>
      </c>
      <c r="AG16" s="29">
        <f aca="true" t="shared" si="13" ref="AG16:AG21">AF16*10</f>
        <v>47.3</v>
      </c>
    </row>
    <row r="17" spans="1:33" ht="15">
      <c r="A17" s="22"/>
      <c r="B17">
        <v>3</v>
      </c>
      <c r="C17">
        <v>650</v>
      </c>
      <c r="D17" s="23">
        <v>4.2</v>
      </c>
      <c r="E17" s="23">
        <f t="shared" si="8"/>
        <v>1.5293582157487482</v>
      </c>
      <c r="F17" s="24">
        <v>418.6</v>
      </c>
      <c r="G17" s="25">
        <v>4.4</v>
      </c>
      <c r="H17" s="26">
        <f t="shared" si="9"/>
        <v>0.09966666666666667</v>
      </c>
      <c r="I17">
        <v>85</v>
      </c>
      <c r="J17" s="27">
        <f t="shared" si="10"/>
        <v>8086.590909090909</v>
      </c>
      <c r="K17" s="27">
        <f t="shared" si="11"/>
        <v>1925.3787878787878</v>
      </c>
      <c r="L17">
        <v>4.3</v>
      </c>
      <c r="M17">
        <v>4.8</v>
      </c>
      <c r="N17">
        <v>4.9</v>
      </c>
      <c r="O17">
        <v>4.5</v>
      </c>
      <c r="P17">
        <v>4</v>
      </c>
      <c r="Q17">
        <v>4</v>
      </c>
      <c r="R17">
        <v>4.9</v>
      </c>
      <c r="S17">
        <v>3.9</v>
      </c>
      <c r="T17">
        <v>4.7</v>
      </c>
      <c r="U17">
        <v>4.8</v>
      </c>
      <c r="V17">
        <v>3.5</v>
      </c>
      <c r="W17">
        <v>4.8</v>
      </c>
      <c r="X17">
        <v>3.8</v>
      </c>
      <c r="Y17">
        <v>4.6</v>
      </c>
      <c r="Z17">
        <v>4.2</v>
      </c>
      <c r="AA17">
        <v>4.7</v>
      </c>
      <c r="AB17">
        <v>4.3</v>
      </c>
      <c r="AC17">
        <v>4.8</v>
      </c>
      <c r="AD17">
        <v>4.5</v>
      </c>
      <c r="AE17">
        <v>4.3</v>
      </c>
      <c r="AF17">
        <f t="shared" si="12"/>
        <v>4.414999999999999</v>
      </c>
      <c r="AG17" s="29">
        <f t="shared" si="13"/>
        <v>44.14999999999999</v>
      </c>
    </row>
    <row r="18" spans="1:33" ht="15">
      <c r="A18" s="22"/>
      <c r="B18">
        <v>4</v>
      </c>
      <c r="C18">
        <v>650</v>
      </c>
      <c r="D18" s="23">
        <v>4.1</v>
      </c>
      <c r="E18" s="23">
        <f t="shared" si="8"/>
        <v>1.4929449248975875</v>
      </c>
      <c r="F18" s="24">
        <v>453.5</v>
      </c>
      <c r="G18" s="25">
        <v>5</v>
      </c>
      <c r="H18" s="26">
        <f t="shared" si="9"/>
        <v>0.11060975609756098</v>
      </c>
      <c r="I18">
        <v>80</v>
      </c>
      <c r="J18" s="27">
        <f t="shared" si="10"/>
        <v>7256</v>
      </c>
      <c r="K18" s="27">
        <f t="shared" si="11"/>
        <v>1769.7560975609758</v>
      </c>
      <c r="L18">
        <v>4.3</v>
      </c>
      <c r="M18">
        <v>4.5</v>
      </c>
      <c r="N18">
        <v>4.5</v>
      </c>
      <c r="O18">
        <v>4.8</v>
      </c>
      <c r="P18">
        <v>5</v>
      </c>
      <c r="Q18">
        <v>4.5</v>
      </c>
      <c r="R18">
        <v>4.9</v>
      </c>
      <c r="S18">
        <v>4.7</v>
      </c>
      <c r="T18">
        <v>4.8</v>
      </c>
      <c r="U18">
        <v>4.5</v>
      </c>
      <c r="V18">
        <v>4.3</v>
      </c>
      <c r="W18">
        <v>5</v>
      </c>
      <c r="X18">
        <v>4.8</v>
      </c>
      <c r="Y18">
        <v>4.7</v>
      </c>
      <c r="Z18">
        <v>4.8</v>
      </c>
      <c r="AA18">
        <v>4.8</v>
      </c>
      <c r="AB18">
        <v>4.7</v>
      </c>
      <c r="AC18">
        <v>5</v>
      </c>
      <c r="AD18">
        <v>4.7</v>
      </c>
      <c r="AE18">
        <v>4.5</v>
      </c>
      <c r="AF18">
        <f t="shared" si="12"/>
        <v>4.6899999999999995</v>
      </c>
      <c r="AG18" s="29">
        <f t="shared" si="13"/>
        <v>46.89999999999999</v>
      </c>
    </row>
    <row r="19" spans="1:33" ht="15">
      <c r="A19" s="22"/>
      <c r="B19">
        <v>5</v>
      </c>
      <c r="C19">
        <v>655</v>
      </c>
      <c r="D19" s="23">
        <v>4</v>
      </c>
      <c r="E19" s="23">
        <f t="shared" si="8"/>
        <v>1.4234299234328147</v>
      </c>
      <c r="F19" s="24">
        <v>278.8</v>
      </c>
      <c r="G19" s="25">
        <v>4.8</v>
      </c>
      <c r="H19" s="26">
        <f t="shared" si="9"/>
        <v>0.0697</v>
      </c>
      <c r="I19">
        <v>105</v>
      </c>
      <c r="J19" s="27">
        <f t="shared" si="10"/>
        <v>6098.75</v>
      </c>
      <c r="K19" s="27">
        <f t="shared" si="11"/>
        <v>1524.6875</v>
      </c>
      <c r="L19">
        <v>4.3</v>
      </c>
      <c r="M19">
        <v>4.8</v>
      </c>
      <c r="N19">
        <v>4.2</v>
      </c>
      <c r="O19">
        <v>4</v>
      </c>
      <c r="P19">
        <v>4</v>
      </c>
      <c r="Q19">
        <v>4</v>
      </c>
      <c r="R19">
        <v>4</v>
      </c>
      <c r="S19">
        <v>4</v>
      </c>
      <c r="T19">
        <v>4.2</v>
      </c>
      <c r="U19">
        <v>4.5</v>
      </c>
      <c r="V19">
        <v>4.3</v>
      </c>
      <c r="W19">
        <v>4.3</v>
      </c>
      <c r="X19">
        <v>4.5</v>
      </c>
      <c r="Y19">
        <v>4</v>
      </c>
      <c r="Z19">
        <v>4</v>
      </c>
      <c r="AA19">
        <v>3.5</v>
      </c>
      <c r="AB19">
        <v>4</v>
      </c>
      <c r="AC19">
        <v>4</v>
      </c>
      <c r="AD19">
        <v>4.2</v>
      </c>
      <c r="AE19">
        <v>4.2</v>
      </c>
      <c r="AF19">
        <f t="shared" si="12"/>
        <v>4.15</v>
      </c>
      <c r="AG19" s="29">
        <f t="shared" si="13"/>
        <v>41.5</v>
      </c>
    </row>
    <row r="20" spans="1:33" ht="15">
      <c r="A20" s="22"/>
      <c r="B20">
        <v>6</v>
      </c>
      <c r="C20">
        <v>665</v>
      </c>
      <c r="D20" s="23">
        <v>4.8</v>
      </c>
      <c r="E20" s="23">
        <f t="shared" si="8"/>
        <v>1.6322110040775522</v>
      </c>
      <c r="F20" s="24">
        <v>498.5</v>
      </c>
      <c r="G20" s="25">
        <v>4.9</v>
      </c>
      <c r="H20" s="26">
        <f t="shared" si="9"/>
        <v>0.10385416666666666</v>
      </c>
      <c r="I20">
        <v>87</v>
      </c>
      <c r="J20" s="27">
        <f t="shared" si="10"/>
        <v>8850.918367346938</v>
      </c>
      <c r="K20" s="27">
        <f t="shared" si="11"/>
        <v>1843.941326530612</v>
      </c>
      <c r="L20">
        <v>4.3</v>
      </c>
      <c r="M20">
        <v>3.8</v>
      </c>
      <c r="N20">
        <v>4.3</v>
      </c>
      <c r="O20">
        <v>4.5</v>
      </c>
      <c r="P20">
        <v>4.5</v>
      </c>
      <c r="Q20">
        <v>4.5</v>
      </c>
      <c r="R20">
        <v>4.3</v>
      </c>
      <c r="S20">
        <v>4.8</v>
      </c>
      <c r="T20">
        <v>4.3</v>
      </c>
      <c r="U20">
        <v>4.5</v>
      </c>
      <c r="V20">
        <v>4.6</v>
      </c>
      <c r="W20">
        <v>5</v>
      </c>
      <c r="X20">
        <v>5</v>
      </c>
      <c r="Y20">
        <v>4.6</v>
      </c>
      <c r="Z20">
        <v>4.3</v>
      </c>
      <c r="AA20">
        <v>4.7</v>
      </c>
      <c r="AB20">
        <v>4.3</v>
      </c>
      <c r="AC20">
        <v>4.8</v>
      </c>
      <c r="AD20">
        <v>4</v>
      </c>
      <c r="AE20">
        <v>4.7</v>
      </c>
      <c r="AF20">
        <f t="shared" si="12"/>
        <v>4.49</v>
      </c>
      <c r="AG20" s="29">
        <f t="shared" si="13"/>
        <v>44.900000000000006</v>
      </c>
    </row>
    <row r="21" spans="1:33" ht="15">
      <c r="A21" s="22"/>
      <c r="B21">
        <v>7</v>
      </c>
      <c r="C21">
        <v>665</v>
      </c>
      <c r="D21" s="23">
        <v>4.55</v>
      </c>
      <c r="E21" s="23">
        <f t="shared" si="8"/>
        <v>1.547200014281846</v>
      </c>
      <c r="F21" s="24">
        <v>405.1</v>
      </c>
      <c r="G21" s="25">
        <v>4.5</v>
      </c>
      <c r="H21" s="26">
        <f t="shared" si="9"/>
        <v>0.08903296703296704</v>
      </c>
      <c r="I21">
        <v>90</v>
      </c>
      <c r="J21" s="27">
        <f t="shared" si="10"/>
        <v>8102</v>
      </c>
      <c r="K21" s="27">
        <f t="shared" si="11"/>
        <v>1780.6593406593408</v>
      </c>
      <c r="L21">
        <v>4.8</v>
      </c>
      <c r="M21">
        <v>4.8</v>
      </c>
      <c r="N21">
        <v>4.7</v>
      </c>
      <c r="O21">
        <v>4</v>
      </c>
      <c r="P21">
        <v>4.5</v>
      </c>
      <c r="Q21">
        <v>4</v>
      </c>
      <c r="R21">
        <v>5</v>
      </c>
      <c r="S21">
        <v>4.8</v>
      </c>
      <c r="T21">
        <v>4.6</v>
      </c>
      <c r="U21">
        <v>4.8</v>
      </c>
      <c r="V21">
        <v>4.8</v>
      </c>
      <c r="W21">
        <v>4.6</v>
      </c>
      <c r="X21">
        <v>4.9</v>
      </c>
      <c r="Y21">
        <v>4.7</v>
      </c>
      <c r="Z21">
        <v>4.3</v>
      </c>
      <c r="AA21">
        <v>5.1</v>
      </c>
      <c r="AB21">
        <v>4.8</v>
      </c>
      <c r="AC21">
        <v>4</v>
      </c>
      <c r="AD21">
        <v>4.6</v>
      </c>
      <c r="AE21">
        <v>4.8</v>
      </c>
      <c r="AF21">
        <f t="shared" si="12"/>
        <v>4.629999999999999</v>
      </c>
      <c r="AG21" s="29">
        <f t="shared" si="13"/>
        <v>46.29999999999999</v>
      </c>
    </row>
    <row r="22" spans="1:32" ht="15">
      <c r="A22" s="22"/>
      <c r="B22" s="30" t="s">
        <v>33</v>
      </c>
      <c r="C22" s="31">
        <f aca="true" t="shared" si="14" ref="C22:K22">AVERAGE(C15:C21)</f>
        <v>649.2857142857143</v>
      </c>
      <c r="D22" s="32">
        <f t="shared" si="14"/>
        <v>4.128571428571428</v>
      </c>
      <c r="E22" s="32">
        <f t="shared" si="14"/>
        <v>1.503902863224034</v>
      </c>
      <c r="F22" s="31">
        <f t="shared" si="14"/>
        <v>401.97142857142853</v>
      </c>
      <c r="G22" s="33">
        <f t="shared" si="14"/>
        <v>4.785714285714286</v>
      </c>
      <c r="H22" s="34">
        <f t="shared" si="14"/>
        <v>0.09756282099143597</v>
      </c>
      <c r="I22" s="31">
        <f t="shared" si="14"/>
        <v>85.85714285714286</v>
      </c>
      <c r="J22" s="35">
        <f t="shared" si="14"/>
        <v>7171.539896633978</v>
      </c>
      <c r="K22" s="35">
        <f t="shared" si="14"/>
        <v>1729.9728170423405</v>
      </c>
      <c r="AF22" s="31">
        <f>AVERAGE(AF15:AF21)</f>
        <v>4.5564285714285715</v>
      </c>
    </row>
    <row r="23" spans="1:32" ht="15">
      <c r="A23" s="22"/>
      <c r="B23" s="30" t="s">
        <v>34</v>
      </c>
      <c r="C23" s="31">
        <f>STDEV(C15:C21)/SQRT(7)</f>
        <v>6.402061742737501</v>
      </c>
      <c r="D23" s="32">
        <f aca="true" t="shared" si="15" ref="D23:K23">STDEV(D15:D21)/SQRT(7)</f>
        <v>0.16827455699128205</v>
      </c>
      <c r="E23" s="32">
        <f t="shared" si="15"/>
        <v>0.02964212043722794</v>
      </c>
      <c r="F23" s="31">
        <f t="shared" si="15"/>
        <v>26.349480109497815</v>
      </c>
      <c r="G23" s="33">
        <f t="shared" si="15"/>
        <v>0.09110060223670945</v>
      </c>
      <c r="H23" s="34">
        <f t="shared" si="15"/>
        <v>0.005635081302776865</v>
      </c>
      <c r="I23" s="31">
        <f t="shared" si="15"/>
        <v>3.7060347917351057</v>
      </c>
      <c r="J23" s="35">
        <f t="shared" si="15"/>
        <v>463.2185930103582</v>
      </c>
      <c r="K23" s="35">
        <f t="shared" si="15"/>
        <v>58.99431363413354</v>
      </c>
      <c r="AF23" s="31">
        <f>STDEV(AF15:AF21)/SQRT(7)</f>
        <v>0.0841675927745909</v>
      </c>
    </row>
    <row r="25" spans="1:33" ht="15">
      <c r="A25" s="22">
        <v>3</v>
      </c>
      <c r="B25">
        <v>1</v>
      </c>
      <c r="C25">
        <v>620</v>
      </c>
      <c r="D25" s="23">
        <v>3.2</v>
      </c>
      <c r="E25" s="23">
        <f>(D25/(C25^3))*(10^8)</f>
        <v>1.3426873888087008</v>
      </c>
      <c r="F25" s="24">
        <v>371.8</v>
      </c>
      <c r="G25" s="25">
        <v>4.8</v>
      </c>
      <c r="H25" s="26">
        <f>F25/(D25*1000)</f>
        <v>0.1161875</v>
      </c>
      <c r="I25">
        <v>66</v>
      </c>
      <c r="J25" s="27">
        <f>(F25/G25)*I25</f>
        <v>5112.250000000001</v>
      </c>
      <c r="K25" s="27">
        <f>J25/D25</f>
        <v>1597.5781250000002</v>
      </c>
      <c r="L25">
        <v>5.3</v>
      </c>
      <c r="M25">
        <v>5</v>
      </c>
      <c r="N25">
        <v>5.1</v>
      </c>
      <c r="O25">
        <v>4.3</v>
      </c>
      <c r="P25">
        <v>5</v>
      </c>
      <c r="Q25">
        <v>5.1</v>
      </c>
      <c r="R25">
        <v>4.7</v>
      </c>
      <c r="S25">
        <v>4.9</v>
      </c>
      <c r="T25">
        <v>5.3</v>
      </c>
      <c r="U25">
        <v>5.3</v>
      </c>
      <c r="V25">
        <v>5</v>
      </c>
      <c r="W25">
        <v>5.3</v>
      </c>
      <c r="X25">
        <v>5.3</v>
      </c>
      <c r="Y25">
        <v>5</v>
      </c>
      <c r="Z25">
        <v>5.3</v>
      </c>
      <c r="AA25">
        <v>5.4</v>
      </c>
      <c r="AB25">
        <v>5.1</v>
      </c>
      <c r="AC25">
        <v>5.1</v>
      </c>
      <c r="AD25">
        <v>5.4</v>
      </c>
      <c r="AE25">
        <v>5.6</v>
      </c>
      <c r="AF25">
        <f>AVERAGE(L25:AE25)</f>
        <v>5.124999999999999</v>
      </c>
      <c r="AG25" s="29">
        <f>AF25*10</f>
        <v>51.24999999999999</v>
      </c>
    </row>
    <row r="26" spans="1:33" ht="15">
      <c r="A26" s="22" t="s">
        <v>36</v>
      </c>
      <c r="B26">
        <v>2</v>
      </c>
      <c r="C26">
        <v>645</v>
      </c>
      <c r="D26" s="23">
        <v>4.3</v>
      </c>
      <c r="E26" s="23">
        <f>(D26/(C26^3))*(10^8)</f>
        <v>1.6024678004126354</v>
      </c>
      <c r="F26" s="24">
        <v>612</v>
      </c>
      <c r="G26" s="25">
        <v>4.9</v>
      </c>
      <c r="H26" s="26">
        <f>F26/(D26*1000)</f>
        <v>0.14232558139534884</v>
      </c>
      <c r="I26">
        <v>57</v>
      </c>
      <c r="J26" s="27">
        <f>(F26/G26)*I26</f>
        <v>7119.183673469387</v>
      </c>
      <c r="K26" s="27">
        <f>J26/D26</f>
        <v>1655.6241101091598</v>
      </c>
      <c r="L26">
        <v>5.5</v>
      </c>
      <c r="M26">
        <v>5.1</v>
      </c>
      <c r="N26">
        <v>5.5</v>
      </c>
      <c r="O26">
        <v>5.3</v>
      </c>
      <c r="P26">
        <v>5.3</v>
      </c>
      <c r="Q26">
        <v>5.3</v>
      </c>
      <c r="R26">
        <v>5.5</v>
      </c>
      <c r="S26">
        <v>5.5</v>
      </c>
      <c r="T26">
        <v>5.1</v>
      </c>
      <c r="U26">
        <v>5.3</v>
      </c>
      <c r="V26">
        <v>5.5</v>
      </c>
      <c r="W26">
        <v>5.5</v>
      </c>
      <c r="X26">
        <v>5.7</v>
      </c>
      <c r="Y26">
        <v>5.3</v>
      </c>
      <c r="Z26">
        <v>5.3</v>
      </c>
      <c r="AA26">
        <v>5.5</v>
      </c>
      <c r="AB26">
        <v>5.5</v>
      </c>
      <c r="AC26">
        <v>5.6</v>
      </c>
      <c r="AD26">
        <v>5.7</v>
      </c>
      <c r="AE26">
        <v>5.3</v>
      </c>
      <c r="AF26">
        <f>AVERAGE(L26:AE26)</f>
        <v>5.415</v>
      </c>
      <c r="AG26" s="29">
        <f>AF26*10</f>
        <v>54.15</v>
      </c>
    </row>
    <row r="27" spans="1:33" ht="15">
      <c r="A27" s="22"/>
      <c r="B27">
        <v>3</v>
      </c>
      <c r="C27">
        <v>665</v>
      </c>
      <c r="D27" s="23">
        <v>4.1</v>
      </c>
      <c r="E27" s="23">
        <f>(D27/(C27^3))*(10^8)</f>
        <v>1.3941802326495756</v>
      </c>
      <c r="F27" s="24">
        <v>551.1</v>
      </c>
      <c r="G27" s="25">
        <v>5.2</v>
      </c>
      <c r="H27" s="26">
        <f>F27/(D27*1000)</f>
        <v>0.13441463414634147</v>
      </c>
      <c r="I27">
        <v>76</v>
      </c>
      <c r="J27" s="27">
        <f>(F27/G27)*I27</f>
        <v>8054.538461538461</v>
      </c>
      <c r="K27" s="27">
        <f>J27/D27</f>
        <v>1964.5215759849907</v>
      </c>
      <c r="L27">
        <v>5.2</v>
      </c>
      <c r="M27">
        <v>5.6</v>
      </c>
      <c r="N27">
        <v>5.3</v>
      </c>
      <c r="O27">
        <v>5.3</v>
      </c>
      <c r="P27">
        <v>5.5</v>
      </c>
      <c r="Q27">
        <v>5.3</v>
      </c>
      <c r="R27">
        <v>5.2</v>
      </c>
      <c r="S27">
        <v>5.4</v>
      </c>
      <c r="T27">
        <v>5</v>
      </c>
      <c r="U27">
        <v>5</v>
      </c>
      <c r="V27">
        <v>4.9</v>
      </c>
      <c r="W27">
        <v>5.2</v>
      </c>
      <c r="X27">
        <v>5.7</v>
      </c>
      <c r="Y27">
        <v>5</v>
      </c>
      <c r="Z27">
        <v>5.3</v>
      </c>
      <c r="AA27">
        <v>5</v>
      </c>
      <c r="AB27">
        <v>5.3</v>
      </c>
      <c r="AC27">
        <v>5.3</v>
      </c>
      <c r="AD27">
        <v>5.2</v>
      </c>
      <c r="AE27">
        <v>5.2</v>
      </c>
      <c r="AF27">
        <f>AVERAGE(L27:AE27)</f>
        <v>5.245</v>
      </c>
      <c r="AG27" s="29">
        <f>AF27*10</f>
        <v>52.45</v>
      </c>
    </row>
    <row r="28" spans="1:33" ht="15">
      <c r="A28" s="22"/>
      <c r="B28">
        <v>4</v>
      </c>
      <c r="C28">
        <v>640</v>
      </c>
      <c r="D28" s="23">
        <v>3.5</v>
      </c>
      <c r="E28" s="23">
        <f>(D28/(C28^3))*(10^8)</f>
        <v>1.33514404296875</v>
      </c>
      <c r="F28" s="24">
        <v>444.9</v>
      </c>
      <c r="G28" s="25">
        <v>4.9</v>
      </c>
      <c r="H28" s="26">
        <f>F28/(D28*1000)</f>
        <v>0.1271142857142857</v>
      </c>
      <c r="I28">
        <v>71</v>
      </c>
      <c r="J28" s="27">
        <f>(F28/G28)*I28</f>
        <v>6446.510204081632</v>
      </c>
      <c r="K28" s="27">
        <f>J28/D28</f>
        <v>1841.8600583090376</v>
      </c>
      <c r="L28">
        <v>5.2</v>
      </c>
      <c r="M28">
        <v>4.8</v>
      </c>
      <c r="N28">
        <v>5.2</v>
      </c>
      <c r="O28">
        <v>5.3</v>
      </c>
      <c r="P28">
        <v>4.6</v>
      </c>
      <c r="Q28">
        <v>5</v>
      </c>
      <c r="R28">
        <v>5.5</v>
      </c>
      <c r="S28">
        <v>5.2</v>
      </c>
      <c r="T28">
        <v>4.6</v>
      </c>
      <c r="U28">
        <v>5.2</v>
      </c>
      <c r="V28">
        <v>5</v>
      </c>
      <c r="W28">
        <v>5.4</v>
      </c>
      <c r="X28">
        <v>5.1</v>
      </c>
      <c r="Y28">
        <v>4.7</v>
      </c>
      <c r="Z28">
        <v>5.2</v>
      </c>
      <c r="AA28">
        <v>5.2</v>
      </c>
      <c r="AB28">
        <v>5.2</v>
      </c>
      <c r="AC28">
        <v>5.3</v>
      </c>
      <c r="AD28">
        <v>5.5</v>
      </c>
      <c r="AE28">
        <v>5</v>
      </c>
      <c r="AF28">
        <f>AVERAGE(L28:AE28)</f>
        <v>5.110000000000001</v>
      </c>
      <c r="AG28" s="29">
        <f>AF28*10</f>
        <v>51.10000000000001</v>
      </c>
    </row>
    <row r="29" spans="1:33" ht="15">
      <c r="A29" s="22"/>
      <c r="B29">
        <v>5</v>
      </c>
      <c r="C29">
        <v>670</v>
      </c>
      <c r="D29" s="23">
        <v>4.2</v>
      </c>
      <c r="E29" s="23">
        <f>(D29/(C29^3))*(10^8)</f>
        <v>1.3964483663216551</v>
      </c>
      <c r="F29" s="24">
        <v>615.3</v>
      </c>
      <c r="G29" s="25">
        <v>5</v>
      </c>
      <c r="H29" s="26">
        <f>F29/(D29*1000)</f>
        <v>0.1465</v>
      </c>
      <c r="I29">
        <v>61</v>
      </c>
      <c r="J29" s="27">
        <f>(F29/G29)*I29</f>
        <v>7506.659999999999</v>
      </c>
      <c r="K29" s="27">
        <f>J29/D29</f>
        <v>1787.2999999999997</v>
      </c>
      <c r="L29">
        <v>5.8</v>
      </c>
      <c r="M29">
        <v>5.2</v>
      </c>
      <c r="N29">
        <v>5.3</v>
      </c>
      <c r="O29">
        <v>5.5</v>
      </c>
      <c r="P29">
        <v>5</v>
      </c>
      <c r="Q29">
        <v>5.2</v>
      </c>
      <c r="R29">
        <v>5.6</v>
      </c>
      <c r="S29">
        <v>5.3</v>
      </c>
      <c r="T29">
        <v>5.3</v>
      </c>
      <c r="U29">
        <v>5.3</v>
      </c>
      <c r="V29">
        <v>5.5</v>
      </c>
      <c r="W29">
        <v>5.6</v>
      </c>
      <c r="X29">
        <v>5.3</v>
      </c>
      <c r="Y29">
        <v>5.2</v>
      </c>
      <c r="Z29">
        <v>5.3</v>
      </c>
      <c r="AA29">
        <v>5.2</v>
      </c>
      <c r="AB29">
        <v>5</v>
      </c>
      <c r="AC29">
        <v>4.8</v>
      </c>
      <c r="AD29">
        <v>4.7</v>
      </c>
      <c r="AE29">
        <v>5.2</v>
      </c>
      <c r="AF29">
        <f>AVERAGE(L29:AE29)</f>
        <v>5.265</v>
      </c>
      <c r="AG29" s="29">
        <f>AF29*10</f>
        <v>52.65</v>
      </c>
    </row>
    <row r="30" spans="1:33" ht="15">
      <c r="A30" s="22"/>
      <c r="B30">
        <v>6</v>
      </c>
      <c r="D30" s="23"/>
      <c r="E30" s="23"/>
      <c r="F30" s="24"/>
      <c r="G30" s="25"/>
      <c r="H30" s="26"/>
      <c r="J30" s="27"/>
      <c r="K30" s="27"/>
      <c r="AG30" s="29"/>
    </row>
    <row r="31" spans="1:33" ht="15">
      <c r="A31" s="22"/>
      <c r="B31">
        <v>7</v>
      </c>
      <c r="D31" s="23"/>
      <c r="E31" s="23"/>
      <c r="F31" s="24"/>
      <c r="G31" s="25"/>
      <c r="H31" s="26"/>
      <c r="J31" s="27"/>
      <c r="K31" s="27"/>
      <c r="AG31" s="29"/>
    </row>
    <row r="32" spans="1:32" ht="15">
      <c r="A32" s="22"/>
      <c r="B32" s="30" t="s">
        <v>33</v>
      </c>
      <c r="C32" s="31">
        <f aca="true" t="shared" si="16" ref="C32:K32">AVERAGE(C25:C31)</f>
        <v>648</v>
      </c>
      <c r="D32" s="32">
        <f t="shared" si="16"/>
        <v>3.8600000000000003</v>
      </c>
      <c r="E32" s="32">
        <f t="shared" si="16"/>
        <v>1.4141855662322633</v>
      </c>
      <c r="F32" s="31">
        <f t="shared" si="16"/>
        <v>519.0200000000001</v>
      </c>
      <c r="G32" s="33">
        <f t="shared" si="16"/>
        <v>4.959999999999999</v>
      </c>
      <c r="H32" s="34">
        <f t="shared" si="16"/>
        <v>0.1333084002511952</v>
      </c>
      <c r="I32" s="31">
        <f t="shared" si="16"/>
        <v>66.2</v>
      </c>
      <c r="J32" s="35">
        <f t="shared" si="16"/>
        <v>6847.828467817895</v>
      </c>
      <c r="K32" s="35">
        <f t="shared" si="16"/>
        <v>1769.3767738806375</v>
      </c>
      <c r="AF32" s="31">
        <f>AVERAGE(AF25:AF31)</f>
        <v>5.232000000000001</v>
      </c>
    </row>
    <row r="33" spans="1:32" ht="15">
      <c r="A33" s="22"/>
      <c r="B33" s="30" t="s">
        <v>34</v>
      </c>
      <c r="C33" s="31">
        <f>STDEV(C25:C31)/SQRT(7)</f>
        <v>7.629828681843761</v>
      </c>
      <c r="D33" s="32">
        <f aca="true" t="shared" si="17" ref="D33:K33">STDEV(D25:D31)/SQRT(7)</f>
        <v>0.18244372909397122</v>
      </c>
      <c r="E33" s="32">
        <f t="shared" si="17"/>
        <v>0.04119837597140888</v>
      </c>
      <c r="F33" s="31">
        <f t="shared" si="17"/>
        <v>40.58137679844195</v>
      </c>
      <c r="G33" s="33">
        <f t="shared" si="17"/>
        <v>0.0573211504221111</v>
      </c>
      <c r="H33" s="34">
        <f t="shared" si="17"/>
        <v>0.004582746733508996</v>
      </c>
      <c r="I33" s="31">
        <f t="shared" si="17"/>
        <v>2.8710376421874226</v>
      </c>
      <c r="J33" s="35">
        <f t="shared" si="17"/>
        <v>428.33275662478883</v>
      </c>
      <c r="K33" s="35">
        <f t="shared" si="17"/>
        <v>55.45622682309273</v>
      </c>
      <c r="AF33" s="31">
        <f>STDEV(AF25:AF31)/SQRT(7)</f>
        <v>0.04670576593343233</v>
      </c>
    </row>
    <row r="35" ht="15">
      <c r="L35" t="s">
        <v>37</v>
      </c>
    </row>
    <row r="36" ht="15">
      <c r="B36" t="s">
        <v>38</v>
      </c>
    </row>
    <row r="37" spans="2:12" ht="15">
      <c r="B37" t="s">
        <v>39</v>
      </c>
      <c r="C37">
        <v>0.075</v>
      </c>
      <c r="D37">
        <v>0.849</v>
      </c>
      <c r="E37">
        <v>2.629</v>
      </c>
      <c r="F37">
        <v>7.973</v>
      </c>
      <c r="H37">
        <v>14.583</v>
      </c>
      <c r="J37">
        <v>0.222</v>
      </c>
      <c r="K37">
        <v>0.049</v>
      </c>
      <c r="L37">
        <v>15.653</v>
      </c>
    </row>
    <row r="38" spans="2:12" ht="15">
      <c r="B38" t="s">
        <v>40</v>
      </c>
      <c r="C38">
        <v>0.928</v>
      </c>
      <c r="D38">
        <v>0.446</v>
      </c>
      <c r="E38">
        <v>0.103</v>
      </c>
      <c r="F38">
        <v>0.004</v>
      </c>
      <c r="H38">
        <v>0.0001</v>
      </c>
      <c r="J38">
        <v>0.803</v>
      </c>
      <c r="K38">
        <v>0.953</v>
      </c>
      <c r="L38">
        <v>0.0001</v>
      </c>
    </row>
    <row r="39" spans="2:12" ht="15">
      <c r="B39" t="s">
        <v>41</v>
      </c>
      <c r="F39" t="s">
        <v>43</v>
      </c>
      <c r="H39" t="s">
        <v>43</v>
      </c>
      <c r="L39" t="s">
        <v>43</v>
      </c>
    </row>
    <row r="40" spans="6:12" ht="15">
      <c r="F40" t="s">
        <v>43</v>
      </c>
      <c r="H40" t="s">
        <v>43</v>
      </c>
      <c r="L40" t="s">
        <v>43</v>
      </c>
    </row>
    <row r="41" spans="6:12" ht="15">
      <c r="F41" t="s">
        <v>42</v>
      </c>
      <c r="H41" t="s">
        <v>42</v>
      </c>
      <c r="L41" t="s">
        <v>42</v>
      </c>
    </row>
  </sheetData>
  <sheetProtection/>
  <mergeCells count="2">
    <mergeCell ref="L1:BI1"/>
    <mergeCell ref="A14:E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1"/>
  <sheetViews>
    <sheetView zoomScalePageLayoutView="0" workbookViewId="0" topLeftCell="A1">
      <selection activeCell="P33" sqref="P33"/>
    </sheetView>
  </sheetViews>
  <sheetFormatPr defaultColWidth="9.140625" defaultRowHeight="15"/>
  <cols>
    <col min="3" max="3" width="11.7109375" style="0" customWidth="1"/>
    <col min="5" max="5" width="9.8515625" style="0" customWidth="1"/>
    <col min="10" max="10" width="9.7109375" style="0" customWidth="1"/>
    <col min="11" max="11" width="10.421875" style="0" customWidth="1"/>
    <col min="12" max="12" width="11.57421875" style="0" bestFit="1" customWidth="1"/>
    <col min="13" max="31" width="9.28125" style="0" bestFit="1" customWidth="1"/>
    <col min="33" max="33" width="9.140625" style="37" customWidth="1"/>
  </cols>
  <sheetData>
    <row r="1" spans="1:62" ht="51">
      <c r="A1" s="16" t="s">
        <v>19</v>
      </c>
      <c r="B1" s="16" t="s">
        <v>20</v>
      </c>
      <c r="C1" s="16" t="s">
        <v>21</v>
      </c>
      <c r="D1" s="16" t="s">
        <v>22</v>
      </c>
      <c r="E1" s="17" t="s">
        <v>23</v>
      </c>
      <c r="F1" s="16" t="s">
        <v>24</v>
      </c>
      <c r="G1" s="18" t="s">
        <v>25</v>
      </c>
      <c r="H1" s="19" t="s">
        <v>26</v>
      </c>
      <c r="I1" s="16" t="s">
        <v>27</v>
      </c>
      <c r="J1" s="20" t="s">
        <v>28</v>
      </c>
      <c r="K1" s="20" t="s">
        <v>29</v>
      </c>
      <c r="L1" s="48" t="s">
        <v>30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16"/>
    </row>
    <row r="2" spans="1:62" ht="15">
      <c r="A2" s="16"/>
      <c r="B2" s="16"/>
      <c r="C2" s="16"/>
      <c r="D2" s="16"/>
      <c r="E2" s="17"/>
      <c r="F2" s="16"/>
      <c r="G2" s="18"/>
      <c r="H2" s="19"/>
      <c r="I2" s="16"/>
      <c r="J2" s="20"/>
      <c r="K2" s="20"/>
      <c r="L2" s="21">
        <v>1</v>
      </c>
      <c r="M2" s="21">
        <v>2</v>
      </c>
      <c r="N2" s="21">
        <v>3</v>
      </c>
      <c r="O2" s="21">
        <v>4</v>
      </c>
      <c r="P2" s="21">
        <v>5</v>
      </c>
      <c r="Q2" s="21">
        <v>6</v>
      </c>
      <c r="R2" s="21">
        <v>7</v>
      </c>
      <c r="S2" s="21">
        <v>8</v>
      </c>
      <c r="T2" s="21">
        <v>9</v>
      </c>
      <c r="U2" s="21">
        <v>10</v>
      </c>
      <c r="V2" s="21">
        <v>11</v>
      </c>
      <c r="W2" s="21">
        <v>12</v>
      </c>
      <c r="X2" s="21">
        <v>13</v>
      </c>
      <c r="Y2" s="21">
        <v>14</v>
      </c>
      <c r="Z2" s="21">
        <v>15</v>
      </c>
      <c r="AA2" s="21">
        <v>16</v>
      </c>
      <c r="AB2" s="21">
        <v>17</v>
      </c>
      <c r="AC2" s="21">
        <v>18</v>
      </c>
      <c r="AD2" s="21">
        <v>19</v>
      </c>
      <c r="AE2" s="21">
        <v>20</v>
      </c>
      <c r="AF2" s="16" t="s">
        <v>31</v>
      </c>
      <c r="AG2" s="16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16"/>
    </row>
    <row r="3" spans="1:62" ht="15">
      <c r="A3" s="16"/>
      <c r="B3" s="16"/>
      <c r="C3" s="16"/>
      <c r="D3" s="16"/>
      <c r="E3" s="17"/>
      <c r="F3" s="16"/>
      <c r="G3" s="18"/>
      <c r="H3" s="19"/>
      <c r="I3" s="16"/>
      <c r="J3" s="20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6"/>
      <c r="AG3" s="16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16"/>
    </row>
    <row r="4" spans="1:62" ht="15">
      <c r="A4" s="22">
        <v>1</v>
      </c>
      <c r="B4">
        <v>1</v>
      </c>
      <c r="C4">
        <v>680</v>
      </c>
      <c r="D4" s="23">
        <v>4.5</v>
      </c>
      <c r="E4" s="23">
        <f aca="true" t="shared" si="0" ref="E4:E10">(D4/(C4^3))*(10^8)</f>
        <v>1.4311520455933238</v>
      </c>
      <c r="F4" s="24">
        <v>591</v>
      </c>
      <c r="G4" s="25">
        <v>4.1</v>
      </c>
      <c r="H4" s="26">
        <f aca="true" t="shared" si="1" ref="H4:H10">F4/(D4*1000)</f>
        <v>0.13133333333333333</v>
      </c>
      <c r="I4">
        <v>61</v>
      </c>
      <c r="J4" s="27">
        <f aca="true" t="shared" si="2" ref="J4:J10">(F4/G4)*I4</f>
        <v>8792.926829268294</v>
      </c>
      <c r="K4" s="27">
        <f aca="true" t="shared" si="3" ref="K4:K10">J4/D4</f>
        <v>1953.9837398373986</v>
      </c>
      <c r="L4" s="28">
        <v>5</v>
      </c>
      <c r="M4" s="28">
        <v>5.2</v>
      </c>
      <c r="N4" s="28">
        <v>4.8</v>
      </c>
      <c r="O4" s="28">
        <v>5</v>
      </c>
      <c r="P4" s="28">
        <v>4.5</v>
      </c>
      <c r="Q4" s="28">
        <v>4.8</v>
      </c>
      <c r="R4" s="28">
        <v>4.8</v>
      </c>
      <c r="S4" s="28">
        <v>5.3</v>
      </c>
      <c r="T4" s="28">
        <v>5</v>
      </c>
      <c r="U4" s="28">
        <v>5</v>
      </c>
      <c r="V4" s="28">
        <v>5</v>
      </c>
      <c r="W4" s="28">
        <v>5.2</v>
      </c>
      <c r="X4" s="28">
        <v>5.2</v>
      </c>
      <c r="Y4" s="28">
        <v>5.3</v>
      </c>
      <c r="Z4" s="28">
        <v>5.5</v>
      </c>
      <c r="AA4" s="28">
        <v>5</v>
      </c>
      <c r="AB4" s="28">
        <v>5.6</v>
      </c>
      <c r="AC4" s="28">
        <v>5.2</v>
      </c>
      <c r="AD4" s="28">
        <v>5</v>
      </c>
      <c r="AE4" s="28">
        <v>5</v>
      </c>
      <c r="AF4">
        <f aca="true" t="shared" si="4" ref="AF4:AF10">AVERAGE(L4:AE4)</f>
        <v>5.069999999999999</v>
      </c>
      <c r="AG4" s="29">
        <f>AF4*10</f>
        <v>50.699999999999996</v>
      </c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3"/>
    </row>
    <row r="5" spans="1:62" ht="15">
      <c r="A5" s="22" t="s">
        <v>32</v>
      </c>
      <c r="B5">
        <v>2</v>
      </c>
      <c r="C5">
        <v>640</v>
      </c>
      <c r="D5" s="23">
        <v>3.62</v>
      </c>
      <c r="E5" s="23">
        <f t="shared" si="0"/>
        <v>1.38092041015625</v>
      </c>
      <c r="F5" s="24">
        <v>517</v>
      </c>
      <c r="G5" s="25">
        <v>4.9</v>
      </c>
      <c r="H5" s="26">
        <f t="shared" si="1"/>
        <v>0.14281767955801106</v>
      </c>
      <c r="I5">
        <v>66</v>
      </c>
      <c r="J5" s="27">
        <f t="shared" si="2"/>
        <v>6963.673469387755</v>
      </c>
      <c r="K5" s="27">
        <f t="shared" si="3"/>
        <v>1923.666704250761</v>
      </c>
      <c r="L5" s="28">
        <v>5.1</v>
      </c>
      <c r="M5" s="28">
        <v>5.3</v>
      </c>
      <c r="N5" s="28">
        <v>4.9</v>
      </c>
      <c r="O5" s="28">
        <v>5.2</v>
      </c>
      <c r="P5" s="28">
        <v>5.3</v>
      </c>
      <c r="Q5" s="28">
        <v>5.3</v>
      </c>
      <c r="R5" s="28">
        <v>5.2</v>
      </c>
      <c r="S5" s="28">
        <v>5</v>
      </c>
      <c r="T5" s="28">
        <v>5</v>
      </c>
      <c r="U5" s="28">
        <v>5</v>
      </c>
      <c r="V5" s="28">
        <v>5.2</v>
      </c>
      <c r="W5" s="28">
        <v>5.2</v>
      </c>
      <c r="X5" s="28">
        <v>5</v>
      </c>
      <c r="Y5" s="28">
        <v>5.3</v>
      </c>
      <c r="Z5" s="28">
        <v>5</v>
      </c>
      <c r="AA5" s="28">
        <v>5.3</v>
      </c>
      <c r="AB5" s="28">
        <v>5.2</v>
      </c>
      <c r="AC5" s="28">
        <v>5.4</v>
      </c>
      <c r="AD5" s="28">
        <v>5.1</v>
      </c>
      <c r="AE5" s="28">
        <v>5.1</v>
      </c>
      <c r="AF5">
        <f t="shared" si="4"/>
        <v>5.155</v>
      </c>
      <c r="AG5" s="29">
        <f aca="true" t="shared" si="5" ref="AG5:AG10">AF5*10</f>
        <v>51.550000000000004</v>
      </c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3"/>
    </row>
    <row r="6" spans="1:62" ht="15">
      <c r="A6" s="22"/>
      <c r="B6">
        <v>3</v>
      </c>
      <c r="C6">
        <v>655</v>
      </c>
      <c r="D6" s="23">
        <v>4.7</v>
      </c>
      <c r="E6" s="23">
        <f t="shared" si="0"/>
        <v>1.6725301600335574</v>
      </c>
      <c r="F6" s="24">
        <v>631</v>
      </c>
      <c r="G6" s="25">
        <v>4.2</v>
      </c>
      <c r="H6" s="26">
        <f t="shared" si="1"/>
        <v>0.13425531914893618</v>
      </c>
      <c r="I6">
        <v>64</v>
      </c>
      <c r="J6" s="27">
        <f t="shared" si="2"/>
        <v>9615.238095238095</v>
      </c>
      <c r="K6" s="27">
        <f t="shared" si="3"/>
        <v>2045.7953394123606</v>
      </c>
      <c r="L6" s="28">
        <v>5.2</v>
      </c>
      <c r="M6" s="28">
        <v>5</v>
      </c>
      <c r="N6" s="28">
        <v>5.1</v>
      </c>
      <c r="O6" s="28">
        <v>4.7</v>
      </c>
      <c r="P6" s="28">
        <v>5</v>
      </c>
      <c r="Q6" s="28">
        <v>5.2</v>
      </c>
      <c r="R6" s="28">
        <v>5</v>
      </c>
      <c r="S6" s="28">
        <v>5.6</v>
      </c>
      <c r="T6" s="28">
        <v>5.1</v>
      </c>
      <c r="U6" s="28">
        <v>4.9</v>
      </c>
      <c r="V6" s="28">
        <v>4.3</v>
      </c>
      <c r="W6" s="28">
        <v>5</v>
      </c>
      <c r="X6" s="28">
        <v>5.1</v>
      </c>
      <c r="Y6" s="28">
        <v>5.2</v>
      </c>
      <c r="Z6" s="28">
        <v>5.2</v>
      </c>
      <c r="AA6" s="28">
        <v>5.2</v>
      </c>
      <c r="AB6" s="28">
        <v>5.2</v>
      </c>
      <c r="AC6" s="28">
        <v>5.3</v>
      </c>
      <c r="AD6" s="28">
        <v>5.3</v>
      </c>
      <c r="AE6" s="28">
        <v>5.2</v>
      </c>
      <c r="AF6">
        <f t="shared" si="4"/>
        <v>5.090000000000001</v>
      </c>
      <c r="AG6" s="29">
        <f t="shared" si="5"/>
        <v>50.900000000000006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3"/>
    </row>
    <row r="7" spans="1:62" ht="15">
      <c r="A7" s="22"/>
      <c r="B7">
        <v>4</v>
      </c>
      <c r="C7">
        <v>645</v>
      </c>
      <c r="D7" s="23">
        <v>3.52</v>
      </c>
      <c r="E7" s="23">
        <f t="shared" si="0"/>
        <v>1.31178759475639</v>
      </c>
      <c r="F7" s="24">
        <v>360</v>
      </c>
      <c r="G7" s="25">
        <v>5.7</v>
      </c>
      <c r="H7" s="26">
        <f t="shared" si="1"/>
        <v>0.10227272727272728</v>
      </c>
      <c r="I7">
        <v>76</v>
      </c>
      <c r="J7" s="27">
        <f t="shared" si="2"/>
        <v>4800</v>
      </c>
      <c r="K7" s="27">
        <f t="shared" si="3"/>
        <v>1363.6363636363637</v>
      </c>
      <c r="L7" s="28">
        <v>5</v>
      </c>
      <c r="M7" s="28">
        <v>5</v>
      </c>
      <c r="N7" s="28">
        <v>5.2</v>
      </c>
      <c r="O7" s="28">
        <v>4.9</v>
      </c>
      <c r="P7" s="28">
        <v>5</v>
      </c>
      <c r="Q7" s="28">
        <v>5.6</v>
      </c>
      <c r="R7" s="28">
        <v>5.5</v>
      </c>
      <c r="S7" s="28">
        <v>5</v>
      </c>
      <c r="T7" s="28">
        <v>5.2</v>
      </c>
      <c r="U7" s="28">
        <v>5</v>
      </c>
      <c r="V7" s="28">
        <v>5</v>
      </c>
      <c r="W7" s="28">
        <v>5.1</v>
      </c>
      <c r="X7" s="28">
        <v>4.8</v>
      </c>
      <c r="Y7" s="28">
        <v>4.8</v>
      </c>
      <c r="Z7" s="28">
        <v>5.2</v>
      </c>
      <c r="AA7" s="28">
        <v>5</v>
      </c>
      <c r="AB7" s="28">
        <v>5</v>
      </c>
      <c r="AC7" s="28">
        <v>5</v>
      </c>
      <c r="AD7" s="28">
        <v>5.4</v>
      </c>
      <c r="AE7" s="28">
        <v>5</v>
      </c>
      <c r="AF7">
        <f>AVERAGE(L7:AE7)</f>
        <v>5.085000000000001</v>
      </c>
      <c r="AG7" s="29">
        <f t="shared" si="5"/>
        <v>50.85000000000001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3"/>
    </row>
    <row r="8" spans="1:62" ht="15">
      <c r="A8" s="22"/>
      <c r="B8">
        <v>5</v>
      </c>
      <c r="C8">
        <v>615</v>
      </c>
      <c r="D8" s="23">
        <v>3.16</v>
      </c>
      <c r="E8" s="23">
        <f t="shared" si="0"/>
        <v>1.3585065456048178</v>
      </c>
      <c r="F8" s="24">
        <v>318</v>
      </c>
      <c r="G8" s="25">
        <v>4.2</v>
      </c>
      <c r="H8" s="26">
        <f t="shared" si="1"/>
        <v>0.10063291139240506</v>
      </c>
      <c r="I8">
        <v>70</v>
      </c>
      <c r="J8" s="27">
        <f t="shared" si="2"/>
        <v>5300</v>
      </c>
      <c r="K8" s="27">
        <f t="shared" si="3"/>
        <v>1677.2151898734176</v>
      </c>
      <c r="L8" s="28">
        <v>4.6</v>
      </c>
      <c r="M8" s="28">
        <v>4.3</v>
      </c>
      <c r="N8" s="28">
        <v>4.7</v>
      </c>
      <c r="O8" s="28">
        <v>4.4</v>
      </c>
      <c r="P8" s="28">
        <v>4.3</v>
      </c>
      <c r="Q8" s="28">
        <v>4.5</v>
      </c>
      <c r="R8" s="28">
        <v>4.7</v>
      </c>
      <c r="S8" s="28">
        <v>4.8</v>
      </c>
      <c r="T8" s="28">
        <v>5</v>
      </c>
      <c r="U8" s="28">
        <v>4.8</v>
      </c>
      <c r="V8" s="28">
        <v>4.3</v>
      </c>
      <c r="W8" s="28">
        <v>4.5</v>
      </c>
      <c r="X8" s="28">
        <v>5</v>
      </c>
      <c r="Y8" s="28">
        <v>4.8</v>
      </c>
      <c r="Z8" s="28">
        <v>4.6</v>
      </c>
      <c r="AA8" s="28">
        <v>4.8</v>
      </c>
      <c r="AB8" s="28">
        <v>4.8</v>
      </c>
      <c r="AC8" s="28">
        <v>4.8</v>
      </c>
      <c r="AD8" s="28">
        <v>5.2</v>
      </c>
      <c r="AE8" s="28">
        <v>4.9</v>
      </c>
      <c r="AF8">
        <f t="shared" si="4"/>
        <v>4.6899999999999995</v>
      </c>
      <c r="AG8" s="29">
        <f t="shared" si="5"/>
        <v>46.89999999999999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3"/>
    </row>
    <row r="9" spans="1:62" ht="15">
      <c r="A9" s="22"/>
      <c r="B9">
        <v>6</v>
      </c>
      <c r="C9">
        <v>580</v>
      </c>
      <c r="D9" s="23">
        <v>3.32</v>
      </c>
      <c r="E9" s="23">
        <f t="shared" si="0"/>
        <v>1.7015867809258272</v>
      </c>
      <c r="F9" s="24">
        <v>431</v>
      </c>
      <c r="G9" s="25">
        <v>5.2</v>
      </c>
      <c r="H9" s="26">
        <f t="shared" si="1"/>
        <v>0.12981927710843374</v>
      </c>
      <c r="I9">
        <v>70</v>
      </c>
      <c r="J9" s="27">
        <f t="shared" si="2"/>
        <v>5801.923076923077</v>
      </c>
      <c r="K9" s="27">
        <f t="shared" si="3"/>
        <v>1747.5671918443004</v>
      </c>
      <c r="L9" s="28">
        <v>4.8</v>
      </c>
      <c r="M9" s="28">
        <v>4.6</v>
      </c>
      <c r="N9" s="28">
        <v>5</v>
      </c>
      <c r="O9" s="28">
        <v>5</v>
      </c>
      <c r="P9" s="28">
        <v>5</v>
      </c>
      <c r="Q9" s="28">
        <v>4</v>
      </c>
      <c r="R9" s="28">
        <v>5</v>
      </c>
      <c r="S9" s="28">
        <v>5.3</v>
      </c>
      <c r="T9" s="28">
        <v>5.3</v>
      </c>
      <c r="U9" s="28">
        <v>5.3</v>
      </c>
      <c r="V9" s="28">
        <v>4.2</v>
      </c>
      <c r="W9" s="28">
        <v>5.5</v>
      </c>
      <c r="X9" s="28">
        <v>5</v>
      </c>
      <c r="Y9" s="28">
        <v>4.6</v>
      </c>
      <c r="Z9" s="28">
        <v>5.3</v>
      </c>
      <c r="AA9" s="28">
        <v>5.2</v>
      </c>
      <c r="AB9" s="28">
        <v>5.2</v>
      </c>
      <c r="AC9" s="28">
        <v>5.5</v>
      </c>
      <c r="AD9" s="28">
        <v>5.3</v>
      </c>
      <c r="AE9" s="28">
        <v>5.2</v>
      </c>
      <c r="AF9">
        <f t="shared" si="4"/>
        <v>5.015</v>
      </c>
      <c r="AG9" s="29">
        <f t="shared" si="5"/>
        <v>50.15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3"/>
    </row>
    <row r="10" spans="1:62" ht="15">
      <c r="A10" s="22"/>
      <c r="B10">
        <v>7</v>
      </c>
      <c r="C10">
        <v>615</v>
      </c>
      <c r="D10" s="23">
        <v>3.44</v>
      </c>
      <c r="E10" s="23">
        <f t="shared" si="0"/>
        <v>1.4788805433166368</v>
      </c>
      <c r="F10" s="24">
        <v>477</v>
      </c>
      <c r="G10" s="25">
        <v>5</v>
      </c>
      <c r="H10" s="26">
        <f t="shared" si="1"/>
        <v>0.13866279069767443</v>
      </c>
      <c r="I10">
        <v>72</v>
      </c>
      <c r="J10" s="27">
        <f t="shared" si="2"/>
        <v>6868.8</v>
      </c>
      <c r="K10" s="27">
        <f t="shared" si="3"/>
        <v>1996.7441860465117</v>
      </c>
      <c r="L10" s="28">
        <v>4.5</v>
      </c>
      <c r="M10" s="28">
        <v>4.7</v>
      </c>
      <c r="N10" s="28">
        <v>5.2</v>
      </c>
      <c r="O10" s="28">
        <v>5</v>
      </c>
      <c r="P10" s="28">
        <v>5</v>
      </c>
      <c r="Q10" s="28">
        <v>4.7</v>
      </c>
      <c r="R10" s="28">
        <v>4.8</v>
      </c>
      <c r="S10" s="28">
        <v>5</v>
      </c>
      <c r="T10" s="28">
        <v>5.2</v>
      </c>
      <c r="U10" s="28">
        <v>5.2</v>
      </c>
      <c r="V10" s="28">
        <v>5.2</v>
      </c>
      <c r="W10" s="28">
        <v>5.3</v>
      </c>
      <c r="X10" s="28">
        <v>5.2</v>
      </c>
      <c r="Y10" s="28">
        <v>5</v>
      </c>
      <c r="Z10" s="28">
        <v>4.7</v>
      </c>
      <c r="AA10" s="28">
        <v>4.7</v>
      </c>
      <c r="AB10" s="28">
        <v>5.2</v>
      </c>
      <c r="AC10" s="28">
        <v>5</v>
      </c>
      <c r="AD10" s="28">
        <v>4.8</v>
      </c>
      <c r="AE10" s="28">
        <v>5.2</v>
      </c>
      <c r="AF10">
        <f t="shared" si="4"/>
        <v>4.98</v>
      </c>
      <c r="AG10" s="29">
        <f t="shared" si="5"/>
        <v>49.800000000000004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3"/>
    </row>
    <row r="11" spans="1:62" ht="15">
      <c r="A11" s="22"/>
      <c r="B11" s="30" t="s">
        <v>33</v>
      </c>
      <c r="C11" s="31">
        <f>AVERAGE(C4:C10)</f>
        <v>632.8571428571429</v>
      </c>
      <c r="D11" s="32">
        <f aca="true" t="shared" si="6" ref="D11:K11">AVERAGE(D4:D10)</f>
        <v>3.751428571428572</v>
      </c>
      <c r="E11" s="32">
        <f t="shared" si="6"/>
        <v>1.4764805829124001</v>
      </c>
      <c r="F11" s="31">
        <f t="shared" si="6"/>
        <v>475</v>
      </c>
      <c r="G11" s="33">
        <f t="shared" si="6"/>
        <v>4.757142857142857</v>
      </c>
      <c r="H11" s="34">
        <f t="shared" si="6"/>
        <v>0.12568486264450301</v>
      </c>
      <c r="I11" s="31">
        <f t="shared" si="6"/>
        <v>68.42857142857143</v>
      </c>
      <c r="J11" s="35">
        <f t="shared" si="6"/>
        <v>6877.508781545317</v>
      </c>
      <c r="K11" s="35">
        <f t="shared" si="6"/>
        <v>1815.5155307001592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>
        <f>AVERAGE(AF4:AF10)</f>
        <v>5.012142857142858</v>
      </c>
      <c r="AG11" s="36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2"/>
    </row>
    <row r="12" spans="1:62" ht="15">
      <c r="A12" s="22"/>
      <c r="B12" s="30" t="s">
        <v>34</v>
      </c>
      <c r="C12" s="31">
        <f>STDEV(C4:C10)/SQRT(7)</f>
        <v>12.289036095775181</v>
      </c>
      <c r="D12" s="32">
        <f aca="true" t="shared" si="7" ref="D12:K12">STDEV(D4:D10)/SQRT(7)</f>
        <v>0.226982572977254</v>
      </c>
      <c r="E12" s="32">
        <f t="shared" si="7"/>
        <v>0.05801109779345291</v>
      </c>
      <c r="F12" s="31">
        <f t="shared" si="7"/>
        <v>43.47139179692669</v>
      </c>
      <c r="G12" s="33">
        <f t="shared" si="7"/>
        <v>0.22975882060599892</v>
      </c>
      <c r="H12" s="34">
        <f t="shared" si="7"/>
        <v>0.006473645666277279</v>
      </c>
      <c r="I12" s="31">
        <f t="shared" si="7"/>
        <v>1.9254825351576883</v>
      </c>
      <c r="J12" s="35">
        <f t="shared" si="7"/>
        <v>674.9417892032442</v>
      </c>
      <c r="K12" s="35">
        <f t="shared" si="7"/>
        <v>90.59084886948598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>
        <f>STDEV(AF4:AF10)/SQRT(7)</f>
        <v>0.05772324305785026</v>
      </c>
      <c r="AG12" s="36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2"/>
    </row>
    <row r="14" spans="1:5" ht="15">
      <c r="A14" s="49"/>
      <c r="B14" s="49"/>
      <c r="C14" s="49"/>
      <c r="D14" s="49"/>
      <c r="E14" s="49"/>
    </row>
    <row r="15" spans="1:33" ht="15">
      <c r="A15" s="22">
        <v>2</v>
      </c>
      <c r="B15">
        <v>1</v>
      </c>
      <c r="C15">
        <v>660</v>
      </c>
      <c r="D15" s="23">
        <v>4.46</v>
      </c>
      <c r="E15" s="23">
        <f aca="true" t="shared" si="8" ref="E15:E21">(D15/(C15^3))*(10^8)</f>
        <v>1.5513259314912207</v>
      </c>
      <c r="F15" s="24">
        <v>403</v>
      </c>
      <c r="G15" s="25">
        <v>5.8</v>
      </c>
      <c r="H15" s="26">
        <f aca="true" t="shared" si="9" ref="H15:H21">F15/(D15*1000)</f>
        <v>0.09035874439461883</v>
      </c>
      <c r="I15">
        <v>95</v>
      </c>
      <c r="J15" s="27">
        <f aca="true" t="shared" si="10" ref="J15:J21">(F15/G15)*I15</f>
        <v>6600.862068965517</v>
      </c>
      <c r="K15" s="27">
        <f>J15/D15</f>
        <v>1480.013916808412</v>
      </c>
      <c r="L15">
        <v>4.2</v>
      </c>
      <c r="M15">
        <v>4.5</v>
      </c>
      <c r="N15">
        <v>4.8</v>
      </c>
      <c r="O15">
        <v>5</v>
      </c>
      <c r="P15">
        <v>4.5</v>
      </c>
      <c r="Q15">
        <v>4.9</v>
      </c>
      <c r="R15">
        <v>5</v>
      </c>
      <c r="S15">
        <v>5</v>
      </c>
      <c r="T15">
        <v>5</v>
      </c>
      <c r="U15">
        <v>5</v>
      </c>
      <c r="V15">
        <v>4.9</v>
      </c>
      <c r="W15">
        <v>5</v>
      </c>
      <c r="X15">
        <v>4.3</v>
      </c>
      <c r="Y15">
        <v>4.5</v>
      </c>
      <c r="Z15">
        <v>4.2</v>
      </c>
      <c r="AA15">
        <v>4.8</v>
      </c>
      <c r="AB15">
        <v>5</v>
      </c>
      <c r="AC15">
        <v>4.9</v>
      </c>
      <c r="AD15">
        <v>5.2</v>
      </c>
      <c r="AE15">
        <v>5</v>
      </c>
      <c r="AF15">
        <f aca="true" t="shared" si="11" ref="AF15:AF20">AVERAGE(L15:AE15)</f>
        <v>4.785</v>
      </c>
      <c r="AG15" s="29">
        <f>AF15*10</f>
        <v>47.85</v>
      </c>
    </row>
    <row r="16" spans="1:33" ht="15">
      <c r="A16" s="22" t="s">
        <v>35</v>
      </c>
      <c r="B16">
        <v>2</v>
      </c>
      <c r="C16">
        <v>650</v>
      </c>
      <c r="D16" s="23">
        <v>3.63</v>
      </c>
      <c r="E16" s="23">
        <f t="shared" si="8"/>
        <v>1.3218024578971324</v>
      </c>
      <c r="F16" s="24">
        <v>228</v>
      </c>
      <c r="G16" s="25">
        <v>4.8</v>
      </c>
      <c r="H16" s="26">
        <f t="shared" si="9"/>
        <v>0.0628099173553719</v>
      </c>
      <c r="I16">
        <v>144</v>
      </c>
      <c r="J16" s="27">
        <f t="shared" si="10"/>
        <v>6840</v>
      </c>
      <c r="K16" s="27">
        <f aca="true" t="shared" si="12" ref="K16:K21">J16/D16</f>
        <v>1884.297520661157</v>
      </c>
      <c r="L16">
        <v>4.1</v>
      </c>
      <c r="M16">
        <v>3.9</v>
      </c>
      <c r="N16">
        <v>3.8</v>
      </c>
      <c r="O16">
        <v>3.4</v>
      </c>
      <c r="P16">
        <v>4</v>
      </c>
      <c r="Q16">
        <v>4</v>
      </c>
      <c r="R16">
        <v>3.5</v>
      </c>
      <c r="S16">
        <v>3.6</v>
      </c>
      <c r="T16">
        <v>3.6</v>
      </c>
      <c r="U16">
        <v>3.6</v>
      </c>
      <c r="V16">
        <v>3.8</v>
      </c>
      <c r="W16">
        <v>3.8</v>
      </c>
      <c r="X16">
        <v>3.6</v>
      </c>
      <c r="Y16">
        <v>3.5</v>
      </c>
      <c r="Z16">
        <v>3.5</v>
      </c>
      <c r="AA16">
        <v>3.6</v>
      </c>
      <c r="AB16">
        <v>3.8</v>
      </c>
      <c r="AC16">
        <v>3.4</v>
      </c>
      <c r="AD16">
        <v>4.1</v>
      </c>
      <c r="AE16">
        <v>4</v>
      </c>
      <c r="AF16">
        <f t="shared" si="11"/>
        <v>3.7299999999999995</v>
      </c>
      <c r="AG16" s="29">
        <f aca="true" t="shared" si="13" ref="AG16:AG21">AF16*10</f>
        <v>37.3</v>
      </c>
    </row>
    <row r="17" spans="1:33" ht="15">
      <c r="A17" s="22"/>
      <c r="B17">
        <v>3</v>
      </c>
      <c r="C17">
        <v>680</v>
      </c>
      <c r="D17" s="23">
        <v>4.44</v>
      </c>
      <c r="E17" s="23">
        <f t="shared" si="8"/>
        <v>1.4120700183187462</v>
      </c>
      <c r="F17" s="24">
        <v>323</v>
      </c>
      <c r="G17" s="25">
        <v>3.7</v>
      </c>
      <c r="H17" s="26">
        <f t="shared" si="9"/>
        <v>0.07274774774774775</v>
      </c>
      <c r="I17">
        <v>80</v>
      </c>
      <c r="J17" s="27">
        <f t="shared" si="10"/>
        <v>6983.783783783783</v>
      </c>
      <c r="K17" s="27">
        <f t="shared" si="12"/>
        <v>1572.924275626978</v>
      </c>
      <c r="L17">
        <v>4.1</v>
      </c>
      <c r="M17">
        <v>4.3</v>
      </c>
      <c r="N17">
        <v>3.9</v>
      </c>
      <c r="O17">
        <v>4.2</v>
      </c>
      <c r="P17">
        <v>4.5</v>
      </c>
      <c r="Q17">
        <v>4.5</v>
      </c>
      <c r="R17">
        <v>4.5</v>
      </c>
      <c r="S17">
        <v>4.5</v>
      </c>
      <c r="T17">
        <v>4.5</v>
      </c>
      <c r="U17">
        <v>3.5</v>
      </c>
      <c r="V17">
        <v>4.5</v>
      </c>
      <c r="W17">
        <v>4.5</v>
      </c>
      <c r="X17">
        <v>4.5</v>
      </c>
      <c r="Y17">
        <v>3.8</v>
      </c>
      <c r="Z17">
        <v>4.4</v>
      </c>
      <c r="AA17">
        <v>4.5</v>
      </c>
      <c r="AB17">
        <v>4</v>
      </c>
      <c r="AC17">
        <v>3.6</v>
      </c>
      <c r="AD17">
        <v>4.5</v>
      </c>
      <c r="AE17">
        <v>4.5</v>
      </c>
      <c r="AF17">
        <f t="shared" si="11"/>
        <v>4.265</v>
      </c>
      <c r="AG17" s="29">
        <f t="shared" si="13"/>
        <v>42.65</v>
      </c>
    </row>
    <row r="18" spans="1:33" ht="15">
      <c r="A18" s="22"/>
      <c r="B18">
        <v>4</v>
      </c>
      <c r="C18">
        <v>650</v>
      </c>
      <c r="D18" s="23">
        <v>3.86</v>
      </c>
      <c r="E18" s="23">
        <f t="shared" si="8"/>
        <v>1.405553026854802</v>
      </c>
      <c r="F18" s="24">
        <v>380</v>
      </c>
      <c r="G18" s="25">
        <v>4.5</v>
      </c>
      <c r="H18" s="26">
        <f t="shared" si="9"/>
        <v>0.09844559585492228</v>
      </c>
      <c r="I18">
        <v>76</v>
      </c>
      <c r="J18" s="27">
        <f t="shared" si="10"/>
        <v>6417.777777777777</v>
      </c>
      <c r="K18" s="27">
        <f t="shared" si="12"/>
        <v>1662.6367299942428</v>
      </c>
      <c r="L18">
        <v>3.3</v>
      </c>
      <c r="M18">
        <v>4.2</v>
      </c>
      <c r="N18">
        <v>4.2</v>
      </c>
      <c r="O18">
        <v>3.5</v>
      </c>
      <c r="P18">
        <v>4</v>
      </c>
      <c r="Q18">
        <v>4.8</v>
      </c>
      <c r="R18">
        <v>4.5</v>
      </c>
      <c r="S18">
        <v>3.9</v>
      </c>
      <c r="T18">
        <v>4.2</v>
      </c>
      <c r="U18">
        <v>4.5</v>
      </c>
      <c r="V18">
        <v>4.7</v>
      </c>
      <c r="W18">
        <v>4.5</v>
      </c>
      <c r="X18">
        <v>4.7</v>
      </c>
      <c r="Y18">
        <v>4.8</v>
      </c>
      <c r="Z18">
        <v>4.8</v>
      </c>
      <c r="AA18">
        <v>4.9</v>
      </c>
      <c r="AB18">
        <v>4.6</v>
      </c>
      <c r="AC18">
        <v>4.8</v>
      </c>
      <c r="AD18">
        <v>4.5</v>
      </c>
      <c r="AE18">
        <v>4.6</v>
      </c>
      <c r="AF18">
        <f t="shared" si="11"/>
        <v>4.4</v>
      </c>
      <c r="AG18" s="29">
        <f t="shared" si="13"/>
        <v>44</v>
      </c>
    </row>
    <row r="19" spans="1:33" ht="15">
      <c r="A19" s="22"/>
      <c r="B19">
        <v>5</v>
      </c>
      <c r="C19">
        <v>695</v>
      </c>
      <c r="D19" s="23">
        <v>4.62</v>
      </c>
      <c r="E19" s="23">
        <f t="shared" si="8"/>
        <v>1.376219039260595</v>
      </c>
      <c r="F19" s="24">
        <v>530</v>
      </c>
      <c r="G19" s="25">
        <v>4.9</v>
      </c>
      <c r="H19" s="26">
        <f t="shared" si="9"/>
        <v>0.11471861471861472</v>
      </c>
      <c r="I19">
        <v>100</v>
      </c>
      <c r="J19" s="27">
        <f t="shared" si="10"/>
        <v>10816.326530612245</v>
      </c>
      <c r="K19" s="27">
        <f t="shared" si="12"/>
        <v>2341.196218747239</v>
      </c>
      <c r="L19">
        <v>4.3</v>
      </c>
      <c r="M19">
        <v>4.6</v>
      </c>
      <c r="N19">
        <v>4.3</v>
      </c>
      <c r="O19">
        <v>4.4</v>
      </c>
      <c r="P19">
        <v>4.3</v>
      </c>
      <c r="Q19">
        <v>4.3</v>
      </c>
      <c r="R19">
        <v>4.4</v>
      </c>
      <c r="S19">
        <v>4.4</v>
      </c>
      <c r="T19">
        <v>4.3</v>
      </c>
      <c r="U19">
        <v>4.5</v>
      </c>
      <c r="V19">
        <v>4.5</v>
      </c>
      <c r="W19">
        <v>4.5</v>
      </c>
      <c r="X19">
        <v>4.7</v>
      </c>
      <c r="Y19">
        <v>4.3</v>
      </c>
      <c r="Z19">
        <v>4.2</v>
      </c>
      <c r="AA19">
        <v>4.5</v>
      </c>
      <c r="AB19">
        <v>4.7</v>
      </c>
      <c r="AC19">
        <v>4.2</v>
      </c>
      <c r="AD19">
        <v>4.3</v>
      </c>
      <c r="AE19">
        <v>4.3</v>
      </c>
      <c r="AF19">
        <f t="shared" si="11"/>
        <v>4.4</v>
      </c>
      <c r="AG19" s="29">
        <f t="shared" si="13"/>
        <v>44</v>
      </c>
    </row>
    <row r="20" spans="1:33" ht="15">
      <c r="A20" s="22"/>
      <c r="B20">
        <v>6</v>
      </c>
      <c r="C20">
        <v>655</v>
      </c>
      <c r="D20" s="23">
        <v>3.78</v>
      </c>
      <c r="E20" s="23">
        <f t="shared" si="8"/>
        <v>1.34514127764401</v>
      </c>
      <c r="F20" s="24">
        <v>442</v>
      </c>
      <c r="G20" s="25">
        <v>4.7</v>
      </c>
      <c r="H20" s="26">
        <f t="shared" si="9"/>
        <v>0.11693121693121693</v>
      </c>
      <c r="I20">
        <v>80</v>
      </c>
      <c r="J20" s="27">
        <f t="shared" si="10"/>
        <v>7523.404255319148</v>
      </c>
      <c r="K20" s="27">
        <f t="shared" si="12"/>
        <v>1990.3185860632668</v>
      </c>
      <c r="L20">
        <v>4.3</v>
      </c>
      <c r="M20">
        <v>4.5</v>
      </c>
      <c r="N20">
        <v>4.7</v>
      </c>
      <c r="O20">
        <v>4.8</v>
      </c>
      <c r="P20">
        <v>4.5</v>
      </c>
      <c r="Q20">
        <v>4.7</v>
      </c>
      <c r="R20">
        <v>4.6</v>
      </c>
      <c r="S20">
        <v>4.6</v>
      </c>
      <c r="T20">
        <v>4.8</v>
      </c>
      <c r="U20">
        <v>4.6</v>
      </c>
      <c r="V20">
        <v>4.6</v>
      </c>
      <c r="W20">
        <v>4.7</v>
      </c>
      <c r="X20">
        <v>4.8</v>
      </c>
      <c r="Y20">
        <v>4.7</v>
      </c>
      <c r="Z20">
        <v>4.6</v>
      </c>
      <c r="AA20">
        <v>4.7</v>
      </c>
      <c r="AB20">
        <v>4.5</v>
      </c>
      <c r="AC20">
        <v>4.7</v>
      </c>
      <c r="AD20">
        <v>4.5</v>
      </c>
      <c r="AE20">
        <v>4.6</v>
      </c>
      <c r="AF20">
        <f t="shared" si="11"/>
        <v>4.625</v>
      </c>
      <c r="AG20" s="29">
        <f t="shared" si="13"/>
        <v>46.25</v>
      </c>
    </row>
    <row r="21" spans="1:33" ht="15">
      <c r="A21" s="22"/>
      <c r="B21">
        <v>7</v>
      </c>
      <c r="C21">
        <v>620</v>
      </c>
      <c r="D21" s="23">
        <v>3.46</v>
      </c>
      <c r="E21" s="23">
        <f t="shared" si="8"/>
        <v>1.4517807391494075</v>
      </c>
      <c r="F21" s="24">
        <v>392</v>
      </c>
      <c r="G21" s="25">
        <v>4.4</v>
      </c>
      <c r="H21" s="26">
        <f t="shared" si="9"/>
        <v>0.11329479768786127</v>
      </c>
      <c r="I21">
        <v>69</v>
      </c>
      <c r="J21" s="27">
        <f t="shared" si="10"/>
        <v>6147.272727272726</v>
      </c>
      <c r="K21" s="27">
        <f t="shared" si="12"/>
        <v>1776.668418286915</v>
      </c>
      <c r="L21">
        <v>4.6</v>
      </c>
      <c r="M21">
        <v>5.2</v>
      </c>
      <c r="N21">
        <v>4.6</v>
      </c>
      <c r="O21">
        <v>4.5</v>
      </c>
      <c r="P21">
        <v>4.3</v>
      </c>
      <c r="Q21">
        <v>5</v>
      </c>
      <c r="R21">
        <v>4.7</v>
      </c>
      <c r="S21">
        <v>5</v>
      </c>
      <c r="T21">
        <v>4.5</v>
      </c>
      <c r="U21">
        <v>4.8</v>
      </c>
      <c r="V21">
        <v>5.2</v>
      </c>
      <c r="W21">
        <v>5.3</v>
      </c>
      <c r="X21">
        <v>5</v>
      </c>
      <c r="Y21">
        <v>5</v>
      </c>
      <c r="Z21">
        <v>4.8</v>
      </c>
      <c r="AA21">
        <v>4.7</v>
      </c>
      <c r="AB21">
        <v>4.8</v>
      </c>
      <c r="AC21">
        <v>4.9</v>
      </c>
      <c r="AD21">
        <v>4.9</v>
      </c>
      <c r="AE21">
        <v>4.9</v>
      </c>
      <c r="AF21">
        <f>AVERAGE(L21:AE21)</f>
        <v>4.835</v>
      </c>
      <c r="AG21" s="29">
        <f t="shared" si="13"/>
        <v>48.35</v>
      </c>
    </row>
    <row r="22" spans="1:32" ht="15">
      <c r="A22" s="22"/>
      <c r="B22" s="30" t="s">
        <v>33</v>
      </c>
      <c r="C22" s="31">
        <f aca="true" t="shared" si="14" ref="C22:K22">AVERAGE(C15:C21)</f>
        <v>658.5714285714286</v>
      </c>
      <c r="D22" s="32">
        <f t="shared" si="14"/>
        <v>4.0357142857142865</v>
      </c>
      <c r="E22" s="32">
        <f t="shared" si="14"/>
        <v>1.4091274986594164</v>
      </c>
      <c r="F22" s="31">
        <f t="shared" si="14"/>
        <v>385.42857142857144</v>
      </c>
      <c r="G22" s="33">
        <f t="shared" si="14"/>
        <v>4.685714285714286</v>
      </c>
      <c r="H22" s="34">
        <f t="shared" si="14"/>
        <v>0.09561523352719337</v>
      </c>
      <c r="I22" s="31">
        <f t="shared" si="14"/>
        <v>92</v>
      </c>
      <c r="J22" s="35">
        <f t="shared" si="14"/>
        <v>7332.775306247314</v>
      </c>
      <c r="K22" s="35">
        <f t="shared" si="14"/>
        <v>1815.436523741173</v>
      </c>
      <c r="AF22" s="31">
        <f>AVERAGE(AF15:AF21)</f>
        <v>4.434285714285714</v>
      </c>
    </row>
    <row r="23" spans="1:32" ht="15">
      <c r="A23" s="22"/>
      <c r="B23" s="30" t="s">
        <v>34</v>
      </c>
      <c r="C23" s="31">
        <f>STDEV(C15:C21)/SQRT(7)</f>
        <v>9.044485672963132</v>
      </c>
      <c r="D23" s="32">
        <f aca="true" t="shared" si="15" ref="D23:K23">STDEV(D15:D21)/SQRT(7)</f>
        <v>0.17438131648033411</v>
      </c>
      <c r="E23" s="32">
        <f t="shared" si="15"/>
        <v>0.02881137110946887</v>
      </c>
      <c r="F23" s="31">
        <f t="shared" si="15"/>
        <v>35.578121382226406</v>
      </c>
      <c r="G23" s="33">
        <f t="shared" si="15"/>
        <v>0.23847588620093146</v>
      </c>
      <c r="H23" s="34">
        <f t="shared" si="15"/>
        <v>0.00811616496090478</v>
      </c>
      <c r="I23" s="31">
        <f t="shared" si="15"/>
        <v>9.574271077563381</v>
      </c>
      <c r="J23" s="35">
        <f t="shared" si="15"/>
        <v>603.8453157131547</v>
      </c>
      <c r="K23" s="35">
        <f t="shared" si="15"/>
        <v>109.96970234355884</v>
      </c>
      <c r="AF23" s="31">
        <f>STDEV(AF15:AF21)/SQRT(7)</f>
        <v>0.14200699417478646</v>
      </c>
    </row>
    <row r="25" spans="1:33" ht="15">
      <c r="A25" s="22">
        <v>3</v>
      </c>
      <c r="B25">
        <v>1</v>
      </c>
      <c r="C25">
        <v>640</v>
      </c>
      <c r="D25" s="23">
        <v>4</v>
      </c>
      <c r="E25" s="23">
        <f>(D25/(C25^3))*(10^8)</f>
        <v>1.52587890625</v>
      </c>
      <c r="F25" s="24">
        <v>565</v>
      </c>
      <c r="G25" s="25">
        <v>5.5</v>
      </c>
      <c r="H25" s="26">
        <f>F25/(D25*1000)</f>
        <v>0.14125</v>
      </c>
      <c r="I25">
        <v>66</v>
      </c>
      <c r="J25" s="27">
        <f>(F25/G25)*I25</f>
        <v>6780</v>
      </c>
      <c r="K25" s="27">
        <f>J25/D25</f>
        <v>1695</v>
      </c>
      <c r="L25">
        <v>4.6</v>
      </c>
      <c r="M25">
        <v>4.8</v>
      </c>
      <c r="N25">
        <v>5.2</v>
      </c>
      <c r="O25">
        <v>5</v>
      </c>
      <c r="P25">
        <v>5</v>
      </c>
      <c r="Q25">
        <v>5.2</v>
      </c>
      <c r="R25">
        <v>5</v>
      </c>
      <c r="S25">
        <v>5.5</v>
      </c>
      <c r="T25">
        <v>5</v>
      </c>
      <c r="U25">
        <v>5.2</v>
      </c>
      <c r="V25">
        <v>5.6</v>
      </c>
      <c r="W25">
        <v>6.5</v>
      </c>
      <c r="X25">
        <v>5</v>
      </c>
      <c r="Y25">
        <v>5.2</v>
      </c>
      <c r="Z25">
        <v>4.9</v>
      </c>
      <c r="AA25">
        <v>5</v>
      </c>
      <c r="AB25">
        <v>5.8</v>
      </c>
      <c r="AC25">
        <v>5</v>
      </c>
      <c r="AD25">
        <v>5.5</v>
      </c>
      <c r="AE25">
        <v>5.3</v>
      </c>
      <c r="AF25">
        <f>AVERAGE(L25:AE25)</f>
        <v>5.215</v>
      </c>
      <c r="AG25" s="29">
        <f>AF25*10</f>
        <v>52.15</v>
      </c>
    </row>
    <row r="26" spans="1:33" ht="15">
      <c r="A26" s="22" t="s">
        <v>36</v>
      </c>
      <c r="B26">
        <v>2</v>
      </c>
      <c r="C26">
        <v>630</v>
      </c>
      <c r="D26" s="23">
        <v>3.16</v>
      </c>
      <c r="E26" s="23">
        <f>(D26/(C26^3))*(10^8)</f>
        <v>1.2637624126664189</v>
      </c>
      <c r="F26" s="24">
        <v>306</v>
      </c>
      <c r="G26" s="25">
        <v>4.7</v>
      </c>
      <c r="H26" s="26">
        <f>F26/(D26*1000)</f>
        <v>0.09683544303797469</v>
      </c>
      <c r="I26">
        <v>65</v>
      </c>
      <c r="J26" s="27">
        <f>(F26/G26)*I26</f>
        <v>4231.914893617021</v>
      </c>
      <c r="K26" s="27">
        <f>J26/D26</f>
        <v>1339.213573929437</v>
      </c>
      <c r="L26">
        <v>5.3</v>
      </c>
      <c r="M26">
        <v>5.3</v>
      </c>
      <c r="N26">
        <v>5</v>
      </c>
      <c r="O26">
        <v>5</v>
      </c>
      <c r="P26">
        <v>5.6</v>
      </c>
      <c r="Q26">
        <v>4.9</v>
      </c>
      <c r="R26">
        <v>5.8</v>
      </c>
      <c r="S26">
        <v>5.3</v>
      </c>
      <c r="T26">
        <v>5.3</v>
      </c>
      <c r="U26">
        <v>5.5</v>
      </c>
      <c r="V26">
        <v>4.8</v>
      </c>
      <c r="W26">
        <v>5.8</v>
      </c>
      <c r="X26">
        <v>4.8</v>
      </c>
      <c r="Y26">
        <v>4.5</v>
      </c>
      <c r="Z26">
        <v>5.2</v>
      </c>
      <c r="AA26">
        <v>4.8</v>
      </c>
      <c r="AB26">
        <v>4.8</v>
      </c>
      <c r="AC26">
        <v>5.3</v>
      </c>
      <c r="AD26">
        <v>5</v>
      </c>
      <c r="AE26">
        <v>5.1</v>
      </c>
      <c r="AF26">
        <f>AVERAGE(L26:AE26)</f>
        <v>5.154999999999999</v>
      </c>
      <c r="AG26" s="29">
        <f>AF26*10</f>
        <v>51.55</v>
      </c>
    </row>
    <row r="27" spans="1:33" ht="15">
      <c r="A27" s="22"/>
      <c r="B27">
        <v>3</v>
      </c>
      <c r="C27">
        <v>710</v>
      </c>
      <c r="D27" s="23">
        <v>5.5</v>
      </c>
      <c r="E27" s="23">
        <f>(D27/(C27^3))*(10^8)</f>
        <v>1.5366948766592814</v>
      </c>
      <c r="F27" s="24">
        <v>862</v>
      </c>
      <c r="G27" s="25">
        <v>6.1</v>
      </c>
      <c r="H27" s="26">
        <f>F27/(D27*1000)</f>
        <v>0.15672727272727272</v>
      </c>
      <c r="I27">
        <v>69</v>
      </c>
      <c r="J27" s="27">
        <f>(F27/G27)*I27</f>
        <v>9750.49180327869</v>
      </c>
      <c r="K27" s="27">
        <f>J27/D27</f>
        <v>1772.8166915052163</v>
      </c>
      <c r="L27">
        <v>5.5</v>
      </c>
      <c r="M27">
        <v>5.5</v>
      </c>
      <c r="N27">
        <v>5.5</v>
      </c>
      <c r="O27">
        <v>5.5</v>
      </c>
      <c r="P27">
        <v>6</v>
      </c>
      <c r="Q27">
        <v>5.5</v>
      </c>
      <c r="R27">
        <v>5.6</v>
      </c>
      <c r="S27">
        <v>5.8</v>
      </c>
      <c r="T27">
        <v>5.6</v>
      </c>
      <c r="U27">
        <v>5.8</v>
      </c>
      <c r="V27">
        <v>5</v>
      </c>
      <c r="W27">
        <v>4.8</v>
      </c>
      <c r="X27">
        <v>5.9</v>
      </c>
      <c r="Y27">
        <v>5.7</v>
      </c>
      <c r="Z27">
        <v>5.6</v>
      </c>
      <c r="AA27">
        <v>5.5</v>
      </c>
      <c r="AB27">
        <v>5.6</v>
      </c>
      <c r="AC27">
        <v>5.6</v>
      </c>
      <c r="AD27">
        <v>5.7</v>
      </c>
      <c r="AE27">
        <v>5.7</v>
      </c>
      <c r="AF27">
        <f>AVERAGE(L27:AE27)</f>
        <v>5.569999999999999</v>
      </c>
      <c r="AG27" s="29">
        <f>AF27*10</f>
        <v>55.699999999999996</v>
      </c>
    </row>
    <row r="28" spans="1:33" ht="15">
      <c r="A28" s="22"/>
      <c r="B28">
        <v>4</v>
      </c>
      <c r="C28">
        <v>690</v>
      </c>
      <c r="D28" s="23">
        <v>4.72</v>
      </c>
      <c r="E28" s="23">
        <f>(D28/(C28^3))*(10^8)</f>
        <v>1.4367947301291593</v>
      </c>
      <c r="F28" s="24">
        <v>494</v>
      </c>
      <c r="G28" s="25">
        <v>5.9</v>
      </c>
      <c r="H28" s="26">
        <f>F28/(D28*1000)</f>
        <v>0.10466101694915254</v>
      </c>
      <c r="I28">
        <v>83</v>
      </c>
      <c r="J28" s="27">
        <f>(F28/G28)*I28</f>
        <v>6949.4915254237285</v>
      </c>
      <c r="K28" s="27">
        <f>J28/D28</f>
        <v>1472.3498994541799</v>
      </c>
      <c r="L28">
        <v>5.6</v>
      </c>
      <c r="M28">
        <v>5.2</v>
      </c>
      <c r="N28">
        <v>5.2</v>
      </c>
      <c r="O28">
        <v>5.7</v>
      </c>
      <c r="P28">
        <v>5.3</v>
      </c>
      <c r="Q28">
        <v>5.3</v>
      </c>
      <c r="R28">
        <v>5.3</v>
      </c>
      <c r="S28">
        <v>5.2</v>
      </c>
      <c r="T28">
        <v>4.8</v>
      </c>
      <c r="U28">
        <v>5.2</v>
      </c>
      <c r="V28">
        <v>5.5</v>
      </c>
      <c r="W28">
        <v>5.8</v>
      </c>
      <c r="X28">
        <v>5</v>
      </c>
      <c r="Y28">
        <v>5.5</v>
      </c>
      <c r="Z28">
        <v>5.2</v>
      </c>
      <c r="AA28">
        <v>5.6</v>
      </c>
      <c r="AB28">
        <v>6</v>
      </c>
      <c r="AC28">
        <v>5.8</v>
      </c>
      <c r="AD28">
        <v>5.4</v>
      </c>
      <c r="AE28">
        <v>5.4</v>
      </c>
      <c r="AF28">
        <f>AVERAGE(L28:AE28)</f>
        <v>5.4</v>
      </c>
      <c r="AG28" s="29">
        <f>AF28*10</f>
        <v>54</v>
      </c>
    </row>
    <row r="29" spans="1:11" ht="15">
      <c r="A29" s="22"/>
      <c r="B29">
        <v>5</v>
      </c>
      <c r="D29" s="23"/>
      <c r="E29" s="23"/>
      <c r="F29" s="24"/>
      <c r="G29" s="25"/>
      <c r="H29" s="26"/>
      <c r="J29" s="27"/>
      <c r="K29" s="27"/>
    </row>
    <row r="30" spans="1:11" ht="15">
      <c r="A30" s="22"/>
      <c r="B30">
        <v>6</v>
      </c>
      <c r="D30" s="23"/>
      <c r="E30" s="23"/>
      <c r="F30" s="24"/>
      <c r="G30" s="25"/>
      <c r="H30" s="26"/>
      <c r="J30" s="27"/>
      <c r="K30" s="27"/>
    </row>
    <row r="31" spans="1:11" ht="15">
      <c r="A31" s="22"/>
      <c r="B31">
        <v>7</v>
      </c>
      <c r="D31" s="23"/>
      <c r="E31" s="23"/>
      <c r="F31" s="24"/>
      <c r="G31" s="25"/>
      <c r="H31" s="26"/>
      <c r="J31" s="27"/>
      <c r="K31" s="27"/>
    </row>
    <row r="32" spans="1:32" ht="15">
      <c r="A32" s="22"/>
      <c r="B32" s="30" t="s">
        <v>33</v>
      </c>
      <c r="C32" s="31">
        <f aca="true" t="shared" si="16" ref="C32:K32">AVERAGE(C25:C31)</f>
        <v>667.5</v>
      </c>
      <c r="D32" s="32">
        <f t="shared" si="16"/>
        <v>4.345</v>
      </c>
      <c r="E32" s="32">
        <f t="shared" si="16"/>
        <v>1.4407827314262152</v>
      </c>
      <c r="F32" s="31">
        <f t="shared" si="16"/>
        <v>556.75</v>
      </c>
      <c r="G32" s="33">
        <f t="shared" si="16"/>
        <v>5.549999999999999</v>
      </c>
      <c r="H32" s="34">
        <f t="shared" si="16"/>
        <v>0.12486843317859998</v>
      </c>
      <c r="I32" s="31">
        <f t="shared" si="16"/>
        <v>70.75</v>
      </c>
      <c r="J32" s="35">
        <f t="shared" si="16"/>
        <v>6927.97455557986</v>
      </c>
      <c r="K32" s="35">
        <f t="shared" si="16"/>
        <v>1569.8450412222082</v>
      </c>
      <c r="AF32" s="31">
        <f>AVERAGE(AF25:AF31)</f>
        <v>5.334999999999999</v>
      </c>
    </row>
    <row r="33" spans="1:32" ht="15">
      <c r="A33" s="22"/>
      <c r="B33" s="30" t="s">
        <v>34</v>
      </c>
      <c r="C33" s="31">
        <f>STDEV(C25:C31)/SQRT(7)</f>
        <v>14.59778195806603</v>
      </c>
      <c r="D33" s="32">
        <f aca="true" t="shared" si="17" ref="D33:K33">STDEV(D25:D31)/SQRT(7)</f>
        <v>0.3778321622852448</v>
      </c>
      <c r="E33" s="32">
        <f t="shared" si="17"/>
        <v>0.04770574288131165</v>
      </c>
      <c r="F33" s="31">
        <f t="shared" si="17"/>
        <v>87.3031799999017</v>
      </c>
      <c r="G33" s="33">
        <f t="shared" si="17"/>
        <v>0.23401261667248785</v>
      </c>
      <c r="H33" s="34">
        <f t="shared" si="17"/>
        <v>0.010861749389500486</v>
      </c>
      <c r="I33" s="31">
        <f t="shared" si="17"/>
        <v>3.152852072406219</v>
      </c>
      <c r="J33" s="35">
        <f t="shared" si="17"/>
        <v>852.383234944707</v>
      </c>
      <c r="K33" s="35">
        <f t="shared" si="17"/>
        <v>75.45336967427671</v>
      </c>
      <c r="AF33" s="31">
        <f>STDEV(AF25:AF31)/SQRT(7)</f>
        <v>0.07113032974423647</v>
      </c>
    </row>
    <row r="35" ht="15">
      <c r="L35" t="s">
        <v>37</v>
      </c>
    </row>
    <row r="36" ht="15">
      <c r="B36" t="s">
        <v>38</v>
      </c>
    </row>
    <row r="37" spans="2:12" ht="15">
      <c r="B37" t="s">
        <v>39</v>
      </c>
      <c r="C37">
        <v>1.995</v>
      </c>
      <c r="D37">
        <v>1.068</v>
      </c>
      <c r="E37">
        <v>0.505</v>
      </c>
      <c r="F37">
        <v>1.997</v>
      </c>
      <c r="H37">
        <v>4.109</v>
      </c>
      <c r="J37">
        <v>0.124</v>
      </c>
      <c r="K37">
        <v>1.451</v>
      </c>
      <c r="L37">
        <v>16</v>
      </c>
    </row>
    <row r="38" spans="2:12" ht="15">
      <c r="B38" t="s">
        <v>40</v>
      </c>
      <c r="C38">
        <v>0.171</v>
      </c>
      <c r="D38">
        <v>0.368</v>
      </c>
      <c r="E38">
        <v>0.613</v>
      </c>
      <c r="F38">
        <v>0.17</v>
      </c>
      <c r="H38">
        <v>0.038</v>
      </c>
      <c r="J38">
        <v>0.884</v>
      </c>
      <c r="K38">
        <v>0.265</v>
      </c>
      <c r="L38">
        <v>0.0001</v>
      </c>
    </row>
    <row r="39" spans="2:12" ht="15">
      <c r="B39" t="s">
        <v>41</v>
      </c>
      <c r="H39" t="s">
        <v>42</v>
      </c>
      <c r="L39" t="s">
        <v>42</v>
      </c>
    </row>
    <row r="40" spans="8:12" ht="15">
      <c r="H40" t="s">
        <v>43</v>
      </c>
      <c r="L40" t="s">
        <v>43</v>
      </c>
    </row>
    <row r="41" spans="8:12" ht="15">
      <c r="H41" t="s">
        <v>42</v>
      </c>
      <c r="L41" t="s">
        <v>42</v>
      </c>
    </row>
  </sheetData>
  <sheetProtection/>
  <mergeCells count="2">
    <mergeCell ref="L1:BI1"/>
    <mergeCell ref="A14:E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H31" sqref="H31"/>
    </sheetView>
  </sheetViews>
  <sheetFormatPr defaultColWidth="9.140625" defaultRowHeight="15"/>
  <cols>
    <col min="1" max="2" width="9.140625" style="37" customWidth="1"/>
    <col min="3" max="3" width="12.8515625" style="37" customWidth="1"/>
    <col min="4" max="4" width="14.7109375" style="37" customWidth="1"/>
    <col min="5" max="5" width="12.8515625" style="37" customWidth="1"/>
    <col min="6" max="6" width="14.57421875" style="37" customWidth="1"/>
    <col min="7" max="7" width="11.57421875" style="37" customWidth="1"/>
    <col min="8" max="8" width="12.57421875" style="37" customWidth="1"/>
    <col min="9" max="12" width="9.140625" style="37" customWidth="1"/>
    <col min="13" max="13" width="12.00390625" style="37" customWidth="1"/>
    <col min="14" max="14" width="10.57421875" style="37" customWidth="1"/>
    <col min="15" max="15" width="11.8515625" style="37" customWidth="1"/>
    <col min="16" max="17" width="11.421875" style="37" customWidth="1"/>
    <col min="18" max="18" width="11.57421875" style="37" customWidth="1"/>
    <col min="19" max="19" width="14.57421875" style="37" customWidth="1"/>
    <col min="20" max="20" width="14.00390625" style="37" customWidth="1"/>
    <col min="21" max="21" width="15.140625" style="37" customWidth="1"/>
    <col min="22" max="16384" width="9.140625" style="37" customWidth="1"/>
  </cols>
  <sheetData>
    <row r="1" spans="2:26" ht="15">
      <c r="B1" s="37" t="s">
        <v>51</v>
      </c>
      <c r="C1" s="37" t="s">
        <v>52</v>
      </c>
      <c r="D1" s="37" t="s">
        <v>53</v>
      </c>
      <c r="E1" s="37" t="s">
        <v>54</v>
      </c>
      <c r="F1" s="37" t="s">
        <v>55</v>
      </c>
      <c r="G1" s="37" t="s">
        <v>56</v>
      </c>
      <c r="H1" s="37" t="s">
        <v>57</v>
      </c>
      <c r="L1" s="37" t="s">
        <v>58</v>
      </c>
      <c r="M1" s="37" t="s">
        <v>59</v>
      </c>
      <c r="N1" s="37" t="s">
        <v>60</v>
      </c>
      <c r="O1" s="37" t="s">
        <v>61</v>
      </c>
      <c r="P1" s="37" t="s">
        <v>62</v>
      </c>
      <c r="Q1" s="37" t="s">
        <v>63</v>
      </c>
      <c r="R1" s="37" t="s">
        <v>64</v>
      </c>
      <c r="S1" s="37" t="s">
        <v>65</v>
      </c>
      <c r="T1" s="37" t="s">
        <v>66</v>
      </c>
      <c r="U1" s="37" t="s">
        <v>67</v>
      </c>
      <c r="W1" s="37" t="s">
        <v>68</v>
      </c>
      <c r="X1" s="37" t="s">
        <v>69</v>
      </c>
      <c r="Y1" s="37" t="s">
        <v>70</v>
      </c>
      <c r="Z1" s="37" t="s">
        <v>71</v>
      </c>
    </row>
    <row r="2" spans="1:26" ht="15">
      <c r="A2" s="37" t="s">
        <v>72</v>
      </c>
      <c r="B2" s="37">
        <v>20.6614</v>
      </c>
      <c r="C2" s="37">
        <v>5.782</v>
      </c>
      <c r="D2" s="37">
        <v>0.0284</v>
      </c>
      <c r="E2" s="37">
        <v>101.2969</v>
      </c>
      <c r="F2" s="37">
        <v>1.4962</v>
      </c>
      <c r="G2" s="37">
        <v>84.3931</v>
      </c>
      <c r="H2" s="37">
        <v>71.05</v>
      </c>
      <c r="L2" s="37">
        <v>4.13</v>
      </c>
      <c r="M2" s="37">
        <v>0.194</v>
      </c>
      <c r="N2" s="37">
        <v>656.4286</v>
      </c>
      <c r="O2" s="37">
        <v>11.5838</v>
      </c>
      <c r="P2" s="37">
        <v>1.4561</v>
      </c>
      <c r="Q2" s="37">
        <v>0.0306</v>
      </c>
      <c r="R2" s="37">
        <v>7.074</v>
      </c>
      <c r="S2" s="37">
        <v>0.5074</v>
      </c>
      <c r="T2" s="37">
        <v>1.7193</v>
      </c>
      <c r="U2" s="37">
        <v>0.1077</v>
      </c>
      <c r="W2" s="37">
        <v>-3</v>
      </c>
      <c r="X2" s="37">
        <v>0</v>
      </c>
      <c r="Y2" s="37">
        <v>0</v>
      </c>
      <c r="Z2" s="37">
        <v>0</v>
      </c>
    </row>
    <row r="3" spans="1:26" ht="15">
      <c r="A3" s="37" t="s">
        <v>73</v>
      </c>
      <c r="B3" s="37">
        <v>11.2099</v>
      </c>
      <c r="C3" s="37">
        <v>5.422</v>
      </c>
      <c r="D3" s="37">
        <v>0.0759</v>
      </c>
      <c r="E3" s="37">
        <v>83.6897</v>
      </c>
      <c r="F3" s="37">
        <v>3.5093</v>
      </c>
      <c r="G3" s="37">
        <v>65.7075</v>
      </c>
      <c r="H3" s="37">
        <v>48.3</v>
      </c>
      <c r="L3" s="37">
        <v>3.928</v>
      </c>
      <c r="M3" s="37">
        <v>0.3187</v>
      </c>
      <c r="N3" s="37">
        <v>667</v>
      </c>
      <c r="O3" s="37">
        <v>17.2916</v>
      </c>
      <c r="P3" s="37">
        <v>1.3111</v>
      </c>
      <c r="Q3" s="37">
        <v>0.0254</v>
      </c>
      <c r="R3" s="37">
        <v>4.8166</v>
      </c>
      <c r="S3" s="37">
        <v>1.262</v>
      </c>
      <c r="T3" s="37">
        <v>1.1741</v>
      </c>
      <c r="U3" s="37">
        <v>0.2439</v>
      </c>
      <c r="W3" s="37">
        <v>0</v>
      </c>
      <c r="X3" s="37">
        <v>0</v>
      </c>
      <c r="Y3" s="37">
        <v>0</v>
      </c>
      <c r="Z3" s="37">
        <v>0</v>
      </c>
    </row>
    <row r="4" spans="1:26" ht="15">
      <c r="A4" s="37" t="s">
        <v>74</v>
      </c>
      <c r="B4" s="37">
        <v>16.2427</v>
      </c>
      <c r="C4" s="37">
        <v>6.0553</v>
      </c>
      <c r="D4" s="37">
        <v>0.0174</v>
      </c>
      <c r="E4" s="37">
        <v>116.3078</v>
      </c>
      <c r="F4" s="37">
        <v>1.0038</v>
      </c>
      <c r="G4" s="37">
        <v>26.0181</v>
      </c>
      <c r="H4" s="37">
        <v>6.2</v>
      </c>
      <c r="L4" s="37">
        <v>4.14</v>
      </c>
      <c r="M4" s="37">
        <v>0.6004</v>
      </c>
      <c r="N4" s="37">
        <v>666.6667</v>
      </c>
      <c r="O4" s="37">
        <v>32.1887</v>
      </c>
      <c r="P4" s="37">
        <v>1.3801</v>
      </c>
      <c r="Q4" s="37">
        <v>0.029</v>
      </c>
      <c r="R4" s="37">
        <v>5.0813</v>
      </c>
      <c r="S4" s="37">
        <v>1.3671</v>
      </c>
      <c r="T4" s="37">
        <v>1.1956</v>
      </c>
      <c r="U4" s="37">
        <v>0.1905</v>
      </c>
      <c r="W4" s="37">
        <v>4</v>
      </c>
      <c r="X4" s="37">
        <v>14.2857</v>
      </c>
      <c r="Y4" s="37">
        <v>0</v>
      </c>
      <c r="Z4" s="37">
        <v>0</v>
      </c>
    </row>
    <row r="5" spans="23:26" ht="15">
      <c r="W5" s="37">
        <v>7</v>
      </c>
      <c r="X5" s="37">
        <v>28.5714</v>
      </c>
      <c r="Y5" s="37">
        <v>0</v>
      </c>
      <c r="Z5" s="37">
        <v>0</v>
      </c>
    </row>
    <row r="6" spans="23:26" ht="15">
      <c r="W6" s="37">
        <v>11</v>
      </c>
      <c r="X6" s="37">
        <v>71.4286</v>
      </c>
      <c r="Y6" s="37">
        <v>14.2857</v>
      </c>
      <c r="Z6" s="37">
        <v>0</v>
      </c>
    </row>
    <row r="7" spans="23:26" ht="15">
      <c r="W7" s="37">
        <v>14</v>
      </c>
      <c r="X7" s="37">
        <v>85.7143</v>
      </c>
      <c r="Y7" s="37">
        <v>28.5714</v>
      </c>
      <c r="Z7" s="37">
        <v>33.3333</v>
      </c>
    </row>
    <row r="8" spans="23:26" ht="15">
      <c r="W8" s="37">
        <v>18</v>
      </c>
      <c r="X8" s="37">
        <v>85.7143</v>
      </c>
      <c r="Y8" s="37">
        <v>57.1429</v>
      </c>
      <c r="Z8" s="37">
        <v>33.3333</v>
      </c>
    </row>
    <row r="9" spans="23:26" ht="15">
      <c r="W9" s="37">
        <v>21</v>
      </c>
      <c r="X9" s="37">
        <v>85.7143</v>
      </c>
      <c r="Y9" s="37">
        <v>57.1429</v>
      </c>
      <c r="Z9" s="37">
        <v>50</v>
      </c>
    </row>
    <row r="10" spans="23:26" ht="15">
      <c r="W10" s="37">
        <v>24</v>
      </c>
      <c r="X10" s="37">
        <v>100</v>
      </c>
      <c r="Y10" s="37">
        <v>71.4286</v>
      </c>
      <c r="Z10" s="37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M37" sqref="M37"/>
    </sheetView>
  </sheetViews>
  <sheetFormatPr defaultColWidth="9.140625" defaultRowHeight="15"/>
  <sheetData>
    <row r="1" spans="1:8" ht="15">
      <c r="A1" s="51" t="s">
        <v>11</v>
      </c>
      <c r="B1" s="51"/>
      <c r="C1" s="51"/>
      <c r="D1" s="51"/>
      <c r="E1" s="51"/>
      <c r="F1" s="51"/>
      <c r="G1" s="51"/>
      <c r="H1" s="51"/>
    </row>
    <row r="2" spans="1:8" ht="15">
      <c r="A2" s="51" t="s">
        <v>12</v>
      </c>
      <c r="B2" s="51"/>
      <c r="C2" s="51"/>
      <c r="D2" s="51"/>
      <c r="E2" s="51"/>
      <c r="F2" s="51"/>
      <c r="G2" s="51"/>
      <c r="H2" s="51"/>
    </row>
    <row r="3" spans="1:8" ht="15">
      <c r="A3" s="51" t="s">
        <v>13</v>
      </c>
      <c r="B3" s="51"/>
      <c r="C3" s="51"/>
      <c r="D3" s="51"/>
      <c r="E3" s="51"/>
      <c r="F3" s="51"/>
      <c r="G3" s="51"/>
      <c r="H3" s="51"/>
    </row>
    <row r="4" spans="1:8" ht="15">
      <c r="A4" s="51" t="s">
        <v>14</v>
      </c>
      <c r="B4" s="51"/>
      <c r="C4" s="51"/>
      <c r="D4" s="51"/>
      <c r="E4" s="51"/>
      <c r="F4" s="51"/>
      <c r="G4" s="51"/>
      <c r="H4" s="51"/>
    </row>
    <row r="6" spans="1:8" ht="15">
      <c r="A6" s="1"/>
      <c r="B6" s="55" t="s">
        <v>17</v>
      </c>
      <c r="C6" s="5" t="s">
        <v>16</v>
      </c>
      <c r="D6" s="2" t="s">
        <v>0</v>
      </c>
      <c r="E6" s="2" t="s">
        <v>1</v>
      </c>
      <c r="F6" s="2" t="s">
        <v>2</v>
      </c>
      <c r="G6" s="2" t="s">
        <v>3</v>
      </c>
      <c r="H6" s="52" t="s">
        <v>4</v>
      </c>
    </row>
    <row r="7" spans="1:8" ht="15">
      <c r="A7" s="1">
        <v>111</v>
      </c>
      <c r="B7" s="56"/>
      <c r="C7" s="1">
        <v>20.96</v>
      </c>
      <c r="D7" s="10">
        <v>10.75</v>
      </c>
      <c r="E7" s="6">
        <v>15.46</v>
      </c>
      <c r="F7" s="6">
        <v>18.14</v>
      </c>
      <c r="G7" s="6">
        <v>26.76</v>
      </c>
      <c r="H7" s="52"/>
    </row>
    <row r="8" spans="1:8" ht="15">
      <c r="A8" s="1">
        <v>112</v>
      </c>
      <c r="B8" s="56"/>
      <c r="C8" s="1">
        <v>20.78</v>
      </c>
      <c r="D8" s="10">
        <v>10.52</v>
      </c>
      <c r="E8" s="6">
        <v>15.29</v>
      </c>
      <c r="F8" s="6">
        <v>17.96</v>
      </c>
      <c r="G8" s="6">
        <v>25.72</v>
      </c>
      <c r="H8" s="52"/>
    </row>
    <row r="9" spans="1:14" ht="15">
      <c r="A9" s="1">
        <v>113</v>
      </c>
      <c r="B9" s="56"/>
      <c r="C9" s="1">
        <v>21.28</v>
      </c>
      <c r="D9" s="10">
        <v>11.34</v>
      </c>
      <c r="E9" s="6">
        <v>15.92</v>
      </c>
      <c r="F9" s="6">
        <v>18.43</v>
      </c>
      <c r="G9" s="6">
        <v>26.59</v>
      </c>
      <c r="H9" s="52"/>
      <c r="J9" s="54" t="s">
        <v>15</v>
      </c>
      <c r="K9" s="54"/>
      <c r="L9" s="54"/>
      <c r="M9" s="54"/>
      <c r="N9" s="54"/>
    </row>
    <row r="10" spans="1:14" ht="15">
      <c r="A10" s="1">
        <v>114</v>
      </c>
      <c r="B10" s="56"/>
      <c r="C10" s="1">
        <v>20.3</v>
      </c>
      <c r="D10" s="10">
        <v>9.94</v>
      </c>
      <c r="E10" s="6">
        <v>14.58</v>
      </c>
      <c r="F10" s="6">
        <v>16.86</v>
      </c>
      <c r="G10" s="6">
        <v>25.99</v>
      </c>
      <c r="H10" s="52"/>
      <c r="J10" s="3" t="s">
        <v>16</v>
      </c>
      <c r="K10" s="14" t="s">
        <v>0</v>
      </c>
      <c r="L10" s="14" t="s">
        <v>1</v>
      </c>
      <c r="M10" s="14" t="s">
        <v>2</v>
      </c>
      <c r="N10" s="14" t="s">
        <v>3</v>
      </c>
    </row>
    <row r="11" spans="1:14" ht="15">
      <c r="A11" s="1">
        <v>115</v>
      </c>
      <c r="B11" s="56"/>
      <c r="C11" s="1">
        <v>20.66</v>
      </c>
      <c r="D11" s="10">
        <v>10.65</v>
      </c>
      <c r="E11" s="6">
        <v>14.82</v>
      </c>
      <c r="F11" s="6">
        <v>17.13</v>
      </c>
      <c r="G11" s="6">
        <v>26.17</v>
      </c>
      <c r="H11" s="52"/>
      <c r="J11" s="1">
        <v>20.67</v>
      </c>
      <c r="K11" s="1">
        <v>13.82</v>
      </c>
      <c r="L11" s="1">
        <v>15.9</v>
      </c>
      <c r="M11" s="1">
        <v>19.26</v>
      </c>
      <c r="N11" s="1">
        <v>26.63</v>
      </c>
    </row>
    <row r="12" spans="1:8" ht="15">
      <c r="A12" s="1">
        <v>116</v>
      </c>
      <c r="B12" s="56"/>
      <c r="C12" s="1">
        <v>19.65</v>
      </c>
      <c r="D12" s="10">
        <v>9.44</v>
      </c>
      <c r="E12" s="6">
        <v>14.13</v>
      </c>
      <c r="F12" s="6">
        <v>16.83</v>
      </c>
      <c r="G12" s="6">
        <v>25.44</v>
      </c>
      <c r="H12" s="52"/>
    </row>
    <row r="13" spans="1:8" ht="15">
      <c r="A13" s="1">
        <v>117</v>
      </c>
      <c r="B13" s="56"/>
      <c r="C13" s="1">
        <v>20.68</v>
      </c>
      <c r="D13" s="10">
        <v>10.5</v>
      </c>
      <c r="E13" s="6">
        <v>14.82</v>
      </c>
      <c r="F13" s="6">
        <v>17.08</v>
      </c>
      <c r="G13" s="6">
        <v>26.16</v>
      </c>
      <c r="H13" s="52"/>
    </row>
    <row r="14" spans="1:8" ht="15">
      <c r="A14" s="1"/>
      <c r="B14" s="56"/>
      <c r="C14" s="12" t="s">
        <v>16</v>
      </c>
      <c r="D14" s="2" t="s">
        <v>0</v>
      </c>
      <c r="E14" s="2" t="s">
        <v>1</v>
      </c>
      <c r="F14" s="2" t="s">
        <v>2</v>
      </c>
      <c r="G14" s="2" t="s">
        <v>3</v>
      </c>
      <c r="H14" s="52"/>
    </row>
    <row r="15" spans="1:8" ht="15">
      <c r="A15" s="1">
        <v>211</v>
      </c>
      <c r="B15" s="56"/>
      <c r="C15" s="1">
        <v>20.94</v>
      </c>
      <c r="D15" s="10">
        <v>11.26</v>
      </c>
      <c r="E15" s="6">
        <v>14.81</v>
      </c>
      <c r="F15" s="6">
        <v>17.1</v>
      </c>
      <c r="G15" s="6">
        <v>26.37</v>
      </c>
      <c r="H15" s="52"/>
    </row>
    <row r="16" spans="1:8" ht="15">
      <c r="A16" s="1">
        <v>212</v>
      </c>
      <c r="B16" s="56"/>
      <c r="C16" s="1">
        <v>21.03</v>
      </c>
      <c r="D16" s="10">
        <v>10.87</v>
      </c>
      <c r="E16" s="6">
        <v>14.77</v>
      </c>
      <c r="F16" s="6">
        <v>16.86</v>
      </c>
      <c r="G16" s="6">
        <v>26.4</v>
      </c>
      <c r="H16" s="52"/>
    </row>
    <row r="17" spans="1:8" ht="15">
      <c r="A17" s="1">
        <v>213</v>
      </c>
      <c r="B17" s="56"/>
      <c r="C17" s="1">
        <v>21.38</v>
      </c>
      <c r="D17" s="10">
        <v>11.97</v>
      </c>
      <c r="E17" s="6">
        <v>15.41</v>
      </c>
      <c r="F17" s="6">
        <v>17.62</v>
      </c>
      <c r="G17" s="6">
        <v>26.19</v>
      </c>
      <c r="H17" s="52"/>
    </row>
    <row r="18" spans="1:8" ht="15">
      <c r="A18" s="1">
        <v>214</v>
      </c>
      <c r="B18" s="56"/>
      <c r="C18" s="1">
        <v>19.91</v>
      </c>
      <c r="D18" s="11">
        <v>8.87</v>
      </c>
      <c r="E18" s="8">
        <v>12.41</v>
      </c>
      <c r="F18" s="8">
        <v>14.77</v>
      </c>
      <c r="G18" s="8">
        <v>25.59</v>
      </c>
      <c r="H18" s="50" t="s">
        <v>5</v>
      </c>
    </row>
    <row r="19" spans="1:8" ht="15">
      <c r="A19" s="1">
        <v>215</v>
      </c>
      <c r="B19" s="56"/>
      <c r="C19" s="1">
        <v>19.82</v>
      </c>
      <c r="D19" s="11">
        <v>9.19</v>
      </c>
      <c r="E19" s="8">
        <v>12.71</v>
      </c>
      <c r="F19" s="8">
        <v>15.11</v>
      </c>
      <c r="G19" s="8">
        <v>25.38</v>
      </c>
      <c r="H19" s="50"/>
    </row>
    <row r="20" spans="1:8" ht="15">
      <c r="A20" s="1">
        <v>216</v>
      </c>
      <c r="B20" s="56"/>
      <c r="C20" s="1">
        <v>25.53</v>
      </c>
      <c r="D20" s="11">
        <v>14.37</v>
      </c>
      <c r="E20" s="8">
        <v>16.11</v>
      </c>
      <c r="F20" s="8">
        <v>20.32</v>
      </c>
      <c r="G20" s="8">
        <v>30.31</v>
      </c>
      <c r="H20" s="50"/>
    </row>
    <row r="21" spans="1:8" ht="15">
      <c r="A21" s="1">
        <v>217</v>
      </c>
      <c r="B21" s="56"/>
      <c r="C21" s="1">
        <v>24.34</v>
      </c>
      <c r="D21" s="11">
        <v>11.97</v>
      </c>
      <c r="E21" s="8">
        <v>16.4</v>
      </c>
      <c r="F21" s="8">
        <v>18.97</v>
      </c>
      <c r="G21" s="8">
        <v>28.5</v>
      </c>
      <c r="H21" s="50"/>
    </row>
    <row r="22" spans="1:14" ht="15">
      <c r="A22" s="1"/>
      <c r="B22" s="56"/>
      <c r="C22" s="12" t="s">
        <v>16</v>
      </c>
      <c r="D22" s="7" t="s">
        <v>0</v>
      </c>
      <c r="E22" s="7" t="s">
        <v>1</v>
      </c>
      <c r="F22" s="7" t="s">
        <v>2</v>
      </c>
      <c r="G22" s="7" t="s">
        <v>3</v>
      </c>
      <c r="H22" s="50"/>
      <c r="J22" s="54" t="s">
        <v>15</v>
      </c>
      <c r="K22" s="54"/>
      <c r="L22" s="54"/>
      <c r="M22" s="54"/>
      <c r="N22" s="54"/>
    </row>
    <row r="23" spans="1:14" ht="15">
      <c r="A23" s="1">
        <v>221</v>
      </c>
      <c r="B23" s="56"/>
      <c r="C23" s="1">
        <v>20.85</v>
      </c>
      <c r="D23" s="11">
        <v>9.69</v>
      </c>
      <c r="E23" s="8">
        <v>13.59</v>
      </c>
      <c r="F23" s="8">
        <v>16.83</v>
      </c>
      <c r="G23" s="8">
        <v>25.46</v>
      </c>
      <c r="H23" s="50"/>
      <c r="J23" s="3" t="s">
        <v>16</v>
      </c>
      <c r="K23" s="15" t="s">
        <v>0</v>
      </c>
      <c r="L23" s="15" t="s">
        <v>1</v>
      </c>
      <c r="M23" s="15" t="s">
        <v>2</v>
      </c>
      <c r="N23" s="15" t="s">
        <v>3</v>
      </c>
    </row>
    <row r="24" spans="1:14" ht="15">
      <c r="A24" s="1">
        <v>222</v>
      </c>
      <c r="B24" s="56"/>
      <c r="C24" s="1">
        <v>19.87</v>
      </c>
      <c r="D24" s="11">
        <v>10</v>
      </c>
      <c r="E24" s="8">
        <v>13.48</v>
      </c>
      <c r="F24" s="8">
        <v>16.48</v>
      </c>
      <c r="G24" s="8">
        <v>25.65</v>
      </c>
      <c r="H24" s="50"/>
      <c r="J24" s="1">
        <v>20.67</v>
      </c>
      <c r="K24" s="1">
        <v>13.28</v>
      </c>
      <c r="L24" s="1">
        <v>15.01</v>
      </c>
      <c r="M24" s="1">
        <v>18.29</v>
      </c>
      <c r="N24" s="1">
        <v>27</v>
      </c>
    </row>
    <row r="25" spans="1:8" ht="15">
      <c r="A25" s="1">
        <v>223</v>
      </c>
      <c r="B25" s="56"/>
      <c r="C25" s="1">
        <v>19.74</v>
      </c>
      <c r="D25" s="11">
        <v>9.11</v>
      </c>
      <c r="E25" s="8">
        <v>12.72</v>
      </c>
      <c r="F25" s="8">
        <v>15.7</v>
      </c>
      <c r="G25" s="8">
        <v>25.53</v>
      </c>
      <c r="H25" s="50"/>
    </row>
    <row r="26" spans="1:8" ht="15">
      <c r="A26" s="1">
        <v>224</v>
      </c>
      <c r="B26" s="56"/>
      <c r="C26" s="1">
        <v>21.28</v>
      </c>
      <c r="D26" s="11">
        <v>10.37</v>
      </c>
      <c r="E26" s="8">
        <v>13.91</v>
      </c>
      <c r="F26" s="8">
        <v>17.03</v>
      </c>
      <c r="G26" s="8">
        <v>25.61</v>
      </c>
      <c r="H26" s="50"/>
    </row>
    <row r="27" spans="1:8" ht="15">
      <c r="A27" s="1">
        <v>225</v>
      </c>
      <c r="B27" s="56"/>
      <c r="C27" s="1">
        <v>21.08</v>
      </c>
      <c r="D27" s="11">
        <v>9.94</v>
      </c>
      <c r="E27" s="8">
        <v>13.75</v>
      </c>
      <c r="F27" s="8">
        <v>16.8</v>
      </c>
      <c r="G27" s="8">
        <v>25.39</v>
      </c>
      <c r="H27" s="50"/>
    </row>
    <row r="28" spans="1:8" ht="15">
      <c r="A28" s="1">
        <v>226</v>
      </c>
      <c r="B28" s="56"/>
      <c r="C28" s="1">
        <v>19.85</v>
      </c>
      <c r="D28" s="11">
        <v>9.25</v>
      </c>
      <c r="E28" s="8">
        <v>12.93</v>
      </c>
      <c r="F28" s="8">
        <v>15.76</v>
      </c>
      <c r="G28" s="8">
        <v>25.03</v>
      </c>
      <c r="H28" s="50"/>
    </row>
    <row r="29" spans="1:8" ht="15">
      <c r="A29" s="1"/>
      <c r="B29" s="56"/>
      <c r="C29" s="12" t="s">
        <v>16</v>
      </c>
      <c r="D29" s="7" t="s">
        <v>0</v>
      </c>
      <c r="E29" s="7" t="s">
        <v>1</v>
      </c>
      <c r="F29" s="7" t="s">
        <v>2</v>
      </c>
      <c r="G29" s="7" t="s">
        <v>3</v>
      </c>
      <c r="H29" s="50" t="s">
        <v>6</v>
      </c>
    </row>
    <row r="30" spans="1:8" ht="15">
      <c r="A30" s="1">
        <v>231</v>
      </c>
      <c r="B30" s="56"/>
      <c r="C30" s="1">
        <v>666</v>
      </c>
      <c r="D30" s="10">
        <v>666</v>
      </c>
      <c r="E30" s="6">
        <v>666</v>
      </c>
      <c r="F30" s="6">
        <v>666</v>
      </c>
      <c r="G30" s="6">
        <v>24.03</v>
      </c>
      <c r="H30" s="50"/>
    </row>
    <row r="31" spans="1:8" ht="15">
      <c r="A31" s="1">
        <v>232</v>
      </c>
      <c r="B31" s="56"/>
      <c r="C31" s="1">
        <v>19.9</v>
      </c>
      <c r="D31" s="10">
        <v>11.62</v>
      </c>
      <c r="E31" s="6">
        <v>14.95</v>
      </c>
      <c r="F31" s="6">
        <v>18.34</v>
      </c>
      <c r="G31" s="6">
        <v>25.36</v>
      </c>
      <c r="H31" s="50"/>
    </row>
    <row r="32" spans="1:14" ht="15">
      <c r="A32" s="1">
        <v>233</v>
      </c>
      <c r="B32" s="56"/>
      <c r="C32" s="1">
        <v>20.94</v>
      </c>
      <c r="D32" s="10">
        <v>9.51</v>
      </c>
      <c r="E32" s="6">
        <v>14.11</v>
      </c>
      <c r="F32" s="6">
        <v>17.73</v>
      </c>
      <c r="G32" s="6">
        <v>25.92</v>
      </c>
      <c r="H32" s="50"/>
      <c r="J32" s="54" t="s">
        <v>15</v>
      </c>
      <c r="K32" s="54"/>
      <c r="L32" s="54"/>
      <c r="M32" s="54"/>
      <c r="N32" s="54"/>
    </row>
    <row r="33" spans="1:14" ht="15">
      <c r="A33" s="1">
        <v>234</v>
      </c>
      <c r="B33" s="56"/>
      <c r="C33" s="1">
        <v>22.79</v>
      </c>
      <c r="D33" s="10">
        <v>10.84</v>
      </c>
      <c r="E33" s="6">
        <v>13.71</v>
      </c>
      <c r="F33" s="6">
        <v>17.96</v>
      </c>
      <c r="G33" s="6">
        <v>26.75</v>
      </c>
      <c r="H33" s="50"/>
      <c r="J33" s="3" t="s">
        <v>16</v>
      </c>
      <c r="K33" s="14" t="s">
        <v>0</v>
      </c>
      <c r="L33" s="14" t="s">
        <v>1</v>
      </c>
      <c r="M33" s="14" t="s">
        <v>2</v>
      </c>
      <c r="N33" s="14" t="s">
        <v>3</v>
      </c>
    </row>
    <row r="34" spans="1:14" ht="15">
      <c r="A34" s="1">
        <v>235</v>
      </c>
      <c r="B34" s="56"/>
      <c r="C34" s="1">
        <v>20.75</v>
      </c>
      <c r="D34" s="10">
        <v>9.2</v>
      </c>
      <c r="E34" s="6">
        <v>13.57</v>
      </c>
      <c r="F34" s="6">
        <v>16.79</v>
      </c>
      <c r="G34" s="6">
        <v>25.92</v>
      </c>
      <c r="H34" s="50"/>
      <c r="J34" s="1">
        <v>20.67</v>
      </c>
      <c r="K34" s="1">
        <v>13.37</v>
      </c>
      <c r="L34" s="1">
        <v>15.12</v>
      </c>
      <c r="M34" s="1">
        <v>18.45</v>
      </c>
      <c r="N34" s="1">
        <v>26.99</v>
      </c>
    </row>
    <row r="35" spans="1:8" ht="15">
      <c r="A35" s="1">
        <v>236</v>
      </c>
      <c r="B35" s="56"/>
      <c r="C35" s="1">
        <v>20.47</v>
      </c>
      <c r="D35" s="10">
        <v>10.32</v>
      </c>
      <c r="E35" s="6">
        <v>14.03</v>
      </c>
      <c r="F35" s="6">
        <v>17.43</v>
      </c>
      <c r="G35" s="6">
        <v>26.22</v>
      </c>
      <c r="H35" s="50"/>
    </row>
    <row r="36" spans="1:8" ht="15">
      <c r="A36" s="1"/>
      <c r="B36" s="56"/>
      <c r="C36" s="12" t="s">
        <v>16</v>
      </c>
      <c r="D36" s="7" t="s">
        <v>0</v>
      </c>
      <c r="E36" s="7" t="s">
        <v>1</v>
      </c>
      <c r="F36" s="7" t="s">
        <v>2</v>
      </c>
      <c r="G36" s="7" t="s">
        <v>3</v>
      </c>
      <c r="H36" s="50"/>
    </row>
    <row r="37" spans="1:8" ht="15">
      <c r="A37" s="1">
        <v>311</v>
      </c>
      <c r="B37" s="56"/>
      <c r="C37" s="1">
        <v>21.27</v>
      </c>
      <c r="D37" s="10">
        <v>11.69</v>
      </c>
      <c r="E37" s="6">
        <v>15.63</v>
      </c>
      <c r="F37" s="6">
        <v>17.75</v>
      </c>
      <c r="G37" s="6">
        <v>25.63</v>
      </c>
      <c r="H37" s="50"/>
    </row>
    <row r="38" spans="1:8" ht="15">
      <c r="A38" s="1">
        <v>312</v>
      </c>
      <c r="B38" s="57"/>
      <c r="C38" s="1">
        <v>19.32</v>
      </c>
      <c r="D38" s="10">
        <v>9.89</v>
      </c>
      <c r="E38" s="6">
        <v>13.62</v>
      </c>
      <c r="F38" s="6">
        <v>15.7</v>
      </c>
      <c r="G38" s="6">
        <v>25.5</v>
      </c>
      <c r="H38" s="50"/>
    </row>
    <row r="39" spans="1:8" ht="15">
      <c r="A39" s="1">
        <v>313</v>
      </c>
      <c r="B39" s="58" t="s">
        <v>18</v>
      </c>
      <c r="C39" s="1">
        <v>21.49</v>
      </c>
      <c r="D39" s="10">
        <v>12.09</v>
      </c>
      <c r="E39" s="6">
        <v>15.88</v>
      </c>
      <c r="F39" s="6">
        <v>18.15</v>
      </c>
      <c r="G39" s="6">
        <v>25.22</v>
      </c>
      <c r="H39" s="50"/>
    </row>
    <row r="40" spans="1:8" ht="15">
      <c r="A40" s="1">
        <v>314</v>
      </c>
      <c r="B40" s="59"/>
      <c r="C40" s="1">
        <v>21.68</v>
      </c>
      <c r="D40" s="10">
        <v>11.2</v>
      </c>
      <c r="E40" s="6">
        <v>14.9</v>
      </c>
      <c r="F40" s="6">
        <v>16.6</v>
      </c>
      <c r="G40" s="6">
        <v>26.11</v>
      </c>
      <c r="H40" s="50"/>
    </row>
    <row r="41" spans="1:8" ht="15">
      <c r="A41" s="1">
        <v>315</v>
      </c>
      <c r="B41" s="59"/>
      <c r="C41" s="1">
        <v>21.02</v>
      </c>
      <c r="D41" s="11">
        <v>10.82</v>
      </c>
      <c r="E41" s="8">
        <v>14.58</v>
      </c>
      <c r="F41" s="8">
        <v>17.32</v>
      </c>
      <c r="G41" s="8">
        <v>26.14</v>
      </c>
      <c r="H41" s="50" t="s">
        <v>7</v>
      </c>
    </row>
    <row r="42" spans="1:8" ht="15">
      <c r="A42" s="1">
        <v>316</v>
      </c>
      <c r="B42" s="59"/>
      <c r="C42" s="1">
        <v>19.95</v>
      </c>
      <c r="D42" s="11">
        <v>10.22</v>
      </c>
      <c r="E42" s="8">
        <v>13.67</v>
      </c>
      <c r="F42" s="8">
        <v>16.08</v>
      </c>
      <c r="G42" s="8">
        <v>26.08</v>
      </c>
      <c r="H42" s="50"/>
    </row>
    <row r="43" spans="1:8" ht="15">
      <c r="A43" s="1">
        <v>317</v>
      </c>
      <c r="B43" s="59"/>
      <c r="C43" s="1">
        <v>21.21</v>
      </c>
      <c r="D43" s="11">
        <v>11.41</v>
      </c>
      <c r="E43" s="8">
        <v>14.94</v>
      </c>
      <c r="F43" s="8">
        <v>17.14</v>
      </c>
      <c r="G43" s="8">
        <v>27.13</v>
      </c>
      <c r="H43" s="50"/>
    </row>
    <row r="44" spans="1:8" ht="15">
      <c r="A44" s="1"/>
      <c r="B44" s="59"/>
      <c r="C44" s="12" t="s">
        <v>16</v>
      </c>
      <c r="D44" s="7" t="s">
        <v>0</v>
      </c>
      <c r="E44" s="7" t="s">
        <v>1</v>
      </c>
      <c r="F44" s="7" t="s">
        <v>2</v>
      </c>
      <c r="G44" s="7" t="s">
        <v>3</v>
      </c>
      <c r="H44" s="50"/>
    </row>
    <row r="45" spans="1:14" ht="15">
      <c r="A45" s="1">
        <v>321</v>
      </c>
      <c r="B45" s="59"/>
      <c r="C45" s="1">
        <v>19.66</v>
      </c>
      <c r="D45" s="11">
        <v>10.51</v>
      </c>
      <c r="E45" s="8">
        <v>13.64</v>
      </c>
      <c r="F45" s="8">
        <v>16.43</v>
      </c>
      <c r="G45" s="8">
        <v>25.96</v>
      </c>
      <c r="H45" s="50"/>
      <c r="J45" s="54" t="s">
        <v>15</v>
      </c>
      <c r="K45" s="54"/>
      <c r="L45" s="54"/>
      <c r="M45" s="54"/>
      <c r="N45" s="54"/>
    </row>
    <row r="46" spans="1:14" ht="15">
      <c r="A46" s="1">
        <v>322</v>
      </c>
      <c r="B46" s="59"/>
      <c r="C46" s="1">
        <v>19.77</v>
      </c>
      <c r="D46" s="11">
        <v>10.73</v>
      </c>
      <c r="E46" s="8">
        <v>13.81</v>
      </c>
      <c r="F46" s="8">
        <v>17.12</v>
      </c>
      <c r="G46" s="8">
        <v>25.68</v>
      </c>
      <c r="H46" s="50"/>
      <c r="J46" s="4" t="s">
        <v>16</v>
      </c>
      <c r="K46" s="15" t="s">
        <v>0</v>
      </c>
      <c r="L46" s="15" t="s">
        <v>1</v>
      </c>
      <c r="M46" s="15" t="s">
        <v>2</v>
      </c>
      <c r="N46" s="15" t="s">
        <v>3</v>
      </c>
    </row>
    <row r="47" spans="1:14" ht="15">
      <c r="A47" s="1">
        <v>323</v>
      </c>
      <c r="B47" s="59"/>
      <c r="C47" s="1">
        <v>19.38</v>
      </c>
      <c r="D47" s="11">
        <v>10.34</v>
      </c>
      <c r="E47" s="8">
        <v>13.18</v>
      </c>
      <c r="F47" s="8">
        <v>16.92</v>
      </c>
      <c r="G47" s="8">
        <v>25.36</v>
      </c>
      <c r="H47" s="50"/>
      <c r="J47" s="1">
        <v>21.37</v>
      </c>
      <c r="K47" s="1">
        <v>13.11</v>
      </c>
      <c r="L47" s="1">
        <v>14.84</v>
      </c>
      <c r="M47" s="1">
        <v>18.15</v>
      </c>
      <c r="N47" s="1">
        <v>27.14</v>
      </c>
    </row>
    <row r="48" spans="1:8" ht="15">
      <c r="A48" s="1">
        <v>324</v>
      </c>
      <c r="B48" s="59"/>
      <c r="C48" s="1">
        <v>19.78</v>
      </c>
      <c r="D48" s="11">
        <v>10.46</v>
      </c>
      <c r="E48" s="8">
        <v>13.53</v>
      </c>
      <c r="F48" s="8">
        <v>16.65</v>
      </c>
      <c r="G48" s="8">
        <v>26.09</v>
      </c>
      <c r="H48" s="50"/>
    </row>
    <row r="49" spans="1:8" ht="15">
      <c r="A49" s="1">
        <v>325</v>
      </c>
      <c r="B49" s="59"/>
      <c r="C49" s="1">
        <v>19.6</v>
      </c>
      <c r="D49" s="11">
        <v>10.43</v>
      </c>
      <c r="E49" s="8">
        <v>13.18</v>
      </c>
      <c r="F49" s="8">
        <v>16.35</v>
      </c>
      <c r="G49" s="8">
        <v>25.31</v>
      </c>
      <c r="H49" s="50"/>
    </row>
    <row r="50" spans="1:8" ht="15">
      <c r="A50" s="1">
        <v>326</v>
      </c>
      <c r="B50" s="59"/>
      <c r="C50" s="1">
        <v>19.21</v>
      </c>
      <c r="D50" s="11">
        <v>9.65</v>
      </c>
      <c r="E50" s="8">
        <v>12.62</v>
      </c>
      <c r="F50" s="8">
        <v>16.61</v>
      </c>
      <c r="G50" s="8">
        <v>25.16</v>
      </c>
      <c r="H50" s="50"/>
    </row>
    <row r="51" spans="1:8" ht="15">
      <c r="A51" s="1">
        <v>327</v>
      </c>
      <c r="B51" s="59"/>
      <c r="C51" s="1">
        <v>20.63</v>
      </c>
      <c r="D51" s="11">
        <v>11</v>
      </c>
      <c r="E51" s="8">
        <v>14.21</v>
      </c>
      <c r="F51" s="8">
        <v>17.03</v>
      </c>
      <c r="G51" s="8">
        <v>26</v>
      </c>
      <c r="H51" s="50"/>
    </row>
    <row r="52" spans="1:8" ht="15">
      <c r="A52" s="1"/>
      <c r="B52" s="59"/>
      <c r="C52" s="12" t="s">
        <v>16</v>
      </c>
      <c r="D52" s="7" t="s">
        <v>0</v>
      </c>
      <c r="E52" s="7" t="s">
        <v>1</v>
      </c>
      <c r="F52" s="7" t="s">
        <v>2</v>
      </c>
      <c r="G52" s="7" t="s">
        <v>3</v>
      </c>
      <c r="H52" s="50" t="s">
        <v>8</v>
      </c>
    </row>
    <row r="53" spans="1:8" ht="15">
      <c r="A53" s="1">
        <v>331</v>
      </c>
      <c r="B53" s="59"/>
      <c r="C53" s="1">
        <v>19.84</v>
      </c>
      <c r="D53" s="13">
        <v>8.77</v>
      </c>
      <c r="E53" s="9">
        <v>12.44</v>
      </c>
      <c r="F53" s="9">
        <v>15.53</v>
      </c>
      <c r="G53" s="9">
        <v>25.59</v>
      </c>
      <c r="H53" s="50"/>
    </row>
    <row r="54" spans="1:8" ht="15">
      <c r="A54" s="1">
        <v>332</v>
      </c>
      <c r="B54" s="59"/>
      <c r="C54" s="1">
        <v>20.8</v>
      </c>
      <c r="D54" s="13">
        <v>9.34</v>
      </c>
      <c r="E54" s="9">
        <v>13.36</v>
      </c>
      <c r="F54" s="9">
        <v>16.38</v>
      </c>
      <c r="G54" s="9">
        <v>26.57</v>
      </c>
      <c r="H54" s="50"/>
    </row>
    <row r="55" spans="1:14" ht="15">
      <c r="A55" s="1">
        <v>333</v>
      </c>
      <c r="B55" s="59"/>
      <c r="C55" s="1">
        <v>20.69</v>
      </c>
      <c r="D55" s="13">
        <v>9.54</v>
      </c>
      <c r="E55" s="9">
        <v>13.48</v>
      </c>
      <c r="F55" s="9">
        <v>16.93</v>
      </c>
      <c r="G55" s="9">
        <v>26.2</v>
      </c>
      <c r="H55" s="50"/>
      <c r="J55" s="54" t="s">
        <v>15</v>
      </c>
      <c r="K55" s="54"/>
      <c r="L55" s="54"/>
      <c r="M55" s="54"/>
      <c r="N55" s="54"/>
    </row>
    <row r="56" spans="1:14" ht="15">
      <c r="A56" s="1">
        <v>334</v>
      </c>
      <c r="B56" s="59"/>
      <c r="C56" s="1">
        <v>20.17</v>
      </c>
      <c r="D56" s="13">
        <v>9.15</v>
      </c>
      <c r="E56" s="9">
        <v>12.89</v>
      </c>
      <c r="F56" s="9">
        <v>15.86</v>
      </c>
      <c r="G56" s="9">
        <v>25.3</v>
      </c>
      <c r="H56" s="50"/>
      <c r="J56" s="4" t="s">
        <v>16</v>
      </c>
      <c r="K56" s="14" t="s">
        <v>0</v>
      </c>
      <c r="L56" s="14" t="s">
        <v>1</v>
      </c>
      <c r="M56" s="14" t="s">
        <v>2</v>
      </c>
      <c r="N56" s="14" t="s">
        <v>3</v>
      </c>
    </row>
    <row r="57" spans="1:14" ht="15">
      <c r="A57" s="1">
        <v>335</v>
      </c>
      <c r="B57" s="59"/>
      <c r="C57" s="1">
        <v>20.54</v>
      </c>
      <c r="D57" s="13">
        <v>9.17</v>
      </c>
      <c r="E57" s="9">
        <v>13.12</v>
      </c>
      <c r="F57" s="9">
        <v>16.41</v>
      </c>
      <c r="G57" s="9">
        <v>25.57</v>
      </c>
      <c r="H57" s="50"/>
      <c r="J57" s="1">
        <v>21.37</v>
      </c>
      <c r="K57" s="1">
        <v>13.36</v>
      </c>
      <c r="L57" s="1">
        <v>15</v>
      </c>
      <c r="M57" s="1">
        <v>18.21</v>
      </c>
      <c r="N57" s="1">
        <v>26.98</v>
      </c>
    </row>
    <row r="58" spans="1:8" ht="15">
      <c r="A58" s="1"/>
      <c r="B58" s="59"/>
      <c r="C58" s="12" t="s">
        <v>16</v>
      </c>
      <c r="D58" s="2" t="s">
        <v>0</v>
      </c>
      <c r="E58" s="2" t="s">
        <v>1</v>
      </c>
      <c r="F58" s="2" t="s">
        <v>2</v>
      </c>
      <c r="G58" s="2" t="s">
        <v>3</v>
      </c>
      <c r="H58" s="50"/>
    </row>
    <row r="59" spans="1:8" ht="15">
      <c r="A59" s="1">
        <v>411</v>
      </c>
      <c r="B59" s="59"/>
      <c r="C59" s="1">
        <v>18.84</v>
      </c>
      <c r="D59" s="13">
        <v>8.6</v>
      </c>
      <c r="E59" s="9">
        <v>11.17</v>
      </c>
      <c r="F59" s="9">
        <v>13.32</v>
      </c>
      <c r="G59" s="9">
        <v>24.92</v>
      </c>
      <c r="H59" s="50"/>
    </row>
    <row r="60" spans="1:8" ht="15">
      <c r="A60" s="1">
        <v>412</v>
      </c>
      <c r="B60" s="59"/>
      <c r="C60" s="1">
        <v>19.39</v>
      </c>
      <c r="D60" s="13">
        <v>8.88</v>
      </c>
      <c r="E60" s="9">
        <v>11.14</v>
      </c>
      <c r="F60" s="9">
        <v>13.62</v>
      </c>
      <c r="G60" s="9">
        <v>25.21</v>
      </c>
      <c r="H60" s="50"/>
    </row>
    <row r="61" spans="1:8" ht="15">
      <c r="A61" s="1">
        <v>413</v>
      </c>
      <c r="B61" s="59"/>
      <c r="C61" s="1">
        <v>19.2</v>
      </c>
      <c r="D61" s="13">
        <v>8.71</v>
      </c>
      <c r="E61" s="9">
        <v>11.35</v>
      </c>
      <c r="F61" s="9">
        <v>13.43</v>
      </c>
      <c r="G61" s="9">
        <v>24.7</v>
      </c>
      <c r="H61" s="50"/>
    </row>
    <row r="62" spans="1:8" ht="15">
      <c r="A62" s="1">
        <v>414</v>
      </c>
      <c r="B62" s="59"/>
      <c r="C62" s="1">
        <v>19.27</v>
      </c>
      <c r="D62" s="13">
        <v>8.62</v>
      </c>
      <c r="E62" s="9">
        <v>11.14</v>
      </c>
      <c r="F62" s="9">
        <v>13.28</v>
      </c>
      <c r="G62" s="9">
        <v>25.01</v>
      </c>
      <c r="H62" s="50"/>
    </row>
    <row r="63" spans="1:8" ht="15">
      <c r="A63" s="1">
        <v>415</v>
      </c>
      <c r="B63" s="59"/>
      <c r="C63" s="1">
        <v>19.11</v>
      </c>
      <c r="D63" s="13">
        <v>8.58</v>
      </c>
      <c r="E63" s="9">
        <v>11.29</v>
      </c>
      <c r="F63" s="9">
        <v>13.31</v>
      </c>
      <c r="G63" s="9">
        <v>24.97</v>
      </c>
      <c r="H63" s="50"/>
    </row>
    <row r="64" spans="1:8" ht="15">
      <c r="A64" s="1">
        <v>416</v>
      </c>
      <c r="B64" s="59"/>
      <c r="C64" s="1">
        <v>20.37</v>
      </c>
      <c r="D64" s="11">
        <v>10.4</v>
      </c>
      <c r="E64" s="8">
        <v>12.75</v>
      </c>
      <c r="F64" s="8">
        <v>15.43</v>
      </c>
      <c r="G64" s="8">
        <v>25.75</v>
      </c>
      <c r="H64" s="50" t="s">
        <v>9</v>
      </c>
    </row>
    <row r="65" spans="1:8" ht="15">
      <c r="A65" s="1">
        <v>417</v>
      </c>
      <c r="B65" s="59"/>
      <c r="C65" s="1">
        <v>19.74</v>
      </c>
      <c r="D65" s="11">
        <v>9.38</v>
      </c>
      <c r="E65" s="8">
        <v>11.69</v>
      </c>
      <c r="F65" s="8">
        <v>14.21</v>
      </c>
      <c r="G65" s="8">
        <v>25.66</v>
      </c>
      <c r="H65" s="50"/>
    </row>
    <row r="66" spans="1:8" ht="15">
      <c r="A66" s="1"/>
      <c r="B66" s="59"/>
      <c r="C66" s="12" t="s">
        <v>16</v>
      </c>
      <c r="D66" s="2" t="s">
        <v>0</v>
      </c>
      <c r="E66" s="2" t="s">
        <v>1</v>
      </c>
      <c r="F66" s="2" t="s">
        <v>2</v>
      </c>
      <c r="G66" s="2" t="s">
        <v>3</v>
      </c>
      <c r="H66" s="50"/>
    </row>
    <row r="67" spans="1:14" ht="15">
      <c r="A67" s="1">
        <v>421</v>
      </c>
      <c r="B67" s="59"/>
      <c r="C67" s="1">
        <v>19.77</v>
      </c>
      <c r="D67" s="11">
        <v>9.69</v>
      </c>
      <c r="E67" s="8">
        <v>12.09</v>
      </c>
      <c r="F67" s="8">
        <v>14.93</v>
      </c>
      <c r="G67" s="8">
        <v>25.31</v>
      </c>
      <c r="H67" s="50"/>
      <c r="J67" s="54" t="s">
        <v>15</v>
      </c>
      <c r="K67" s="54"/>
      <c r="L67" s="54"/>
      <c r="M67" s="54"/>
      <c r="N67" s="54"/>
    </row>
    <row r="68" spans="1:14" ht="15">
      <c r="A68" s="1">
        <v>422</v>
      </c>
      <c r="B68" s="59"/>
      <c r="C68" s="1">
        <v>18.89</v>
      </c>
      <c r="D68" s="11">
        <v>8.83</v>
      </c>
      <c r="E68" s="8">
        <v>12.45</v>
      </c>
      <c r="F68" s="8">
        <v>14.91</v>
      </c>
      <c r="G68" s="8">
        <v>24.45</v>
      </c>
      <c r="H68" s="50"/>
      <c r="J68" s="4" t="s">
        <v>16</v>
      </c>
      <c r="K68" s="15" t="s">
        <v>0</v>
      </c>
      <c r="L68" s="15" t="s">
        <v>1</v>
      </c>
      <c r="M68" s="15" t="s">
        <v>2</v>
      </c>
      <c r="N68" s="15" t="s">
        <v>3</v>
      </c>
    </row>
    <row r="69" spans="1:14" ht="15">
      <c r="A69" s="1">
        <v>423</v>
      </c>
      <c r="B69" s="59"/>
      <c r="C69" s="1">
        <v>18.71</v>
      </c>
      <c r="D69" s="11">
        <v>8.53</v>
      </c>
      <c r="E69" s="8">
        <v>11.79</v>
      </c>
      <c r="F69" s="8">
        <v>14.08</v>
      </c>
      <c r="G69" s="8">
        <v>24.37</v>
      </c>
      <c r="H69" s="50"/>
      <c r="J69" s="1">
        <v>21.37</v>
      </c>
      <c r="K69" s="1">
        <v>13.37</v>
      </c>
      <c r="L69" s="1">
        <v>15</v>
      </c>
      <c r="M69" s="1">
        <v>18.46</v>
      </c>
      <c r="N69" s="1">
        <v>27.2</v>
      </c>
    </row>
    <row r="70" spans="1:8" ht="15">
      <c r="A70" s="1">
        <v>424</v>
      </c>
      <c r="B70" s="59"/>
      <c r="C70" s="1">
        <v>19.31</v>
      </c>
      <c r="D70" s="11">
        <v>8.78</v>
      </c>
      <c r="E70" s="8">
        <v>12.13</v>
      </c>
      <c r="F70" s="8">
        <v>14.15</v>
      </c>
      <c r="G70" s="8">
        <v>24.97</v>
      </c>
      <c r="H70" s="50"/>
    </row>
    <row r="71" spans="1:8" ht="15">
      <c r="A71" s="1">
        <v>425</v>
      </c>
      <c r="B71" s="59"/>
      <c r="C71" s="1">
        <v>19.02</v>
      </c>
      <c r="D71" s="11">
        <v>8.72</v>
      </c>
      <c r="E71" s="8">
        <v>12.1</v>
      </c>
      <c r="F71" s="8">
        <v>14.19</v>
      </c>
      <c r="G71" s="8">
        <v>24.81</v>
      </c>
      <c r="H71" s="50"/>
    </row>
    <row r="72" spans="1:8" ht="15">
      <c r="A72" s="1">
        <v>426</v>
      </c>
      <c r="B72" s="59"/>
      <c r="C72" s="1">
        <v>19.26</v>
      </c>
      <c r="D72" s="11">
        <v>8.89</v>
      </c>
      <c r="E72" s="8">
        <v>12.07</v>
      </c>
      <c r="F72" s="8">
        <v>14.95</v>
      </c>
      <c r="G72" s="8">
        <v>25</v>
      </c>
      <c r="H72" s="50"/>
    </row>
    <row r="73" spans="1:8" ht="15">
      <c r="A73" s="1">
        <v>427</v>
      </c>
      <c r="B73" s="59"/>
      <c r="C73" s="1">
        <v>18.87</v>
      </c>
      <c r="D73" s="11">
        <v>8.57</v>
      </c>
      <c r="E73" s="8">
        <v>12.13</v>
      </c>
      <c r="F73" s="8">
        <v>14.12</v>
      </c>
      <c r="G73" s="8">
        <v>24.75</v>
      </c>
      <c r="H73" s="50"/>
    </row>
    <row r="74" spans="1:8" ht="15">
      <c r="A74" s="1"/>
      <c r="B74" s="59"/>
      <c r="C74" s="12" t="s">
        <v>16</v>
      </c>
      <c r="D74" s="2" t="s">
        <v>0</v>
      </c>
      <c r="E74" s="2" t="s">
        <v>1</v>
      </c>
      <c r="F74" s="2" t="s">
        <v>2</v>
      </c>
      <c r="G74" s="2" t="s">
        <v>3</v>
      </c>
      <c r="H74" s="50"/>
    </row>
    <row r="75" spans="1:8" ht="15">
      <c r="A75" s="1">
        <v>431</v>
      </c>
      <c r="B75" s="59"/>
      <c r="C75" s="1">
        <v>19.43</v>
      </c>
      <c r="D75" s="11">
        <v>10.09</v>
      </c>
      <c r="E75" s="8">
        <v>12.82</v>
      </c>
      <c r="F75" s="8">
        <v>15.3</v>
      </c>
      <c r="G75" s="8">
        <v>25.31</v>
      </c>
      <c r="H75" s="50"/>
    </row>
    <row r="76" spans="1:14" ht="15">
      <c r="A76" s="1">
        <v>432</v>
      </c>
      <c r="B76" s="59"/>
      <c r="C76" s="1">
        <v>18.71</v>
      </c>
      <c r="D76" s="13">
        <v>8.98</v>
      </c>
      <c r="E76" s="9">
        <v>11.93</v>
      </c>
      <c r="F76" s="9">
        <v>14.88</v>
      </c>
      <c r="G76" s="9">
        <v>24.94</v>
      </c>
      <c r="H76" s="50" t="s">
        <v>10</v>
      </c>
      <c r="J76" s="53" t="s">
        <v>15</v>
      </c>
      <c r="K76" s="53"/>
      <c r="L76" s="53"/>
      <c r="M76" s="53"/>
      <c r="N76" s="53"/>
    </row>
    <row r="77" spans="1:14" ht="15">
      <c r="A77" s="1">
        <v>433</v>
      </c>
      <c r="B77" s="59"/>
      <c r="C77" s="1">
        <v>18.68</v>
      </c>
      <c r="D77" s="13">
        <v>8.57</v>
      </c>
      <c r="E77" s="9">
        <v>11.36</v>
      </c>
      <c r="F77" s="9">
        <v>13.87</v>
      </c>
      <c r="G77" s="9">
        <v>25.17</v>
      </c>
      <c r="H77" s="50"/>
      <c r="J77" s="4" t="s">
        <v>16</v>
      </c>
      <c r="K77" s="14" t="s">
        <v>0</v>
      </c>
      <c r="L77" s="14" t="s">
        <v>1</v>
      </c>
      <c r="M77" s="14" t="s">
        <v>2</v>
      </c>
      <c r="N77" s="14" t="s">
        <v>3</v>
      </c>
    </row>
    <row r="78" spans="1:14" ht="15">
      <c r="A78" s="1">
        <v>434</v>
      </c>
      <c r="B78" s="60"/>
      <c r="C78" s="1">
        <v>18.8</v>
      </c>
      <c r="D78" s="13">
        <v>9.8</v>
      </c>
      <c r="E78" s="9">
        <v>12.28</v>
      </c>
      <c r="F78" s="9">
        <v>15.3</v>
      </c>
      <c r="G78" s="9">
        <v>25.4</v>
      </c>
      <c r="H78" s="50"/>
      <c r="J78" s="1">
        <v>21.37</v>
      </c>
      <c r="K78" s="1">
        <v>13.04</v>
      </c>
      <c r="L78" s="1">
        <v>14.68</v>
      </c>
      <c r="M78" s="1">
        <v>18.54</v>
      </c>
      <c r="N78" s="1">
        <v>27.67</v>
      </c>
    </row>
  </sheetData>
  <sheetProtection/>
  <mergeCells count="20">
    <mergeCell ref="J76:N76"/>
    <mergeCell ref="J22:N22"/>
    <mergeCell ref="B6:B38"/>
    <mergeCell ref="B39:B78"/>
    <mergeCell ref="J9:N9"/>
    <mergeCell ref="J67:N67"/>
    <mergeCell ref="J55:N55"/>
    <mergeCell ref="J45:N45"/>
    <mergeCell ref="J32:N32"/>
    <mergeCell ref="H76:H78"/>
    <mergeCell ref="H29:H40"/>
    <mergeCell ref="H41:H51"/>
    <mergeCell ref="H52:H63"/>
    <mergeCell ref="H64:H75"/>
    <mergeCell ref="A1:H1"/>
    <mergeCell ref="A2:H2"/>
    <mergeCell ref="A3:H3"/>
    <mergeCell ref="A4:H4"/>
    <mergeCell ref="H6:H17"/>
    <mergeCell ref="H18:H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I30" sqref="I30"/>
    </sheetView>
  </sheetViews>
  <sheetFormatPr defaultColWidth="9.140625" defaultRowHeight="15"/>
  <sheetData>
    <row r="1" spans="3:11" ht="15.75" thickBot="1">
      <c r="C1" s="42" t="s">
        <v>82</v>
      </c>
      <c r="D1" s="43" t="s">
        <v>83</v>
      </c>
      <c r="E1" s="43" t="s">
        <v>84</v>
      </c>
      <c r="J1" s="46" t="s">
        <v>88</v>
      </c>
      <c r="K1" s="1">
        <v>1</v>
      </c>
    </row>
    <row r="2" spans="3:11" ht="15.75" thickBot="1">
      <c r="C2" s="44" t="s">
        <v>85</v>
      </c>
      <c r="D2" s="45" t="s">
        <v>86</v>
      </c>
      <c r="E2" s="45">
        <v>3</v>
      </c>
      <c r="J2" s="1" t="s">
        <v>89</v>
      </c>
      <c r="K2" s="1">
        <v>2</v>
      </c>
    </row>
    <row r="3" spans="3:11" ht="15.75" thickBot="1">
      <c r="C3" s="44" t="s">
        <v>87</v>
      </c>
      <c r="D3" s="45">
        <v>1</v>
      </c>
      <c r="E3" s="45">
        <v>2</v>
      </c>
      <c r="J3" s="1" t="s">
        <v>90</v>
      </c>
      <c r="K3" s="1">
        <v>3</v>
      </c>
    </row>
    <row r="4" spans="10:11" ht="15">
      <c r="J4" s="1" t="s">
        <v>91</v>
      </c>
      <c r="K4" s="1">
        <v>4</v>
      </c>
    </row>
    <row r="5" spans="10:11" ht="15">
      <c r="J5" s="37"/>
      <c r="K5" s="37"/>
    </row>
    <row r="6" spans="10:11" ht="15">
      <c r="J6" s="37"/>
      <c r="K6" s="37"/>
    </row>
    <row r="7" spans="10:11" ht="15">
      <c r="J7" s="37" t="s">
        <v>92</v>
      </c>
      <c r="K7" s="47" t="s">
        <v>93</v>
      </c>
    </row>
    <row r="8" spans="10:11" ht="15">
      <c r="J8" s="37" t="s">
        <v>94</v>
      </c>
      <c r="K8" s="47" t="s">
        <v>95</v>
      </c>
    </row>
    <row r="9" spans="10:11" ht="15">
      <c r="J9" s="47" t="s">
        <v>96</v>
      </c>
      <c r="K9" s="47"/>
    </row>
    <row r="10" spans="10:11" ht="15">
      <c r="J10" s="47" t="s">
        <v>97</v>
      </c>
      <c r="K10" s="47"/>
    </row>
    <row r="11" spans="10:11" ht="15">
      <c r="J11" s="37" t="s">
        <v>98</v>
      </c>
      <c r="K11" s="37"/>
    </row>
    <row r="12" spans="1:7" ht="15">
      <c r="A12" s="1"/>
      <c r="B12" s="38" t="s">
        <v>75</v>
      </c>
      <c r="C12" s="38"/>
      <c r="D12" s="38"/>
      <c r="E12" s="39" t="s">
        <v>76</v>
      </c>
      <c r="F12" s="39"/>
      <c r="G12" s="39"/>
    </row>
    <row r="13" spans="1:7" ht="15">
      <c r="A13" s="1" t="s">
        <v>77</v>
      </c>
      <c r="B13" s="1" t="s">
        <v>78</v>
      </c>
      <c r="C13" s="1" t="s">
        <v>79</v>
      </c>
      <c r="D13" s="1" t="s">
        <v>80</v>
      </c>
      <c r="E13" s="1" t="s">
        <v>78</v>
      </c>
      <c r="F13" s="1" t="s">
        <v>79</v>
      </c>
      <c r="G13" s="1" t="s">
        <v>80</v>
      </c>
    </row>
    <row r="14" spans="1:7" ht="15">
      <c r="A14" s="1">
        <v>111</v>
      </c>
      <c r="B14" s="1">
        <v>95</v>
      </c>
      <c r="C14" s="1">
        <v>0.05527</v>
      </c>
      <c r="D14" s="1">
        <f>C14*10</f>
        <v>0.5527</v>
      </c>
      <c r="E14" s="40"/>
      <c r="F14" s="40"/>
      <c r="G14" s="40"/>
    </row>
    <row r="15" spans="1:7" ht="15">
      <c r="A15" s="1">
        <v>112</v>
      </c>
      <c r="B15" s="1">
        <v>110.7</v>
      </c>
      <c r="C15" s="1">
        <v>444</v>
      </c>
      <c r="D15" s="1">
        <v>444</v>
      </c>
      <c r="E15" s="40"/>
      <c r="F15" s="40"/>
      <c r="G15" s="40"/>
    </row>
    <row r="16" spans="1:7" ht="15">
      <c r="A16" s="1">
        <v>113</v>
      </c>
      <c r="B16" s="1">
        <v>94.33</v>
      </c>
      <c r="C16" s="1">
        <v>0.06474</v>
      </c>
      <c r="D16" s="1">
        <f>C16*10</f>
        <v>0.6474000000000001</v>
      </c>
      <c r="E16" s="40"/>
      <c r="F16" s="40"/>
      <c r="G16" s="40"/>
    </row>
    <row r="17" spans="1:7" ht="15">
      <c r="A17" s="1">
        <v>114</v>
      </c>
      <c r="B17" s="1">
        <v>113.5</v>
      </c>
      <c r="C17" s="1">
        <v>444</v>
      </c>
      <c r="D17" s="1">
        <v>444</v>
      </c>
      <c r="E17" s="40"/>
      <c r="F17" s="40"/>
      <c r="G17" s="40"/>
    </row>
    <row r="18" spans="1:7" ht="15">
      <c r="A18" s="1">
        <v>115</v>
      </c>
      <c r="B18" s="1">
        <v>90.19</v>
      </c>
      <c r="C18" s="1">
        <v>0.11449</v>
      </c>
      <c r="D18" s="1">
        <f>C18*10</f>
        <v>1.1449</v>
      </c>
      <c r="E18" s="40"/>
      <c r="F18" s="40"/>
      <c r="G18" s="40"/>
    </row>
    <row r="19" spans="1:7" ht="15">
      <c r="A19" s="1">
        <v>116</v>
      </c>
      <c r="B19" s="1">
        <v>110</v>
      </c>
      <c r="C19" s="1">
        <v>444</v>
      </c>
      <c r="D19" s="1">
        <v>444</v>
      </c>
      <c r="E19" s="40"/>
      <c r="F19" s="40"/>
      <c r="G19" s="40"/>
    </row>
    <row r="20" spans="1:7" ht="15">
      <c r="A20" s="1">
        <v>117</v>
      </c>
      <c r="B20" s="1">
        <v>86.13</v>
      </c>
      <c r="C20" s="1">
        <v>0.15745</v>
      </c>
      <c r="D20" s="1">
        <f>C20*10</f>
        <v>1.5745</v>
      </c>
      <c r="E20" s="40"/>
      <c r="F20" s="40"/>
      <c r="G20" s="40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>
        <v>211</v>
      </c>
      <c r="B22" s="1">
        <v>92.13</v>
      </c>
      <c r="C22" s="1">
        <v>0.09231</v>
      </c>
      <c r="D22" s="1">
        <f>C22*10</f>
        <v>0.9231</v>
      </c>
      <c r="E22" s="40"/>
      <c r="F22" s="40"/>
      <c r="G22" s="40"/>
    </row>
    <row r="23" spans="1:7" ht="15">
      <c r="A23" s="1">
        <v>212</v>
      </c>
      <c r="B23" s="1">
        <v>89.86</v>
      </c>
      <c r="C23" s="1">
        <v>0.11223</v>
      </c>
      <c r="D23" s="1">
        <f>C23*10</f>
        <v>1.1223</v>
      </c>
      <c r="E23" s="40"/>
      <c r="F23" s="40"/>
      <c r="G23" s="40"/>
    </row>
    <row r="24" spans="1:7" ht="15">
      <c r="A24" s="1">
        <v>213</v>
      </c>
      <c r="B24" s="1">
        <v>96.68</v>
      </c>
      <c r="C24" s="1">
        <v>444</v>
      </c>
      <c r="D24" s="1">
        <v>444</v>
      </c>
      <c r="E24" s="40"/>
      <c r="F24" s="40"/>
      <c r="G24" s="40"/>
    </row>
    <row r="25" spans="1:7" ht="15">
      <c r="A25" s="1">
        <v>214</v>
      </c>
      <c r="B25" s="1">
        <v>92.75</v>
      </c>
      <c r="C25" s="1">
        <v>0.08493</v>
      </c>
      <c r="D25" s="1">
        <f>C25*10</f>
        <v>0.8493</v>
      </c>
      <c r="E25" s="40"/>
      <c r="F25" s="40"/>
      <c r="G25" s="40"/>
    </row>
    <row r="26" spans="1:7" ht="15">
      <c r="A26" s="1">
        <v>215</v>
      </c>
      <c r="B26" s="1">
        <v>96.85</v>
      </c>
      <c r="C26" s="1">
        <v>444</v>
      </c>
      <c r="D26" s="1">
        <v>444</v>
      </c>
      <c r="E26" s="40"/>
      <c r="F26" s="40"/>
      <c r="G26" s="40"/>
    </row>
    <row r="27" spans="1:7" ht="15">
      <c r="A27" s="1">
        <v>216</v>
      </c>
      <c r="B27" s="1">
        <v>92.75</v>
      </c>
      <c r="C27" s="1">
        <v>0.08493</v>
      </c>
      <c r="D27" s="1">
        <f>C27*10</f>
        <v>0.8493</v>
      </c>
      <c r="E27" s="40"/>
      <c r="F27" s="40"/>
      <c r="G27" s="40"/>
    </row>
    <row r="28" spans="1:7" ht="15">
      <c r="A28" s="1">
        <v>217</v>
      </c>
      <c r="B28" s="1">
        <v>666</v>
      </c>
      <c r="C28" s="1">
        <v>666</v>
      </c>
      <c r="D28" s="1">
        <v>666</v>
      </c>
      <c r="E28" s="40"/>
      <c r="F28" s="40"/>
      <c r="G28" s="40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>
        <v>221</v>
      </c>
      <c r="B30" s="1">
        <v>89.92</v>
      </c>
      <c r="C30" s="1">
        <v>0.11742</v>
      </c>
      <c r="D30" s="1">
        <f>C30*10</f>
        <v>1.1742</v>
      </c>
      <c r="E30" s="40"/>
      <c r="F30" s="40"/>
      <c r="G30" s="40"/>
    </row>
    <row r="31" spans="1:7" ht="15">
      <c r="A31" s="1">
        <v>222</v>
      </c>
      <c r="B31" s="1">
        <v>92.46</v>
      </c>
      <c r="C31" s="1">
        <v>0.0884</v>
      </c>
      <c r="D31" s="1">
        <f>C31*10</f>
        <v>0.8840000000000001</v>
      </c>
      <c r="E31" s="40"/>
      <c r="F31" s="40"/>
      <c r="G31" s="40"/>
    </row>
    <row r="32" spans="1:7" ht="15">
      <c r="A32" s="1">
        <v>223</v>
      </c>
      <c r="B32" s="1">
        <v>97.26</v>
      </c>
      <c r="C32" s="1">
        <v>444</v>
      </c>
      <c r="D32" s="1">
        <v>444</v>
      </c>
      <c r="E32" s="40"/>
      <c r="F32" s="40"/>
      <c r="G32" s="40"/>
    </row>
    <row r="33" spans="1:7" ht="15">
      <c r="A33" s="1">
        <v>224</v>
      </c>
      <c r="B33" s="1">
        <v>91.27</v>
      </c>
      <c r="C33" s="1">
        <v>0.10569</v>
      </c>
      <c r="D33" s="1">
        <f>C33*10</f>
        <v>1.0569000000000002</v>
      </c>
      <c r="E33" s="40"/>
      <c r="F33" s="40"/>
      <c r="G33" s="40"/>
    </row>
    <row r="34" spans="1:7" ht="15">
      <c r="A34" s="1">
        <v>225</v>
      </c>
      <c r="B34" s="1">
        <v>93.16</v>
      </c>
      <c r="C34" s="1">
        <v>0.07988</v>
      </c>
      <c r="D34" s="1">
        <f>C34*10</f>
        <v>0.7988000000000001</v>
      </c>
      <c r="E34" s="40"/>
      <c r="F34" s="40"/>
      <c r="G34" s="40"/>
    </row>
    <row r="35" spans="1:7" ht="15">
      <c r="A35" s="1">
        <v>226</v>
      </c>
      <c r="B35" s="1">
        <v>85.65</v>
      </c>
      <c r="C35" s="1">
        <v>0.16685</v>
      </c>
      <c r="D35" s="1">
        <f>C35*10</f>
        <v>1.6684999999999999</v>
      </c>
      <c r="E35" s="40"/>
      <c r="F35" s="40"/>
      <c r="G35" s="40"/>
    </row>
    <row r="36" spans="1:7" ht="15">
      <c r="A36" s="1">
        <v>227</v>
      </c>
      <c r="B36" s="1"/>
      <c r="C36" s="1"/>
      <c r="D36" s="1"/>
      <c r="E36" s="40"/>
      <c r="F36" s="40"/>
      <c r="G36" s="40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>
        <v>231</v>
      </c>
      <c r="B38" s="1">
        <v>111.1</v>
      </c>
      <c r="C38" s="1">
        <v>444</v>
      </c>
      <c r="D38" s="1">
        <v>444</v>
      </c>
      <c r="E38" s="40"/>
      <c r="F38" s="40"/>
      <c r="G38" s="40"/>
    </row>
    <row r="39" spans="1:7" ht="15">
      <c r="A39" s="1">
        <v>232</v>
      </c>
      <c r="B39" s="1">
        <v>90.64</v>
      </c>
      <c r="C39" s="1">
        <v>0.10159</v>
      </c>
      <c r="D39" s="1">
        <f>C39*10</f>
        <v>1.0159</v>
      </c>
      <c r="E39" s="40"/>
      <c r="F39" s="40"/>
      <c r="G39" s="40"/>
    </row>
    <row r="40" spans="1:7" ht="15">
      <c r="A40" s="1">
        <v>233</v>
      </c>
      <c r="B40" s="1">
        <v>94.55</v>
      </c>
      <c r="C40" s="1">
        <v>0.06165</v>
      </c>
      <c r="D40" s="1">
        <f>C40*10</f>
        <v>0.6165</v>
      </c>
      <c r="E40" s="40"/>
      <c r="F40" s="40"/>
      <c r="G40" s="40"/>
    </row>
    <row r="41" spans="1:7" ht="15">
      <c r="A41" s="1">
        <v>234</v>
      </c>
      <c r="B41" s="1">
        <v>97.5</v>
      </c>
      <c r="C41" s="1">
        <v>444</v>
      </c>
      <c r="D41" s="1">
        <v>444</v>
      </c>
      <c r="E41" s="40"/>
      <c r="F41" s="40"/>
      <c r="G41" s="40"/>
    </row>
    <row r="42" spans="1:7" ht="15">
      <c r="A42" s="1">
        <v>235</v>
      </c>
      <c r="B42" s="1">
        <v>98.73</v>
      </c>
      <c r="C42" s="1">
        <v>444</v>
      </c>
      <c r="D42" s="1">
        <v>444</v>
      </c>
      <c r="E42" s="40"/>
      <c r="F42" s="40"/>
      <c r="G42" s="40"/>
    </row>
    <row r="43" spans="1:7" ht="15">
      <c r="A43" s="1">
        <v>236</v>
      </c>
      <c r="B43" s="1">
        <v>86.11</v>
      </c>
      <c r="C43" s="1">
        <v>0.15766</v>
      </c>
      <c r="D43" s="1">
        <f>C43*10</f>
        <v>1.5766</v>
      </c>
      <c r="E43" s="40"/>
      <c r="F43" s="40"/>
      <c r="G43" s="40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>
        <v>311</v>
      </c>
      <c r="B45" s="1">
        <v>95.25</v>
      </c>
      <c r="C45" s="1">
        <v>444</v>
      </c>
      <c r="D45" s="1">
        <v>444</v>
      </c>
      <c r="E45" s="1">
        <v>71.82</v>
      </c>
      <c r="F45" s="1">
        <v>0.06313</v>
      </c>
      <c r="G45" s="1">
        <f>F45*12.5</f>
        <v>0.7891250000000001</v>
      </c>
    </row>
    <row r="46" spans="1:7" ht="15">
      <c r="A46" s="1">
        <v>312</v>
      </c>
      <c r="B46" s="1">
        <v>95.29</v>
      </c>
      <c r="C46" s="1">
        <v>444</v>
      </c>
      <c r="D46" s="1">
        <v>444</v>
      </c>
      <c r="E46" s="1">
        <v>83.96</v>
      </c>
      <c r="F46" s="1">
        <v>444</v>
      </c>
      <c r="G46" s="1">
        <v>444</v>
      </c>
    </row>
    <row r="47" spans="1:7" ht="15">
      <c r="A47" s="1">
        <v>313</v>
      </c>
      <c r="B47" s="1">
        <v>86.12</v>
      </c>
      <c r="C47" s="1">
        <v>0.16097</v>
      </c>
      <c r="D47" s="1">
        <f>C47*10</f>
        <v>1.6097000000000001</v>
      </c>
      <c r="E47" s="1">
        <v>80.07</v>
      </c>
      <c r="F47" s="1">
        <v>0.05511</v>
      </c>
      <c r="G47" s="1">
        <f>F47*12.5</f>
        <v>0.688875</v>
      </c>
    </row>
    <row r="48" spans="1:7" ht="15">
      <c r="A48" s="1">
        <v>314</v>
      </c>
      <c r="B48" s="1">
        <v>94.67</v>
      </c>
      <c r="C48" s="1">
        <v>0.05994</v>
      </c>
      <c r="D48" s="1">
        <f>C48*10</f>
        <v>0.5994</v>
      </c>
      <c r="E48" s="1">
        <v>76</v>
      </c>
      <c r="F48" s="1">
        <v>0.03512</v>
      </c>
      <c r="G48" s="1">
        <f>F48*12.5</f>
        <v>0.439</v>
      </c>
    </row>
    <row r="49" spans="1:7" ht="15">
      <c r="A49" s="1">
        <v>315</v>
      </c>
      <c r="B49" s="1">
        <v>94.47</v>
      </c>
      <c r="C49" s="1">
        <v>0.06278</v>
      </c>
      <c r="D49" s="1">
        <f>C49*10</f>
        <v>0.6278</v>
      </c>
      <c r="E49" s="1">
        <v>70.05</v>
      </c>
      <c r="F49" s="1">
        <v>0.06846</v>
      </c>
      <c r="G49" s="1">
        <f>F49*12.5</f>
        <v>0.8557499999999999</v>
      </c>
    </row>
    <row r="50" spans="1:7" ht="15">
      <c r="A50" s="1">
        <v>316</v>
      </c>
      <c r="B50" s="1">
        <v>94.1</v>
      </c>
      <c r="C50" s="1">
        <v>0.06776</v>
      </c>
      <c r="D50" s="1">
        <f>C50*10</f>
        <v>0.6776</v>
      </c>
      <c r="E50" s="1">
        <v>59.64</v>
      </c>
      <c r="F50" s="1">
        <v>0.10322</v>
      </c>
      <c r="G50" s="1">
        <f>F50*12.5</f>
        <v>1.2902500000000001</v>
      </c>
    </row>
    <row r="51" spans="1:7" ht="15">
      <c r="A51" s="1">
        <v>317</v>
      </c>
      <c r="B51" s="1">
        <v>97.26</v>
      </c>
      <c r="C51" s="1">
        <v>444</v>
      </c>
      <c r="D51" s="1">
        <v>444</v>
      </c>
      <c r="E51" s="1">
        <v>96.11</v>
      </c>
      <c r="F51" s="1">
        <v>444</v>
      </c>
      <c r="G51" s="1">
        <v>444</v>
      </c>
    </row>
    <row r="52" spans="1:7" ht="15">
      <c r="A52" s="41"/>
      <c r="B52" s="1"/>
      <c r="C52" s="1"/>
      <c r="D52" s="1"/>
      <c r="E52" s="1"/>
      <c r="F52" s="1"/>
      <c r="G52" s="1"/>
    </row>
    <row r="53" spans="1:7" ht="15">
      <c r="A53" s="1">
        <v>321</v>
      </c>
      <c r="B53" s="1">
        <v>94.84</v>
      </c>
      <c r="C53" s="1">
        <v>0.05762</v>
      </c>
      <c r="D53" s="1">
        <f>C53*10</f>
        <v>0.5761999999999999</v>
      </c>
      <c r="E53" s="1">
        <v>73.68</v>
      </c>
      <c r="F53" s="1">
        <v>0.0577</v>
      </c>
      <c r="G53" s="1">
        <f aca="true" t="shared" si="0" ref="G53:G59">F53*12.5</f>
        <v>0.7212500000000001</v>
      </c>
    </row>
    <row r="54" spans="1:7" ht="15">
      <c r="A54" s="1">
        <v>322</v>
      </c>
      <c r="B54" s="1">
        <v>80.52</v>
      </c>
      <c r="C54" s="1">
        <v>0.23111</v>
      </c>
      <c r="D54" s="1">
        <f>C54*10</f>
        <v>2.3111</v>
      </c>
      <c r="E54" s="1">
        <v>666</v>
      </c>
      <c r="F54" s="1">
        <v>0.04913</v>
      </c>
      <c r="G54" s="1">
        <f t="shared" si="0"/>
        <v>0.614125</v>
      </c>
    </row>
    <row r="55" spans="1:7" ht="15">
      <c r="A55" s="1">
        <v>323</v>
      </c>
      <c r="B55" s="1">
        <v>105.4</v>
      </c>
      <c r="C55" s="1">
        <v>444</v>
      </c>
      <c r="D55" s="1">
        <v>444</v>
      </c>
      <c r="E55" s="1">
        <v>69.59</v>
      </c>
      <c r="F55" s="1">
        <v>0.06987</v>
      </c>
      <c r="G55" s="1">
        <f t="shared" si="0"/>
        <v>0.873375</v>
      </c>
    </row>
    <row r="56" spans="1:7" ht="15">
      <c r="A56" s="1">
        <v>324</v>
      </c>
      <c r="B56" s="1">
        <v>88.82</v>
      </c>
      <c r="C56" s="1">
        <v>0.12939</v>
      </c>
      <c r="D56" s="1">
        <f>C56*10</f>
        <v>1.2939</v>
      </c>
      <c r="E56" s="1">
        <v>78.82</v>
      </c>
      <c r="F56" s="1">
        <v>0.04319</v>
      </c>
      <c r="G56" s="1">
        <f t="shared" si="0"/>
        <v>0.539875</v>
      </c>
    </row>
    <row r="57" spans="1:7" ht="15">
      <c r="A57" s="1">
        <v>325</v>
      </c>
      <c r="B57" s="1">
        <v>85.42</v>
      </c>
      <c r="C57" s="1">
        <v>0.16479</v>
      </c>
      <c r="D57" s="1">
        <f>C57*10</f>
        <v>1.6479</v>
      </c>
      <c r="E57" s="1">
        <v>80.09</v>
      </c>
      <c r="F57" s="1">
        <v>0.03968</v>
      </c>
      <c r="G57" s="1">
        <f t="shared" si="0"/>
        <v>0.496</v>
      </c>
    </row>
    <row r="58" spans="1:7" ht="15">
      <c r="A58" s="1">
        <v>326</v>
      </c>
      <c r="B58" s="1">
        <v>95.53</v>
      </c>
      <c r="C58" s="1">
        <v>444</v>
      </c>
      <c r="D58" s="1">
        <v>444</v>
      </c>
      <c r="E58" s="1">
        <v>67.95</v>
      </c>
      <c r="F58" s="1">
        <v>0.07496</v>
      </c>
      <c r="G58" s="1">
        <f t="shared" si="0"/>
        <v>0.9369999999999999</v>
      </c>
    </row>
    <row r="59" spans="1:7" ht="15">
      <c r="A59" s="1">
        <v>327</v>
      </c>
      <c r="B59" s="1">
        <v>95.17</v>
      </c>
      <c r="C59" s="1">
        <v>444</v>
      </c>
      <c r="D59" s="1">
        <v>444</v>
      </c>
      <c r="E59" s="1">
        <v>73.72</v>
      </c>
      <c r="F59" s="1">
        <v>0.05758</v>
      </c>
      <c r="G59" s="1">
        <f t="shared" si="0"/>
        <v>0.71975</v>
      </c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>
        <v>331</v>
      </c>
      <c r="B61" s="1">
        <v>97.83</v>
      </c>
      <c r="C61" s="1">
        <v>444</v>
      </c>
      <c r="D61" s="1">
        <v>444</v>
      </c>
      <c r="E61" s="1">
        <v>82.15</v>
      </c>
      <c r="F61" s="1">
        <v>444</v>
      </c>
      <c r="G61" s="1">
        <v>444</v>
      </c>
    </row>
    <row r="62" spans="1:7" ht="15">
      <c r="A62" s="1">
        <v>332</v>
      </c>
      <c r="B62" s="1">
        <v>89.06</v>
      </c>
      <c r="C62" s="1">
        <v>0.12676</v>
      </c>
      <c r="D62" s="1">
        <f>C62*10</f>
        <v>1.2676</v>
      </c>
      <c r="E62" s="1">
        <v>74.73</v>
      </c>
      <c r="F62" s="1">
        <v>0.05468</v>
      </c>
      <c r="G62" s="1">
        <f>F62*12.5</f>
        <v>0.6835</v>
      </c>
    </row>
    <row r="63" spans="1:7" ht="15">
      <c r="A63" s="1">
        <v>333</v>
      </c>
      <c r="B63" s="1">
        <v>96.31</v>
      </c>
      <c r="C63" s="1">
        <v>444</v>
      </c>
      <c r="D63" s="1">
        <v>444</v>
      </c>
      <c r="E63" s="1">
        <v>80.88</v>
      </c>
      <c r="F63" s="1">
        <v>0.03753</v>
      </c>
      <c r="G63" s="1">
        <f>F63*12.5</f>
        <v>0.469125</v>
      </c>
    </row>
    <row r="64" spans="1:7" ht="15">
      <c r="A64" s="1">
        <v>334</v>
      </c>
      <c r="B64" s="1">
        <v>97.13</v>
      </c>
      <c r="C64" s="1">
        <v>444</v>
      </c>
      <c r="D64" s="1">
        <v>444</v>
      </c>
      <c r="E64" s="1">
        <v>77.66</v>
      </c>
      <c r="F64" s="1">
        <v>0.04642</v>
      </c>
      <c r="G64" s="1">
        <f>F64*12.5</f>
        <v>0.58025</v>
      </c>
    </row>
    <row r="65" spans="1:7" ht="15">
      <c r="A65" s="1">
        <v>335</v>
      </c>
      <c r="B65" s="1">
        <v>110.4</v>
      </c>
      <c r="C65" s="1">
        <v>444</v>
      </c>
      <c r="D65" s="1">
        <v>444</v>
      </c>
      <c r="E65" s="1">
        <v>87.4</v>
      </c>
      <c r="F65" s="1">
        <v>444</v>
      </c>
      <c r="G65" s="1">
        <v>444</v>
      </c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>
        <v>411</v>
      </c>
      <c r="B67" s="1">
        <v>92.09</v>
      </c>
      <c r="C67" s="1">
        <v>0.09279</v>
      </c>
      <c r="D67" s="1">
        <f>C67*10</f>
        <v>0.9279</v>
      </c>
      <c r="E67" s="1" t="s">
        <v>81</v>
      </c>
      <c r="F67" s="1">
        <v>0.04525</v>
      </c>
      <c r="G67" s="1">
        <f>F67*12.5</f>
        <v>0.5656249999999999</v>
      </c>
    </row>
    <row r="68" spans="1:7" ht="15">
      <c r="A68" s="1">
        <v>412</v>
      </c>
      <c r="B68" s="1">
        <v>98.69</v>
      </c>
      <c r="C68" s="1">
        <v>444</v>
      </c>
      <c r="D68" s="1">
        <v>444</v>
      </c>
      <c r="E68" s="1">
        <v>81.07</v>
      </c>
      <c r="F68" s="1">
        <v>444</v>
      </c>
      <c r="G68" s="1">
        <v>444</v>
      </c>
    </row>
    <row r="69" spans="1:7" ht="15">
      <c r="A69" s="1">
        <v>413</v>
      </c>
      <c r="B69" s="1">
        <v>90.54</v>
      </c>
      <c r="C69" s="1">
        <v>0.11063</v>
      </c>
      <c r="D69" s="1">
        <f>C69*10</f>
        <v>1.1063</v>
      </c>
      <c r="E69" s="1">
        <v>84.7</v>
      </c>
      <c r="F69" s="1">
        <v>444</v>
      </c>
      <c r="G69" s="1">
        <v>444</v>
      </c>
    </row>
    <row r="70" spans="1:7" ht="15">
      <c r="A70" s="1">
        <v>414</v>
      </c>
      <c r="B70" s="1">
        <v>666</v>
      </c>
      <c r="C70" s="1">
        <v>666</v>
      </c>
      <c r="D70" s="1">
        <v>666</v>
      </c>
      <c r="E70" s="1">
        <v>666</v>
      </c>
      <c r="F70" s="1">
        <v>666</v>
      </c>
      <c r="G70" s="1">
        <v>666</v>
      </c>
    </row>
    <row r="71" spans="1:7" ht="15">
      <c r="A71" s="1">
        <v>415</v>
      </c>
      <c r="B71" s="1">
        <v>90.08</v>
      </c>
      <c r="C71" s="1">
        <v>0.10926</v>
      </c>
      <c r="D71" s="1">
        <f>C71*10</f>
        <v>1.0926</v>
      </c>
      <c r="E71" s="1">
        <v>666</v>
      </c>
      <c r="F71" s="1">
        <v>0.05412</v>
      </c>
      <c r="G71" s="1">
        <f>F71*12.5</f>
        <v>0.6765</v>
      </c>
    </row>
    <row r="72" spans="1:7" ht="15">
      <c r="A72" s="1">
        <v>416</v>
      </c>
      <c r="B72" s="1">
        <v>97.54</v>
      </c>
      <c r="C72" s="1">
        <v>444</v>
      </c>
      <c r="D72" s="1">
        <v>444</v>
      </c>
      <c r="E72" s="1">
        <v>74.88</v>
      </c>
      <c r="F72" s="1">
        <v>0.05424</v>
      </c>
      <c r="G72" s="1">
        <f>F72*12.5</f>
        <v>0.6779999999999999</v>
      </c>
    </row>
    <row r="73" spans="1:7" ht="15">
      <c r="A73" s="1">
        <v>417</v>
      </c>
      <c r="B73" s="1">
        <v>95.53</v>
      </c>
      <c r="C73" s="1">
        <v>444</v>
      </c>
      <c r="D73" s="1">
        <v>444</v>
      </c>
      <c r="E73" s="1">
        <v>75.81</v>
      </c>
      <c r="F73" s="1">
        <v>0.05161</v>
      </c>
      <c r="G73" s="1">
        <f>F73*12.5</f>
        <v>0.6451250000000001</v>
      </c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>
        <v>421</v>
      </c>
      <c r="B75" s="1">
        <v>55.78</v>
      </c>
      <c r="C75" s="1">
        <v>0.58794</v>
      </c>
      <c r="D75" s="1">
        <f>C75*10</f>
        <v>5.8794</v>
      </c>
      <c r="E75" s="1">
        <v>666</v>
      </c>
      <c r="F75" s="1">
        <v>0.06512</v>
      </c>
      <c r="G75" s="1">
        <f>F75*12.5</f>
        <v>0.814</v>
      </c>
    </row>
    <row r="76" spans="1:7" ht="15">
      <c r="A76" s="1">
        <v>422</v>
      </c>
      <c r="B76" s="1">
        <v>95.82</v>
      </c>
      <c r="C76" s="1">
        <v>444</v>
      </c>
      <c r="D76" s="1">
        <v>444</v>
      </c>
      <c r="E76" s="1">
        <v>76.86</v>
      </c>
      <c r="F76" s="1">
        <v>0.04865</v>
      </c>
      <c r="G76" s="1">
        <f>F76*12.5</f>
        <v>0.608125</v>
      </c>
    </row>
    <row r="77" spans="1:7" ht="15">
      <c r="A77" s="1">
        <v>423</v>
      </c>
      <c r="B77" s="1">
        <v>73</v>
      </c>
      <c r="C77" s="1">
        <v>0.29063</v>
      </c>
      <c r="D77" s="1">
        <f>C77*10</f>
        <v>2.9063</v>
      </c>
      <c r="E77" s="1">
        <v>666</v>
      </c>
      <c r="F77" s="1">
        <v>666</v>
      </c>
      <c r="G77" s="1">
        <v>666</v>
      </c>
    </row>
    <row r="78" spans="1:7" ht="15">
      <c r="A78" s="1">
        <v>424</v>
      </c>
      <c r="B78" s="1">
        <v>95.45</v>
      </c>
      <c r="C78" s="1">
        <v>444</v>
      </c>
      <c r="D78" s="1">
        <v>444</v>
      </c>
      <c r="E78" s="1">
        <v>79.17</v>
      </c>
      <c r="F78" s="1">
        <v>0.04223</v>
      </c>
      <c r="G78" s="1">
        <f>F78*12.5</f>
        <v>0.527875</v>
      </c>
    </row>
    <row r="79" spans="1:7" ht="15">
      <c r="A79" s="1">
        <v>425</v>
      </c>
      <c r="B79" s="1">
        <v>90.29</v>
      </c>
      <c r="C79" s="1">
        <v>0.11336</v>
      </c>
      <c r="D79" s="1">
        <f>C79*10</f>
        <v>1.1336</v>
      </c>
      <c r="E79" s="1">
        <v>75.88</v>
      </c>
      <c r="F79" s="1">
        <v>0.05141</v>
      </c>
      <c r="G79" s="1">
        <f>F79*12.5</f>
        <v>0.642625</v>
      </c>
    </row>
    <row r="80" spans="1:7" ht="15">
      <c r="A80" s="1">
        <v>426</v>
      </c>
      <c r="B80" s="1">
        <v>92.83</v>
      </c>
      <c r="C80" s="1">
        <v>0.08393</v>
      </c>
      <c r="D80" s="1">
        <f>C80*10</f>
        <v>0.8393</v>
      </c>
      <c r="E80" s="1">
        <v>77.69</v>
      </c>
      <c r="F80" s="1">
        <v>0.04633</v>
      </c>
      <c r="G80" s="1">
        <f>F80*12.5</f>
        <v>0.579125</v>
      </c>
    </row>
    <row r="81" spans="1:7" ht="15">
      <c r="A81" s="1">
        <v>427</v>
      </c>
      <c r="B81" s="1">
        <v>97.01</v>
      </c>
      <c r="C81" s="1">
        <v>444</v>
      </c>
      <c r="D81" s="1">
        <v>444</v>
      </c>
      <c r="E81" s="1">
        <v>79.51</v>
      </c>
      <c r="F81" s="1">
        <v>0.04128</v>
      </c>
      <c r="G81" s="1">
        <f>F81*12.5</f>
        <v>0.516</v>
      </c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>
        <v>431</v>
      </c>
      <c r="B83" s="1">
        <v>89.06</v>
      </c>
      <c r="C83" s="1">
        <v>0.12676</v>
      </c>
      <c r="D83" s="1">
        <f>C83*10</f>
        <v>1.2676</v>
      </c>
      <c r="E83" s="1">
        <v>72.39</v>
      </c>
      <c r="F83" s="1">
        <v>0.06146</v>
      </c>
      <c r="G83" s="1">
        <f>F83*12.5</f>
        <v>0.76825</v>
      </c>
    </row>
    <row r="84" spans="1:7" ht="15">
      <c r="A84" s="1">
        <v>432</v>
      </c>
      <c r="B84" s="1">
        <v>91.64</v>
      </c>
      <c r="C84" s="1">
        <v>0.09806</v>
      </c>
      <c r="D84" s="1">
        <f>C84*10</f>
        <v>0.9805999999999999</v>
      </c>
      <c r="E84" s="1">
        <v>75.85</v>
      </c>
      <c r="F84" s="1">
        <v>0.05148</v>
      </c>
      <c r="G84" s="1">
        <f>F84*12.5</f>
        <v>0.6435</v>
      </c>
    </row>
    <row r="85" spans="1:7" ht="15">
      <c r="A85" s="1">
        <v>433</v>
      </c>
      <c r="B85" s="1">
        <v>93.03</v>
      </c>
      <c r="C85" s="1">
        <v>0.08127</v>
      </c>
      <c r="D85" s="1">
        <f>C85*10</f>
        <v>0.8127</v>
      </c>
      <c r="E85" s="1">
        <v>666</v>
      </c>
      <c r="F85" s="1">
        <v>0.0235</v>
      </c>
      <c r="G85" s="1">
        <f>F85*12.5</f>
        <v>0.29375</v>
      </c>
    </row>
    <row r="86" spans="1:7" ht="15">
      <c r="A86" s="1">
        <v>434</v>
      </c>
      <c r="B86" s="1">
        <v>89.59</v>
      </c>
      <c r="C86" s="1">
        <v>0.121</v>
      </c>
      <c r="D86" s="1">
        <f>C86*10</f>
        <v>1.21</v>
      </c>
      <c r="E86" s="1">
        <v>80.69</v>
      </c>
      <c r="F86" s="1">
        <v>0.03803</v>
      </c>
      <c r="G86" s="1">
        <f>F86*12.5</f>
        <v>0.475375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the Sunshine Coast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KAnders2</dc:creator>
  <cp:keywords/>
  <dc:description/>
  <cp:lastModifiedBy>Kelli Anderson</cp:lastModifiedBy>
  <dcterms:created xsi:type="dcterms:W3CDTF">2010-08-19T03:50:33Z</dcterms:created>
  <dcterms:modified xsi:type="dcterms:W3CDTF">2017-06-13T05:48:34Z</dcterms:modified>
  <cp:category/>
  <cp:version/>
  <cp:contentType/>
  <cp:contentStatus/>
</cp:coreProperties>
</file>