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O6" i="1"/>
  <c r="N5" i="1"/>
  <c r="N4" i="1"/>
  <c r="J3" i="1"/>
  <c r="D19" i="1"/>
  <c r="D18" i="1"/>
  <c r="D17" i="1"/>
  <c r="C17" i="1"/>
  <c r="C19" i="1" l="1"/>
  <c r="E19" i="1"/>
  <c r="F19" i="1"/>
  <c r="G19" i="1"/>
  <c r="H19" i="1"/>
  <c r="I19" i="1"/>
  <c r="B19" i="1"/>
  <c r="B18" i="1"/>
  <c r="C18" i="1"/>
  <c r="E18" i="1"/>
  <c r="F18" i="1"/>
  <c r="G18" i="1"/>
  <c r="H18" i="1"/>
  <c r="I18" i="1"/>
  <c r="E17" i="1"/>
  <c r="F17" i="1"/>
  <c r="G17" i="1"/>
  <c r="H17" i="1"/>
  <c r="I17" i="1"/>
  <c r="B17" i="1"/>
  <c r="J13" i="1" l="1"/>
  <c r="M13" i="1" s="1"/>
  <c r="J12" i="1"/>
  <c r="M12" i="1" s="1"/>
  <c r="J4" i="1"/>
  <c r="L4" i="1" s="1"/>
  <c r="V4" i="1" s="1"/>
  <c r="J5" i="1"/>
  <c r="L5" i="1" s="1"/>
  <c r="V5" i="1" s="1"/>
  <c r="J6" i="1"/>
  <c r="L6" i="1" s="1"/>
  <c r="V6" i="1" s="1"/>
  <c r="J7" i="1"/>
  <c r="L7" i="1" s="1"/>
  <c r="V7" i="1" s="1"/>
  <c r="J8" i="1"/>
  <c r="L8" i="1" s="1"/>
  <c r="V8" i="1" s="1"/>
  <c r="M3" i="1"/>
  <c r="R8" i="1" l="1"/>
  <c r="R7" i="1"/>
  <c r="O8" i="1"/>
  <c r="N7" i="1"/>
  <c r="N8" i="1"/>
  <c r="S8" i="1"/>
  <c r="S7" i="1"/>
  <c r="O7" i="1"/>
  <c r="S6" i="1"/>
  <c r="S5" i="1"/>
  <c r="O5" i="1"/>
  <c r="S4" i="1"/>
  <c r="O4" i="1"/>
  <c r="N12" i="1"/>
  <c r="N13" i="1"/>
  <c r="R6" i="1"/>
  <c r="N6" i="1"/>
  <c r="R5" i="1"/>
  <c r="R4" i="1"/>
  <c r="O12" i="1"/>
  <c r="O13" i="1"/>
  <c r="Q8" i="1"/>
  <c r="M8" i="1"/>
  <c r="W8" i="1" s="1"/>
  <c r="X8" i="1" s="1"/>
  <c r="Y8" i="1" s="1"/>
  <c r="Z8" i="1" s="1"/>
  <c r="AA8" i="1" s="1"/>
  <c r="AB8" i="1" s="1"/>
  <c r="AC8" i="1" s="1"/>
  <c r="Q7" i="1"/>
  <c r="M7" i="1"/>
  <c r="W7" i="1" s="1"/>
  <c r="X7" i="1" s="1"/>
  <c r="Q6" i="1"/>
  <c r="M6" i="1"/>
  <c r="W6" i="1" s="1"/>
  <c r="X6" i="1" s="1"/>
  <c r="Y6" i="1" s="1"/>
  <c r="Q5" i="1"/>
  <c r="M5" i="1"/>
  <c r="W5" i="1" s="1"/>
  <c r="X5" i="1" s="1"/>
  <c r="Y5" i="1" s="1"/>
  <c r="Q4" i="1"/>
  <c r="M4" i="1"/>
  <c r="W4" i="1" s="1"/>
  <c r="X4" i="1" s="1"/>
  <c r="Y4" i="1" s="1"/>
  <c r="Z4" i="1" s="1"/>
  <c r="AA4" i="1" s="1"/>
  <c r="AB4" i="1" s="1"/>
  <c r="AC4" i="1" s="1"/>
  <c r="L12" i="1"/>
  <c r="L13" i="1"/>
  <c r="P8" i="1"/>
  <c r="P7" i="1"/>
  <c r="P6" i="1"/>
  <c r="P5" i="1"/>
  <c r="T5" i="1" s="1"/>
  <c r="P4" i="1"/>
  <c r="L3" i="1"/>
  <c r="R3" i="1"/>
  <c r="Q3" i="1"/>
  <c r="P3" i="1"/>
  <c r="O3" i="1"/>
  <c r="N3" i="1"/>
  <c r="S3" i="1"/>
  <c r="Z6" i="1" l="1"/>
  <c r="AA6" i="1" s="1"/>
  <c r="AB6" i="1" s="1"/>
  <c r="AC6" i="1" s="1"/>
  <c r="T6" i="1"/>
  <c r="Z5" i="1"/>
  <c r="AA5" i="1" s="1"/>
  <c r="AB5" i="1" s="1"/>
  <c r="AC5" i="1" s="1"/>
  <c r="Z7" i="1"/>
  <c r="AA7" i="1" s="1"/>
  <c r="AB7" i="1" s="1"/>
  <c r="AC7" i="1" s="1"/>
  <c r="V13" i="1"/>
  <c r="W13" i="1" s="1"/>
  <c r="X13" i="1" s="1"/>
  <c r="Y13" i="1" s="1"/>
  <c r="V12" i="1"/>
  <c r="W12" i="1" s="1"/>
  <c r="X12" i="1" s="1"/>
  <c r="Y12" i="1" s="1"/>
  <c r="T3" i="1"/>
  <c r="V3" i="1"/>
  <c r="W3" i="1" s="1"/>
  <c r="X3" i="1" s="1"/>
  <c r="Y3" i="1" s="1"/>
  <c r="Z3" i="1" s="1"/>
  <c r="AA3" i="1" s="1"/>
  <c r="AB3" i="1" s="1"/>
  <c r="AC3" i="1" s="1"/>
  <c r="T7" i="1"/>
  <c r="T8" i="1"/>
  <c r="T4" i="1"/>
</calcChain>
</file>

<file path=xl/sharedStrings.xml><?xml version="1.0" encoding="utf-8"?>
<sst xmlns="http://schemas.openxmlformats.org/spreadsheetml/2006/main" count="51" uniqueCount="31">
  <si>
    <t>Livestock Type</t>
  </si>
  <si>
    <t>Cattle Cheetah Freerange Presence</t>
  </si>
  <si>
    <t>Cattle Background</t>
  </si>
  <si>
    <t>Sheep Cheetah Freerange Presence</t>
  </si>
  <si>
    <t>Sheep Background</t>
  </si>
  <si>
    <t>Goat Cheetah Freerange Presence</t>
  </si>
  <si>
    <t>Goat Background</t>
  </si>
  <si>
    <t>&lt;1</t>
  </si>
  <si>
    <t>&lt;5</t>
  </si>
  <si>
    <t>&lt;10</t>
  </si>
  <si>
    <t>&lt;20</t>
  </si>
  <si>
    <t>&lt;50</t>
  </si>
  <si>
    <t>&lt;100</t>
  </si>
  <si>
    <t>&lt;25</t>
  </si>
  <si>
    <t>Pixel Values by Class (human pop. Per sq. km)</t>
  </si>
  <si>
    <t>100+</t>
  </si>
  <si>
    <t>50+</t>
  </si>
  <si>
    <t>sum</t>
  </si>
  <si>
    <t>Percent</t>
  </si>
  <si>
    <t>Cumulative percent</t>
  </si>
  <si>
    <t>0-25</t>
  </si>
  <si>
    <t>25-50</t>
  </si>
  <si>
    <t>0-1</t>
  </si>
  <si>
    <t>1-5</t>
  </si>
  <si>
    <t>5-10</t>
  </si>
  <si>
    <t>10-20</t>
  </si>
  <si>
    <t>20-50</t>
  </si>
  <si>
    <t>50-100</t>
  </si>
  <si>
    <t>Human Population Density Cheetah Freerange Presence</t>
  </si>
  <si>
    <t>Human Population Density Background</t>
  </si>
  <si>
    <t>No. Pixel by Class (livestock Per sq.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</si>
</sst>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" fontId="0" fillId="0" borderId="0" xfId="0" applyNumberFormat="1"/>
    <xf numFmtId="49" fontId="0" fillId="0" borderId="0" xfId="0" applyNumberFormat="1"/>
    <xf numFmtId="0" fontId="0" fillId="0" borderId="0" xfId="0" applyFill="1"/>
    <xf numFmtId="16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12270341207353"/>
          <c:y val="5.5555555555555552E-2"/>
          <c:w val="0.82498840769903758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Cattle Cheetah Freerange Presence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Sheet1!$L$2:$S$2</c:f>
              <c:strCache>
                <c:ptCount val="8"/>
                <c:pt idx="0">
                  <c:v>0</c:v>
                </c:pt>
                <c:pt idx="1">
                  <c:v>0-1</c:v>
                </c:pt>
                <c:pt idx="2">
                  <c:v>1-5</c:v>
                </c:pt>
                <c:pt idx="3">
                  <c:v>5-10</c:v>
                </c:pt>
                <c:pt idx="4">
                  <c:v>10-20</c:v>
                </c:pt>
                <c:pt idx="5">
                  <c:v>20-50</c:v>
                </c:pt>
                <c:pt idx="6">
                  <c:v>50-100</c:v>
                </c:pt>
                <c:pt idx="7">
                  <c:v>100+</c:v>
                </c:pt>
              </c:strCache>
            </c:strRef>
          </c:cat>
          <c:val>
            <c:numRef>
              <c:f>Sheet1!$L$3:$S$3</c:f>
              <c:numCache>
                <c:formatCode>0.0%</c:formatCode>
                <c:ptCount val="8"/>
                <c:pt idx="0">
                  <c:v>0.11201334816462737</c:v>
                </c:pt>
                <c:pt idx="1">
                  <c:v>0.25038932146829812</c:v>
                </c:pt>
                <c:pt idx="2">
                  <c:v>0.3453837597330367</c:v>
                </c:pt>
                <c:pt idx="3">
                  <c:v>0.18042269187986651</c:v>
                </c:pt>
                <c:pt idx="4">
                  <c:v>8.7319243604004448E-2</c:v>
                </c:pt>
                <c:pt idx="5">
                  <c:v>2.3136818687430477E-2</c:v>
                </c:pt>
                <c:pt idx="6">
                  <c:v>7.7864293659621797E-4</c:v>
                </c:pt>
                <c:pt idx="7">
                  <c:v>5.5617352614015572E-4</c:v>
                </c:pt>
              </c:numCache>
            </c:numRef>
          </c:val>
        </c:ser>
        <c:ser>
          <c:idx val="1"/>
          <c:order val="1"/>
          <c:tx>
            <c:strRef>
              <c:f>Sheet1!$K$4</c:f>
              <c:strCache>
                <c:ptCount val="1"/>
                <c:pt idx="0">
                  <c:v>Cattle Background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Sheet1!$L$2:$S$2</c:f>
              <c:strCache>
                <c:ptCount val="8"/>
                <c:pt idx="0">
                  <c:v>0</c:v>
                </c:pt>
                <c:pt idx="1">
                  <c:v>0-1</c:v>
                </c:pt>
                <c:pt idx="2">
                  <c:v>1-5</c:v>
                </c:pt>
                <c:pt idx="3">
                  <c:v>5-10</c:v>
                </c:pt>
                <c:pt idx="4">
                  <c:v>10-20</c:v>
                </c:pt>
                <c:pt idx="5">
                  <c:v>20-50</c:v>
                </c:pt>
                <c:pt idx="6">
                  <c:v>50-100</c:v>
                </c:pt>
                <c:pt idx="7">
                  <c:v>100+</c:v>
                </c:pt>
              </c:strCache>
            </c:strRef>
          </c:cat>
          <c:val>
            <c:numRef>
              <c:f>Sheet1!$L$4:$S$4</c:f>
              <c:numCache>
                <c:formatCode>0.0%</c:formatCode>
                <c:ptCount val="8"/>
                <c:pt idx="0">
                  <c:v>5.0572804250373568E-2</c:v>
                </c:pt>
                <c:pt idx="1">
                  <c:v>0.31891084177320272</c:v>
                </c:pt>
                <c:pt idx="2">
                  <c:v>0.18399468703304001</c:v>
                </c:pt>
                <c:pt idx="3">
                  <c:v>0.14298522331064253</c:v>
                </c:pt>
                <c:pt idx="4">
                  <c:v>0.19030383529802425</c:v>
                </c:pt>
                <c:pt idx="5">
                  <c:v>0.10861696828822846</c:v>
                </c:pt>
                <c:pt idx="6">
                  <c:v>3.5530466544911174E-3</c:v>
                </c:pt>
                <c:pt idx="7">
                  <c:v>1.0625933919973436E-3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34272"/>
        <c:axId val="57736192"/>
      </c:barChart>
      <c:catAx>
        <c:axId val="5773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Cattle Population</a:t>
                </a:r>
                <a:r>
                  <a:rPr lang="en-US" baseline="0"/>
                  <a:t> Density (per sq. km)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36192"/>
        <c:crosses val="autoZero"/>
        <c:auto val="1"/>
        <c:lblAlgn val="ctr"/>
        <c:lblOffset val="100"/>
        <c:noMultiLvlLbl val="0"/>
      </c:catAx>
      <c:valAx>
        <c:axId val="5773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Pixels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3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Sheet1!$K$5</c:f>
              <c:strCache>
                <c:ptCount val="1"/>
                <c:pt idx="0">
                  <c:v>Sheep Cheetah Freerange Presence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Sheet1!$L$2:$S$2</c:f>
              <c:strCache>
                <c:ptCount val="8"/>
                <c:pt idx="0">
                  <c:v>0</c:v>
                </c:pt>
                <c:pt idx="1">
                  <c:v>0-1</c:v>
                </c:pt>
                <c:pt idx="2">
                  <c:v>1-5</c:v>
                </c:pt>
                <c:pt idx="3">
                  <c:v>5-10</c:v>
                </c:pt>
                <c:pt idx="4">
                  <c:v>10-20</c:v>
                </c:pt>
                <c:pt idx="5">
                  <c:v>20-50</c:v>
                </c:pt>
                <c:pt idx="6">
                  <c:v>50-100</c:v>
                </c:pt>
                <c:pt idx="7">
                  <c:v>100+</c:v>
                </c:pt>
              </c:strCache>
            </c:strRef>
          </c:cat>
          <c:val>
            <c:numRef>
              <c:f>Sheet1!$L$5:$S$5</c:f>
              <c:numCache>
                <c:formatCode>0.0%</c:formatCode>
                <c:ptCount val="8"/>
                <c:pt idx="0">
                  <c:v>0.11190211345939934</c:v>
                </c:pt>
                <c:pt idx="1">
                  <c:v>0.54727474972191326</c:v>
                </c:pt>
                <c:pt idx="2">
                  <c:v>0.28798665183537264</c:v>
                </c:pt>
                <c:pt idx="3">
                  <c:v>3.6484983314794217E-2</c:v>
                </c:pt>
                <c:pt idx="4">
                  <c:v>2.4471635150166851E-3</c:v>
                </c:pt>
                <c:pt idx="5">
                  <c:v>9.2324805339265847E-3</c:v>
                </c:pt>
                <c:pt idx="6">
                  <c:v>2.4471635150166851E-3</c:v>
                </c:pt>
                <c:pt idx="7">
                  <c:v>2.2246941045606229E-3</c:v>
                </c:pt>
              </c:numCache>
            </c:numRef>
          </c:val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Sheep Background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Sheet1!$L$2:$S$2</c:f>
              <c:strCache>
                <c:ptCount val="8"/>
                <c:pt idx="0">
                  <c:v>0</c:v>
                </c:pt>
                <c:pt idx="1">
                  <c:v>0-1</c:v>
                </c:pt>
                <c:pt idx="2">
                  <c:v>1-5</c:v>
                </c:pt>
                <c:pt idx="3">
                  <c:v>5-10</c:v>
                </c:pt>
                <c:pt idx="4">
                  <c:v>10-20</c:v>
                </c:pt>
                <c:pt idx="5">
                  <c:v>20-50</c:v>
                </c:pt>
                <c:pt idx="6">
                  <c:v>50-100</c:v>
                </c:pt>
                <c:pt idx="7">
                  <c:v>100+</c:v>
                </c:pt>
              </c:strCache>
            </c:strRef>
          </c:cat>
          <c:val>
            <c:numRef>
              <c:f>Sheet1!$L$6:$S$6</c:f>
              <c:numCache>
                <c:formatCode>0.0%</c:formatCode>
                <c:ptCount val="8"/>
                <c:pt idx="0">
                  <c:v>5.034036194587415E-2</c:v>
                </c:pt>
                <c:pt idx="1">
                  <c:v>0.40461564004648848</c:v>
                </c:pt>
                <c:pt idx="2">
                  <c:v>0.25482317781836294</c:v>
                </c:pt>
                <c:pt idx="3">
                  <c:v>0.10798605346173004</c:v>
                </c:pt>
                <c:pt idx="4">
                  <c:v>6.6644529304333386E-2</c:v>
                </c:pt>
                <c:pt idx="5">
                  <c:v>9.2810891582267976E-2</c:v>
                </c:pt>
                <c:pt idx="6">
                  <c:v>1.7765233272455588E-2</c:v>
                </c:pt>
                <c:pt idx="7">
                  <c:v>5.0141125684874648E-3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739072"/>
        <c:axId val="90741376"/>
      </c:barChart>
      <c:catAx>
        <c:axId val="9073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Sheep Population</a:t>
                </a:r>
                <a:r>
                  <a:rPr lang="en-US" baseline="0"/>
                  <a:t> Density (per sq. km)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Pixels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Sheet1!$K$7</c:f>
              <c:strCache>
                <c:ptCount val="1"/>
                <c:pt idx="0">
                  <c:v>Goat Cheetah Freerange Presence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Sheet1!$L$2:$S$2</c:f>
              <c:strCache>
                <c:ptCount val="8"/>
                <c:pt idx="0">
                  <c:v>0</c:v>
                </c:pt>
                <c:pt idx="1">
                  <c:v>0-1</c:v>
                </c:pt>
                <c:pt idx="2">
                  <c:v>1-5</c:v>
                </c:pt>
                <c:pt idx="3">
                  <c:v>5-10</c:v>
                </c:pt>
                <c:pt idx="4">
                  <c:v>10-20</c:v>
                </c:pt>
                <c:pt idx="5">
                  <c:v>20-50</c:v>
                </c:pt>
                <c:pt idx="6">
                  <c:v>50-100</c:v>
                </c:pt>
                <c:pt idx="7">
                  <c:v>100+</c:v>
                </c:pt>
              </c:strCache>
            </c:strRef>
          </c:cat>
          <c:val>
            <c:numRef>
              <c:f>Sheet1!$L$7:$S$7</c:f>
              <c:numCache>
                <c:formatCode>0.0%</c:formatCode>
                <c:ptCount val="8"/>
                <c:pt idx="0">
                  <c:v>0.11301446051167964</c:v>
                </c:pt>
                <c:pt idx="1">
                  <c:v>0.26373748609566183</c:v>
                </c:pt>
                <c:pt idx="2">
                  <c:v>0.48854282536151278</c:v>
                </c:pt>
                <c:pt idx="3">
                  <c:v>8.1535038932146836E-2</c:v>
                </c:pt>
                <c:pt idx="4">
                  <c:v>4.6273637374860954E-2</c:v>
                </c:pt>
                <c:pt idx="5">
                  <c:v>4.8943270300333703E-3</c:v>
                </c:pt>
                <c:pt idx="6">
                  <c:v>4.449388209121246E-4</c:v>
                </c:pt>
                <c:pt idx="7">
                  <c:v>1.5572858731924359E-3</c:v>
                </c:pt>
              </c:numCache>
            </c:numRef>
          </c:val>
        </c:ser>
        <c:ser>
          <c:idx val="1"/>
          <c:order val="1"/>
          <c:tx>
            <c:strRef>
              <c:f>Sheet1!$K$8</c:f>
              <c:strCache>
                <c:ptCount val="1"/>
                <c:pt idx="0">
                  <c:v>Goat Background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Sheet1!$L$2:$S$2</c:f>
              <c:strCache>
                <c:ptCount val="8"/>
                <c:pt idx="0">
                  <c:v>0</c:v>
                </c:pt>
                <c:pt idx="1">
                  <c:v>0-1</c:v>
                </c:pt>
                <c:pt idx="2">
                  <c:v>1-5</c:v>
                </c:pt>
                <c:pt idx="3">
                  <c:v>5-10</c:v>
                </c:pt>
                <c:pt idx="4">
                  <c:v>10-20</c:v>
                </c:pt>
                <c:pt idx="5">
                  <c:v>20-50</c:v>
                </c:pt>
                <c:pt idx="6">
                  <c:v>50-100</c:v>
                </c:pt>
                <c:pt idx="7">
                  <c:v>100+</c:v>
                </c:pt>
              </c:strCache>
            </c:strRef>
          </c:cat>
          <c:val>
            <c:numRef>
              <c:f>Sheet1!$L$8:$S$8</c:f>
              <c:numCache>
                <c:formatCode>0.0%</c:formatCode>
                <c:ptCount val="8"/>
                <c:pt idx="0">
                  <c:v>5.5520504731861202E-2</c:v>
                </c:pt>
                <c:pt idx="1">
                  <c:v>0.3682882284575793</c:v>
                </c:pt>
                <c:pt idx="2">
                  <c:v>0.38409430516353976</c:v>
                </c:pt>
                <c:pt idx="3">
                  <c:v>0.12877303669267806</c:v>
                </c:pt>
                <c:pt idx="4">
                  <c:v>4.6488460899883781E-2</c:v>
                </c:pt>
                <c:pt idx="5">
                  <c:v>1.2518678399468703E-2</c:v>
                </c:pt>
                <c:pt idx="6">
                  <c:v>2.3576290884941061E-3</c:v>
                </c:pt>
                <c:pt idx="7">
                  <c:v>1.9591565664951022E-3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67392"/>
        <c:axId val="42681856"/>
      </c:barChart>
      <c:catAx>
        <c:axId val="4266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Goat Population</a:t>
                </a:r>
                <a:r>
                  <a:rPr lang="en-US" baseline="0"/>
                  <a:t> Density (per sq. km)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81856"/>
        <c:crosses val="autoZero"/>
        <c:auto val="1"/>
        <c:lblAlgn val="ctr"/>
        <c:lblOffset val="100"/>
        <c:noMultiLvlLbl val="0"/>
      </c:catAx>
      <c:valAx>
        <c:axId val="4268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Pixels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Sheet1!$L$11:$O$11</c:f>
              <c:strCache>
                <c:ptCount val="4"/>
                <c:pt idx="0">
                  <c:v>0</c:v>
                </c:pt>
                <c:pt idx="1">
                  <c:v>0-25</c:v>
                </c:pt>
                <c:pt idx="2">
                  <c:v>25-50</c:v>
                </c:pt>
                <c:pt idx="3">
                  <c:v>50+</c:v>
                </c:pt>
              </c:strCache>
            </c:strRef>
          </c:cat>
          <c:val>
            <c:numRef>
              <c:f>Sheet1!$L$12:$P$12</c:f>
              <c:numCache>
                <c:formatCode>0.0%</c:formatCode>
                <c:ptCount val="5"/>
                <c:pt idx="0">
                  <c:v>0.68656051664625317</c:v>
                </c:pt>
                <c:pt idx="1">
                  <c:v>0.29050217125041755</c:v>
                </c:pt>
                <c:pt idx="2">
                  <c:v>1.0911925175370226E-2</c:v>
                </c:pt>
                <c:pt idx="3">
                  <c:v>1.2025386927959025E-2</c:v>
                </c:pt>
              </c:numCache>
            </c:numRef>
          </c:val>
        </c:ser>
        <c:ser>
          <c:idx val="1"/>
          <c:order val="1"/>
          <c:tx>
            <c:strRef>
              <c:f>Sheet1!$K$13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Sheet1!$L$11:$O$11</c:f>
              <c:strCache>
                <c:ptCount val="4"/>
                <c:pt idx="0">
                  <c:v>0</c:v>
                </c:pt>
                <c:pt idx="1">
                  <c:v>0-25</c:v>
                </c:pt>
                <c:pt idx="2">
                  <c:v>25-50</c:v>
                </c:pt>
                <c:pt idx="3">
                  <c:v>50+</c:v>
                </c:pt>
              </c:strCache>
            </c:strRef>
          </c:cat>
          <c:val>
            <c:numRef>
              <c:f>Sheet1!$L$13:$O$13</c:f>
              <c:numCache>
                <c:formatCode>0.0%</c:formatCode>
                <c:ptCount val="4"/>
                <c:pt idx="0">
                  <c:v>0.51873754152823925</c:v>
                </c:pt>
                <c:pt idx="1">
                  <c:v>0.39594684385382062</c:v>
                </c:pt>
                <c:pt idx="2">
                  <c:v>4.3222591362126243E-2</c:v>
                </c:pt>
                <c:pt idx="3">
                  <c:v>4.2093023255813954E-2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94912"/>
        <c:axId val="42697088"/>
      </c:barChart>
      <c:catAx>
        <c:axId val="42694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Human Population</a:t>
                </a:r>
                <a:r>
                  <a:rPr lang="en-US" baseline="0"/>
                  <a:t> Density (per sq. km)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7088"/>
        <c:crosses val="autoZero"/>
        <c:auto val="1"/>
        <c:lblAlgn val="ctr"/>
        <c:lblOffset val="100"/>
        <c:noMultiLvlLbl val="0"/>
      </c:catAx>
      <c:valAx>
        <c:axId val="4269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Pixels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14286</xdr:colOff>
      <xdr:row>29</xdr:row>
      <xdr:rowOff>66675</xdr:rowOff>
    </xdr:from>
    <xdr:to>
      <xdr:col>20</xdr:col>
      <xdr:colOff>76200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</xdr:row>
      <xdr:rowOff>19050</xdr:rowOff>
    </xdr:from>
    <xdr:to>
      <xdr:col>17</xdr:col>
      <xdr:colOff>133350</xdr:colOff>
      <xdr:row>28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209550</xdr:colOff>
      <xdr:row>14</xdr:row>
      <xdr:rowOff>28575</xdr:rowOff>
    </xdr:from>
    <xdr:to>
      <xdr:col>24</xdr:col>
      <xdr:colOff>514350</xdr:colOff>
      <xdr:row>28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542925</xdr:colOff>
      <xdr:row>14</xdr:row>
      <xdr:rowOff>38100</xdr:rowOff>
    </xdr:from>
    <xdr:to>
      <xdr:col>32</xdr:col>
      <xdr:colOff>238125</xdr:colOff>
      <xdr:row>28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A21" sqref="A21"/>
    </sheetView>
  </sheetViews>
  <sheetFormatPr defaultRowHeight="15" x14ac:dyDescent="0.25"/>
  <cols>
    <col min="1" max="1" width="45.5703125" customWidth="1"/>
    <col min="2" max="4" width="6" bestFit="1" customWidth="1"/>
    <col min="5" max="9" width="5" bestFit="1" customWidth="1"/>
    <col min="10" max="10" width="6" bestFit="1" customWidth="1"/>
    <col min="11" max="11" width="9.28515625" customWidth="1"/>
    <col min="12" max="12" width="7.85546875" bestFit="1" customWidth="1"/>
    <col min="13" max="17" width="6.140625" bestFit="1" customWidth="1"/>
    <col min="18" max="18" width="6.7109375" bestFit="1" customWidth="1"/>
    <col min="19" max="19" width="5.140625" bestFit="1" customWidth="1"/>
    <col min="20" max="20" width="4.7109375" bestFit="1" customWidth="1"/>
    <col min="21" max="21" width="7.140625" customWidth="1"/>
    <col min="22" max="22" width="8.28515625" customWidth="1"/>
    <col min="23" max="23" width="9.140625" customWidth="1"/>
    <col min="24" max="24" width="12.140625" bestFit="1" customWidth="1"/>
    <col min="25" max="25" width="7.140625" bestFit="1" customWidth="1"/>
    <col min="26" max="28" width="6.140625" bestFit="1" customWidth="1"/>
    <col min="29" max="29" width="7.140625" bestFit="1" customWidth="1"/>
  </cols>
  <sheetData>
    <row r="1" spans="1:29" x14ac:dyDescent="0.25">
      <c r="B1" s="6" t="s">
        <v>30</v>
      </c>
      <c r="C1" s="6"/>
      <c r="D1" s="6"/>
      <c r="E1" s="6"/>
      <c r="F1" s="6"/>
      <c r="G1" s="6"/>
      <c r="H1" s="6"/>
      <c r="I1" s="6"/>
      <c r="J1" s="3"/>
      <c r="K1" s="3"/>
      <c r="L1" s="3" t="s">
        <v>18</v>
      </c>
      <c r="M1" s="3"/>
      <c r="N1" s="3"/>
      <c r="V1" t="s">
        <v>19</v>
      </c>
    </row>
    <row r="2" spans="1:29" x14ac:dyDescent="0.25">
      <c r="A2" t="s">
        <v>0</v>
      </c>
      <c r="B2" s="3">
        <v>0</v>
      </c>
      <c r="C2" s="3" t="s">
        <v>7</v>
      </c>
      <c r="D2" s="4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15</v>
      </c>
      <c r="J2" s="3" t="s">
        <v>17</v>
      </c>
      <c r="K2" s="3"/>
      <c r="L2" s="3">
        <v>0</v>
      </c>
      <c r="M2" s="3" t="s">
        <v>22</v>
      </c>
      <c r="N2" s="5" t="s">
        <v>23</v>
      </c>
      <c r="O2" s="2" t="s">
        <v>24</v>
      </c>
      <c r="P2" s="2" t="s">
        <v>25</v>
      </c>
      <c r="Q2" s="2" t="s">
        <v>26</v>
      </c>
      <c r="R2" s="2" t="s">
        <v>27</v>
      </c>
      <c r="S2" s="2" t="s">
        <v>15</v>
      </c>
      <c r="T2" t="s">
        <v>17</v>
      </c>
      <c r="V2">
        <v>0</v>
      </c>
      <c r="W2" t="s">
        <v>7</v>
      </c>
      <c r="X2" s="1" t="s">
        <v>8</v>
      </c>
      <c r="Y2" t="s">
        <v>9</v>
      </c>
      <c r="Z2" t="s">
        <v>10</v>
      </c>
      <c r="AA2" t="s">
        <v>11</v>
      </c>
      <c r="AB2" t="s">
        <v>12</v>
      </c>
      <c r="AC2" t="s">
        <v>15</v>
      </c>
    </row>
    <row r="3" spans="1:29" x14ac:dyDescent="0.25">
      <c r="A3" t="s">
        <v>1</v>
      </c>
      <c r="B3" s="3">
        <v>1007</v>
      </c>
      <c r="C3" s="3">
        <v>2251</v>
      </c>
      <c r="D3" s="3">
        <v>3105</v>
      </c>
      <c r="E3" s="3">
        <v>1622</v>
      </c>
      <c r="F3" s="3">
        <v>785</v>
      </c>
      <c r="G3" s="3">
        <v>208</v>
      </c>
      <c r="H3" s="3">
        <v>7</v>
      </c>
      <c r="I3" s="3">
        <v>5</v>
      </c>
      <c r="J3" s="3">
        <f>SUM(B3:I3)</f>
        <v>8990</v>
      </c>
      <c r="K3" s="9" t="s">
        <v>1</v>
      </c>
      <c r="L3" s="7">
        <f>B3/$J3</f>
        <v>0.11201334816462737</v>
      </c>
      <c r="M3" s="7">
        <f>C3/$J3</f>
        <v>0.25038932146829812</v>
      </c>
      <c r="N3" s="7">
        <f>D3/$J3</f>
        <v>0.3453837597330367</v>
      </c>
      <c r="O3" s="8">
        <f>E3/$J3</f>
        <v>0.18042269187986651</v>
      </c>
      <c r="P3" s="8">
        <f>F3/$J3</f>
        <v>8.7319243604004448E-2</v>
      </c>
      <c r="Q3" s="8">
        <f>G3/$J3</f>
        <v>2.3136818687430477E-2</v>
      </c>
      <c r="R3" s="8">
        <f>H3/$J3</f>
        <v>7.7864293659621797E-4</v>
      </c>
      <c r="S3" s="8">
        <f>I3/$J3</f>
        <v>5.5617352614015572E-4</v>
      </c>
      <c r="T3">
        <f t="shared" ref="T3:T8" si="0">SUM(L3:S3)</f>
        <v>0.99999999999999989</v>
      </c>
      <c r="V3" s="8">
        <f>L3</f>
        <v>0.11201334816462737</v>
      </c>
      <c r="W3" s="8">
        <f>M3+V3</f>
        <v>0.3624026696329255</v>
      </c>
      <c r="X3" s="8">
        <f>N3+W3</f>
        <v>0.70778642936596214</v>
      </c>
      <c r="Y3" s="8">
        <f t="shared" ref="Y3:AC3" si="1">O3+X3</f>
        <v>0.88820912124582863</v>
      </c>
      <c r="Z3" s="8">
        <f t="shared" si="1"/>
        <v>0.97552836484983307</v>
      </c>
      <c r="AA3" s="8">
        <f t="shared" si="1"/>
        <v>0.99866518353726352</v>
      </c>
      <c r="AB3" s="8">
        <f t="shared" si="1"/>
        <v>0.99944382647385976</v>
      </c>
      <c r="AC3" s="8">
        <f t="shared" si="1"/>
        <v>0.99999999999999989</v>
      </c>
    </row>
    <row r="4" spans="1:29" x14ac:dyDescent="0.25">
      <c r="A4" t="s">
        <v>2</v>
      </c>
      <c r="B4" s="3">
        <v>1523</v>
      </c>
      <c r="C4" s="3">
        <v>9604</v>
      </c>
      <c r="D4" s="3">
        <v>5541</v>
      </c>
      <c r="E4" s="3">
        <v>4306</v>
      </c>
      <c r="F4" s="3">
        <v>5731</v>
      </c>
      <c r="G4" s="3">
        <v>3271</v>
      </c>
      <c r="H4" s="3">
        <v>107</v>
      </c>
      <c r="I4" s="3">
        <v>32</v>
      </c>
      <c r="J4" s="3">
        <f t="shared" ref="J4:J8" si="2">SUM(B4:I4)</f>
        <v>30115</v>
      </c>
      <c r="K4" s="9" t="s">
        <v>2</v>
      </c>
      <c r="L4" s="7">
        <f>B4/$J4</f>
        <v>5.0572804250373568E-2</v>
      </c>
      <c r="M4" s="7">
        <f>C4/$J4</f>
        <v>0.31891084177320272</v>
      </c>
      <c r="N4" s="7">
        <f>D4/$J4</f>
        <v>0.18399468703304001</v>
      </c>
      <c r="O4" s="8">
        <f>E4/$J4</f>
        <v>0.14298522331064253</v>
      </c>
      <c r="P4" s="8">
        <f>F4/$J4</f>
        <v>0.19030383529802425</v>
      </c>
      <c r="Q4" s="8">
        <f>G4/$J4</f>
        <v>0.10861696828822846</v>
      </c>
      <c r="R4" s="8">
        <f>H4/$J4</f>
        <v>3.5530466544911174E-3</v>
      </c>
      <c r="S4" s="8">
        <f>I4/$J4</f>
        <v>1.0625933919973436E-3</v>
      </c>
      <c r="T4">
        <f t="shared" si="0"/>
        <v>1</v>
      </c>
      <c r="V4" s="8">
        <f t="shared" ref="V4:V13" si="3">L4</f>
        <v>5.0572804250373568E-2</v>
      </c>
      <c r="W4" s="8">
        <f t="shared" ref="W4:W13" si="4">M4+V4</f>
        <v>0.36948364602357631</v>
      </c>
      <c r="X4" s="8">
        <f t="shared" ref="X4:X13" si="5">N4+W4</f>
        <v>0.55347833305661631</v>
      </c>
      <c r="Y4" s="8">
        <f t="shared" ref="Y4:Y13" si="6">O4+X4</f>
        <v>0.69646355636725887</v>
      </c>
      <c r="Z4" s="8">
        <f t="shared" ref="Z4:Z8" si="7">P4+Y4</f>
        <v>0.88676739166528318</v>
      </c>
      <c r="AA4" s="8">
        <f t="shared" ref="AA4:AA8" si="8">Q4+Z4</f>
        <v>0.9953843599535116</v>
      </c>
      <c r="AB4" s="8">
        <f t="shared" ref="AB4:AB8" si="9">R4+AA4</f>
        <v>0.99893740660800268</v>
      </c>
      <c r="AC4" s="8">
        <f t="shared" ref="AC4:AC8" si="10">S4+AB4</f>
        <v>1</v>
      </c>
    </row>
    <row r="5" spans="1:29" x14ac:dyDescent="0.25">
      <c r="A5" t="s">
        <v>3</v>
      </c>
      <c r="B5" s="3">
        <v>1006</v>
      </c>
      <c r="C5" s="3">
        <v>4920</v>
      </c>
      <c r="D5" s="3">
        <v>2589</v>
      </c>
      <c r="E5" s="3">
        <v>328</v>
      </c>
      <c r="F5" s="3">
        <v>22</v>
      </c>
      <c r="G5" s="3">
        <v>83</v>
      </c>
      <c r="H5" s="3">
        <v>22</v>
      </c>
      <c r="I5" s="3">
        <v>20</v>
      </c>
      <c r="J5" s="3">
        <f t="shared" si="2"/>
        <v>8990</v>
      </c>
      <c r="K5" s="9" t="s">
        <v>3</v>
      </c>
      <c r="L5" s="7">
        <f>B5/$J5</f>
        <v>0.11190211345939934</v>
      </c>
      <c r="M5" s="7">
        <f>C5/$J5</f>
        <v>0.54727474972191326</v>
      </c>
      <c r="N5" s="7">
        <f>D5/$J5</f>
        <v>0.28798665183537264</v>
      </c>
      <c r="O5" s="8">
        <f>E5/$J5</f>
        <v>3.6484983314794217E-2</v>
      </c>
      <c r="P5" s="8">
        <f>F5/$J5</f>
        <v>2.4471635150166851E-3</v>
      </c>
      <c r="Q5" s="8">
        <f>G5/$J5</f>
        <v>9.2324805339265847E-3</v>
      </c>
      <c r="R5" s="8">
        <f>H5/$J5</f>
        <v>2.4471635150166851E-3</v>
      </c>
      <c r="S5" s="8">
        <f>I5/$J5</f>
        <v>2.2246941045606229E-3</v>
      </c>
      <c r="T5">
        <f t="shared" si="0"/>
        <v>1.0000000000000002</v>
      </c>
      <c r="V5" s="8">
        <f t="shared" si="3"/>
        <v>0.11190211345939934</v>
      </c>
      <c r="W5" s="8">
        <f t="shared" si="4"/>
        <v>0.65917686318131263</v>
      </c>
      <c r="X5" s="8">
        <f t="shared" si="5"/>
        <v>0.94716351501668528</v>
      </c>
      <c r="Y5" s="8">
        <f t="shared" si="6"/>
        <v>0.98364849833147949</v>
      </c>
      <c r="Z5" s="8">
        <f t="shared" si="7"/>
        <v>0.98609566184649622</v>
      </c>
      <c r="AA5" s="8">
        <f t="shared" si="8"/>
        <v>0.99532814238042278</v>
      </c>
      <c r="AB5" s="8">
        <f t="shared" si="9"/>
        <v>0.9977753058954395</v>
      </c>
      <c r="AC5" s="8">
        <f t="shared" si="10"/>
        <v>1.0000000000000002</v>
      </c>
    </row>
    <row r="6" spans="1:29" x14ac:dyDescent="0.25">
      <c r="A6" t="s">
        <v>4</v>
      </c>
      <c r="B6" s="3">
        <v>1516</v>
      </c>
      <c r="C6" s="3">
        <v>12185</v>
      </c>
      <c r="D6" s="3">
        <v>7674</v>
      </c>
      <c r="E6" s="3">
        <v>3252</v>
      </c>
      <c r="F6" s="3">
        <v>2007</v>
      </c>
      <c r="G6" s="3">
        <v>2795</v>
      </c>
      <c r="H6" s="3">
        <v>535</v>
      </c>
      <c r="I6" s="3">
        <v>151</v>
      </c>
      <c r="J6" s="3">
        <f t="shared" si="2"/>
        <v>30115</v>
      </c>
      <c r="K6" s="9" t="s">
        <v>4</v>
      </c>
      <c r="L6" s="7">
        <f>B6/$J6</f>
        <v>5.034036194587415E-2</v>
      </c>
      <c r="M6" s="7">
        <f>C6/$J6</f>
        <v>0.40461564004648848</v>
      </c>
      <c r="N6" s="7">
        <f>D6/$J6</f>
        <v>0.25482317781836294</v>
      </c>
      <c r="O6" s="8">
        <f>E6/$J6</f>
        <v>0.10798605346173004</v>
      </c>
      <c r="P6" s="8">
        <f>F6/$J6</f>
        <v>6.6644529304333386E-2</v>
      </c>
      <c r="Q6" s="8">
        <f>G6/$J6</f>
        <v>9.2810891582267976E-2</v>
      </c>
      <c r="R6" s="8">
        <f>H6/$J6</f>
        <v>1.7765233272455588E-2</v>
      </c>
      <c r="S6" s="8">
        <f>I6/$J6</f>
        <v>5.0141125684874648E-3</v>
      </c>
      <c r="T6">
        <f t="shared" si="0"/>
        <v>1</v>
      </c>
      <c r="V6" s="8">
        <f t="shared" si="3"/>
        <v>5.034036194587415E-2</v>
      </c>
      <c r="W6" s="8">
        <f t="shared" si="4"/>
        <v>0.45495600199236264</v>
      </c>
      <c r="X6" s="8">
        <f t="shared" si="5"/>
        <v>0.70977917981072558</v>
      </c>
      <c r="Y6" s="8">
        <f t="shared" si="6"/>
        <v>0.81776523327245565</v>
      </c>
      <c r="Z6" s="8">
        <f t="shared" si="7"/>
        <v>0.88440976257678905</v>
      </c>
      <c r="AA6" s="8">
        <f t="shared" si="8"/>
        <v>0.97722065415905701</v>
      </c>
      <c r="AB6" s="8">
        <f t="shared" si="9"/>
        <v>0.99498588743151262</v>
      </c>
      <c r="AC6" s="8">
        <f t="shared" si="10"/>
        <v>1</v>
      </c>
    </row>
    <row r="7" spans="1:29" x14ac:dyDescent="0.25">
      <c r="A7" t="s">
        <v>5</v>
      </c>
      <c r="B7" s="3">
        <v>1016</v>
      </c>
      <c r="C7" s="3">
        <v>2371</v>
      </c>
      <c r="D7" s="3">
        <v>4392</v>
      </c>
      <c r="E7" s="3">
        <v>733</v>
      </c>
      <c r="F7" s="3">
        <v>416</v>
      </c>
      <c r="G7" s="3">
        <v>44</v>
      </c>
      <c r="H7" s="3">
        <v>4</v>
      </c>
      <c r="I7" s="3">
        <v>14</v>
      </c>
      <c r="J7" s="3">
        <f t="shared" si="2"/>
        <v>8990</v>
      </c>
      <c r="K7" s="9" t="s">
        <v>5</v>
      </c>
      <c r="L7" s="7">
        <f>B7/$J7</f>
        <v>0.11301446051167964</v>
      </c>
      <c r="M7" s="7">
        <f>C7/$J7</f>
        <v>0.26373748609566183</v>
      </c>
      <c r="N7" s="7">
        <f>D7/$J7</f>
        <v>0.48854282536151278</v>
      </c>
      <c r="O7" s="8">
        <f>E7/$J7</f>
        <v>8.1535038932146836E-2</v>
      </c>
      <c r="P7" s="8">
        <f>F7/$J7</f>
        <v>4.6273637374860954E-2</v>
      </c>
      <c r="Q7" s="8">
        <f>G7/$J7</f>
        <v>4.8943270300333703E-3</v>
      </c>
      <c r="R7" s="8">
        <f>H7/$J7</f>
        <v>4.449388209121246E-4</v>
      </c>
      <c r="S7" s="8">
        <f>I7/$J7</f>
        <v>1.5572858731924359E-3</v>
      </c>
      <c r="T7">
        <f t="shared" si="0"/>
        <v>1</v>
      </c>
      <c r="V7" s="8">
        <f t="shared" si="3"/>
        <v>0.11301446051167964</v>
      </c>
      <c r="W7" s="8">
        <f t="shared" si="4"/>
        <v>0.37675194660734146</v>
      </c>
      <c r="X7" s="8">
        <f t="shared" si="5"/>
        <v>0.86529477196885418</v>
      </c>
      <c r="Y7" s="8">
        <f>O7+X7</f>
        <v>0.94682981090100105</v>
      </c>
      <c r="Z7" s="8">
        <f t="shared" si="7"/>
        <v>0.99310344827586206</v>
      </c>
      <c r="AA7" s="8">
        <f t="shared" si="8"/>
        <v>0.9979977753058954</v>
      </c>
      <c r="AB7" s="8">
        <f t="shared" si="9"/>
        <v>0.99844271412680752</v>
      </c>
      <c r="AC7" s="8">
        <f t="shared" si="10"/>
        <v>1</v>
      </c>
    </row>
    <row r="8" spans="1:29" x14ac:dyDescent="0.25">
      <c r="A8" t="s">
        <v>6</v>
      </c>
      <c r="B8" s="3">
        <v>1672</v>
      </c>
      <c r="C8" s="3">
        <v>11091</v>
      </c>
      <c r="D8" s="3">
        <v>11567</v>
      </c>
      <c r="E8" s="3">
        <v>3878</v>
      </c>
      <c r="F8" s="3">
        <v>1400</v>
      </c>
      <c r="G8" s="3">
        <v>377</v>
      </c>
      <c r="H8" s="3">
        <v>71</v>
      </c>
      <c r="I8" s="3">
        <v>59</v>
      </c>
      <c r="J8" s="3">
        <f t="shared" si="2"/>
        <v>30115</v>
      </c>
      <c r="K8" s="9" t="s">
        <v>6</v>
      </c>
      <c r="L8" s="7">
        <f>B8/$J8</f>
        <v>5.5520504731861202E-2</v>
      </c>
      <c r="M8" s="7">
        <f>C8/$J8</f>
        <v>0.3682882284575793</v>
      </c>
      <c r="N8" s="7">
        <f>D8/$J8</f>
        <v>0.38409430516353976</v>
      </c>
      <c r="O8" s="8">
        <f>E8/$J8</f>
        <v>0.12877303669267806</v>
      </c>
      <c r="P8" s="8">
        <f>F8/$J8</f>
        <v>4.6488460899883781E-2</v>
      </c>
      <c r="Q8" s="8">
        <f>G8/$J8</f>
        <v>1.2518678399468703E-2</v>
      </c>
      <c r="R8" s="8">
        <f>H8/$J8</f>
        <v>2.3576290884941061E-3</v>
      </c>
      <c r="S8" s="8">
        <f>I8/$J8</f>
        <v>1.9591565664951022E-3</v>
      </c>
      <c r="T8">
        <f t="shared" si="0"/>
        <v>1</v>
      </c>
      <c r="V8" s="8">
        <f t="shared" si="3"/>
        <v>5.5520504731861202E-2</v>
      </c>
      <c r="W8" s="8">
        <f t="shared" si="4"/>
        <v>0.42380873318944051</v>
      </c>
      <c r="X8" s="8">
        <f t="shared" si="5"/>
        <v>0.80790303835298027</v>
      </c>
      <c r="Y8" s="8">
        <f t="shared" si="6"/>
        <v>0.93667607504565831</v>
      </c>
      <c r="Z8" s="8">
        <f t="shared" si="7"/>
        <v>0.9831645359455421</v>
      </c>
      <c r="AA8" s="8">
        <f t="shared" si="8"/>
        <v>0.99568321434501084</v>
      </c>
      <c r="AB8" s="8">
        <f t="shared" si="9"/>
        <v>0.99804084343350496</v>
      </c>
      <c r="AC8" s="8">
        <f t="shared" si="10"/>
        <v>1</v>
      </c>
    </row>
    <row r="9" spans="1:29" x14ac:dyDescent="0.25">
      <c r="B9" s="3"/>
      <c r="C9" s="3"/>
      <c r="D9" s="3"/>
      <c r="E9" s="3"/>
      <c r="F9" s="3"/>
      <c r="G9" s="3"/>
      <c r="H9" s="3"/>
      <c r="I9" s="3"/>
      <c r="J9" s="3"/>
      <c r="K9" s="9"/>
      <c r="L9" s="7"/>
      <c r="M9" s="7"/>
      <c r="N9" s="7"/>
      <c r="O9" s="8"/>
      <c r="P9" s="8"/>
      <c r="Q9" s="8"/>
      <c r="R9" s="8"/>
      <c r="S9" s="8"/>
      <c r="V9" s="8"/>
      <c r="W9" s="8"/>
      <c r="X9" s="8"/>
      <c r="Y9" s="8"/>
      <c r="Z9" s="8"/>
      <c r="AA9" s="8"/>
      <c r="AB9" s="8"/>
      <c r="AC9" s="8"/>
    </row>
    <row r="10" spans="1:29" x14ac:dyDescent="0.25">
      <c r="B10" s="6" t="s">
        <v>14</v>
      </c>
      <c r="C10" s="6"/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</row>
    <row r="11" spans="1:29" x14ac:dyDescent="0.25">
      <c r="B11" s="3">
        <v>0</v>
      </c>
      <c r="C11" s="3" t="s">
        <v>13</v>
      </c>
      <c r="D11" s="3" t="s">
        <v>11</v>
      </c>
      <c r="E11" s="3" t="s">
        <v>16</v>
      </c>
      <c r="F11" s="3"/>
      <c r="G11" s="3"/>
      <c r="H11" s="3"/>
      <c r="I11" s="3"/>
      <c r="J11" s="3"/>
      <c r="K11" s="3"/>
      <c r="L11" s="3">
        <v>0</v>
      </c>
      <c r="M11" s="3" t="s">
        <v>20</v>
      </c>
      <c r="N11" s="3" t="s">
        <v>21</v>
      </c>
      <c r="O11" t="s">
        <v>16</v>
      </c>
      <c r="V11" s="3">
        <v>0</v>
      </c>
      <c r="W11" s="3" t="s">
        <v>13</v>
      </c>
      <c r="X11" s="3" t="s">
        <v>11</v>
      </c>
      <c r="Y11" t="s">
        <v>16</v>
      </c>
    </row>
    <row r="12" spans="1:29" x14ac:dyDescent="0.25">
      <c r="A12" t="s">
        <v>28</v>
      </c>
      <c r="B12" s="3">
        <v>6166</v>
      </c>
      <c r="C12" s="3">
        <v>2609</v>
      </c>
      <c r="D12" s="3">
        <v>98</v>
      </c>
      <c r="E12" s="3">
        <v>108</v>
      </c>
      <c r="F12" s="3"/>
      <c r="G12" s="3"/>
      <c r="H12" s="3"/>
      <c r="I12" s="3"/>
      <c r="J12" s="3">
        <f t="shared" ref="J12:J13" si="11">SUM(B12:I12)</f>
        <v>8981</v>
      </c>
      <c r="K12" s="3"/>
      <c r="L12" s="7">
        <f t="shared" ref="L12:L13" si="12">B12/$J12</f>
        <v>0.68656051664625317</v>
      </c>
      <c r="M12" s="7">
        <f t="shared" ref="M12:M13" si="13">C12/$J12</f>
        <v>0.29050217125041755</v>
      </c>
      <c r="N12" s="7">
        <f t="shared" ref="N12:N13" si="14">D12/$J12</f>
        <v>1.0911925175370226E-2</v>
      </c>
      <c r="O12" s="8">
        <f t="shared" ref="O12:O13" si="15">E12/$J12</f>
        <v>1.2025386927959025E-2</v>
      </c>
      <c r="V12" s="8">
        <f>L12</f>
        <v>0.68656051664625317</v>
      </c>
      <c r="W12" s="8">
        <f>M12+V12</f>
        <v>0.97706268789667072</v>
      </c>
      <c r="X12" s="8">
        <f>N12+W12</f>
        <v>0.98797461307204093</v>
      </c>
      <c r="Y12" s="8">
        <f t="shared" si="6"/>
        <v>1</v>
      </c>
    </row>
    <row r="13" spans="1:29" x14ac:dyDescent="0.25">
      <c r="A13" t="s">
        <v>29</v>
      </c>
      <c r="B13" s="3">
        <v>15614</v>
      </c>
      <c r="C13" s="3">
        <v>11918</v>
      </c>
      <c r="D13" s="3">
        <v>1301</v>
      </c>
      <c r="E13" s="3">
        <v>1267</v>
      </c>
      <c r="F13" s="3"/>
      <c r="G13" s="3"/>
      <c r="H13" s="3"/>
      <c r="I13" s="3"/>
      <c r="J13" s="3">
        <f t="shared" si="11"/>
        <v>30100</v>
      </c>
      <c r="K13" s="3"/>
      <c r="L13" s="7">
        <f t="shared" si="12"/>
        <v>0.51873754152823925</v>
      </c>
      <c r="M13" s="7">
        <f t="shared" si="13"/>
        <v>0.39594684385382062</v>
      </c>
      <c r="N13" s="7">
        <f t="shared" si="14"/>
        <v>4.3222591362126243E-2</v>
      </c>
      <c r="O13" s="8">
        <f t="shared" si="15"/>
        <v>4.2093023255813954E-2</v>
      </c>
      <c r="V13" s="8">
        <f t="shared" si="3"/>
        <v>0.51873754152823925</v>
      </c>
      <c r="W13" s="8">
        <f t="shared" si="4"/>
        <v>0.91468438538205987</v>
      </c>
      <c r="X13" s="8">
        <f t="shared" si="5"/>
        <v>0.95790697674418612</v>
      </c>
      <c r="Y13" s="8">
        <f t="shared" si="6"/>
        <v>1</v>
      </c>
    </row>
    <row r="14" spans="1:2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29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9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9" x14ac:dyDescent="0.25">
      <c r="B17">
        <f>B4-B3</f>
        <v>516</v>
      </c>
      <c r="C17">
        <f>C4-C3</f>
        <v>7353</v>
      </c>
      <c r="D17">
        <f>D4-D3</f>
        <v>2436</v>
      </c>
      <c r="E17">
        <f>E4-E3</f>
        <v>2684</v>
      </c>
      <c r="F17">
        <f>F4-F3</f>
        <v>4946</v>
      </c>
      <c r="G17">
        <f>G4-G3</f>
        <v>3063</v>
      </c>
      <c r="H17">
        <f>H4-H3</f>
        <v>100</v>
      </c>
      <c r="I17">
        <f>I4-I3</f>
        <v>27</v>
      </c>
    </row>
    <row r="18" spans="2:9" x14ac:dyDescent="0.25">
      <c r="B18">
        <f>B6-B5</f>
        <v>510</v>
      </c>
      <c r="C18">
        <f>C6-C5</f>
        <v>7265</v>
      </c>
      <c r="D18">
        <f>D6-D5</f>
        <v>5085</v>
      </c>
      <c r="E18">
        <f>E6-E5</f>
        <v>2924</v>
      </c>
      <c r="F18">
        <f>F6-F5</f>
        <v>1985</v>
      </c>
      <c r="G18">
        <f>G6-G5</f>
        <v>2712</v>
      </c>
      <c r="H18">
        <f>H6-H5</f>
        <v>513</v>
      </c>
      <c r="I18">
        <f>I6-I5</f>
        <v>131</v>
      </c>
    </row>
    <row r="19" spans="2:9" x14ac:dyDescent="0.25">
      <c r="B19">
        <f>B8-B7</f>
        <v>656</v>
      </c>
      <c r="C19">
        <f>C8-C7</f>
        <v>8720</v>
      </c>
      <c r="D19">
        <f>D8-D7</f>
        <v>7175</v>
      </c>
      <c r="E19">
        <f>E8-E7</f>
        <v>3145</v>
      </c>
      <c r="F19">
        <f>F8-F7</f>
        <v>984</v>
      </c>
      <c r="G19">
        <f>G8-G7</f>
        <v>333</v>
      </c>
      <c r="H19">
        <f>H8-H7</f>
        <v>67</v>
      </c>
      <c r="I19">
        <f>I8-I7</f>
        <v>45</v>
      </c>
    </row>
  </sheetData>
  <mergeCells count="2">
    <mergeCell ref="B1:I1"/>
    <mergeCell ref="B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Varsha Vijay</dc:creator>
  <cp:lastModifiedBy>Helen O'Neill</cp:lastModifiedBy>
  <dcterms:created xsi:type="dcterms:W3CDTF">2017-01-07T23:49:15Z</dcterms:created>
  <dcterms:modified xsi:type="dcterms:W3CDTF">2017-02-02T15:14:06Z</dcterms:modified>
</cp:coreProperties>
</file>