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zli\Desktop\Raheem knu\WST-1\"/>
    </mc:Choice>
  </mc:AlternateContent>
  <bookViews>
    <workbookView xWindow="0" yWindow="0" windowWidth="19200" windowHeight="128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5" i="1" l="1"/>
  <c r="D34" i="1"/>
  <c r="D33" i="1"/>
  <c r="D32" i="1"/>
  <c r="C24" i="1" l="1"/>
  <c r="D24" i="1"/>
  <c r="E24" i="1"/>
  <c r="F24" i="1"/>
  <c r="G24" i="1"/>
  <c r="B24" i="1"/>
  <c r="D29" i="1"/>
  <c r="F23" i="1"/>
  <c r="D28" i="1"/>
  <c r="D23" i="1"/>
  <c r="D27" i="1"/>
  <c r="B23" i="1"/>
  <c r="C22" i="1"/>
  <c r="D22" i="1"/>
  <c r="E22" i="1"/>
  <c r="F22" i="1"/>
  <c r="G22" i="1"/>
  <c r="B22" i="1"/>
</calcChain>
</file>

<file path=xl/sharedStrings.xml><?xml version="1.0" encoding="utf-8"?>
<sst xmlns="http://schemas.openxmlformats.org/spreadsheetml/2006/main" count="42" uniqueCount="41">
  <si>
    <t>SUNRISE;   Serial number: 604000083;   Firmware: V 3.31 25/08/05;   XFLUOR4 Version: V 4.51</t>
  </si>
  <si>
    <t>Date:</t>
  </si>
  <si>
    <t>Time:</t>
  </si>
  <si>
    <t>Dual wave data (difference)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</si>
  <si>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</si>
  <si>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</si>
  <si>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</si>
  <si>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</si>
  <si>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</si>
  <si>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</si>
  <si>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</si>
  <si>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</si>
  <si>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</si>
  <si>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Measurement mode:</t>
    <phoneticPr fontId="3" type="noConversion"/>
  </si>
  <si>
    <t>Absorbance</t>
    <phoneticPr fontId="3" type="noConversion"/>
  </si>
  <si>
    <t>Measurement wavelength:</t>
    <phoneticPr fontId="3" type="noConversion"/>
  </si>
  <si>
    <t>nm</t>
    <phoneticPr fontId="3" type="noConversion"/>
  </si>
  <si>
    <t>Reference wavelength:</t>
    <phoneticPr fontId="3" type="noConversion"/>
  </si>
  <si>
    <t>Read mode:</t>
    <phoneticPr fontId="3" type="noConversion"/>
  </si>
  <si>
    <t>Normal</t>
    <phoneticPr fontId="3" type="noConversion"/>
  </si>
  <si>
    <t>Shake duration (Inside Normal):</t>
    <phoneticPr fontId="3" type="noConversion"/>
  </si>
  <si>
    <t>s</t>
    <phoneticPr fontId="3" type="noConversion"/>
  </si>
  <si>
    <t>contro</t>
    <phoneticPr fontId="3" type="noConversion"/>
  </si>
  <si>
    <t>100 ng/ml</t>
    <phoneticPr fontId="3" type="noConversion"/>
  </si>
  <si>
    <t xml:space="preserve"> control</t>
    <phoneticPr fontId="3" type="noConversion"/>
  </si>
  <si>
    <t>300 ng/ml</t>
    <phoneticPr fontId="3" type="noConversion"/>
  </si>
  <si>
    <t>control</t>
    <phoneticPr fontId="3" type="noConversion"/>
  </si>
  <si>
    <t>500 ng/ml</t>
    <phoneticPr fontId="3" type="noConversion"/>
  </si>
  <si>
    <t>ave</t>
    <phoneticPr fontId="3" type="noConversion"/>
  </si>
  <si>
    <t>%</t>
    <phoneticPr fontId="3" type="noConversion"/>
  </si>
  <si>
    <t>std</t>
    <phoneticPr fontId="3" type="noConversion"/>
  </si>
  <si>
    <t>Contro</t>
  </si>
  <si>
    <t>Drug</t>
    <phoneticPr fontId="3" type="noConversion"/>
  </si>
  <si>
    <t>STD</t>
  </si>
  <si>
    <t>T test</t>
  </si>
  <si>
    <t>Control/100 ng</t>
    <phoneticPr fontId="3" type="noConversion"/>
  </si>
  <si>
    <t>Control/300 ng</t>
    <phoneticPr fontId="3" type="noConversion"/>
  </si>
  <si>
    <t>Control/500 ng</t>
    <phoneticPr fontId="3" type="noConversion"/>
  </si>
  <si>
    <t>Contrl</t>
    <phoneticPr fontId="3" type="noConversion"/>
  </si>
  <si>
    <t>500  (ng/ml)</t>
    <phoneticPr fontId="3" type="noConversion"/>
  </si>
  <si>
    <t>std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</si>
</sst>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"/>
    <numFmt numFmtId="165" formatCode="hh:mm"/>
    <numFmt numFmtId="166" formatCode="0.0000"/>
  </numFmts>
  <fonts count="6">
    <font>
      <sz val="11"/>
      <color theme="1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sz val="11"/>
      <color indexed="9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64" fontId="0" fillId="0" borderId="0" xfId="0" applyNumberFormat="1">
      <alignment vertical="center"/>
    </xf>
    <xf numFmtId="165" fontId="0" fillId="0" borderId="0" xfId="0" applyNumberFormat="1">
      <alignment vertical="center"/>
    </xf>
    <xf numFmtId="49" fontId="0" fillId="0" borderId="0" xfId="0" applyNumberFormat="1">
      <alignment vertical="center"/>
    </xf>
    <xf numFmtId="1" fontId="2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0" fillId="0" borderId="0" xfId="0" applyNumberFormat="1">
      <alignment vertical="center"/>
    </xf>
    <xf numFmtId="0" fontId="0" fillId="0" borderId="0" xfId="0" applyBorder="1" applyAlignment="1"/>
    <xf numFmtId="0" fontId="4" fillId="0" borderId="0" xfId="0" applyFont="1" applyBorder="1" applyAlignment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Sheet1!$D$32:$D$35</c:f>
                <c:numCache>
                  <c:formatCode>General</c:formatCode>
                  <c:ptCount val="4"/>
                  <c:pt idx="0">
                    <c:v>3.6373066958946398</c:v>
                  </c:pt>
                  <c:pt idx="1">
                    <c:v>4.6765371804359654</c:v>
                  </c:pt>
                  <c:pt idx="2">
                    <c:v>4.1569219381653149</c:v>
                  </c:pt>
                  <c:pt idx="3">
                    <c:v>0.63508529610858999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Sheet1!$B$32:$B$35</c:f>
              <c:strCache>
                <c:ptCount val="4"/>
                <c:pt idx="0">
                  <c:v>Contrl</c:v>
                </c:pt>
                <c:pt idx="1">
                  <c:v>100</c:v>
                </c:pt>
                <c:pt idx="2">
                  <c:v>300</c:v>
                </c:pt>
                <c:pt idx="3">
                  <c:v>500  (ng/ml)</c:v>
                </c:pt>
              </c:strCache>
            </c:strRef>
          </c:cat>
          <c:val>
            <c:numRef>
              <c:f>Sheet1!$C$32:$C$35</c:f>
              <c:numCache>
                <c:formatCode>General</c:formatCode>
                <c:ptCount val="4"/>
                <c:pt idx="0">
                  <c:v>100</c:v>
                </c:pt>
                <c:pt idx="1">
                  <c:v>22.528616024973985</c:v>
                </c:pt>
                <c:pt idx="2">
                  <c:v>17.619141783666205</c:v>
                </c:pt>
                <c:pt idx="3">
                  <c:v>21.868836291913215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86984"/>
        <c:axId val="151538496"/>
      </c:barChart>
      <c:catAx>
        <c:axId val="151486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HaCaT cell treated dose dependently with 100 (1), 300 (2) and 500 ng/ml (3) for 48 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38496"/>
        <c:crosses val="autoZero"/>
        <c:auto val="1"/>
        <c:lblAlgn val="ctr"/>
        <c:lblOffset val="100"/>
        <c:noMultiLvlLbl val="0"/>
      </c:catAx>
      <c:valAx>
        <c:axId val="151538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Cell proliferation </a:t>
                </a:r>
                <a:endParaRPr lang="ko-K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86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26</xdr:row>
      <xdr:rowOff>9525</xdr:rowOff>
    </xdr:from>
    <xdr:to>
      <xdr:col>11</xdr:col>
      <xdr:colOff>400049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D11" workbookViewId="0">
      <selection activeCell="Q30" sqref="Q30"/>
    </sheetView>
  </sheetViews>
  <sheetFormatPr defaultColWidth="8.5703125" defaultRowHeight="15"/>
  <cols>
    <col min="2" max="2" width="11" bestFit="1" customWidth="1"/>
    <col min="3" max="3" width="9.85546875" bestFit="1" customWidth="1"/>
    <col min="4" max="4" width="11" bestFit="1" customWidth="1"/>
    <col min="5" max="5" width="9.85546875" bestFit="1" customWidth="1"/>
    <col min="6" max="6" width="11" bestFit="1" customWidth="1"/>
    <col min="7" max="7" width="9.85546875" bestFit="1" customWidth="1"/>
  </cols>
  <sheetData>
    <row r="1" spans="1:13">
      <c r="A1" t="s">
        <v>0</v>
      </c>
    </row>
    <row r="2" spans="1:13">
      <c r="A2" t="s">
        <v>1</v>
      </c>
      <c r="F2" s="1">
        <v>42501</v>
      </c>
    </row>
    <row r="3" spans="1:13">
      <c r="A3" t="s">
        <v>2</v>
      </c>
      <c r="F3" s="2">
        <v>0.43934027777777779</v>
      </c>
    </row>
    <row r="5" spans="1:13">
      <c r="A5" t="s">
        <v>13</v>
      </c>
      <c r="F5" s="3" t="s">
        <v>14</v>
      </c>
    </row>
    <row r="6" spans="1:13">
      <c r="A6" t="s">
        <v>15</v>
      </c>
      <c r="F6">
        <v>450</v>
      </c>
      <c r="G6" t="s">
        <v>16</v>
      </c>
    </row>
    <row r="7" spans="1:13">
      <c r="A7" t="s">
        <v>17</v>
      </c>
      <c r="F7">
        <v>620</v>
      </c>
      <c r="G7" t="s">
        <v>16</v>
      </c>
    </row>
    <row r="8" spans="1:13">
      <c r="A8" t="s">
        <v>18</v>
      </c>
      <c r="F8" s="3" t="s">
        <v>19</v>
      </c>
    </row>
    <row r="9" spans="1:13">
      <c r="A9" t="s">
        <v>20</v>
      </c>
      <c r="F9">
        <v>5</v>
      </c>
      <c r="G9" t="s">
        <v>21</v>
      </c>
    </row>
    <row r="11" spans="1:13">
      <c r="A11" t="s">
        <v>3</v>
      </c>
    </row>
    <row r="12" spans="1:13">
      <c r="A12" s="4" t="s">
        <v>4</v>
      </c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</row>
    <row r="13" spans="1:13">
      <c r="A13" s="4" t="s">
        <v>5</v>
      </c>
      <c r="B13" s="6">
        <v>1.901</v>
      </c>
      <c r="C13" s="6">
        <v>0.40600000000000003</v>
      </c>
      <c r="D13" s="6">
        <v>1.7809999999999999</v>
      </c>
      <c r="E13" s="6">
        <v>0.27300000000000002</v>
      </c>
      <c r="F13" s="6">
        <v>1.427</v>
      </c>
      <c r="G13" s="6">
        <v>0.29199999999999998</v>
      </c>
      <c r="H13" s="5">
        <v>0</v>
      </c>
      <c r="I13" s="5">
        <v>-1E-3</v>
      </c>
      <c r="J13" s="5">
        <v>1E-3</v>
      </c>
      <c r="K13" s="5">
        <v>1E-3</v>
      </c>
      <c r="L13" s="5">
        <v>1E-3</v>
      </c>
      <c r="M13" s="5">
        <v>1E-3</v>
      </c>
    </row>
    <row r="14" spans="1:13">
      <c r="A14" s="4" t="s">
        <v>6</v>
      </c>
      <c r="B14" s="6">
        <v>1.964</v>
      </c>
      <c r="C14" s="6">
        <v>0.48699999999999999</v>
      </c>
      <c r="D14" s="6">
        <v>1.4950000000000001</v>
      </c>
      <c r="E14" s="6">
        <v>0.34499999999999997</v>
      </c>
      <c r="F14" s="6">
        <v>1.202</v>
      </c>
      <c r="G14" s="6">
        <v>0.30299999999999999</v>
      </c>
      <c r="H14" s="5">
        <v>1E-3</v>
      </c>
      <c r="I14" s="5">
        <v>-1E-3</v>
      </c>
      <c r="J14" s="5">
        <v>1E-3</v>
      </c>
      <c r="K14" s="5">
        <v>1E-3</v>
      </c>
      <c r="L14" s="5">
        <v>0</v>
      </c>
      <c r="M14" s="5">
        <v>1E-3</v>
      </c>
    </row>
    <row r="15" spans="1:13">
      <c r="A15" s="4" t="s">
        <v>7</v>
      </c>
      <c r="B15" s="6">
        <v>1.901</v>
      </c>
      <c r="C15" s="6">
        <v>0.40600000000000003</v>
      </c>
      <c r="D15" s="6">
        <v>1.7809999999999999</v>
      </c>
      <c r="E15" s="6">
        <v>0.27300000000000002</v>
      </c>
      <c r="F15" s="6">
        <v>1.427</v>
      </c>
      <c r="G15" s="6">
        <v>0.29199999999999998</v>
      </c>
      <c r="H15" s="5">
        <v>0</v>
      </c>
      <c r="I15" s="5">
        <v>0</v>
      </c>
      <c r="J15" s="5">
        <v>1E-3</v>
      </c>
      <c r="K15" s="5">
        <v>1E-3</v>
      </c>
      <c r="L15" s="5">
        <v>1E-3</v>
      </c>
      <c r="M15" s="5">
        <v>0</v>
      </c>
    </row>
    <row r="16" spans="1:13">
      <c r="A16" s="4" t="s">
        <v>8</v>
      </c>
      <c r="B16" s="5">
        <v>9.5000000000000001E-2</v>
      </c>
      <c r="C16" s="5">
        <v>0.124</v>
      </c>
      <c r="D16" s="5">
        <v>0.129</v>
      </c>
      <c r="E16" s="5">
        <v>0.13800000000000001</v>
      </c>
      <c r="F16" s="5">
        <v>0.13600000000000001</v>
      </c>
      <c r="G16" s="5">
        <v>0.14099999999999999</v>
      </c>
      <c r="H16" s="5">
        <v>1E-3</v>
      </c>
      <c r="I16" s="5">
        <v>-1E-3</v>
      </c>
      <c r="J16" s="5">
        <v>1E-3</v>
      </c>
      <c r="K16" s="5">
        <v>1E-3</v>
      </c>
      <c r="L16" s="5">
        <v>1E-3</v>
      </c>
      <c r="M16" s="5">
        <v>1E-3</v>
      </c>
    </row>
    <row r="17" spans="1:13">
      <c r="A17" s="4" t="s">
        <v>9</v>
      </c>
      <c r="B17" s="5">
        <v>0.10299999999999999</v>
      </c>
      <c r="C17" s="5">
        <v>0.127</v>
      </c>
      <c r="D17" s="5">
        <v>0.13800000000000001</v>
      </c>
      <c r="E17" s="5">
        <v>0.14000000000000001</v>
      </c>
      <c r="F17" s="5">
        <v>0.13800000000000001</v>
      </c>
      <c r="G17" s="5">
        <v>0.14099999999999999</v>
      </c>
      <c r="H17" s="5">
        <v>1E-3</v>
      </c>
      <c r="I17" s="5">
        <v>-1E-3</v>
      </c>
      <c r="J17" s="5">
        <v>2E-3</v>
      </c>
      <c r="K17" s="5">
        <v>1E-3</v>
      </c>
      <c r="L17" s="5">
        <v>1E-3</v>
      </c>
      <c r="M17" s="5">
        <v>1E-3</v>
      </c>
    </row>
    <row r="18" spans="1:13">
      <c r="A18" s="4" t="s">
        <v>10</v>
      </c>
      <c r="B18" s="5">
        <v>0.10100000000000001</v>
      </c>
      <c r="C18" s="5">
        <v>0.124</v>
      </c>
      <c r="D18" s="5">
        <v>0.129</v>
      </c>
      <c r="E18" s="5">
        <v>0.13500000000000001</v>
      </c>
      <c r="F18" s="5">
        <v>0.13300000000000001</v>
      </c>
      <c r="G18" s="5">
        <v>0.13400000000000001</v>
      </c>
      <c r="H18" s="5">
        <v>0</v>
      </c>
      <c r="I18" s="5">
        <v>-1E-3</v>
      </c>
      <c r="J18" s="5">
        <v>1E-3</v>
      </c>
      <c r="K18" s="5">
        <v>1E-3</v>
      </c>
      <c r="L18" s="5">
        <v>0</v>
      </c>
      <c r="M18" s="5">
        <v>1E-3</v>
      </c>
    </row>
    <row r="19" spans="1:13">
      <c r="A19" s="4" t="s">
        <v>11</v>
      </c>
      <c r="B19" s="5">
        <v>1E-3</v>
      </c>
      <c r="C19" s="5">
        <v>0</v>
      </c>
      <c r="D19" s="5">
        <v>1E-3</v>
      </c>
      <c r="E19" s="5">
        <v>1E-3</v>
      </c>
      <c r="F19" s="5">
        <v>1E-3</v>
      </c>
      <c r="G19" s="5">
        <v>1E-3</v>
      </c>
      <c r="H19" s="5">
        <v>0</v>
      </c>
      <c r="I19" s="5">
        <v>0</v>
      </c>
      <c r="J19" s="5">
        <v>1E-3</v>
      </c>
      <c r="K19" s="5">
        <v>1E-3</v>
      </c>
      <c r="L19" s="5">
        <v>0</v>
      </c>
      <c r="M19" s="5">
        <v>1E-3</v>
      </c>
    </row>
    <row r="20" spans="1:13">
      <c r="A20" s="4" t="s">
        <v>12</v>
      </c>
      <c r="B20" s="5">
        <v>1E-3</v>
      </c>
      <c r="C20" s="5">
        <v>0</v>
      </c>
      <c r="D20" s="5">
        <v>0</v>
      </c>
      <c r="E20" s="5">
        <v>0</v>
      </c>
      <c r="F20" s="5">
        <v>3.0000000000000001E-3</v>
      </c>
      <c r="G20" s="5">
        <v>1E-3</v>
      </c>
      <c r="H20" s="5">
        <v>1E-3</v>
      </c>
      <c r="I20" s="5">
        <v>-1E-3</v>
      </c>
      <c r="J20" s="5">
        <v>2E-3</v>
      </c>
      <c r="K20" s="5">
        <v>1E-3</v>
      </c>
      <c r="L20" s="5">
        <v>1E-3</v>
      </c>
      <c r="M20" s="5">
        <v>1E-3</v>
      </c>
    </row>
    <row r="21" spans="1:13">
      <c r="B21" t="s">
        <v>22</v>
      </c>
      <c r="C21" t="s">
        <v>23</v>
      </c>
      <c r="D21" t="s">
        <v>24</v>
      </c>
      <c r="E21" t="s">
        <v>25</v>
      </c>
      <c r="F21" t="s">
        <v>26</v>
      </c>
      <c r="G21" t="s">
        <v>27</v>
      </c>
    </row>
    <row r="22" spans="1:13">
      <c r="A22" s="4" t="s">
        <v>28</v>
      </c>
      <c r="B22" s="7">
        <f>AVERAGE(B13:B15)</f>
        <v>1.9219999999999999</v>
      </c>
      <c r="C22" s="7">
        <f t="shared" ref="C22:G22" si="0">AVERAGE(C13:C15)</f>
        <v>0.433</v>
      </c>
      <c r="D22" s="7">
        <f t="shared" si="0"/>
        <v>1.6856666666666664</v>
      </c>
      <c r="E22" s="7">
        <f t="shared" si="0"/>
        <v>0.29699999999999999</v>
      </c>
      <c r="F22" s="7">
        <f t="shared" si="0"/>
        <v>1.3520000000000001</v>
      </c>
      <c r="G22" s="7">
        <f t="shared" si="0"/>
        <v>0.29566666666666669</v>
      </c>
    </row>
    <row r="23" spans="1:13">
      <c r="A23" s="4" t="s">
        <v>29</v>
      </c>
      <c r="B23">
        <f>(B22/B22)*100</f>
        <v>100</v>
      </c>
      <c r="D23">
        <f>(D22/D22)*100</f>
        <v>100</v>
      </c>
      <c r="F23">
        <f>(F22/F22)*100</f>
        <v>100</v>
      </c>
    </row>
    <row r="24" spans="1:13">
      <c r="A24" s="4" t="s">
        <v>30</v>
      </c>
      <c r="B24">
        <f>STDEV(B13:B15)*20</f>
        <v>0.72746133917892775</v>
      </c>
      <c r="C24">
        <f t="shared" ref="C24:G24" si="1">STDEV(C13:C15)*20</f>
        <v>0.93530743608719324</v>
      </c>
      <c r="D24">
        <f t="shared" si="1"/>
        <v>3.3024435397646572</v>
      </c>
      <c r="E24">
        <f t="shared" si="1"/>
        <v>0.83138438763306288</v>
      </c>
      <c r="F24">
        <f t="shared" si="1"/>
        <v>2.5980762113533173</v>
      </c>
      <c r="G24">
        <f t="shared" si="1"/>
        <v>0.12701705922171777</v>
      </c>
    </row>
    <row r="26" spans="1:13">
      <c r="B26" s="8"/>
      <c r="C26" s="9" t="s">
        <v>31</v>
      </c>
      <c r="D26" s="9" t="s">
        <v>32</v>
      </c>
      <c r="E26" s="10" t="s">
        <v>33</v>
      </c>
      <c r="F26" s="10" t="s">
        <v>34</v>
      </c>
    </row>
    <row r="27" spans="1:13">
      <c r="B27" s="11" t="s">
        <v>35</v>
      </c>
      <c r="C27" s="8">
        <v>100</v>
      </c>
      <c r="D27">
        <f>(C22/B22)*100</f>
        <v>22.528616024973985</v>
      </c>
      <c r="E27" s="10"/>
      <c r="F27" s="10"/>
    </row>
    <row r="28" spans="1:13">
      <c r="B28" s="12" t="s">
        <v>36</v>
      </c>
      <c r="C28" s="8">
        <v>100</v>
      </c>
      <c r="D28">
        <f>(E22/D22)*100</f>
        <v>17.619141783666205</v>
      </c>
      <c r="E28" s="10"/>
      <c r="F28" s="10"/>
    </row>
    <row r="29" spans="1:13">
      <c r="B29" s="11" t="s">
        <v>37</v>
      </c>
      <c r="C29" s="8">
        <v>100</v>
      </c>
      <c r="D29">
        <f>(G22/F22)*100</f>
        <v>21.868836291913215</v>
      </c>
      <c r="E29" s="10"/>
      <c r="F29" s="10"/>
    </row>
    <row r="31" spans="1:13">
      <c r="D31" t="s">
        <v>40</v>
      </c>
    </row>
    <row r="32" spans="1:13">
      <c r="B32" t="s">
        <v>38</v>
      </c>
      <c r="C32">
        <v>100</v>
      </c>
      <c r="D32">
        <f>(0.727461339178928)*5</f>
        <v>3.6373066958946398</v>
      </c>
    </row>
    <row r="33" spans="2:4">
      <c r="B33">
        <v>100</v>
      </c>
      <c r="C33">
        <v>22.528616024973985</v>
      </c>
      <c r="D33">
        <f>(0.935307436087193)*5</f>
        <v>4.6765371804359654</v>
      </c>
    </row>
    <row r="34" spans="2:4">
      <c r="B34">
        <v>300</v>
      </c>
      <c r="C34">
        <v>17.619141783666205</v>
      </c>
      <c r="D34">
        <f>(0.831384387633063)*5</f>
        <v>4.1569219381653149</v>
      </c>
    </row>
    <row r="35" spans="2:4">
      <c r="B35" t="s">
        <v>39</v>
      </c>
      <c r="C35">
        <v>21.868836291913215</v>
      </c>
      <c r="D35">
        <f>(0.127017059221718)*5</f>
        <v>0.63508529610858999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NEX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Fazli</cp:lastModifiedBy>
  <dcterms:created xsi:type="dcterms:W3CDTF">2016-05-11T01:32:39Z</dcterms:created>
  <dcterms:modified xsi:type="dcterms:W3CDTF">2017-09-21T09:40:15Z</dcterms:modified>
</cp:coreProperties>
</file>