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Chlorella Cloroformico" sheetId="21" r:id="rId1"/>
    <sheet name="Chlorella Hexanico" sheetId="22" r:id="rId2"/>
    <sheet name="Scenedesmus Cloroformico" sheetId="24" r:id="rId3"/>
    <sheet name="Scenedesmus Hexanico" sheetId="25" r:id="rId4"/>
    <sheet name="Vincristine" sheetId="30" r:id="rId5"/>
  </sheets>
  <externalReferences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L33" i="30" l="1"/>
  <c r="G33" i="30"/>
  <c r="F33" i="30"/>
  <c r="E33" i="30"/>
  <c r="L32" i="30"/>
  <c r="G32" i="30"/>
  <c r="F32" i="30"/>
  <c r="E32" i="30"/>
  <c r="L31" i="30"/>
  <c r="G31" i="30"/>
  <c r="F31" i="30"/>
  <c r="E31" i="30"/>
  <c r="L30" i="30"/>
  <c r="G30" i="30"/>
  <c r="F30" i="30"/>
  <c r="E30" i="30"/>
  <c r="L29" i="30"/>
  <c r="G29" i="30"/>
  <c r="F29" i="30"/>
  <c r="E29" i="30"/>
  <c r="L28" i="30"/>
  <c r="G28" i="30"/>
  <c r="F28" i="30"/>
  <c r="E28" i="30"/>
  <c r="L27" i="30"/>
  <c r="G27" i="30"/>
  <c r="F27" i="30"/>
  <c r="E27" i="30"/>
  <c r="G26" i="30"/>
  <c r="F26" i="30"/>
  <c r="E26" i="30"/>
  <c r="H32" i="30" s="1"/>
  <c r="K32" i="30" s="1"/>
  <c r="L14" i="30"/>
  <c r="G14" i="30"/>
  <c r="F14" i="30"/>
  <c r="E14" i="30"/>
  <c r="L13" i="30"/>
  <c r="G13" i="30"/>
  <c r="F13" i="30"/>
  <c r="E13" i="30"/>
  <c r="L12" i="30"/>
  <c r="G12" i="30"/>
  <c r="F12" i="30"/>
  <c r="E12" i="30"/>
  <c r="L11" i="30"/>
  <c r="G11" i="30"/>
  <c r="F11" i="30"/>
  <c r="E11" i="30"/>
  <c r="L10" i="30"/>
  <c r="G10" i="30"/>
  <c r="F10" i="30"/>
  <c r="E10" i="30"/>
  <c r="L9" i="30"/>
  <c r="G9" i="30"/>
  <c r="F9" i="30"/>
  <c r="E9" i="30"/>
  <c r="L8" i="30"/>
  <c r="G8" i="30"/>
  <c r="F8" i="30"/>
  <c r="E8" i="30"/>
  <c r="G7" i="30"/>
  <c r="F7" i="30"/>
  <c r="E7" i="30"/>
  <c r="H30" i="30" l="1"/>
  <c r="K30" i="30" s="1"/>
  <c r="H27" i="30"/>
  <c r="K27" i="30" s="1"/>
  <c r="H31" i="30"/>
  <c r="K31" i="30" s="1"/>
  <c r="H29" i="30"/>
  <c r="K29" i="30" s="1"/>
  <c r="H33" i="30"/>
  <c r="K33" i="30" s="1"/>
  <c r="H28" i="30"/>
  <c r="K28" i="30" s="1"/>
  <c r="H13" i="30"/>
  <c r="I13" i="30" s="1"/>
  <c r="J13" i="30" s="1"/>
  <c r="H12" i="30"/>
  <c r="H7" i="30"/>
  <c r="I7" i="30" s="1"/>
  <c r="H10" i="30"/>
  <c r="H11" i="30"/>
  <c r="I27" i="30"/>
  <c r="J27" i="30" s="1"/>
  <c r="H14" i="30"/>
  <c r="I28" i="30"/>
  <c r="J28" i="30" s="1"/>
  <c r="I31" i="30"/>
  <c r="J31" i="30" s="1"/>
  <c r="I32" i="30"/>
  <c r="J32" i="30" s="1"/>
  <c r="I33" i="30"/>
  <c r="J33" i="30" s="1"/>
  <c r="H8" i="30"/>
  <c r="H9" i="30"/>
  <c r="L14" i="25"/>
  <c r="G14" i="25"/>
  <c r="F14" i="25"/>
  <c r="E14" i="25"/>
  <c r="L13" i="25"/>
  <c r="G13" i="25"/>
  <c r="F13" i="25"/>
  <c r="E13" i="25"/>
  <c r="L12" i="25"/>
  <c r="G12" i="25"/>
  <c r="F12" i="25"/>
  <c r="E12" i="25"/>
  <c r="L11" i="25"/>
  <c r="G11" i="25"/>
  <c r="F11" i="25"/>
  <c r="E11" i="25"/>
  <c r="L10" i="25"/>
  <c r="G10" i="25"/>
  <c r="F10" i="25"/>
  <c r="E10" i="25"/>
  <c r="L9" i="25"/>
  <c r="G9" i="25"/>
  <c r="F9" i="25"/>
  <c r="E9" i="25"/>
  <c r="L8" i="25"/>
  <c r="G8" i="25"/>
  <c r="F8" i="25"/>
  <c r="E8" i="25"/>
  <c r="H7" i="25"/>
  <c r="I7" i="25" s="1"/>
  <c r="G7" i="25"/>
  <c r="F7" i="25"/>
  <c r="E7" i="25"/>
  <c r="L14" i="24"/>
  <c r="G14" i="24"/>
  <c r="F14" i="24"/>
  <c r="E14" i="24"/>
  <c r="L13" i="24"/>
  <c r="G13" i="24"/>
  <c r="F13" i="24"/>
  <c r="E13" i="24"/>
  <c r="L12" i="24"/>
  <c r="G12" i="24"/>
  <c r="F12" i="24"/>
  <c r="E12" i="24"/>
  <c r="L11" i="24"/>
  <c r="G11" i="24"/>
  <c r="F11" i="24"/>
  <c r="E11" i="24"/>
  <c r="L10" i="24"/>
  <c r="G10" i="24"/>
  <c r="F10" i="24"/>
  <c r="E10" i="24"/>
  <c r="L9" i="24"/>
  <c r="G9" i="24"/>
  <c r="F9" i="24"/>
  <c r="E9" i="24"/>
  <c r="L8" i="24"/>
  <c r="G8" i="24"/>
  <c r="F8" i="24"/>
  <c r="E8" i="24"/>
  <c r="H7" i="24"/>
  <c r="I7" i="24" s="1"/>
  <c r="G7" i="24"/>
  <c r="F7" i="24"/>
  <c r="E7" i="24"/>
  <c r="H14" i="24" s="1"/>
  <c r="L14" i="22"/>
  <c r="G14" i="22"/>
  <c r="F14" i="22"/>
  <c r="E14" i="22"/>
  <c r="L13" i="22"/>
  <c r="G13" i="22"/>
  <c r="F13" i="22"/>
  <c r="E13" i="22"/>
  <c r="L12" i="22"/>
  <c r="G12" i="22"/>
  <c r="F12" i="22"/>
  <c r="E12" i="22"/>
  <c r="L11" i="22"/>
  <c r="G11" i="22"/>
  <c r="F11" i="22"/>
  <c r="E11" i="22"/>
  <c r="L10" i="22"/>
  <c r="G10" i="22"/>
  <c r="F10" i="22"/>
  <c r="E10" i="22"/>
  <c r="L9" i="22"/>
  <c r="G9" i="22"/>
  <c r="F9" i="22"/>
  <c r="E9" i="22"/>
  <c r="L8" i="22"/>
  <c r="G8" i="22"/>
  <c r="F8" i="22"/>
  <c r="E8" i="22"/>
  <c r="H7" i="22"/>
  <c r="I7" i="22" s="1"/>
  <c r="G7" i="22"/>
  <c r="F7" i="22"/>
  <c r="E7" i="22"/>
  <c r="L14" i="21"/>
  <c r="G14" i="21"/>
  <c r="F14" i="21"/>
  <c r="E14" i="21"/>
  <c r="L13" i="21"/>
  <c r="G13" i="21"/>
  <c r="F13" i="21"/>
  <c r="E13" i="21"/>
  <c r="L12" i="21"/>
  <c r="G12" i="21"/>
  <c r="F12" i="21"/>
  <c r="E12" i="21"/>
  <c r="L11" i="21"/>
  <c r="G11" i="21"/>
  <c r="F11" i="21"/>
  <c r="E11" i="21"/>
  <c r="L10" i="21"/>
  <c r="G10" i="21"/>
  <c r="F10" i="21"/>
  <c r="E10" i="21"/>
  <c r="L9" i="21"/>
  <c r="G9" i="21"/>
  <c r="F9" i="21"/>
  <c r="E9" i="21"/>
  <c r="L8" i="21"/>
  <c r="G8" i="21"/>
  <c r="F8" i="21"/>
  <c r="E8" i="21"/>
  <c r="H7" i="21"/>
  <c r="I7" i="21" s="1"/>
  <c r="G7" i="21"/>
  <c r="F7" i="21"/>
  <c r="E7" i="21"/>
  <c r="H14" i="21" s="1"/>
  <c r="I30" i="30" l="1"/>
  <c r="J30" i="30" s="1"/>
  <c r="I29" i="30"/>
  <c r="J29" i="30" s="1"/>
  <c r="K13" i="30"/>
  <c r="I14" i="30"/>
  <c r="J14" i="30" s="1"/>
  <c r="K14" i="30"/>
  <c r="I10" i="30"/>
  <c r="J10" i="30" s="1"/>
  <c r="K10" i="30"/>
  <c r="I9" i="30"/>
  <c r="J9" i="30" s="1"/>
  <c r="K9" i="30"/>
  <c r="I12" i="30"/>
  <c r="J12" i="30" s="1"/>
  <c r="K12" i="30"/>
  <c r="I8" i="30"/>
  <c r="J8" i="30" s="1"/>
  <c r="K8" i="30"/>
  <c r="I11" i="30"/>
  <c r="J11" i="30" s="1"/>
  <c r="K11" i="30"/>
  <c r="H13" i="25"/>
  <c r="K13" i="25" s="1"/>
  <c r="H9" i="25"/>
  <c r="H11" i="25"/>
  <c r="H14" i="25"/>
  <c r="H8" i="25"/>
  <c r="H10" i="25"/>
  <c r="H12" i="25"/>
  <c r="I14" i="24"/>
  <c r="J14" i="24" s="1"/>
  <c r="K14" i="24"/>
  <c r="H8" i="24"/>
  <c r="H9" i="24"/>
  <c r="H10" i="24"/>
  <c r="H11" i="24"/>
  <c r="H12" i="24"/>
  <c r="H13" i="24"/>
  <c r="H11" i="22"/>
  <c r="I11" i="22" s="1"/>
  <c r="J11" i="22" s="1"/>
  <c r="H12" i="22"/>
  <c r="I12" i="22" s="1"/>
  <c r="J12" i="22" s="1"/>
  <c r="H13" i="22"/>
  <c r="I13" i="22" s="1"/>
  <c r="J13" i="22" s="1"/>
  <c r="H14" i="22"/>
  <c r="K14" i="22" s="1"/>
  <c r="H8" i="22"/>
  <c r="H9" i="22"/>
  <c r="H10" i="22"/>
  <c r="K14" i="21"/>
  <c r="I14" i="21"/>
  <c r="J14" i="21" s="1"/>
  <c r="H8" i="21"/>
  <c r="H9" i="21"/>
  <c r="H10" i="21"/>
  <c r="H11" i="21"/>
  <c r="H12" i="21"/>
  <c r="H13" i="21"/>
  <c r="K11" i="22" l="1"/>
  <c r="I13" i="25"/>
  <c r="J13" i="25" s="1"/>
  <c r="I8" i="25"/>
  <c r="J8" i="25" s="1"/>
  <c r="K8" i="25"/>
  <c r="I14" i="25"/>
  <c r="J14" i="25" s="1"/>
  <c r="K14" i="25"/>
  <c r="I12" i="25"/>
  <c r="J12" i="25" s="1"/>
  <c r="K12" i="25"/>
  <c r="K11" i="25"/>
  <c r="I11" i="25"/>
  <c r="J11" i="25" s="1"/>
  <c r="I10" i="25"/>
  <c r="J10" i="25" s="1"/>
  <c r="K10" i="25"/>
  <c r="K9" i="25"/>
  <c r="I9" i="25"/>
  <c r="J9" i="25" s="1"/>
  <c r="K11" i="24"/>
  <c r="I11" i="24"/>
  <c r="J11" i="24" s="1"/>
  <c r="I10" i="24"/>
  <c r="J10" i="24" s="1"/>
  <c r="K10" i="24"/>
  <c r="K13" i="24"/>
  <c r="I13" i="24"/>
  <c r="J13" i="24" s="1"/>
  <c r="I9" i="24"/>
  <c r="J9" i="24" s="1"/>
  <c r="K9" i="24"/>
  <c r="K12" i="24"/>
  <c r="I12" i="24"/>
  <c r="J12" i="24" s="1"/>
  <c r="I8" i="24"/>
  <c r="J8" i="24" s="1"/>
  <c r="K8" i="24"/>
  <c r="I14" i="22"/>
  <c r="J14" i="22" s="1"/>
  <c r="K13" i="22"/>
  <c r="K12" i="22"/>
  <c r="I9" i="22"/>
  <c r="J9" i="22" s="1"/>
  <c r="K9" i="22"/>
  <c r="I8" i="22"/>
  <c r="J8" i="22" s="1"/>
  <c r="K8" i="22"/>
  <c r="K10" i="22"/>
  <c r="I10" i="22"/>
  <c r="J10" i="22" s="1"/>
  <c r="I11" i="21"/>
  <c r="J11" i="21" s="1"/>
  <c r="K11" i="21"/>
  <c r="I10" i="21"/>
  <c r="J10" i="21" s="1"/>
  <c r="K10" i="21"/>
  <c r="I13" i="21"/>
  <c r="J13" i="21" s="1"/>
  <c r="K13" i="21"/>
  <c r="K9" i="21"/>
  <c r="I9" i="21"/>
  <c r="J9" i="21" s="1"/>
  <c r="K12" i="21"/>
  <c r="I12" i="21"/>
  <c r="J12" i="21" s="1"/>
  <c r="K8" i="21"/>
  <c r="I8" i="21"/>
  <c r="J8" i="21" s="1"/>
</calcChain>
</file>

<file path=xl/sharedStrings.xml><?xml version="1.0" encoding="utf-8"?>
<sst xmlns="http://schemas.openxmlformats.org/spreadsheetml/2006/main" count="103" uniqueCount="23">
  <si>
    <t>Ensayo:</t>
  </si>
  <si>
    <t>*Valores presentados en absorbancias  570 nm</t>
  </si>
  <si>
    <t>ABSORBANCIAS</t>
  </si>
  <si>
    <t>Tratamiento</t>
  </si>
  <si>
    <t>Repetición 1</t>
  </si>
  <si>
    <t>Repetición 2</t>
  </si>
  <si>
    <t>Repetición 3</t>
  </si>
  <si>
    <t>Media</t>
  </si>
  <si>
    <t>D.S.</t>
  </si>
  <si>
    <t>S.E.M.</t>
  </si>
  <si>
    <t>% Viabilidad</t>
  </si>
  <si>
    <t>%Citotoxicidad</t>
  </si>
  <si>
    <t>SEM Cito</t>
  </si>
  <si>
    <t>Indice Viabilidad</t>
  </si>
  <si>
    <t>Analisis estadisticos</t>
  </si>
  <si>
    <t>EXP 1</t>
  </si>
  <si>
    <t>EXP 2</t>
  </si>
  <si>
    <t>EFECTO CITOTOXICO CONTRA L5178Y-R</t>
  </si>
  <si>
    <t>Vincristina 250 microgramos/Ml</t>
  </si>
  <si>
    <r>
      <t xml:space="preserve">Extracto Hexanico de </t>
    </r>
    <r>
      <rPr>
        <b/>
        <i/>
        <sz val="10"/>
        <rFont val="Arial"/>
        <family val="2"/>
      </rPr>
      <t>Scendesmus</t>
    </r>
  </si>
  <si>
    <r>
      <t xml:space="preserve">Extracto Cloroformico de </t>
    </r>
    <r>
      <rPr>
        <b/>
        <i/>
        <sz val="10"/>
        <rFont val="Arial"/>
        <family val="2"/>
      </rPr>
      <t>Senedesmus</t>
    </r>
    <r>
      <rPr>
        <b/>
        <sz val="10"/>
        <rFont val="Arial"/>
        <family val="2"/>
      </rPr>
      <t xml:space="preserve"> </t>
    </r>
  </si>
  <si>
    <r>
      <t xml:space="preserve">Extracto Hexanico de </t>
    </r>
    <r>
      <rPr>
        <b/>
        <i/>
        <sz val="10"/>
        <rFont val="Arial"/>
        <family val="2"/>
      </rPr>
      <t>Chlorella</t>
    </r>
    <r>
      <rPr>
        <b/>
        <sz val="10"/>
        <rFont val="Arial"/>
        <family val="2"/>
      </rPr>
      <t xml:space="preserve"> </t>
    </r>
  </si>
  <si>
    <r>
      <t xml:space="preserve">Extracto Cloroformico de </t>
    </r>
    <r>
      <rPr>
        <b/>
        <i/>
        <sz val="10"/>
        <rFont val="Arial"/>
        <family val="2"/>
      </rPr>
      <t>Chlorella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</si>
</sst>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Unicode MS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" fillId="0" borderId="0"/>
  </cellStyleXfs>
  <cellXfs count="24">
    <xf numFmtId="0" fontId="0" fillId="0" borderId="0" xfId="0"/>
    <xf numFmtId="0" fontId="1" fillId="0" borderId="0" xfId="1" applyFont="1"/>
    <xf numFmtId="0" fontId="2" fillId="0" borderId="0" xfId="1" applyFont="1"/>
    <xf numFmtId="14" fontId="1" fillId="0" borderId="0" xfId="1" applyNumberFormat="1" applyFont="1"/>
    <xf numFmtId="0" fontId="2" fillId="2" borderId="0" xfId="1" applyFont="1" applyFill="1"/>
    <xf numFmtId="0" fontId="2" fillId="0" borderId="1" xfId="1" applyFont="1" applyBorder="1"/>
    <xf numFmtId="0" fontId="2" fillId="0" borderId="2" xfId="1" applyFont="1" applyBorder="1"/>
    <xf numFmtId="0" fontId="2" fillId="0" borderId="2" xfId="1" applyFont="1" applyFill="1" applyBorder="1"/>
    <xf numFmtId="0" fontId="2" fillId="0" borderId="0" xfId="1" applyNumberFormat="1" applyFont="1"/>
    <xf numFmtId="0" fontId="1" fillId="0" borderId="0" xfId="1" applyNumberFormat="1" applyFont="1"/>
    <xf numFmtId="0" fontId="1" fillId="0" borderId="0" xfId="1" quotePrefix="1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2" fillId="3" borderId="0" xfId="1" applyFont="1" applyFill="1"/>
    <xf numFmtId="0" fontId="2" fillId="3" borderId="1" xfId="1" applyFont="1" applyFill="1" applyBorder="1"/>
    <xf numFmtId="0" fontId="1" fillId="3" borderId="0" xfId="1" applyFont="1" applyFill="1"/>
    <xf numFmtId="0" fontId="2" fillId="3" borderId="2" xfId="1" applyFont="1" applyFill="1" applyBorder="1"/>
    <xf numFmtId="0" fontId="0" fillId="3" borderId="0" xfId="0" applyFill="1"/>
    <xf numFmtId="0" fontId="2" fillId="3" borderId="0" xfId="1" applyNumberFormat="1" applyFont="1" applyFill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1" fillId="3" borderId="0" xfId="1" applyNumberFormat="1" applyFont="1" applyFill="1"/>
  </cellXfs>
  <cellStyles count="2">
    <cellStyle name="Normal" xfId="0" builtinId="0"/>
    <cellStyle name="Normal_Templado Ensayos MT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8421052631617"/>
          <c:y val="5.1643192488262712E-2"/>
          <c:w val="0.81263157894736837"/>
          <c:h val="0.732394366197184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'Chlorella Cloroformico'!$J$7:$J$14</c:f>
                <c:numCache>
                  <c:formatCode>General</c:formatCode>
                  <c:ptCount val="8"/>
                  <c:pt idx="1">
                    <c:v>0.16003878408735089</c:v>
                  </c:pt>
                  <c:pt idx="2">
                    <c:v>-2.0924758490068135E-3</c:v>
                  </c:pt>
                  <c:pt idx="3">
                    <c:v>0.17308184953649874</c:v>
                  </c:pt>
                  <c:pt idx="4">
                    <c:v>4.2795148087330561E-3</c:v>
                  </c:pt>
                  <c:pt idx="5">
                    <c:v>-4.0437632794920311E-2</c:v>
                  </c:pt>
                  <c:pt idx="6">
                    <c:v>-0.11875338771848989</c:v>
                  </c:pt>
                  <c:pt idx="7">
                    <c:v>-9.535380556799955E-2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'[1]Chlorella 6 Clor'!$J$7:$J$14</c15:sqref>
                    </c15:fullRef>
                  </c:ext>
                </c:extLst>
              </c:numRef>
            </c:plus>
            <c:minus>
              <c:numRef>
                <c:f>'Chlorella Cloroformico'!$J$7:$J$14</c:f>
                <c:numCache>
                  <c:formatCode>General</c:formatCode>
                  <c:ptCount val="8"/>
                  <c:pt idx="1">
                    <c:v>0.16003878408735089</c:v>
                  </c:pt>
                  <c:pt idx="2">
                    <c:v>-2.0924758490068135E-3</c:v>
                  </c:pt>
                  <c:pt idx="3">
                    <c:v>0.17308184953649874</c:v>
                  </c:pt>
                  <c:pt idx="4">
                    <c:v>4.2795148087330561E-3</c:v>
                  </c:pt>
                  <c:pt idx="5">
                    <c:v>-4.0437632794920311E-2</c:v>
                  </c:pt>
                  <c:pt idx="6">
                    <c:v>-0.11875338771848989</c:v>
                  </c:pt>
                  <c:pt idx="7">
                    <c:v>-9.535380556799955E-2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'[1]Chlorella 6 Clor'!$J$7:$J$14</c15:sqref>
                    </c15:fullRef>
                  </c:ext>
                </c:extLst>
              </c:numRef>
            </c:minus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'Chlorella Cloroformico'!$A$7:$A$14</c:f>
              <c:numCache>
                <c:formatCode>General</c:formatCode>
                <c:ptCount val="8"/>
                <c:pt idx="0">
                  <c:v>0</c:v>
                </c:pt>
                <c:pt idx="1">
                  <c:v>7.81</c:v>
                </c:pt>
                <c:pt idx="2">
                  <c:v>15.62</c:v>
                </c:pt>
                <c:pt idx="3">
                  <c:v>31.25</c:v>
                </c:pt>
                <c:pt idx="4">
                  <c:v>62.5</c:v>
                </c:pt>
                <c:pt idx="5">
                  <c:v>125</c:v>
                </c:pt>
                <c:pt idx="6">
                  <c:v>250</c:v>
                </c:pt>
                <c:pt idx="7">
                  <c:v>500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'[1]Chlorella 6 Clor'!$A$7:$A$14</c15:sqref>
                  </c15:fullRef>
                </c:ext>
              </c:extLst>
            </c:numRef>
          </c:cat>
          <c:val>
            <c:numRef>
              <c:f>'Chlorella Cloroformico'!$I$7:$I$14</c:f>
              <c:numCache>
                <c:formatCode>General</c:formatCode>
                <c:ptCount val="8"/>
                <c:pt idx="0">
                  <c:v>0</c:v>
                </c:pt>
                <c:pt idx="1">
                  <c:v>1.7832647462277009</c:v>
                </c:pt>
                <c:pt idx="2">
                  <c:v>-0.13717421124827922</c:v>
                </c:pt>
                <c:pt idx="3">
                  <c:v>7.2702331961591256</c:v>
                </c:pt>
                <c:pt idx="4">
                  <c:v>0.41152263374485187</c:v>
                </c:pt>
                <c:pt idx="5">
                  <c:v>-7.9561042524005643</c:v>
                </c:pt>
                <c:pt idx="6">
                  <c:v>-5.4869684499314246</c:v>
                </c:pt>
                <c:pt idx="7">
                  <c:v>-7.1330589849108463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'[1]Chlorella 6 Clor'!$I$7:$I$15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14432"/>
        <c:axId val="98759040"/>
      </c:barChart>
      <c:catAx>
        <c:axId val="805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Concentración del extracto (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g/ml)</a:t>
                </a:r>
              </a:p>
            </c:rich>
          </c:tx>
          <c:layout>
            <c:manualLayout>
              <c:xMode val="edge"/>
              <c:yMode val="edge"/>
              <c:x val="0.28442934106920947"/>
              <c:y val="0.88920187793427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5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5904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% de citotoxicidad</a:t>
                </a:r>
              </a:p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rich>
          </c:tx>
          <c:layout>
            <c:manualLayout>
              <c:xMode val="edge"/>
              <c:yMode val="edge"/>
              <c:x val="1.6608923884514442E-2"/>
              <c:y val="0.13708870898179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14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8421052631617"/>
          <c:y val="5.1643192488262712E-2"/>
          <c:w val="0.81263157894736837"/>
          <c:h val="0.732394366197184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'Chlorella Hexanico'!$J$7:$J$14</c:f>
                <c:numCache>
                  <c:formatCode>General</c:formatCode>
                  <c:ptCount val="8"/>
                  <c:pt idx="1">
                    <c:v>0.40445368686032479</c:v>
                  </c:pt>
                  <c:pt idx="2">
                    <c:v>0.16233280021085317</c:v>
                  </c:pt>
                  <c:pt idx="3">
                    <c:v>1.1135359555286957</c:v>
                  </c:pt>
                  <c:pt idx="4">
                    <c:v>0.99099134886231854</c:v>
                  </c:pt>
                  <c:pt idx="5">
                    <c:v>0.37510235459247915</c:v>
                  </c:pt>
                  <c:pt idx="6">
                    <c:v>1.1615420979863058</c:v>
                  </c:pt>
                  <c:pt idx="7">
                    <c:v>1.3598665254177158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'[2]Chlorella 6 Hex'!$J$7:$J$14</c15:sqref>
                    </c15:fullRef>
                  </c:ext>
                </c:extLst>
              </c:numRef>
            </c:plus>
            <c:minus>
              <c:numRef>
                <c:f>'Chlorella Hexanico'!$J$7:$J$14</c:f>
                <c:numCache>
                  <c:formatCode>General</c:formatCode>
                  <c:ptCount val="8"/>
                  <c:pt idx="1">
                    <c:v>0.40445368686032479</c:v>
                  </c:pt>
                  <c:pt idx="2">
                    <c:v>0.16233280021085317</c:v>
                  </c:pt>
                  <c:pt idx="3">
                    <c:v>1.1135359555286957</c:v>
                  </c:pt>
                  <c:pt idx="4">
                    <c:v>0.99099134886231854</c:v>
                  </c:pt>
                  <c:pt idx="5">
                    <c:v>0.37510235459247915</c:v>
                  </c:pt>
                  <c:pt idx="6">
                    <c:v>1.1615420979863058</c:v>
                  </c:pt>
                  <c:pt idx="7">
                    <c:v>1.3598665254177158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'[2]Chlorella 6 Hex'!$J$7:$J$14</c15:sqref>
                    </c15:fullRef>
                  </c:ext>
                </c:extLst>
              </c:numRef>
            </c:minus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'Chlorella Hexanico'!$A$7:$A$14</c:f>
              <c:numCache>
                <c:formatCode>General</c:formatCode>
                <c:ptCount val="8"/>
                <c:pt idx="0">
                  <c:v>0</c:v>
                </c:pt>
                <c:pt idx="1">
                  <c:v>7.81</c:v>
                </c:pt>
                <c:pt idx="2">
                  <c:v>15.62</c:v>
                </c:pt>
                <c:pt idx="3">
                  <c:v>31.25</c:v>
                </c:pt>
                <c:pt idx="4">
                  <c:v>62.5</c:v>
                </c:pt>
                <c:pt idx="5">
                  <c:v>125</c:v>
                </c:pt>
                <c:pt idx="6">
                  <c:v>250</c:v>
                </c:pt>
                <c:pt idx="7">
                  <c:v>500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'[2]Chlorella 6 Hex'!$A$7:$A$14</c15:sqref>
                  </c15:fullRef>
                </c:ext>
              </c:extLst>
            </c:numRef>
          </c:cat>
          <c:val>
            <c:numRef>
              <c:f>'Chlorella Hexanico'!$I$7:$I$14</c:f>
              <c:numCache>
                <c:formatCode>General</c:formatCode>
                <c:ptCount val="8"/>
                <c:pt idx="0">
                  <c:v>0</c:v>
                </c:pt>
                <c:pt idx="1">
                  <c:v>32.647462277091904</c:v>
                </c:pt>
                <c:pt idx="2">
                  <c:v>37.174211248285332</c:v>
                </c:pt>
                <c:pt idx="3">
                  <c:v>35.52812071330591</c:v>
                </c:pt>
                <c:pt idx="4">
                  <c:v>31.275720164609055</c:v>
                </c:pt>
                <c:pt idx="5">
                  <c:v>30.452674897119337</c:v>
                </c:pt>
                <c:pt idx="6">
                  <c:v>32.510288065843611</c:v>
                </c:pt>
                <c:pt idx="7">
                  <c:v>37.585733882030183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'[2]Chlorella 6 Hex'!$I$7:$I$15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50784"/>
        <c:axId val="142952704"/>
      </c:barChart>
      <c:catAx>
        <c:axId val="14295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Concentración del extracto (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g/ml)</a:t>
                </a:r>
              </a:p>
            </c:rich>
          </c:tx>
          <c:layout>
            <c:manualLayout>
              <c:xMode val="edge"/>
              <c:yMode val="edge"/>
              <c:x val="0.28442934106920947"/>
              <c:y val="0.88920187793427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5270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% de citotoxicidad</a:t>
                </a:r>
              </a:p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rich>
          </c:tx>
          <c:layout>
            <c:manualLayout>
              <c:xMode val="edge"/>
              <c:yMode val="edge"/>
              <c:x val="1.6608923884514442E-2"/>
              <c:y val="0.13708870898179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50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8421052631617"/>
          <c:y val="5.1643192488262712E-2"/>
          <c:w val="0.81263157894736837"/>
          <c:h val="0.732394366197184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'Scenedesmus Cloroformico'!$J$7:$J$14</c:f>
                <c:numCache>
                  <c:formatCode>General</c:formatCode>
                  <c:ptCount val="8"/>
                  <c:pt idx="1">
                    <c:v>2.6661539319760874</c:v>
                  </c:pt>
                  <c:pt idx="2">
                    <c:v>3.1006101887327939</c:v>
                  </c:pt>
                  <c:pt idx="3">
                    <c:v>1.7191513525480489</c:v>
                  </c:pt>
                  <c:pt idx="4">
                    <c:v>2.5124842044884956</c:v>
                  </c:pt>
                  <c:pt idx="5">
                    <c:v>2.2403053355188622</c:v>
                  </c:pt>
                  <c:pt idx="6">
                    <c:v>1.2105571185795172</c:v>
                  </c:pt>
                  <c:pt idx="7">
                    <c:v>1.5214477144856666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'[3]Scenedesmus 7 Clor'!$J$7:$J$14</c15:sqref>
                    </c15:fullRef>
                  </c:ext>
                </c:extLst>
              </c:numRef>
            </c:plus>
            <c:minus>
              <c:numRef>
                <c:f>'Scenedesmus Cloroformico'!$J$7:$J$14</c:f>
                <c:numCache>
                  <c:formatCode>General</c:formatCode>
                  <c:ptCount val="8"/>
                  <c:pt idx="1">
                    <c:v>2.6661539319760874</c:v>
                  </c:pt>
                  <c:pt idx="2">
                    <c:v>3.1006101887327939</c:v>
                  </c:pt>
                  <c:pt idx="3">
                    <c:v>1.7191513525480489</c:v>
                  </c:pt>
                  <c:pt idx="4">
                    <c:v>2.5124842044884956</c:v>
                  </c:pt>
                  <c:pt idx="5">
                    <c:v>2.2403053355188622</c:v>
                  </c:pt>
                  <c:pt idx="6">
                    <c:v>1.2105571185795172</c:v>
                  </c:pt>
                  <c:pt idx="7">
                    <c:v>1.5214477144856666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'[3]Scenedesmus 7 Clor'!$J$7:$J$14</c15:sqref>
                    </c15:fullRef>
                  </c:ext>
                </c:extLst>
              </c:numRef>
            </c:minus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'Scenedesmus Cloroformico'!$A$7:$A$14</c:f>
              <c:numCache>
                <c:formatCode>General</c:formatCode>
                <c:ptCount val="8"/>
                <c:pt idx="0">
                  <c:v>0</c:v>
                </c:pt>
                <c:pt idx="1">
                  <c:v>7.81</c:v>
                </c:pt>
                <c:pt idx="2">
                  <c:v>15.62</c:v>
                </c:pt>
                <c:pt idx="3">
                  <c:v>31.25</c:v>
                </c:pt>
                <c:pt idx="4">
                  <c:v>62.5</c:v>
                </c:pt>
                <c:pt idx="5">
                  <c:v>125</c:v>
                </c:pt>
                <c:pt idx="6">
                  <c:v>250</c:v>
                </c:pt>
                <c:pt idx="7">
                  <c:v>500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'[3]Scenedesmus 7 Clor'!$A$7:$A$14</c15:sqref>
                  </c15:fullRef>
                </c:ext>
              </c:extLst>
            </c:numRef>
          </c:cat>
          <c:val>
            <c:numRef>
              <c:f>'Scenedesmus Cloroformico'!$I$7:$I$14</c:f>
              <c:numCache>
                <c:formatCode>General</c:formatCode>
                <c:ptCount val="8"/>
                <c:pt idx="0">
                  <c:v>0</c:v>
                </c:pt>
                <c:pt idx="1">
                  <c:v>29.218106995884767</c:v>
                </c:pt>
                <c:pt idx="2">
                  <c:v>28.395061728395049</c:v>
                </c:pt>
                <c:pt idx="3">
                  <c:v>10.836762688614542</c:v>
                </c:pt>
                <c:pt idx="4">
                  <c:v>27.434842249657066</c:v>
                </c:pt>
                <c:pt idx="5">
                  <c:v>23.319615912208491</c:v>
                </c:pt>
                <c:pt idx="6">
                  <c:v>6.9958847736625529</c:v>
                </c:pt>
                <c:pt idx="7">
                  <c:v>36.762688614540473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'[3]Scenedesmus 7 Clor'!$I$7:$I$15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79488"/>
        <c:axId val="159596544"/>
      </c:barChart>
      <c:catAx>
        <c:axId val="15127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Concentración del extracto (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g/ml)</a:t>
                </a:r>
              </a:p>
            </c:rich>
          </c:tx>
          <c:layout>
            <c:manualLayout>
              <c:xMode val="edge"/>
              <c:yMode val="edge"/>
              <c:x val="0.28442934106920947"/>
              <c:y val="0.88920187793427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9654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% de citotoxicidad</a:t>
                </a:r>
              </a:p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rich>
          </c:tx>
          <c:layout>
            <c:manualLayout>
              <c:xMode val="edge"/>
              <c:yMode val="edge"/>
              <c:x val="1.6608923884514442E-2"/>
              <c:y val="0.13708870898179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279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8421052631617"/>
          <c:y val="5.1643192488262712E-2"/>
          <c:w val="0.81263157894736837"/>
          <c:h val="0.732394366197184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'Scenedesmus Hexanico'!$J$7:$J$14</c:f>
                <c:numCache>
                  <c:formatCode>General</c:formatCode>
                  <c:ptCount val="8"/>
                  <c:pt idx="1">
                    <c:v>1.1672278338944995</c:v>
                  </c:pt>
                  <c:pt idx="2">
                    <c:v>3.1551827072397809</c:v>
                  </c:pt>
                  <c:pt idx="3">
                    <c:v>2.4723084232983465</c:v>
                  </c:pt>
                  <c:pt idx="4">
                    <c:v>2.7066823161815989</c:v>
                  </c:pt>
                  <c:pt idx="5">
                    <c:v>1.7060039567527647</c:v>
                  </c:pt>
                  <c:pt idx="6">
                    <c:v>1.1362119754402684</c:v>
                  </c:pt>
                  <c:pt idx="7">
                    <c:v>0.76032226372532408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'[4]Scenedesmus 7 Hex'!$J$7:$J$14</c15:sqref>
                    </c15:fullRef>
                  </c:ext>
                </c:extLst>
              </c:numRef>
            </c:plus>
            <c:minus>
              <c:numRef>
                <c:f>'Scenedesmus Hexanico'!$J$7:$J$14</c:f>
                <c:numCache>
                  <c:formatCode>General</c:formatCode>
                  <c:ptCount val="8"/>
                  <c:pt idx="1">
                    <c:v>1.1672278338944995</c:v>
                  </c:pt>
                  <c:pt idx="2">
                    <c:v>3.1551827072397809</c:v>
                  </c:pt>
                  <c:pt idx="3">
                    <c:v>2.4723084232983465</c:v>
                  </c:pt>
                  <c:pt idx="4">
                    <c:v>2.7066823161815989</c:v>
                  </c:pt>
                  <c:pt idx="5">
                    <c:v>1.7060039567527647</c:v>
                  </c:pt>
                  <c:pt idx="6">
                    <c:v>1.1362119754402684</c:v>
                  </c:pt>
                  <c:pt idx="7">
                    <c:v>0.76032226372532408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'[4]Scenedesmus 7 Hex'!$J$7:$J$14</c15:sqref>
                    </c15:fullRef>
                  </c:ext>
                </c:extLst>
              </c:numRef>
            </c:minus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'Scenedesmus Hexanico'!$A$7:$A$14</c:f>
              <c:numCache>
                <c:formatCode>General</c:formatCode>
                <c:ptCount val="8"/>
                <c:pt idx="0">
                  <c:v>0</c:v>
                </c:pt>
                <c:pt idx="1">
                  <c:v>7.81</c:v>
                </c:pt>
                <c:pt idx="2">
                  <c:v>15.62</c:v>
                </c:pt>
                <c:pt idx="3">
                  <c:v>31.25</c:v>
                </c:pt>
                <c:pt idx="4">
                  <c:v>62.5</c:v>
                </c:pt>
                <c:pt idx="5">
                  <c:v>125</c:v>
                </c:pt>
                <c:pt idx="6">
                  <c:v>250</c:v>
                </c:pt>
                <c:pt idx="7">
                  <c:v>500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'[4]Scenedesmus 7 Hex'!$A$7:$A$14</c15:sqref>
                  </c15:fullRef>
                </c:ext>
              </c:extLst>
            </c:numRef>
          </c:cat>
          <c:val>
            <c:numRef>
              <c:f>'Scenedesmus Hexanico'!$I$7:$I$14</c:f>
              <c:numCache>
                <c:formatCode>General</c:formatCode>
                <c:ptCount val="8"/>
                <c:pt idx="0">
                  <c:v>0</c:v>
                </c:pt>
                <c:pt idx="1">
                  <c:v>32.098765432098759</c:v>
                </c:pt>
                <c:pt idx="2">
                  <c:v>30.72702331961591</c:v>
                </c:pt>
                <c:pt idx="3">
                  <c:v>30.72702331961591</c:v>
                </c:pt>
                <c:pt idx="4">
                  <c:v>38.820301783264746</c:v>
                </c:pt>
                <c:pt idx="5">
                  <c:v>33.882030178326474</c:v>
                </c:pt>
                <c:pt idx="6">
                  <c:v>32.647462277091904</c:v>
                </c:pt>
                <c:pt idx="7">
                  <c:v>38.408779149519894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'[4]Scenedesmus 7 Hex'!$I$7:$I$15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30720"/>
        <c:axId val="160032640"/>
      </c:barChart>
      <c:catAx>
        <c:axId val="1600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Concentración del extracto (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g/ml)</a:t>
                </a:r>
              </a:p>
            </c:rich>
          </c:tx>
          <c:layout>
            <c:manualLayout>
              <c:xMode val="edge"/>
              <c:yMode val="edge"/>
              <c:x val="0.28442934106920947"/>
              <c:y val="0.88920187793427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3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3264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% de citotoxicidad</a:t>
                </a:r>
              </a:p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rich>
          </c:tx>
          <c:layout>
            <c:manualLayout>
              <c:xMode val="edge"/>
              <c:yMode val="edge"/>
              <c:x val="1.6608923884514442E-2"/>
              <c:y val="0.13708870898179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30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8421052631617"/>
          <c:y val="5.1643192488262712E-2"/>
          <c:w val="0.81263157894736837"/>
          <c:h val="0.732394366197184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Vincristine!$J$7:$J$14</c:f>
                <c:numCache>
                  <c:formatCode>General</c:formatCode>
                  <c:ptCount val="8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1.2903377216650531</c:v>
                  </c:pt>
                  <c:pt idx="7">
                    <c:v>0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Vincristine!$J$7:$J$14</c15:sqref>
                    </c15:fullRef>
                  </c:ext>
                </c:extLst>
              </c:numRef>
            </c:plus>
            <c:minus>
              <c:numRef>
                <c:f>Vincristine!$J$7:$J$14</c:f>
                <c:numCache>
                  <c:formatCode>General</c:formatCode>
                  <c:ptCount val="8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1.2903377216650531</c:v>
                  </c:pt>
                  <c:pt idx="7">
                    <c:v>0</c:v>
                  </c:pt>
                </c:numCache>
                <c:extLst>
                  <c:ext xmlns:c15="http://schemas.microsoft.com/office/drawing/2012/chart" uri="{02D57815-91ED-43cb-92C2-25804820EDAC}">
                    <c15:fullRef>
                      <c15:sqref>Vincristine!$J$7:$J$14</c15:sqref>
                    </c15:fullRef>
                  </c:ext>
                </c:extLst>
              </c:numRef>
            </c:minus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Vincristine!$A$7:$A$14</c:f>
              <c:numCache>
                <c:formatCode>General</c:formatCode>
                <c:ptCount val="8"/>
                <c:pt idx="0">
                  <c:v>0</c:v>
                </c:pt>
                <c:pt idx="1">
                  <c:v>7.81</c:v>
                </c:pt>
                <c:pt idx="2">
                  <c:v>15.62</c:v>
                </c:pt>
                <c:pt idx="3">
                  <c:v>31.25</c:v>
                </c:pt>
                <c:pt idx="4">
                  <c:v>62.5</c:v>
                </c:pt>
                <c:pt idx="5">
                  <c:v>125</c:v>
                </c:pt>
                <c:pt idx="6">
                  <c:v>250</c:v>
                </c:pt>
                <c:pt idx="7">
                  <c:v>500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Vincristine!$A$7:$A$14</c15:sqref>
                  </c15:fullRef>
                </c:ext>
              </c:extLst>
            </c:numRef>
          </c:cat>
          <c:val>
            <c:numRef>
              <c:f>Vincristine!$I$7:$I$14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72.290809327846361</c:v>
                </c:pt>
                <c:pt idx="7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Vincristine!$I$7:$I$15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85440"/>
        <c:axId val="141887360"/>
      </c:barChart>
      <c:catAx>
        <c:axId val="14188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Concentración del extracto (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g/ml)</a:t>
                </a:r>
              </a:p>
            </c:rich>
          </c:tx>
          <c:layout>
            <c:manualLayout>
              <c:xMode val="edge"/>
              <c:yMode val="edge"/>
              <c:x val="0.28442934106920947"/>
              <c:y val="0.88920187793427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8736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% de citotoxicidad</a:t>
                </a:r>
              </a:p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rich>
          </c:tx>
          <c:layout>
            <c:manualLayout>
              <c:xMode val="edge"/>
              <c:yMode val="edge"/>
              <c:x val="1.6608923884514442E-2"/>
              <c:y val="0.13708870898179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85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8421052631617"/>
          <c:y val="5.1643192488262712E-2"/>
          <c:w val="0.81263157894736837"/>
          <c:h val="0.732394366197184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Vincristine!$J$26:$J$32</c:f>
                <c:numCache>
                  <c:formatCode>General</c:formatCode>
                  <c:ptCount val="7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9.7335583602684466</c:v>
                  </c:pt>
                  <c:pt idx="5">
                    <c:v>3.7042894170640879</c:v>
                  </c:pt>
                  <c:pt idx="6">
                    <c:v>0.24393938003139343</c:v>
                  </c:pt>
                </c:numCache>
              </c:numRef>
            </c:plus>
            <c:minus>
              <c:numRef>
                <c:f>Vincristine!$J$26:$J$32</c:f>
                <c:numCache>
                  <c:formatCode>General</c:formatCode>
                  <c:ptCount val="7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9.7335583602684466</c:v>
                  </c:pt>
                  <c:pt idx="5">
                    <c:v>3.7042894170640879</c:v>
                  </c:pt>
                  <c:pt idx="6">
                    <c:v>0.24393938003139343</c:v>
                  </c:pt>
                </c:numCache>
              </c:numRef>
            </c:minus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Vincristine!$A$26:$A$33</c:f>
              <c:numCache>
                <c:formatCode>General</c:formatCode>
                <c:ptCount val="8"/>
                <c:pt idx="0">
                  <c:v>0</c:v>
                </c:pt>
                <c:pt idx="1">
                  <c:v>7.81</c:v>
                </c:pt>
                <c:pt idx="2">
                  <c:v>15.62</c:v>
                </c:pt>
                <c:pt idx="3">
                  <c:v>31.25</c:v>
                </c:pt>
                <c:pt idx="4">
                  <c:v>62.5</c:v>
                </c:pt>
                <c:pt idx="5">
                  <c:v>125</c:v>
                </c:pt>
                <c:pt idx="6">
                  <c:v>250</c:v>
                </c:pt>
                <c:pt idx="7">
                  <c:v>500</c:v>
                </c:pt>
              </c:numCache>
            </c:numRef>
          </c:cat>
          <c:val>
            <c:numRef>
              <c:f>Vincristine!$I$26:$I$33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68.745467730239298</c:v>
                </c:pt>
                <c:pt idx="5">
                  <c:v>74.184191443074695</c:v>
                </c:pt>
                <c:pt idx="6">
                  <c:v>77.084844089920239</c:v>
                </c:pt>
                <c:pt idx="7">
                  <c:v>73.604060913705581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07840"/>
        <c:axId val="141914112"/>
      </c:barChart>
      <c:catAx>
        <c:axId val="14190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Concentración del extracto (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es-MX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g/ml)</a:t>
                </a:r>
              </a:p>
            </c:rich>
          </c:tx>
          <c:layout>
            <c:manualLayout>
              <c:xMode val="edge"/>
              <c:yMode val="edge"/>
              <c:x val="0.28442934106920947"/>
              <c:y val="0.88920187793427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91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1411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% de citotoxicidad</a:t>
                </a:r>
              </a:p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rich>
          </c:tx>
          <c:layout>
            <c:manualLayout>
              <c:xMode val="edge"/>
              <c:yMode val="edge"/>
              <c:x val="1.6608923884514442E-2"/>
              <c:y val="0.13708870898179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907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</xdr:row>
      <xdr:rowOff>152400</xdr:rowOff>
    </xdr:from>
    <xdr:to>
      <xdr:col>22</xdr:col>
      <xdr:colOff>285750</xdr:colOff>
      <xdr:row>21</xdr:row>
      <xdr:rowOff>27215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</xdr:row>
      <xdr:rowOff>152400</xdr:rowOff>
    </xdr:from>
    <xdr:to>
      <xdr:col>22</xdr:col>
      <xdr:colOff>285750</xdr:colOff>
      <xdr:row>21</xdr:row>
      <xdr:rowOff>27215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</xdr:row>
      <xdr:rowOff>152400</xdr:rowOff>
    </xdr:from>
    <xdr:to>
      <xdr:col>22</xdr:col>
      <xdr:colOff>285750</xdr:colOff>
      <xdr:row>21</xdr:row>
      <xdr:rowOff>27215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</xdr:row>
      <xdr:rowOff>152400</xdr:rowOff>
    </xdr:from>
    <xdr:to>
      <xdr:col>22</xdr:col>
      <xdr:colOff>285750</xdr:colOff>
      <xdr:row>21</xdr:row>
      <xdr:rowOff>27215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</xdr:row>
      <xdr:rowOff>152400</xdr:rowOff>
    </xdr:from>
    <xdr:to>
      <xdr:col>22</xdr:col>
      <xdr:colOff>285750</xdr:colOff>
      <xdr:row>21</xdr:row>
      <xdr:rowOff>27215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761999</xdr:colOff>
      <xdr:row>23</xdr:row>
      <xdr:rowOff>1</xdr:rowOff>
    </xdr:from>
    <xdr:to>
      <xdr:col>22</xdr:col>
      <xdr:colOff>285749</xdr:colOff>
      <xdr:row>39</xdr:row>
      <xdr:rowOff>68036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lorella%206%20Clo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lorella%206%20H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enedesmus%207%20Clo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enedesmus%207%20He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lorella 6 Clo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lorella 6 H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edesmus 7 Clor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edesmus 7 He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="70" zoomScaleNormal="70" workbookViewId="0">
      <selection activeCell="H30" sqref="H30"/>
    </sheetView>
  </sheetViews>
  <sheetFormatPr baseColWidth="10" defaultRowHeight="12.75" x14ac:dyDescent="0.2"/>
  <cols>
    <col min="1" max="13" width="11.42578125" style="1"/>
    <col min="14" max="21" width="11.28515625" style="1" customWidth="1"/>
    <col min="22" max="24" width="6.5703125" style="1" bestFit="1" customWidth="1"/>
    <col min="25" max="25" width="6.5703125" style="1" customWidth="1"/>
    <col min="26" max="26" width="6.5703125" style="1" bestFit="1" customWidth="1"/>
    <col min="27" max="16384" width="11.42578125" style="1"/>
  </cols>
  <sheetData>
    <row r="1" spans="1:13" x14ac:dyDescent="0.2">
      <c r="A1" s="13" t="s">
        <v>17</v>
      </c>
      <c r="B1" s="13"/>
      <c r="C1" s="13"/>
      <c r="D1" s="13"/>
      <c r="E1" s="13"/>
      <c r="F1" s="13"/>
    </row>
    <row r="2" spans="1:13" x14ac:dyDescent="0.2">
      <c r="A2" s="2" t="s">
        <v>0</v>
      </c>
      <c r="B2" s="13" t="s">
        <v>22</v>
      </c>
      <c r="C2" s="13"/>
      <c r="D2" s="13"/>
      <c r="E2" s="13"/>
    </row>
    <row r="3" spans="1:13" x14ac:dyDescent="0.2">
      <c r="A3" s="1" t="s">
        <v>1</v>
      </c>
    </row>
    <row r="4" spans="1:13" x14ac:dyDescent="0.2">
      <c r="A4" s="2"/>
      <c r="B4" s="3"/>
    </row>
    <row r="5" spans="1:13" x14ac:dyDescent="0.2">
      <c r="A5" s="4" t="s">
        <v>15</v>
      </c>
      <c r="B5" s="5"/>
      <c r="C5" s="5" t="s">
        <v>2</v>
      </c>
      <c r="D5" s="5"/>
      <c r="E5" s="5"/>
      <c r="F5" s="5"/>
      <c r="G5" s="2"/>
    </row>
    <row r="6" spans="1:13" x14ac:dyDescent="0.2">
      <c r="A6" s="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6" t="s">
        <v>10</v>
      </c>
      <c r="I6" s="7" t="s">
        <v>11</v>
      </c>
      <c r="J6" s="7" t="s">
        <v>12</v>
      </c>
      <c r="K6" s="6" t="s">
        <v>13</v>
      </c>
      <c r="L6" s="6" t="s">
        <v>14</v>
      </c>
    </row>
    <row r="7" spans="1:13" ht="15" x14ac:dyDescent="0.3">
      <c r="A7" s="8">
        <v>0</v>
      </c>
      <c r="B7" s="11">
        <v>0.246</v>
      </c>
      <c r="C7" s="11">
        <v>0.24099999999999999</v>
      </c>
      <c r="D7" s="11">
        <v>0.24199999999999999</v>
      </c>
      <c r="E7" s="1">
        <f t="shared" ref="E7:E14" si="0">AVERAGE(B7:D7)</f>
        <v>0.24299999999999999</v>
      </c>
      <c r="F7" s="1">
        <f t="shared" ref="F7:F14" si="1">STDEV(B7:D7)</f>
        <v>2.6457513110645929E-3</v>
      </c>
      <c r="G7" s="1">
        <f t="shared" ref="G7:G12" si="2">STDEV(B7:D7)/SQRT(3)</f>
        <v>1.5275252316519481E-3</v>
      </c>
      <c r="H7" s="1">
        <f t="shared" ref="H7:H14" si="3">((E7*100)/E$7)</f>
        <v>100</v>
      </c>
      <c r="I7" s="1">
        <f t="shared" ref="I7:I14" si="4">100-H7</f>
        <v>0</v>
      </c>
      <c r="K7" s="1">
        <v>1</v>
      </c>
    </row>
    <row r="8" spans="1:13" ht="15" x14ac:dyDescent="0.3">
      <c r="A8" s="9">
        <v>7.81</v>
      </c>
      <c r="B8" s="11">
        <v>0.20599999999999999</v>
      </c>
      <c r="C8" s="11">
        <v>0.23100000000000001</v>
      </c>
      <c r="D8" s="11">
        <v>0.27900000000000003</v>
      </c>
      <c r="E8" s="1">
        <f>AVERAGE(B8:D8)</f>
        <v>0.23866666666666667</v>
      </c>
      <c r="F8" s="1">
        <f>STDEV(B8:D8)</f>
        <v>3.7098966742125587E-2</v>
      </c>
      <c r="G8" s="1">
        <f t="shared" si="2"/>
        <v>2.1419098435223181E-2</v>
      </c>
      <c r="H8" s="1">
        <f t="shared" si="3"/>
        <v>98.216735253772299</v>
      </c>
      <c r="I8" s="1">
        <f t="shared" si="4"/>
        <v>1.7832647462277009</v>
      </c>
      <c r="J8" s="1">
        <f>((I8*G8/E8))</f>
        <v>0.16003878408735089</v>
      </c>
      <c r="K8" s="1">
        <f>H8/H$7</f>
        <v>0.98216735253772303</v>
      </c>
      <c r="L8" s="1">
        <f>TTEST(B$7:D$7,B8:D8,1,1)</f>
        <v>0.43225858172292186</v>
      </c>
    </row>
    <row r="9" spans="1:13" ht="15" x14ac:dyDescent="0.3">
      <c r="A9" s="9">
        <v>15.62</v>
      </c>
      <c r="B9" s="11">
        <v>0.248</v>
      </c>
      <c r="C9" s="11">
        <v>0.23599999999999999</v>
      </c>
      <c r="D9" s="11">
        <v>0.246</v>
      </c>
      <c r="E9" s="1">
        <f>AVERAGE(B9:D9)</f>
        <v>0.24333333333333332</v>
      </c>
      <c r="F9" s="1">
        <f>STDEV(B9:D9)</f>
        <v>6.4291005073286427E-3</v>
      </c>
      <c r="G9" s="1">
        <f t="shared" si="2"/>
        <v>3.7118429085533518E-3</v>
      </c>
      <c r="H9" s="1">
        <f t="shared" si="3"/>
        <v>100.13717421124828</v>
      </c>
      <c r="I9" s="1">
        <f t="shared" si="4"/>
        <v>-0.13717421124827922</v>
      </c>
      <c r="J9" s="1">
        <f t="shared" ref="J9:J14" si="5">((I9*G9/E9))</f>
        <v>-2.0924758490068135E-3</v>
      </c>
      <c r="K9" s="1">
        <f t="shared" ref="K9:K14" si="6">H9/H$7</f>
        <v>1.0013717421124828</v>
      </c>
      <c r="L9" s="1">
        <f>TTEST(B$7:D$7,B9:D9,1,1)</f>
        <v>0.45696685170880741</v>
      </c>
    </row>
    <row r="10" spans="1:13" ht="15" x14ac:dyDescent="0.3">
      <c r="A10" s="9">
        <v>31.25</v>
      </c>
      <c r="B10" s="11">
        <v>0.219</v>
      </c>
      <c r="C10" s="11">
        <v>0.221</v>
      </c>
      <c r="D10" s="11">
        <v>0.23599999999999999</v>
      </c>
      <c r="E10" s="1">
        <f>AVERAGE(B10:D10)</f>
        <v>0.2253333333333333</v>
      </c>
      <c r="F10" s="1">
        <f>STDEV(B10:D10)</f>
        <v>9.2915732431775623E-3</v>
      </c>
      <c r="G10" s="1">
        <f t="shared" si="2"/>
        <v>5.36449231314369E-3</v>
      </c>
      <c r="H10" s="1">
        <f t="shared" si="3"/>
        <v>92.729766803840874</v>
      </c>
      <c r="I10" s="1">
        <f t="shared" si="4"/>
        <v>7.2702331961591256</v>
      </c>
      <c r="J10" s="1">
        <f t="shared" si="5"/>
        <v>0.17308184953649874</v>
      </c>
      <c r="K10" s="1">
        <f t="shared" si="6"/>
        <v>0.92729766803840874</v>
      </c>
      <c r="L10" s="1">
        <f>TTEST(B$7:D$7,B10:D10,1,1)</f>
        <v>5.1747950526783826E-2</v>
      </c>
    </row>
    <row r="11" spans="1:13" ht="15" x14ac:dyDescent="0.3">
      <c r="A11" s="9">
        <v>62.5</v>
      </c>
      <c r="B11" s="11">
        <v>0.245</v>
      </c>
      <c r="C11" s="11">
        <v>0.23699999999999999</v>
      </c>
      <c r="D11" s="11">
        <v>0.24399999999999999</v>
      </c>
      <c r="E11" s="1">
        <f>AVERAGE(B11:D11)</f>
        <v>0.24199999999999999</v>
      </c>
      <c r="F11" s="1">
        <f>STDEV(B11:D11)</f>
        <v>4.3588989435406778E-3</v>
      </c>
      <c r="G11" s="1">
        <f t="shared" si="2"/>
        <v>2.5166114784235857E-3</v>
      </c>
      <c r="H11" s="1">
        <f t="shared" si="3"/>
        <v>99.588477366255148</v>
      </c>
      <c r="I11" s="1">
        <f t="shared" si="4"/>
        <v>0.41152263374485187</v>
      </c>
      <c r="J11" s="1">
        <f t="shared" si="5"/>
        <v>4.2795148087330561E-3</v>
      </c>
      <c r="K11" s="1">
        <f t="shared" si="6"/>
        <v>0.99588477366255146</v>
      </c>
      <c r="L11" s="1">
        <f>TTEST(B$7:D$7,B11:D11,1,1)</f>
        <v>0.31101776349538635</v>
      </c>
    </row>
    <row r="12" spans="1:13" ht="15" x14ac:dyDescent="0.3">
      <c r="A12" s="9">
        <v>125</v>
      </c>
      <c r="B12" s="11">
        <v>0.26500000000000001</v>
      </c>
      <c r="C12" s="11">
        <v>0.26100000000000001</v>
      </c>
      <c r="D12" s="11">
        <v>0.26100000000000001</v>
      </c>
      <c r="E12" s="1">
        <f>AVERAGE(B12:D12)</f>
        <v>0.26233333333333336</v>
      </c>
      <c r="F12" s="1">
        <f>STDEV(B12:D12)</f>
        <v>2.3094010767585054E-3</v>
      </c>
      <c r="G12" s="1">
        <f t="shared" si="2"/>
        <v>1.3333333333333348E-3</v>
      </c>
      <c r="H12" s="1">
        <f t="shared" si="3"/>
        <v>107.95610425240056</v>
      </c>
      <c r="I12" s="1">
        <f t="shared" si="4"/>
        <v>-7.9561042524005643</v>
      </c>
      <c r="J12" s="1">
        <f t="shared" si="5"/>
        <v>-4.0437632794920311E-2</v>
      </c>
      <c r="K12" s="1">
        <f t="shared" si="6"/>
        <v>1.0795610425240056</v>
      </c>
      <c r="L12" s="1">
        <f>TTEST(B$7:D$7,B12:D12,1,1)</f>
        <v>1.4856633814815595E-4</v>
      </c>
    </row>
    <row r="13" spans="1:13" ht="15" x14ac:dyDescent="0.3">
      <c r="A13" s="9">
        <v>250</v>
      </c>
      <c r="B13" s="11">
        <v>0.246</v>
      </c>
      <c r="C13" s="11">
        <v>0.26500000000000001</v>
      </c>
      <c r="D13" s="11">
        <v>0.25800000000000001</v>
      </c>
      <c r="E13" s="1">
        <f t="shared" si="0"/>
        <v>0.25633333333333336</v>
      </c>
      <c r="F13" s="1">
        <f t="shared" si="1"/>
        <v>9.6090235369330583E-3</v>
      </c>
      <c r="G13" s="1">
        <f t="shared" ref="G13:G14" si="7">STDEV(B13:D13)/SQRT(3)</f>
        <v>5.5477723256977512E-3</v>
      </c>
      <c r="H13" s="1">
        <f t="shared" si="3"/>
        <v>105.48696844993142</v>
      </c>
      <c r="I13" s="1">
        <f t="shared" si="4"/>
        <v>-5.4869684499314246</v>
      </c>
      <c r="J13" s="1">
        <f t="shared" si="5"/>
        <v>-0.11875338771848989</v>
      </c>
      <c r="K13" s="1">
        <f t="shared" si="6"/>
        <v>1.0548696844993142</v>
      </c>
      <c r="L13" s="1">
        <f t="shared" ref="L13:L14" si="8">TTEST(B$7:D$7,B13:D13,1,1)</f>
        <v>9.9679615487281992E-2</v>
      </c>
    </row>
    <row r="14" spans="1:13" ht="15" x14ac:dyDescent="0.3">
      <c r="A14" s="9">
        <v>500</v>
      </c>
      <c r="B14" s="11">
        <v>0.26100000000000001</v>
      </c>
      <c r="C14" s="11">
        <v>0.26600000000000001</v>
      </c>
      <c r="D14" s="11">
        <v>0.254</v>
      </c>
      <c r="E14" s="1">
        <f t="shared" si="0"/>
        <v>0.26033333333333336</v>
      </c>
      <c r="F14" s="1">
        <f t="shared" si="1"/>
        <v>6.0277137733417132E-3</v>
      </c>
      <c r="G14" s="1">
        <f t="shared" si="7"/>
        <v>3.4801021696368533E-3</v>
      </c>
      <c r="H14" s="1">
        <f t="shared" si="3"/>
        <v>107.13305898491085</v>
      </c>
      <c r="I14" s="1">
        <f t="shared" si="4"/>
        <v>-7.1330589849108463</v>
      </c>
      <c r="J14" s="1">
        <f t="shared" si="5"/>
        <v>-9.535380556799955E-2</v>
      </c>
      <c r="K14" s="1">
        <f t="shared" si="6"/>
        <v>1.0713305898491086</v>
      </c>
      <c r="L14" s="1">
        <f t="shared" si="8"/>
        <v>2.3876597614517426E-2</v>
      </c>
    </row>
    <row r="15" spans="1:13" ht="15" x14ac:dyDescent="0.3">
      <c r="B15"/>
      <c r="C15"/>
      <c r="D15"/>
    </row>
    <row r="16" spans="1:13" ht="15" x14ac:dyDescent="0.3">
      <c r="B16"/>
      <c r="C16"/>
      <c r="D16"/>
      <c r="M16" s="10"/>
    </row>
    <row r="17" spans="1:17" ht="15" x14ac:dyDescent="0.3">
      <c r="B17"/>
      <c r="C17"/>
      <c r="D17"/>
    </row>
    <row r="18" spans="1:17" ht="15" x14ac:dyDescent="0.3">
      <c r="B18"/>
      <c r="C18"/>
      <c r="D18"/>
      <c r="O18"/>
      <c r="P18"/>
      <c r="Q18"/>
    </row>
    <row r="19" spans="1:17" ht="15" x14ac:dyDescent="0.3">
      <c r="B19"/>
      <c r="C19"/>
      <c r="D19"/>
      <c r="O19"/>
      <c r="P19"/>
    </row>
    <row r="20" spans="1:17" ht="15" x14ac:dyDescent="0.3">
      <c r="A20" s="17"/>
      <c r="B20" s="19"/>
      <c r="C20"/>
      <c r="D20"/>
    </row>
    <row r="21" spans="1:17" ht="15" x14ac:dyDescent="0.3">
      <c r="A21" s="17"/>
      <c r="B21" s="19"/>
      <c r="C21"/>
      <c r="D21"/>
    </row>
    <row r="22" spans="1:17" ht="15" x14ac:dyDescent="0.3">
      <c r="A22" s="17"/>
      <c r="B22" s="19"/>
      <c r="C22"/>
      <c r="D22"/>
    </row>
    <row r="23" spans="1:17" x14ac:dyDescent="0.2">
      <c r="A23" s="17"/>
      <c r="B23" s="17"/>
    </row>
    <row r="24" spans="1:17" x14ac:dyDescent="0.2">
      <c r="A24" s="15"/>
      <c r="B24" s="16"/>
      <c r="C24" s="5"/>
      <c r="D24" s="5"/>
      <c r="E24" s="5"/>
      <c r="F24" s="5"/>
      <c r="G24" s="2"/>
    </row>
    <row r="25" spans="1:17" x14ac:dyDescent="0.2">
      <c r="A25" s="18"/>
      <c r="B25" s="16"/>
      <c r="C25" s="5"/>
      <c r="D25" s="5"/>
      <c r="E25" s="5"/>
      <c r="F25" s="5"/>
      <c r="G25" s="6"/>
      <c r="H25" s="6"/>
      <c r="I25" s="7"/>
      <c r="J25" s="7"/>
      <c r="K25" s="6"/>
      <c r="L25" s="6"/>
    </row>
    <row r="26" spans="1:17" ht="15" x14ac:dyDescent="0.3">
      <c r="A26" s="20"/>
      <c r="B26" s="22"/>
      <c r="C26" s="11"/>
      <c r="D26" s="11"/>
    </row>
    <row r="27" spans="1:17" ht="15" x14ac:dyDescent="0.3">
      <c r="A27" s="23"/>
      <c r="B27" s="22"/>
      <c r="C27" s="11"/>
      <c r="D27" s="11"/>
    </row>
    <row r="28" spans="1:17" ht="15" x14ac:dyDescent="0.3">
      <c r="A28" s="23"/>
      <c r="B28" s="22"/>
      <c r="C28" s="11"/>
      <c r="D28" s="11"/>
    </row>
    <row r="29" spans="1:17" ht="15" x14ac:dyDescent="0.3">
      <c r="A29" s="23"/>
      <c r="B29" s="22"/>
      <c r="C29" s="11"/>
      <c r="D29" s="11"/>
    </row>
    <row r="30" spans="1:17" ht="15" x14ac:dyDescent="0.3">
      <c r="A30" s="23"/>
      <c r="B30" s="22"/>
      <c r="C30" s="11"/>
      <c r="D30" s="11"/>
    </row>
    <row r="31" spans="1:17" ht="15" x14ac:dyDescent="0.3">
      <c r="A31" s="23"/>
      <c r="B31" s="22"/>
      <c r="C31" s="11"/>
      <c r="D31" s="11"/>
    </row>
    <row r="32" spans="1:17" ht="15" x14ac:dyDescent="0.3">
      <c r="A32" s="23"/>
      <c r="B32" s="22"/>
      <c r="C32" s="11"/>
      <c r="D32" s="11"/>
    </row>
    <row r="33" spans="1:12" ht="15" x14ac:dyDescent="0.3">
      <c r="A33" s="23"/>
      <c r="B33" s="22"/>
      <c r="C33" s="11"/>
      <c r="D33" s="11"/>
    </row>
    <row r="34" spans="1:12" ht="15" x14ac:dyDescent="0.3">
      <c r="A34" s="17"/>
      <c r="B34" s="19"/>
      <c r="C34"/>
      <c r="D34"/>
    </row>
    <row r="35" spans="1:12" ht="15" x14ac:dyDescent="0.3">
      <c r="A35" s="17"/>
      <c r="B35" s="19"/>
      <c r="C35"/>
      <c r="D35"/>
    </row>
    <row r="36" spans="1:12" ht="15" x14ac:dyDescent="0.3">
      <c r="A36" s="17"/>
      <c r="B36" s="19"/>
      <c r="C36"/>
      <c r="D36"/>
    </row>
    <row r="37" spans="1:12" ht="15" x14ac:dyDescent="0.3">
      <c r="A37" s="17"/>
      <c r="B37" s="19"/>
      <c r="C37"/>
      <c r="D37"/>
    </row>
    <row r="38" spans="1:12" ht="15" x14ac:dyDescent="0.3">
      <c r="A38" s="17"/>
      <c r="B38" s="19"/>
      <c r="C38"/>
      <c r="D38"/>
    </row>
    <row r="39" spans="1:12" ht="15" x14ac:dyDescent="0.3">
      <c r="A39" s="17"/>
      <c r="B39" s="19"/>
      <c r="C39"/>
      <c r="D39"/>
    </row>
    <row r="40" spans="1:12" ht="15" x14ac:dyDescent="0.3">
      <c r="A40" s="17"/>
      <c r="B40" s="19"/>
      <c r="C40"/>
      <c r="D40"/>
    </row>
    <row r="41" spans="1:12" x14ac:dyDescent="0.2">
      <c r="A41" s="17"/>
      <c r="B41" s="17"/>
    </row>
    <row r="42" spans="1:12" x14ac:dyDescent="0.2">
      <c r="A42" s="15"/>
      <c r="B42" s="16"/>
      <c r="C42" s="5"/>
      <c r="D42" s="5"/>
      <c r="E42" s="5"/>
      <c r="F42" s="5"/>
      <c r="G42" s="2"/>
    </row>
    <row r="43" spans="1:12" x14ac:dyDescent="0.2">
      <c r="A43" s="18"/>
      <c r="B43" s="16"/>
      <c r="C43" s="5"/>
      <c r="D43" s="5"/>
      <c r="E43" s="5"/>
      <c r="F43" s="5"/>
      <c r="G43" s="6"/>
      <c r="H43" s="6"/>
      <c r="I43" s="7"/>
      <c r="J43" s="7"/>
      <c r="K43" s="6"/>
      <c r="L43" s="6"/>
    </row>
    <row r="44" spans="1:12" ht="15" x14ac:dyDescent="0.3">
      <c r="A44" s="20"/>
      <c r="B44" s="21"/>
      <c r="C44" s="12"/>
      <c r="D44" s="11"/>
    </row>
    <row r="45" spans="1:12" ht="15" x14ac:dyDescent="0.3">
      <c r="A45" s="23"/>
      <c r="B45" s="21"/>
      <c r="C45" s="12"/>
      <c r="D45" s="11"/>
    </row>
    <row r="46" spans="1:12" ht="15" x14ac:dyDescent="0.3">
      <c r="A46" s="23"/>
      <c r="B46" s="21"/>
      <c r="C46" s="12"/>
      <c r="D46" s="11"/>
    </row>
    <row r="47" spans="1:12" ht="15" x14ac:dyDescent="0.3">
      <c r="A47" s="23"/>
      <c r="B47" s="21"/>
      <c r="C47" s="12"/>
      <c r="D47" s="11"/>
    </row>
    <row r="48" spans="1:12" ht="15" x14ac:dyDescent="0.3">
      <c r="A48" s="23"/>
      <c r="B48" s="21"/>
      <c r="C48" s="12"/>
      <c r="D48" s="11"/>
    </row>
    <row r="49" spans="1:4" ht="15" x14ac:dyDescent="0.3">
      <c r="A49" s="23"/>
      <c r="B49" s="21"/>
      <c r="C49" s="12"/>
      <c r="D49" s="11"/>
    </row>
    <row r="50" spans="1:4" ht="15" x14ac:dyDescent="0.3">
      <c r="A50" s="23"/>
      <c r="B50" s="21"/>
      <c r="C50" s="12"/>
      <c r="D50" s="11"/>
    </row>
    <row r="51" spans="1:4" ht="15" x14ac:dyDescent="0.3">
      <c r="A51" s="23"/>
      <c r="B51" s="21"/>
      <c r="C51" s="12"/>
      <c r="D51" s="11"/>
    </row>
    <row r="52" spans="1:4" ht="15" x14ac:dyDescent="0.3">
      <c r="A52" s="17"/>
      <c r="B52" s="21"/>
      <c r="C52" s="12"/>
      <c r="D52"/>
    </row>
    <row r="53" spans="1:4" ht="15" x14ac:dyDescent="0.3">
      <c r="A53" s="17"/>
      <c r="B53" s="19"/>
      <c r="C53"/>
      <c r="D53"/>
    </row>
    <row r="54" spans="1:4" ht="15" x14ac:dyDescent="0.3">
      <c r="A54" s="17"/>
      <c r="B54" s="19"/>
      <c r="C54"/>
      <c r="D54"/>
    </row>
    <row r="55" spans="1:4" ht="15" x14ac:dyDescent="0.3">
      <c r="B55"/>
      <c r="C55"/>
      <c r="D55"/>
    </row>
    <row r="56" spans="1:4" ht="15" x14ac:dyDescent="0.3">
      <c r="B56"/>
      <c r="C56"/>
      <c r="D56"/>
    </row>
    <row r="57" spans="1:4" ht="15" x14ac:dyDescent="0.3">
      <c r="B57"/>
      <c r="C57"/>
      <c r="D57"/>
    </row>
    <row r="58" spans="1:4" ht="15" x14ac:dyDescent="0.3">
      <c r="B58"/>
      <c r="C58"/>
      <c r="D58"/>
    </row>
    <row r="72" spans="1:12" ht="15" x14ac:dyDescent="0.3">
      <c r="B72"/>
      <c r="C72"/>
      <c r="D72"/>
    </row>
    <row r="73" spans="1:12" ht="15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5" x14ac:dyDescent="0.3">
      <c r="B74"/>
      <c r="C74"/>
      <c r="D74"/>
    </row>
    <row r="75" spans="1:12" ht="15" x14ac:dyDescent="0.3">
      <c r="B75"/>
      <c r="C75"/>
      <c r="D75"/>
    </row>
    <row r="76" spans="1:12" ht="15" x14ac:dyDescent="0.3">
      <c r="B76"/>
      <c r="C76"/>
      <c r="D76"/>
    </row>
    <row r="77" spans="1:12" ht="15" x14ac:dyDescent="0.3">
      <c r="B77"/>
      <c r="C77"/>
      <c r="D77"/>
    </row>
    <row r="78" spans="1:12" ht="15" x14ac:dyDescent="0.3">
      <c r="B78"/>
      <c r="C78"/>
      <c r="D78"/>
    </row>
  </sheetData>
  <mergeCells count="3">
    <mergeCell ref="A1:F1"/>
    <mergeCell ref="B2:E2"/>
    <mergeCell ref="A73:L7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70" zoomScaleNormal="70" workbookViewId="0">
      <selection activeCell="A21" sqref="A21:A47"/>
    </sheetView>
  </sheetViews>
  <sheetFormatPr baseColWidth="10" defaultRowHeight="12.75" x14ac:dyDescent="0.2"/>
  <cols>
    <col min="1" max="13" width="11.42578125" style="1"/>
    <col min="14" max="21" width="11.28515625" style="1" customWidth="1"/>
    <col min="22" max="24" width="6.5703125" style="1" bestFit="1" customWidth="1"/>
    <col min="25" max="25" width="6.5703125" style="1" customWidth="1"/>
    <col min="26" max="26" width="6.5703125" style="1" bestFit="1" customWidth="1"/>
    <col min="27" max="16384" width="11.42578125" style="1"/>
  </cols>
  <sheetData>
    <row r="1" spans="1:13" x14ac:dyDescent="0.2">
      <c r="A1" s="13" t="s">
        <v>17</v>
      </c>
      <c r="B1" s="13"/>
      <c r="C1" s="13"/>
      <c r="D1" s="13"/>
      <c r="E1" s="13"/>
      <c r="F1" s="13"/>
    </row>
    <row r="2" spans="1:13" x14ac:dyDescent="0.2">
      <c r="A2" s="2" t="s">
        <v>0</v>
      </c>
      <c r="B2" s="13" t="s">
        <v>21</v>
      </c>
      <c r="C2" s="13"/>
      <c r="D2" s="13"/>
      <c r="E2" s="13"/>
    </row>
    <row r="3" spans="1:13" x14ac:dyDescent="0.2">
      <c r="A3" s="1" t="s">
        <v>1</v>
      </c>
    </row>
    <row r="4" spans="1:13" x14ac:dyDescent="0.2">
      <c r="A4" s="2"/>
      <c r="B4" s="3"/>
    </row>
    <row r="5" spans="1:13" x14ac:dyDescent="0.2">
      <c r="A5" s="4" t="s">
        <v>15</v>
      </c>
      <c r="B5" s="5"/>
      <c r="C5" s="5" t="s">
        <v>2</v>
      </c>
      <c r="D5" s="5"/>
      <c r="E5" s="5"/>
      <c r="F5" s="5"/>
      <c r="G5" s="2"/>
    </row>
    <row r="6" spans="1:13" x14ac:dyDescent="0.2">
      <c r="A6" s="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6" t="s">
        <v>10</v>
      </c>
      <c r="I6" s="7" t="s">
        <v>11</v>
      </c>
      <c r="J6" s="7" t="s">
        <v>12</v>
      </c>
      <c r="K6" s="6" t="s">
        <v>13</v>
      </c>
      <c r="L6" s="6" t="s">
        <v>14</v>
      </c>
    </row>
    <row r="7" spans="1:13" ht="15" x14ac:dyDescent="0.3">
      <c r="A7" s="8">
        <v>0</v>
      </c>
      <c r="B7" s="11">
        <v>0.246</v>
      </c>
      <c r="C7" s="11">
        <v>0.24099999999999999</v>
      </c>
      <c r="D7" s="11">
        <v>0.24199999999999999</v>
      </c>
      <c r="E7" s="1">
        <f t="shared" ref="E7:E14" si="0">AVERAGE(B7:D7)</f>
        <v>0.24299999999999999</v>
      </c>
      <c r="F7" s="1">
        <f t="shared" ref="F7:F14" si="1">STDEV(B7:D7)</f>
        <v>2.6457513110645929E-3</v>
      </c>
      <c r="G7" s="1">
        <f t="shared" ref="G7:G12" si="2">STDEV(B7:D7)/SQRT(3)</f>
        <v>1.5275252316519481E-3</v>
      </c>
      <c r="H7" s="1">
        <f t="shared" ref="H7:H14" si="3">((E7*100)/E$7)</f>
        <v>100</v>
      </c>
      <c r="I7" s="1">
        <f t="shared" ref="I7:I14" si="4">100-H7</f>
        <v>0</v>
      </c>
      <c r="K7" s="1">
        <v>1</v>
      </c>
    </row>
    <row r="8" spans="1:13" ht="15" x14ac:dyDescent="0.3">
      <c r="A8" s="9">
        <v>7.81</v>
      </c>
      <c r="B8" s="11">
        <v>0.16700000000000001</v>
      </c>
      <c r="C8" s="11">
        <v>0.16400000000000001</v>
      </c>
      <c r="D8" s="11">
        <v>0.16</v>
      </c>
      <c r="E8" s="1">
        <f>AVERAGE(B8:D8)</f>
        <v>0.16366666666666665</v>
      </c>
      <c r="F8" s="1">
        <f>STDEV(B8:D8)</f>
        <v>3.5118845842842497E-3</v>
      </c>
      <c r="G8" s="1">
        <f t="shared" si="2"/>
        <v>2.0275875100994089E-3</v>
      </c>
      <c r="H8" s="1">
        <f t="shared" si="3"/>
        <v>67.352537722908096</v>
      </c>
      <c r="I8" s="1">
        <f t="shared" si="4"/>
        <v>32.647462277091904</v>
      </c>
      <c r="J8" s="1">
        <f>((I8*G8/E8))</f>
        <v>0.40445368686032479</v>
      </c>
      <c r="K8" s="1">
        <f>H8/H$7</f>
        <v>0.67352537722908101</v>
      </c>
      <c r="L8" s="1">
        <f>TTEST(B$7:D$7,B8:D8,1,1)</f>
        <v>1.6762980752556216E-4</v>
      </c>
    </row>
    <row r="9" spans="1:13" ht="15" x14ac:dyDescent="0.3">
      <c r="A9" s="9">
        <v>15.62</v>
      </c>
      <c r="B9" s="11">
        <v>0.154</v>
      </c>
      <c r="C9" s="11">
        <v>0.152</v>
      </c>
      <c r="D9" s="11">
        <v>0.152</v>
      </c>
      <c r="E9" s="1">
        <f>AVERAGE(B9:D9)</f>
        <v>0.15266666666666664</v>
      </c>
      <c r="F9" s="1">
        <f>STDEV(B9:D9)</f>
        <v>1.1547005383792527E-3</v>
      </c>
      <c r="G9" s="1">
        <f t="shared" si="2"/>
        <v>6.666666666666674E-4</v>
      </c>
      <c r="H9" s="1">
        <f t="shared" si="3"/>
        <v>62.825788751714668</v>
      </c>
      <c r="I9" s="1">
        <f t="shared" si="4"/>
        <v>37.174211248285332</v>
      </c>
      <c r="J9" s="1">
        <f t="shared" ref="J9:J14" si="5">((I9*G9/E9))</f>
        <v>0.16233280021085317</v>
      </c>
      <c r="K9" s="1">
        <f t="shared" ref="K9:K14" si="6">H9/H$7</f>
        <v>0.62825788751714673</v>
      </c>
      <c r="L9" s="1">
        <f>TTEST(B$7:D$7,B9:D9,1,1)</f>
        <v>4.7650490567890061E-5</v>
      </c>
    </row>
    <row r="10" spans="1:13" ht="15" x14ac:dyDescent="0.3">
      <c r="A10" s="9">
        <v>31.25</v>
      </c>
      <c r="B10" s="11">
        <v>0.16300000000000001</v>
      </c>
      <c r="C10" s="11">
        <v>0.14699999999999999</v>
      </c>
      <c r="D10" s="11">
        <v>0.16</v>
      </c>
      <c r="E10" s="1">
        <f>AVERAGE(B10:D10)</f>
        <v>0.15666666666666665</v>
      </c>
      <c r="F10" s="1">
        <f>STDEV(B10:D10)</f>
        <v>8.5049005481153909E-3</v>
      </c>
      <c r="G10" s="1">
        <f t="shared" si="2"/>
        <v>4.9103066208854166E-3</v>
      </c>
      <c r="H10" s="1">
        <f t="shared" si="3"/>
        <v>64.47187928669409</v>
      </c>
      <c r="I10" s="1">
        <f t="shared" si="4"/>
        <v>35.52812071330591</v>
      </c>
      <c r="J10" s="1">
        <f t="shared" si="5"/>
        <v>1.1135359555286957</v>
      </c>
      <c r="K10" s="1">
        <f t="shared" si="6"/>
        <v>0.64471879286694089</v>
      </c>
      <c r="L10" s="1">
        <f>TTEST(B$7:D$7,B10:D10,1,1)</f>
        <v>9.8840027987992453E-4</v>
      </c>
    </row>
    <row r="11" spans="1:13" ht="15" x14ac:dyDescent="0.3">
      <c r="A11" s="9">
        <v>62.5</v>
      </c>
      <c r="B11" s="11">
        <v>0.17699999999999999</v>
      </c>
      <c r="C11" s="11">
        <v>0.16500000000000001</v>
      </c>
      <c r="D11" s="11">
        <v>0.159</v>
      </c>
      <c r="E11" s="1">
        <f>AVERAGE(B11:D11)</f>
        <v>0.16700000000000001</v>
      </c>
      <c r="F11" s="1">
        <f>STDEV(B11:D11)</f>
        <v>9.1651513899116722E-3</v>
      </c>
      <c r="G11" s="1">
        <f t="shared" si="2"/>
        <v>5.2915026221291772E-3</v>
      </c>
      <c r="H11" s="1">
        <f t="shared" si="3"/>
        <v>68.724279835390945</v>
      </c>
      <c r="I11" s="1">
        <f t="shared" si="4"/>
        <v>31.275720164609055</v>
      </c>
      <c r="J11" s="1">
        <f t="shared" si="5"/>
        <v>0.99099134886231854</v>
      </c>
      <c r="K11" s="1">
        <f t="shared" si="6"/>
        <v>0.68724279835390945</v>
      </c>
      <c r="L11" s="1">
        <f>TTEST(B$7:D$7,B11:D11,1,1)</f>
        <v>1.4079273990076778E-3</v>
      </c>
    </row>
    <row r="12" spans="1:13" ht="15" x14ac:dyDescent="0.3">
      <c r="A12" s="9">
        <v>125</v>
      </c>
      <c r="B12" s="11">
        <v>0.16500000000000001</v>
      </c>
      <c r="C12" s="11">
        <v>0.17199999999999999</v>
      </c>
      <c r="D12" s="11">
        <v>0.17</v>
      </c>
      <c r="E12" s="1">
        <f>AVERAGE(B12:D12)</f>
        <v>0.16900000000000001</v>
      </c>
      <c r="F12" s="1">
        <f>STDEV(B12:D12)</f>
        <v>3.6055512754639809E-3</v>
      </c>
      <c r="G12" s="1">
        <f t="shared" si="2"/>
        <v>2.0816659994661278E-3</v>
      </c>
      <c r="H12" s="1">
        <f t="shared" si="3"/>
        <v>69.547325102880663</v>
      </c>
      <c r="I12" s="1">
        <f t="shared" si="4"/>
        <v>30.452674897119337</v>
      </c>
      <c r="J12" s="1">
        <f t="shared" si="5"/>
        <v>0.37510235459247915</v>
      </c>
      <c r="K12" s="1">
        <f t="shared" si="6"/>
        <v>0.69547325102880664</v>
      </c>
      <c r="L12" s="1">
        <f>TTEST(B$7:D$7,B12:D12,1,1)</f>
        <v>1.182787572410185E-3</v>
      </c>
    </row>
    <row r="13" spans="1:13" ht="15" x14ac:dyDescent="0.3">
      <c r="A13" s="9">
        <v>250</v>
      </c>
      <c r="B13" s="11">
        <v>0.153</v>
      </c>
      <c r="C13" s="11">
        <v>0.16600000000000001</v>
      </c>
      <c r="D13" s="11">
        <v>0.17299999999999999</v>
      </c>
      <c r="E13" s="1">
        <f t="shared" si="0"/>
        <v>0.16400000000000001</v>
      </c>
      <c r="F13" s="1">
        <f t="shared" si="1"/>
        <v>1.0148891565092216E-2</v>
      </c>
      <c r="G13" s="1">
        <f t="shared" ref="G13:G14" si="7">STDEV(B13:D13)/SQRT(3)</f>
        <v>5.859465277082314E-3</v>
      </c>
      <c r="H13" s="1">
        <f t="shared" si="3"/>
        <v>67.489711934156389</v>
      </c>
      <c r="I13" s="1">
        <f t="shared" si="4"/>
        <v>32.510288065843611</v>
      </c>
      <c r="J13" s="1">
        <f t="shared" si="5"/>
        <v>1.1615420979863058</v>
      </c>
      <c r="K13" s="1">
        <f t="shared" si="6"/>
        <v>0.67489711934156393</v>
      </c>
      <c r="L13" s="1">
        <f t="shared" ref="L13:L14" si="8">TTEST(B$7:D$7,B13:D13,1,1)</f>
        <v>4.1146450398162945E-3</v>
      </c>
    </row>
    <row r="14" spans="1:13" ht="15" x14ac:dyDescent="0.3">
      <c r="A14" s="9">
        <v>500</v>
      </c>
      <c r="B14" s="11">
        <v>0.152</v>
      </c>
      <c r="C14" s="11">
        <v>0.161</v>
      </c>
      <c r="D14" s="11">
        <v>0.14199999999999999</v>
      </c>
      <c r="E14" s="1">
        <f t="shared" si="0"/>
        <v>0.15166666666666664</v>
      </c>
      <c r="F14" s="1">
        <f t="shared" si="1"/>
        <v>9.5043849529221781E-3</v>
      </c>
      <c r="G14" s="1">
        <f t="shared" si="7"/>
        <v>5.4873592110514487E-3</v>
      </c>
      <c r="H14" s="1">
        <f t="shared" si="3"/>
        <v>62.414266117969817</v>
      </c>
      <c r="I14" s="1">
        <f t="shared" si="4"/>
        <v>37.585733882030183</v>
      </c>
      <c r="J14" s="1">
        <f t="shared" si="5"/>
        <v>1.3598665254177158</v>
      </c>
      <c r="K14" s="1">
        <f t="shared" si="6"/>
        <v>0.62414266117969819</v>
      </c>
      <c r="L14" s="1">
        <f t="shared" si="8"/>
        <v>2.0913394108924154E-3</v>
      </c>
    </row>
    <row r="15" spans="1:13" ht="15" x14ac:dyDescent="0.3">
      <c r="B15"/>
      <c r="C15"/>
      <c r="D15"/>
    </row>
    <row r="16" spans="1:13" ht="15" x14ac:dyDescent="0.3">
      <c r="B16"/>
      <c r="C16"/>
      <c r="D16"/>
      <c r="M16" s="10"/>
    </row>
    <row r="17" spans="1:17" ht="15" x14ac:dyDescent="0.3">
      <c r="B17"/>
      <c r="C17"/>
      <c r="D17"/>
    </row>
    <row r="18" spans="1:17" ht="15" x14ac:dyDescent="0.3">
      <c r="B18"/>
      <c r="C18"/>
      <c r="D18"/>
      <c r="O18"/>
      <c r="P18"/>
      <c r="Q18"/>
    </row>
    <row r="19" spans="1:17" ht="15" x14ac:dyDescent="0.3">
      <c r="B19"/>
      <c r="C19"/>
      <c r="D19"/>
      <c r="O19"/>
      <c r="P19"/>
    </row>
    <row r="20" spans="1:17" ht="15" x14ac:dyDescent="0.3">
      <c r="B20"/>
      <c r="C20"/>
      <c r="D20"/>
    </row>
    <row r="21" spans="1:17" ht="15" x14ac:dyDescent="0.3">
      <c r="A21" s="17"/>
      <c r="B21"/>
      <c r="C21"/>
      <c r="D21"/>
    </row>
    <row r="22" spans="1:17" ht="15" x14ac:dyDescent="0.3">
      <c r="A22" s="17"/>
      <c r="B22"/>
      <c r="C22"/>
      <c r="D22"/>
    </row>
    <row r="23" spans="1:17" x14ac:dyDescent="0.2">
      <c r="A23" s="17"/>
    </row>
    <row r="24" spans="1:17" x14ac:dyDescent="0.2">
      <c r="A24" s="15"/>
      <c r="B24" s="16"/>
      <c r="C24" s="16"/>
      <c r="D24" s="16"/>
      <c r="E24" s="16"/>
      <c r="F24" s="16"/>
      <c r="G24" s="15"/>
      <c r="H24" s="17"/>
      <c r="I24" s="17"/>
      <c r="J24" s="17"/>
      <c r="K24" s="17"/>
      <c r="L24" s="17"/>
    </row>
    <row r="25" spans="1:17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7" ht="15" x14ac:dyDescent="0.3">
      <c r="A26" s="20"/>
      <c r="B26" s="11"/>
      <c r="C26" s="11"/>
      <c r="D26" s="11"/>
    </row>
    <row r="27" spans="1:17" ht="15" x14ac:dyDescent="0.3">
      <c r="A27" s="23"/>
      <c r="B27" s="11"/>
      <c r="C27" s="11"/>
      <c r="D27" s="11"/>
    </row>
    <row r="28" spans="1:17" ht="15" x14ac:dyDescent="0.3">
      <c r="A28" s="23"/>
      <c r="B28" s="11"/>
      <c r="C28" s="11"/>
      <c r="D28" s="11"/>
    </row>
    <row r="29" spans="1:17" ht="15" x14ac:dyDescent="0.3">
      <c r="A29" s="23"/>
      <c r="B29" s="11"/>
      <c r="C29" s="11"/>
      <c r="D29" s="11"/>
    </row>
    <row r="30" spans="1:17" ht="15" x14ac:dyDescent="0.3">
      <c r="A30" s="23"/>
      <c r="B30" s="11"/>
      <c r="C30" s="11"/>
      <c r="D30" s="11"/>
    </row>
    <row r="31" spans="1:17" ht="15" x14ac:dyDescent="0.3">
      <c r="A31" s="23"/>
      <c r="B31" s="11"/>
      <c r="C31" s="11"/>
      <c r="D31" s="11"/>
    </row>
    <row r="32" spans="1:17" ht="15" x14ac:dyDescent="0.3">
      <c r="A32" s="23"/>
      <c r="B32" s="11"/>
      <c r="C32" s="11"/>
      <c r="D32" s="11"/>
    </row>
    <row r="33" spans="1:12" ht="15" x14ac:dyDescent="0.3">
      <c r="A33" s="23"/>
      <c r="B33" s="11"/>
      <c r="C33" s="11"/>
      <c r="D33" s="11"/>
    </row>
    <row r="34" spans="1:12" ht="15" x14ac:dyDescent="0.3">
      <c r="A34" s="17"/>
      <c r="B34"/>
      <c r="C34"/>
      <c r="D34"/>
    </row>
    <row r="35" spans="1:12" ht="15" x14ac:dyDescent="0.3">
      <c r="A35" s="17"/>
      <c r="B35"/>
      <c r="C35"/>
      <c r="D35"/>
    </row>
    <row r="36" spans="1:12" ht="15" x14ac:dyDescent="0.3">
      <c r="A36" s="17"/>
      <c r="B36"/>
      <c r="C36"/>
      <c r="D36"/>
    </row>
    <row r="37" spans="1:12" ht="15" x14ac:dyDescent="0.3">
      <c r="A37" s="17"/>
      <c r="B37"/>
      <c r="C37"/>
      <c r="D37"/>
    </row>
    <row r="38" spans="1:12" ht="15" x14ac:dyDescent="0.3">
      <c r="A38" s="17"/>
      <c r="B38"/>
      <c r="C38"/>
      <c r="D38"/>
    </row>
    <row r="39" spans="1:12" ht="15" x14ac:dyDescent="0.3">
      <c r="A39" s="17"/>
      <c r="B39"/>
      <c r="C39"/>
      <c r="D39"/>
    </row>
    <row r="40" spans="1:12" ht="15" x14ac:dyDescent="0.3">
      <c r="A40" s="17"/>
      <c r="B40"/>
      <c r="C40"/>
      <c r="D40"/>
    </row>
    <row r="41" spans="1:12" x14ac:dyDescent="0.2">
      <c r="A41" s="17"/>
    </row>
    <row r="42" spans="1:12" x14ac:dyDescent="0.2">
      <c r="A42" s="15"/>
      <c r="B42" s="5"/>
      <c r="C42" s="5"/>
      <c r="D42" s="5"/>
      <c r="E42" s="5"/>
      <c r="F42" s="5"/>
      <c r="G42" s="2"/>
    </row>
    <row r="43" spans="1:12" x14ac:dyDescent="0.2">
      <c r="A43" s="18"/>
      <c r="B43" s="5"/>
      <c r="C43" s="5"/>
      <c r="D43" s="5"/>
      <c r="E43" s="5"/>
      <c r="F43" s="5"/>
      <c r="G43" s="6"/>
      <c r="H43" s="6"/>
      <c r="I43" s="7"/>
      <c r="J43" s="7"/>
      <c r="K43" s="6"/>
      <c r="L43" s="6"/>
    </row>
    <row r="44" spans="1:12" ht="15" x14ac:dyDescent="0.3">
      <c r="A44" s="20"/>
      <c r="B44" s="12"/>
      <c r="C44" s="12"/>
      <c r="D44" s="11"/>
    </row>
    <row r="45" spans="1:12" ht="15" x14ac:dyDescent="0.3">
      <c r="A45" s="23"/>
      <c r="B45" s="12"/>
      <c r="C45" s="12"/>
      <c r="D45" s="11"/>
    </row>
    <row r="46" spans="1:12" ht="15" x14ac:dyDescent="0.3">
      <c r="A46" s="23"/>
      <c r="B46" s="12"/>
      <c r="C46" s="12"/>
      <c r="D46" s="11"/>
    </row>
    <row r="47" spans="1:12" ht="15" x14ac:dyDescent="0.3">
      <c r="A47" s="23"/>
      <c r="B47" s="12"/>
      <c r="C47" s="12"/>
      <c r="D47" s="11"/>
    </row>
    <row r="48" spans="1:12" ht="15" x14ac:dyDescent="0.3">
      <c r="A48" s="9"/>
      <c r="B48" s="12"/>
      <c r="C48" s="12"/>
      <c r="D48" s="11"/>
    </row>
    <row r="49" spans="1:4" ht="15" x14ac:dyDescent="0.3">
      <c r="A49" s="9"/>
      <c r="B49" s="12"/>
      <c r="C49" s="12"/>
      <c r="D49" s="11"/>
    </row>
    <row r="50" spans="1:4" ht="15" x14ac:dyDescent="0.3">
      <c r="A50" s="9"/>
      <c r="B50" s="12"/>
      <c r="C50" s="12"/>
      <c r="D50" s="11"/>
    </row>
    <row r="51" spans="1:4" ht="15" x14ac:dyDescent="0.3">
      <c r="A51" s="9"/>
      <c r="B51" s="12"/>
      <c r="C51" s="12"/>
      <c r="D51" s="11"/>
    </row>
    <row r="52" spans="1:4" ht="15" x14ac:dyDescent="0.3">
      <c r="B52" s="12"/>
      <c r="C52" s="12"/>
      <c r="D52"/>
    </row>
    <row r="53" spans="1:4" ht="15" x14ac:dyDescent="0.3">
      <c r="B53"/>
      <c r="C53"/>
      <c r="D53"/>
    </row>
    <row r="54" spans="1:4" ht="15" x14ac:dyDescent="0.3">
      <c r="B54"/>
      <c r="C54"/>
      <c r="D54"/>
    </row>
    <row r="55" spans="1:4" ht="15" x14ac:dyDescent="0.3">
      <c r="B55"/>
      <c r="C55"/>
      <c r="D55"/>
    </row>
    <row r="56" spans="1:4" ht="15" x14ac:dyDescent="0.3">
      <c r="B56"/>
      <c r="C56"/>
      <c r="D56"/>
    </row>
    <row r="57" spans="1:4" ht="15" x14ac:dyDescent="0.3">
      <c r="B57"/>
      <c r="C57"/>
      <c r="D57"/>
    </row>
    <row r="58" spans="1:4" ht="15" x14ac:dyDescent="0.3">
      <c r="B58"/>
      <c r="C58"/>
      <c r="D58"/>
    </row>
    <row r="72" spans="1:12" ht="15" x14ac:dyDescent="0.3">
      <c r="B72"/>
      <c r="C72"/>
      <c r="D72"/>
    </row>
    <row r="73" spans="1:12" ht="15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5" x14ac:dyDescent="0.3">
      <c r="B74"/>
      <c r="C74"/>
      <c r="D74"/>
    </row>
    <row r="75" spans="1:12" ht="15" x14ac:dyDescent="0.3">
      <c r="B75"/>
      <c r="C75"/>
      <c r="D75"/>
    </row>
    <row r="76" spans="1:12" ht="15" x14ac:dyDescent="0.3">
      <c r="B76"/>
      <c r="C76"/>
      <c r="D76"/>
    </row>
    <row r="77" spans="1:12" ht="15" x14ac:dyDescent="0.3">
      <c r="B77"/>
      <c r="C77"/>
      <c r="D77"/>
    </row>
    <row r="78" spans="1:12" ht="15" x14ac:dyDescent="0.3">
      <c r="B78"/>
      <c r="C78"/>
      <c r="D78"/>
    </row>
  </sheetData>
  <mergeCells count="3">
    <mergeCell ref="A1:F1"/>
    <mergeCell ref="B2:E2"/>
    <mergeCell ref="A73:L7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70" zoomScaleNormal="70" workbookViewId="0">
      <selection activeCell="A19" sqref="A19:K53"/>
    </sheetView>
  </sheetViews>
  <sheetFormatPr baseColWidth="10" defaultRowHeight="12.75" x14ac:dyDescent="0.2"/>
  <cols>
    <col min="1" max="13" width="11.42578125" style="1"/>
    <col min="14" max="21" width="11.28515625" style="1" customWidth="1"/>
    <col min="22" max="24" width="6.5703125" style="1" bestFit="1" customWidth="1"/>
    <col min="25" max="25" width="6.5703125" style="1" customWidth="1"/>
    <col min="26" max="26" width="6.5703125" style="1" bestFit="1" customWidth="1"/>
    <col min="27" max="16384" width="11.42578125" style="1"/>
  </cols>
  <sheetData>
    <row r="1" spans="1:13" x14ac:dyDescent="0.2">
      <c r="A1" s="13" t="s">
        <v>17</v>
      </c>
      <c r="B1" s="13"/>
      <c r="C1" s="13"/>
      <c r="D1" s="13"/>
      <c r="E1" s="13"/>
      <c r="F1" s="13"/>
    </row>
    <row r="2" spans="1:13" x14ac:dyDescent="0.2">
      <c r="A2" s="2" t="s">
        <v>0</v>
      </c>
      <c r="B2" s="13" t="s">
        <v>20</v>
      </c>
      <c r="C2" s="13"/>
      <c r="D2" s="13"/>
      <c r="E2" s="13"/>
    </row>
    <row r="3" spans="1:13" x14ac:dyDescent="0.2">
      <c r="A3" s="1" t="s">
        <v>1</v>
      </c>
    </row>
    <row r="4" spans="1:13" x14ac:dyDescent="0.2">
      <c r="A4" s="2"/>
      <c r="B4" s="3"/>
    </row>
    <row r="5" spans="1:13" x14ac:dyDescent="0.2">
      <c r="A5" s="4" t="s">
        <v>15</v>
      </c>
      <c r="B5" s="5"/>
      <c r="C5" s="5" t="s">
        <v>2</v>
      </c>
      <c r="D5" s="5"/>
      <c r="E5" s="5"/>
      <c r="F5" s="5"/>
      <c r="G5" s="2"/>
    </row>
    <row r="6" spans="1:13" x14ac:dyDescent="0.2">
      <c r="A6" s="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6" t="s">
        <v>10</v>
      </c>
      <c r="I6" s="7" t="s">
        <v>11</v>
      </c>
      <c r="J6" s="7" t="s">
        <v>12</v>
      </c>
      <c r="K6" s="6" t="s">
        <v>13</v>
      </c>
      <c r="L6" s="6" t="s">
        <v>14</v>
      </c>
    </row>
    <row r="7" spans="1:13" ht="15" x14ac:dyDescent="0.3">
      <c r="A7" s="8">
        <v>0</v>
      </c>
      <c r="B7" s="11">
        <v>0.246</v>
      </c>
      <c r="C7" s="11">
        <v>0.24099999999999999</v>
      </c>
      <c r="D7" s="11">
        <v>0.24199999999999999</v>
      </c>
      <c r="E7" s="1">
        <f t="shared" ref="E7:E14" si="0">AVERAGE(B7:D7)</f>
        <v>0.24299999999999999</v>
      </c>
      <c r="F7" s="1">
        <f t="shared" ref="F7:F14" si="1">STDEV(B7:D7)</f>
        <v>2.6457513110645929E-3</v>
      </c>
      <c r="G7" s="1">
        <f t="shared" ref="G7:G12" si="2">STDEV(B7:D7)/SQRT(3)</f>
        <v>1.5275252316519481E-3</v>
      </c>
      <c r="H7" s="1">
        <f t="shared" ref="H7:H14" si="3">((E7*100)/E$7)</f>
        <v>100</v>
      </c>
      <c r="I7" s="1">
        <f t="shared" ref="I7:I14" si="4">100-H7</f>
        <v>0</v>
      </c>
      <c r="K7" s="1">
        <v>1</v>
      </c>
    </row>
    <row r="8" spans="1:13" ht="15" x14ac:dyDescent="0.3">
      <c r="A8" s="9">
        <v>7.81</v>
      </c>
      <c r="B8" s="11">
        <v>0.20200000000000001</v>
      </c>
      <c r="C8" s="11">
        <v>0.16500000000000001</v>
      </c>
      <c r="D8" s="11">
        <v>0.14899999999999999</v>
      </c>
      <c r="E8" s="1">
        <f>AVERAGE(B8:D8)</f>
        <v>0.17200000000000001</v>
      </c>
      <c r="F8" s="1">
        <f>STDEV(B8:D8)</f>
        <v>2.718455443813644E-2</v>
      </c>
      <c r="G8" s="1">
        <f t="shared" si="2"/>
        <v>1.5695009822658111E-2</v>
      </c>
      <c r="H8" s="1">
        <f t="shared" si="3"/>
        <v>70.781893004115233</v>
      </c>
      <c r="I8" s="1">
        <f t="shared" si="4"/>
        <v>29.218106995884767</v>
      </c>
      <c r="J8" s="1">
        <f>((I8*G8/E8))</f>
        <v>2.6661539319760874</v>
      </c>
      <c r="K8" s="1">
        <f>H8/H$7</f>
        <v>0.70781893004115237</v>
      </c>
      <c r="L8" s="1">
        <f>TTEST(B$7:D$7,B8:D8,1,1)</f>
        <v>1.9289002224378252E-2</v>
      </c>
    </row>
    <row r="9" spans="1:13" ht="15" x14ac:dyDescent="0.3">
      <c r="A9" s="9">
        <v>15.62</v>
      </c>
      <c r="B9" s="11">
        <v>0.193</v>
      </c>
      <c r="C9" s="11">
        <v>0.193</v>
      </c>
      <c r="D9" s="11">
        <v>0.13600000000000001</v>
      </c>
      <c r="E9" s="1">
        <f>AVERAGE(B9:D9)</f>
        <v>0.17400000000000002</v>
      </c>
      <c r="F9" s="1">
        <f>STDEV(B9:D9)</f>
        <v>3.2908965343808681E-2</v>
      </c>
      <c r="G9" s="1">
        <f t="shared" si="2"/>
        <v>1.900000000000001E-2</v>
      </c>
      <c r="H9" s="1">
        <f t="shared" si="3"/>
        <v>71.604938271604951</v>
      </c>
      <c r="I9" s="1">
        <f t="shared" si="4"/>
        <v>28.395061728395049</v>
      </c>
      <c r="J9" s="1">
        <f t="shared" ref="J9:J14" si="5">((I9*G9/E9))</f>
        <v>3.1006101887327939</v>
      </c>
      <c r="K9" s="1">
        <f t="shared" ref="K9:K14" si="6">H9/H$7</f>
        <v>0.71604938271604945</v>
      </c>
      <c r="L9" s="1">
        <f>TTEST(B$7:D$7,B9:D9,1,1)</f>
        <v>3.265873957956883E-2</v>
      </c>
    </row>
    <row r="10" spans="1:13" ht="15" x14ac:dyDescent="0.3">
      <c r="A10" s="9">
        <v>31.25</v>
      </c>
      <c r="B10" s="11">
        <v>0.17599999999999999</v>
      </c>
      <c r="C10" s="11">
        <v>0.28499999999999998</v>
      </c>
      <c r="D10" s="11">
        <v>0.189</v>
      </c>
      <c r="E10" s="1">
        <f>AVERAGE(B10:D10)</f>
        <v>0.21666666666666665</v>
      </c>
      <c r="F10" s="1">
        <f>STDEV(B10:D10)</f>
        <v>5.9534303836807884E-2</v>
      </c>
      <c r="G10" s="1">
        <f t="shared" si="2"/>
        <v>3.4372146346198007E-2</v>
      </c>
      <c r="H10" s="1">
        <f t="shared" si="3"/>
        <v>89.163237311385458</v>
      </c>
      <c r="I10" s="1">
        <f t="shared" si="4"/>
        <v>10.836762688614542</v>
      </c>
      <c r="J10" s="1">
        <f t="shared" si="5"/>
        <v>1.7191513525480489</v>
      </c>
      <c r="K10" s="1">
        <f t="shared" si="6"/>
        <v>0.89163237311385457</v>
      </c>
      <c r="L10" s="1">
        <f>TTEST(B$7:D$7,B10:D10,1,1)</f>
        <v>0.2677876293033794</v>
      </c>
    </row>
    <row r="11" spans="1:13" ht="15" x14ac:dyDescent="0.3">
      <c r="A11" s="9">
        <v>62.5</v>
      </c>
      <c r="B11" s="11">
        <v>0.155</v>
      </c>
      <c r="C11" s="11">
        <v>0.20799999999999999</v>
      </c>
      <c r="D11" s="11">
        <v>0.16600000000000001</v>
      </c>
      <c r="E11" s="1">
        <f>AVERAGE(B11:D11)</f>
        <v>0.17633333333333334</v>
      </c>
      <c r="F11" s="1">
        <f>STDEV(B11:D11)</f>
        <v>2.7970222261064288E-2</v>
      </c>
      <c r="G11" s="1">
        <f t="shared" si="2"/>
        <v>1.6148615351719131E-2</v>
      </c>
      <c r="H11" s="1">
        <f t="shared" si="3"/>
        <v>72.565157750342934</v>
      </c>
      <c r="I11" s="1">
        <f t="shared" si="4"/>
        <v>27.434842249657066</v>
      </c>
      <c r="J11" s="1">
        <f t="shared" si="5"/>
        <v>2.5124842044884956</v>
      </c>
      <c r="K11" s="1">
        <f t="shared" si="6"/>
        <v>0.72565157750342935</v>
      </c>
      <c r="L11" s="1">
        <f>TTEST(B$7:D$7,B11:D11,1,1)</f>
        <v>3.0873035138957172E-2</v>
      </c>
    </row>
    <row r="12" spans="1:13" ht="15" x14ac:dyDescent="0.3">
      <c r="A12" s="9">
        <v>125</v>
      </c>
      <c r="B12" s="11">
        <v>0.187</v>
      </c>
      <c r="C12" s="11">
        <v>0.217</v>
      </c>
      <c r="D12" s="11">
        <v>0.155</v>
      </c>
      <c r="E12" s="1">
        <f>AVERAGE(B12:D12)</f>
        <v>0.18633333333333335</v>
      </c>
      <c r="F12" s="1">
        <f>STDEV(B12:D12)</f>
        <v>3.1005375877955762E-2</v>
      </c>
      <c r="G12" s="1">
        <f t="shared" si="2"/>
        <v>1.7900962109463289E-2</v>
      </c>
      <c r="H12" s="1">
        <f t="shared" si="3"/>
        <v>76.680384087791509</v>
      </c>
      <c r="I12" s="1">
        <f t="shared" si="4"/>
        <v>23.319615912208491</v>
      </c>
      <c r="J12" s="1">
        <f t="shared" si="5"/>
        <v>2.2403053355188622</v>
      </c>
      <c r="K12" s="1">
        <f t="shared" si="6"/>
        <v>0.76680384087791509</v>
      </c>
      <c r="L12" s="1">
        <f>TTEST(B$7:D$7,B12:D12,1,1)</f>
        <v>4.4861955697479028E-2</v>
      </c>
    </row>
    <row r="13" spans="1:13" ht="15" x14ac:dyDescent="0.3">
      <c r="A13" s="9">
        <v>250</v>
      </c>
      <c r="B13" s="11">
        <v>0.17199999999999999</v>
      </c>
      <c r="C13" s="11">
        <v>0.30199999999999999</v>
      </c>
      <c r="D13" s="11">
        <v>0.20399999999999999</v>
      </c>
      <c r="E13" s="1">
        <f t="shared" si="0"/>
        <v>0.22599999999999998</v>
      </c>
      <c r="F13" s="1">
        <f t="shared" si="1"/>
        <v>6.7734776887504469E-2</v>
      </c>
      <c r="G13" s="1">
        <f t="shared" ref="G13:G14" si="7">STDEV(B13:D13)/SQRT(3)</f>
        <v>3.9106691669499948E-2</v>
      </c>
      <c r="H13" s="1">
        <f t="shared" si="3"/>
        <v>93.004115226337447</v>
      </c>
      <c r="I13" s="1">
        <f t="shared" si="4"/>
        <v>6.9958847736625529</v>
      </c>
      <c r="J13" s="1">
        <f t="shared" si="5"/>
        <v>1.2105571185795172</v>
      </c>
      <c r="K13" s="1">
        <f t="shared" si="6"/>
        <v>0.93004115226337447</v>
      </c>
      <c r="L13" s="1">
        <f t="shared" ref="L13:L14" si="8">TTEST(B$7:D$7,B13:D13,1,1)</f>
        <v>0.3572788516331673</v>
      </c>
    </row>
    <row r="14" spans="1:13" ht="15" x14ac:dyDescent="0.3">
      <c r="A14" s="9">
        <v>500</v>
      </c>
      <c r="B14" s="11">
        <v>0.14099999999999999</v>
      </c>
      <c r="C14" s="11">
        <v>0.159</v>
      </c>
      <c r="D14" s="11">
        <v>0.161</v>
      </c>
      <c r="E14" s="1">
        <f t="shared" si="0"/>
        <v>0.15366666666666665</v>
      </c>
      <c r="F14" s="1">
        <f t="shared" si="1"/>
        <v>1.1015141094572214E-2</v>
      </c>
      <c r="G14" s="1">
        <f t="shared" si="7"/>
        <v>6.3595946761129769E-3</v>
      </c>
      <c r="H14" s="1">
        <f t="shared" si="3"/>
        <v>63.237311385459527</v>
      </c>
      <c r="I14" s="1">
        <f t="shared" si="4"/>
        <v>36.762688614540473</v>
      </c>
      <c r="J14" s="1">
        <f t="shared" si="5"/>
        <v>1.5214477144856666</v>
      </c>
      <c r="K14" s="1">
        <f t="shared" si="6"/>
        <v>0.63237311385459527</v>
      </c>
      <c r="L14" s="1">
        <f t="shared" si="8"/>
        <v>3.8057907759132346E-3</v>
      </c>
    </row>
    <row r="15" spans="1:13" ht="15" x14ac:dyDescent="0.3">
      <c r="B15"/>
      <c r="C15"/>
      <c r="D15"/>
    </row>
    <row r="16" spans="1:13" ht="15" x14ac:dyDescent="0.3">
      <c r="B16"/>
      <c r="C16"/>
      <c r="D16"/>
      <c r="M16" s="10"/>
    </row>
    <row r="17" spans="1:17" ht="15" x14ac:dyDescent="0.3">
      <c r="B17"/>
      <c r="C17"/>
      <c r="D17"/>
    </row>
    <row r="18" spans="1:17" ht="15" x14ac:dyDescent="0.3">
      <c r="B18"/>
      <c r="C18"/>
      <c r="D18"/>
      <c r="O18"/>
      <c r="P18"/>
      <c r="Q18"/>
    </row>
    <row r="19" spans="1:17" ht="15" x14ac:dyDescent="0.3">
      <c r="A19" s="17"/>
      <c r="B19" s="19"/>
      <c r="C19" s="19"/>
      <c r="D19" s="19"/>
      <c r="E19" s="17"/>
      <c r="F19" s="17"/>
      <c r="G19" s="17"/>
      <c r="H19" s="17"/>
      <c r="I19" s="17"/>
      <c r="J19" s="17"/>
      <c r="K19" s="17"/>
      <c r="O19"/>
      <c r="P19"/>
    </row>
    <row r="20" spans="1:17" ht="15" x14ac:dyDescent="0.3">
      <c r="A20" s="17"/>
      <c r="B20" s="19"/>
      <c r="C20" s="19"/>
      <c r="D20" s="19"/>
      <c r="E20" s="17"/>
      <c r="F20" s="17"/>
      <c r="G20" s="17"/>
      <c r="H20" s="17"/>
      <c r="I20" s="17"/>
      <c r="J20" s="17"/>
      <c r="K20" s="17"/>
    </row>
    <row r="21" spans="1:17" ht="15" x14ac:dyDescent="0.3">
      <c r="A21" s="17"/>
      <c r="B21" s="19"/>
      <c r="C21" s="19"/>
      <c r="D21" s="19"/>
      <c r="E21" s="17"/>
      <c r="F21" s="17"/>
      <c r="G21" s="17"/>
      <c r="H21" s="17"/>
      <c r="I21" s="17"/>
      <c r="J21" s="17"/>
      <c r="K21" s="17"/>
    </row>
    <row r="22" spans="1:17" ht="15" x14ac:dyDescent="0.3">
      <c r="A22" s="17"/>
      <c r="B22" s="19"/>
      <c r="C22" s="19"/>
      <c r="D22" s="19"/>
      <c r="E22" s="17"/>
      <c r="F22" s="17"/>
      <c r="G22" s="17"/>
      <c r="H22" s="17"/>
      <c r="I22" s="17"/>
      <c r="J22" s="17"/>
      <c r="K22" s="17"/>
    </row>
    <row r="23" spans="1:17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7" x14ac:dyDescent="0.2">
      <c r="A24" s="15"/>
      <c r="B24" s="16"/>
      <c r="C24" s="16"/>
      <c r="D24" s="16"/>
      <c r="E24" s="16"/>
      <c r="F24" s="16"/>
      <c r="G24" s="15"/>
      <c r="H24" s="17"/>
      <c r="I24" s="17"/>
      <c r="J24" s="17"/>
      <c r="K24" s="17"/>
    </row>
    <row r="25" spans="1:17" x14ac:dyDescent="0.2">
      <c r="A25" s="18"/>
      <c r="B25" s="16"/>
      <c r="C25" s="16"/>
      <c r="D25" s="16"/>
      <c r="E25" s="16"/>
      <c r="F25" s="16"/>
      <c r="G25" s="18"/>
      <c r="H25" s="18"/>
      <c r="I25" s="18"/>
      <c r="J25" s="18"/>
      <c r="K25" s="18"/>
      <c r="L25" s="6"/>
    </row>
    <row r="26" spans="1:17" ht="15" x14ac:dyDescent="0.3">
      <c r="A26" s="20"/>
      <c r="B26" s="22"/>
      <c r="C26" s="22"/>
      <c r="D26" s="22"/>
      <c r="E26" s="17"/>
      <c r="F26" s="17"/>
      <c r="G26" s="17"/>
      <c r="H26" s="17"/>
      <c r="I26" s="17"/>
      <c r="J26" s="17"/>
      <c r="K26" s="17"/>
    </row>
    <row r="27" spans="1:17" ht="15" x14ac:dyDescent="0.3">
      <c r="A27" s="23"/>
      <c r="B27" s="22"/>
      <c r="C27" s="22"/>
      <c r="D27" s="22"/>
      <c r="E27" s="17"/>
      <c r="F27" s="17"/>
      <c r="G27" s="17"/>
      <c r="H27" s="17"/>
      <c r="I27" s="17"/>
      <c r="J27" s="17"/>
      <c r="K27" s="17"/>
    </row>
    <row r="28" spans="1:17" ht="15" x14ac:dyDescent="0.3">
      <c r="A28" s="23"/>
      <c r="B28" s="22"/>
      <c r="C28" s="22"/>
      <c r="D28" s="22"/>
      <c r="E28" s="17"/>
      <c r="F28" s="17"/>
      <c r="G28" s="17"/>
      <c r="H28" s="17"/>
      <c r="I28" s="17"/>
      <c r="J28" s="17"/>
      <c r="K28" s="17"/>
    </row>
    <row r="29" spans="1:17" ht="15" x14ac:dyDescent="0.3">
      <c r="A29" s="23"/>
      <c r="B29" s="22"/>
      <c r="C29" s="22"/>
      <c r="D29" s="22"/>
      <c r="E29" s="17"/>
      <c r="F29" s="17"/>
      <c r="G29" s="17"/>
      <c r="H29" s="17"/>
      <c r="I29" s="17"/>
      <c r="J29" s="17"/>
      <c r="K29" s="17"/>
    </row>
    <row r="30" spans="1:17" ht="15" x14ac:dyDescent="0.3">
      <c r="A30" s="23"/>
      <c r="B30" s="22"/>
      <c r="C30" s="22"/>
      <c r="D30" s="22"/>
      <c r="E30" s="17"/>
      <c r="F30" s="17"/>
      <c r="G30" s="17"/>
      <c r="H30" s="17"/>
      <c r="I30" s="17"/>
      <c r="J30" s="17"/>
      <c r="K30" s="17"/>
    </row>
    <row r="31" spans="1:17" ht="15" x14ac:dyDescent="0.3">
      <c r="A31" s="23"/>
      <c r="B31" s="22"/>
      <c r="C31" s="22"/>
      <c r="D31" s="22"/>
      <c r="E31" s="17"/>
      <c r="F31" s="17"/>
      <c r="G31" s="17"/>
      <c r="H31" s="17"/>
      <c r="I31" s="17"/>
      <c r="J31" s="17"/>
      <c r="K31" s="17"/>
    </row>
    <row r="32" spans="1:17" ht="15" x14ac:dyDescent="0.3">
      <c r="A32" s="23"/>
      <c r="B32" s="22"/>
      <c r="C32" s="22"/>
      <c r="D32" s="22"/>
      <c r="E32" s="17"/>
      <c r="F32" s="17"/>
      <c r="G32" s="17"/>
      <c r="H32" s="17"/>
      <c r="I32" s="17"/>
      <c r="J32" s="17"/>
      <c r="K32" s="17"/>
    </row>
    <row r="33" spans="1:12" ht="15" x14ac:dyDescent="0.3">
      <c r="A33" s="23"/>
      <c r="B33" s="22"/>
      <c r="C33" s="22"/>
      <c r="D33" s="22"/>
      <c r="E33" s="17"/>
      <c r="F33" s="17"/>
      <c r="G33" s="17"/>
      <c r="H33" s="17"/>
      <c r="I33" s="17"/>
      <c r="J33" s="17"/>
      <c r="K33" s="17"/>
    </row>
    <row r="34" spans="1:12" ht="15" x14ac:dyDescent="0.3">
      <c r="A34" s="17"/>
      <c r="B34" s="19"/>
      <c r="C34" s="19"/>
      <c r="D34" s="19"/>
      <c r="E34" s="17"/>
      <c r="F34" s="17"/>
      <c r="G34" s="17"/>
      <c r="H34" s="17"/>
      <c r="I34" s="17"/>
      <c r="J34" s="17"/>
      <c r="K34" s="17"/>
    </row>
    <row r="35" spans="1:12" ht="15" x14ac:dyDescent="0.3">
      <c r="A35" s="17"/>
      <c r="B35" s="19"/>
      <c r="C35" s="19"/>
      <c r="D35" s="19"/>
      <c r="E35" s="17"/>
      <c r="F35" s="17"/>
      <c r="G35" s="17"/>
      <c r="H35" s="17"/>
      <c r="I35" s="17"/>
      <c r="J35" s="17"/>
      <c r="K35" s="17"/>
    </row>
    <row r="36" spans="1:12" ht="15" x14ac:dyDescent="0.3">
      <c r="A36" s="17"/>
      <c r="B36" s="19"/>
      <c r="C36" s="19"/>
      <c r="D36" s="19"/>
      <c r="E36" s="17"/>
      <c r="F36" s="17"/>
      <c r="G36" s="17"/>
      <c r="H36" s="17"/>
      <c r="I36" s="17"/>
      <c r="J36" s="17"/>
      <c r="K36" s="17"/>
    </row>
    <row r="37" spans="1:12" ht="15" x14ac:dyDescent="0.3">
      <c r="A37" s="17"/>
      <c r="B37" s="19"/>
      <c r="C37" s="19"/>
      <c r="D37" s="19"/>
      <c r="E37" s="17"/>
      <c r="F37" s="17"/>
      <c r="G37" s="17"/>
      <c r="H37" s="17"/>
      <c r="I37" s="17"/>
      <c r="J37" s="17"/>
      <c r="K37" s="17"/>
    </row>
    <row r="38" spans="1:12" ht="15" x14ac:dyDescent="0.3">
      <c r="A38" s="17"/>
      <c r="B38" s="19"/>
      <c r="C38" s="19"/>
      <c r="D38" s="19"/>
      <c r="E38" s="17"/>
      <c r="F38" s="17"/>
      <c r="G38" s="17"/>
      <c r="H38" s="17"/>
      <c r="I38" s="17"/>
      <c r="J38" s="17"/>
      <c r="K38" s="17"/>
    </row>
    <row r="39" spans="1:12" ht="15" x14ac:dyDescent="0.3">
      <c r="A39" s="17"/>
      <c r="B39" s="19"/>
      <c r="C39" s="19"/>
      <c r="D39" s="19"/>
      <c r="E39" s="17"/>
      <c r="F39" s="17"/>
      <c r="G39" s="17"/>
      <c r="H39" s="17"/>
      <c r="I39" s="17"/>
      <c r="J39" s="17"/>
      <c r="K39" s="17"/>
    </row>
    <row r="40" spans="1:12" ht="15" x14ac:dyDescent="0.3">
      <c r="A40" s="17"/>
      <c r="B40" s="19"/>
      <c r="C40" s="19"/>
      <c r="D40" s="19"/>
      <c r="E40" s="17"/>
      <c r="F40" s="17"/>
      <c r="G40" s="17"/>
      <c r="H40" s="17"/>
      <c r="I40" s="17"/>
      <c r="J40" s="17"/>
      <c r="K40" s="17"/>
    </row>
    <row r="41" spans="1:12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2" x14ac:dyDescent="0.2">
      <c r="A42" s="15"/>
      <c r="B42" s="16"/>
      <c r="C42" s="16"/>
      <c r="D42" s="16"/>
      <c r="E42" s="16"/>
      <c r="F42" s="16"/>
      <c r="G42" s="15"/>
      <c r="H42" s="17"/>
      <c r="I42" s="17"/>
      <c r="J42" s="17"/>
      <c r="K42" s="17"/>
    </row>
    <row r="43" spans="1:12" x14ac:dyDescent="0.2">
      <c r="A43" s="18"/>
      <c r="B43" s="16"/>
      <c r="C43" s="16"/>
      <c r="D43" s="16"/>
      <c r="E43" s="16"/>
      <c r="F43" s="16"/>
      <c r="G43" s="18"/>
      <c r="H43" s="18"/>
      <c r="I43" s="18"/>
      <c r="J43" s="18"/>
      <c r="K43" s="18"/>
      <c r="L43" s="6"/>
    </row>
    <row r="44" spans="1:12" ht="15" x14ac:dyDescent="0.3">
      <c r="A44" s="20"/>
      <c r="B44" s="21"/>
      <c r="C44" s="21"/>
      <c r="D44" s="22"/>
      <c r="E44" s="17"/>
      <c r="F44" s="17"/>
      <c r="G44" s="17"/>
      <c r="H44" s="17"/>
      <c r="I44" s="17"/>
      <c r="J44" s="17"/>
      <c r="K44" s="17"/>
    </row>
    <row r="45" spans="1:12" ht="15" x14ac:dyDescent="0.3">
      <c r="A45" s="23"/>
      <c r="B45" s="21"/>
      <c r="C45" s="21"/>
      <c r="D45" s="22"/>
      <c r="E45" s="17"/>
      <c r="F45" s="17"/>
      <c r="G45" s="17"/>
      <c r="H45" s="17"/>
      <c r="I45" s="17"/>
      <c r="J45" s="17"/>
      <c r="K45" s="17"/>
    </row>
    <row r="46" spans="1:12" ht="15" x14ac:dyDescent="0.3">
      <c r="A46" s="23"/>
      <c r="B46" s="21"/>
      <c r="C46" s="21"/>
      <c r="D46" s="22"/>
      <c r="E46" s="17"/>
      <c r="F46" s="17"/>
      <c r="G46" s="17"/>
      <c r="H46" s="17"/>
      <c r="I46" s="17"/>
      <c r="J46" s="17"/>
      <c r="K46" s="17"/>
    </row>
    <row r="47" spans="1:12" ht="15" x14ac:dyDescent="0.3">
      <c r="A47" s="23"/>
      <c r="B47" s="21"/>
      <c r="C47" s="21"/>
      <c r="D47" s="22"/>
      <c r="E47" s="17"/>
      <c r="F47" s="17"/>
      <c r="G47" s="17"/>
      <c r="H47" s="17"/>
      <c r="I47" s="17"/>
      <c r="J47" s="17"/>
      <c r="K47" s="17"/>
    </row>
    <row r="48" spans="1:12" ht="15" x14ac:dyDescent="0.3">
      <c r="A48" s="23"/>
      <c r="B48" s="21"/>
      <c r="C48" s="21"/>
      <c r="D48" s="22"/>
      <c r="E48" s="17"/>
      <c r="F48" s="17"/>
      <c r="G48" s="17"/>
      <c r="H48" s="17"/>
      <c r="I48" s="17"/>
      <c r="J48" s="17"/>
      <c r="K48" s="17"/>
    </row>
    <row r="49" spans="1:11" ht="15" x14ac:dyDescent="0.3">
      <c r="A49" s="23"/>
      <c r="B49" s="21"/>
      <c r="C49" s="21"/>
      <c r="D49" s="22"/>
      <c r="E49" s="17"/>
      <c r="F49" s="17"/>
      <c r="G49" s="17"/>
      <c r="H49" s="17"/>
      <c r="I49" s="17"/>
      <c r="J49" s="17"/>
      <c r="K49" s="17"/>
    </row>
    <row r="50" spans="1:11" ht="15" x14ac:dyDescent="0.3">
      <c r="A50" s="23"/>
      <c r="B50" s="21"/>
      <c r="C50" s="21"/>
      <c r="D50" s="22"/>
      <c r="E50" s="17"/>
      <c r="F50" s="17"/>
      <c r="G50" s="17"/>
      <c r="H50" s="17"/>
      <c r="I50" s="17"/>
      <c r="J50" s="17"/>
      <c r="K50" s="17"/>
    </row>
    <row r="51" spans="1:11" ht="15" x14ac:dyDescent="0.3">
      <c r="A51" s="23"/>
      <c r="B51" s="21"/>
      <c r="C51" s="21"/>
      <c r="D51" s="22"/>
      <c r="E51" s="17"/>
      <c r="F51" s="17"/>
      <c r="G51" s="17"/>
      <c r="H51" s="17"/>
      <c r="I51" s="17"/>
      <c r="J51" s="17"/>
      <c r="K51" s="17"/>
    </row>
    <row r="52" spans="1:11" ht="15" x14ac:dyDescent="0.3">
      <c r="A52" s="17"/>
      <c r="B52" s="21"/>
      <c r="C52" s="21"/>
      <c r="D52" s="19"/>
      <c r="E52" s="17"/>
      <c r="F52" s="17"/>
      <c r="G52" s="17"/>
      <c r="H52" s="17"/>
      <c r="I52" s="17"/>
      <c r="J52" s="17"/>
      <c r="K52" s="17"/>
    </row>
    <row r="53" spans="1:11" ht="15" x14ac:dyDescent="0.3">
      <c r="A53" s="17"/>
      <c r="B53" s="19"/>
      <c r="C53" s="19"/>
      <c r="D53" s="19"/>
      <c r="E53" s="17"/>
      <c r="F53" s="17"/>
      <c r="G53" s="17"/>
      <c r="H53" s="17"/>
      <c r="I53" s="17"/>
      <c r="J53" s="17"/>
      <c r="K53" s="17"/>
    </row>
    <row r="54" spans="1:11" ht="15" x14ac:dyDescent="0.3">
      <c r="B54"/>
      <c r="C54"/>
      <c r="D54"/>
    </row>
    <row r="55" spans="1:11" ht="15" x14ac:dyDescent="0.3">
      <c r="B55"/>
      <c r="C55"/>
      <c r="D55"/>
    </row>
    <row r="56" spans="1:11" ht="15" x14ac:dyDescent="0.3">
      <c r="B56"/>
      <c r="C56"/>
      <c r="D56"/>
    </row>
    <row r="57" spans="1:11" ht="15" x14ac:dyDescent="0.3">
      <c r="B57"/>
      <c r="C57"/>
      <c r="D57"/>
    </row>
    <row r="58" spans="1:11" ht="15" x14ac:dyDescent="0.3">
      <c r="B58"/>
      <c r="C58"/>
      <c r="D58"/>
    </row>
    <row r="72" spans="1:12" ht="15" x14ac:dyDescent="0.3">
      <c r="B72"/>
      <c r="C72"/>
      <c r="D72"/>
    </row>
    <row r="73" spans="1:12" ht="15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5" x14ac:dyDescent="0.3">
      <c r="B74"/>
      <c r="C74"/>
      <c r="D74"/>
    </row>
    <row r="75" spans="1:12" ht="15" x14ac:dyDescent="0.3">
      <c r="B75"/>
      <c r="C75"/>
      <c r="D75"/>
    </row>
    <row r="76" spans="1:12" ht="15" x14ac:dyDescent="0.3">
      <c r="B76"/>
      <c r="C76"/>
      <c r="D76"/>
    </row>
    <row r="77" spans="1:12" ht="15" x14ac:dyDescent="0.3">
      <c r="B77"/>
      <c r="C77"/>
      <c r="D77"/>
    </row>
    <row r="78" spans="1:12" ht="15" x14ac:dyDescent="0.3">
      <c r="B78"/>
      <c r="C78"/>
      <c r="D78"/>
    </row>
  </sheetData>
  <mergeCells count="3">
    <mergeCell ref="A1:F1"/>
    <mergeCell ref="B2:E2"/>
    <mergeCell ref="A73:L7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70" zoomScaleNormal="70" workbookViewId="0">
      <selection activeCell="A19" sqref="A19:L46"/>
    </sheetView>
  </sheetViews>
  <sheetFormatPr baseColWidth="10" defaultRowHeight="12.75" x14ac:dyDescent="0.2"/>
  <cols>
    <col min="1" max="13" width="11.42578125" style="1"/>
    <col min="14" max="21" width="11.28515625" style="1" customWidth="1"/>
    <col min="22" max="24" width="6.5703125" style="1" bestFit="1" customWidth="1"/>
    <col min="25" max="25" width="6.5703125" style="1" customWidth="1"/>
    <col min="26" max="26" width="6.5703125" style="1" bestFit="1" customWidth="1"/>
    <col min="27" max="16384" width="11.42578125" style="1"/>
  </cols>
  <sheetData>
    <row r="1" spans="1:13" x14ac:dyDescent="0.2">
      <c r="A1" s="13" t="s">
        <v>17</v>
      </c>
      <c r="B1" s="13"/>
      <c r="C1" s="13"/>
      <c r="D1" s="13"/>
      <c r="E1" s="13"/>
      <c r="F1" s="13"/>
    </row>
    <row r="2" spans="1:13" x14ac:dyDescent="0.2">
      <c r="A2" s="2" t="s">
        <v>0</v>
      </c>
      <c r="B2" s="13" t="s">
        <v>19</v>
      </c>
      <c r="C2" s="13"/>
      <c r="D2" s="13"/>
      <c r="E2" s="13"/>
    </row>
    <row r="3" spans="1:13" x14ac:dyDescent="0.2">
      <c r="A3" s="1" t="s">
        <v>1</v>
      </c>
    </row>
    <row r="4" spans="1:13" x14ac:dyDescent="0.2">
      <c r="A4" s="2"/>
      <c r="B4" s="3"/>
    </row>
    <row r="5" spans="1:13" x14ac:dyDescent="0.2">
      <c r="A5" s="4" t="s">
        <v>15</v>
      </c>
      <c r="B5" s="5"/>
      <c r="C5" s="5" t="s">
        <v>2</v>
      </c>
      <c r="D5" s="5"/>
      <c r="E5" s="5"/>
      <c r="F5" s="5"/>
      <c r="G5" s="2"/>
    </row>
    <row r="6" spans="1:13" x14ac:dyDescent="0.2">
      <c r="A6" s="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6" t="s">
        <v>10</v>
      </c>
      <c r="I6" s="7" t="s">
        <v>11</v>
      </c>
      <c r="J6" s="7" t="s">
        <v>12</v>
      </c>
      <c r="K6" s="6" t="s">
        <v>13</v>
      </c>
      <c r="L6" s="6" t="s">
        <v>14</v>
      </c>
    </row>
    <row r="7" spans="1:13" ht="15" x14ac:dyDescent="0.3">
      <c r="A7" s="8">
        <v>0</v>
      </c>
      <c r="B7" s="11">
        <v>0.246</v>
      </c>
      <c r="C7" s="11">
        <v>0.24099999999999999</v>
      </c>
      <c r="D7" s="11">
        <v>0.24199999999999999</v>
      </c>
      <c r="E7" s="1">
        <f t="shared" ref="E7:E14" si="0">AVERAGE(B7:D7)</f>
        <v>0.24299999999999999</v>
      </c>
      <c r="F7" s="1">
        <f t="shared" ref="F7:F14" si="1">STDEV(B7:D7)</f>
        <v>2.6457513110645929E-3</v>
      </c>
      <c r="G7" s="1">
        <f t="shared" ref="G7:G12" si="2">STDEV(B7:D7)/SQRT(3)</f>
        <v>1.5275252316519481E-3</v>
      </c>
      <c r="H7" s="1">
        <f t="shared" ref="H7:H14" si="3">((E7*100)/E$7)</f>
        <v>100</v>
      </c>
      <c r="I7" s="1">
        <f t="shared" ref="I7:I14" si="4">100-H7</f>
        <v>0</v>
      </c>
      <c r="K7" s="1">
        <v>1</v>
      </c>
    </row>
    <row r="8" spans="1:13" ht="15" x14ac:dyDescent="0.3">
      <c r="A8" s="9">
        <v>7.81</v>
      </c>
      <c r="B8" s="11">
        <v>0.159</v>
      </c>
      <c r="C8" s="11">
        <v>0.17699999999999999</v>
      </c>
      <c r="D8" s="11">
        <v>0.159</v>
      </c>
      <c r="E8" s="1">
        <f>AVERAGE(B8:D8)</f>
        <v>0.16500000000000001</v>
      </c>
      <c r="F8" s="1">
        <f>STDEV(B8:D8)</f>
        <v>1.0392304845413257E-2</v>
      </c>
      <c r="G8" s="1">
        <f t="shared" si="2"/>
        <v>5.9999999999999958E-3</v>
      </c>
      <c r="H8" s="1">
        <f t="shared" si="3"/>
        <v>67.901234567901241</v>
      </c>
      <c r="I8" s="1">
        <f t="shared" si="4"/>
        <v>32.098765432098759</v>
      </c>
      <c r="J8" s="1">
        <f>((I8*G8/E8))</f>
        <v>1.1672278338944995</v>
      </c>
      <c r="K8" s="1">
        <f>H8/H$7</f>
        <v>0.67901234567901236</v>
      </c>
      <c r="L8" s="1">
        <f>TTEST(B$7:D$7,B8:D8,1,1)</f>
        <v>4.0858979684824269E-3</v>
      </c>
    </row>
    <row r="9" spans="1:13" ht="15" x14ac:dyDescent="0.3">
      <c r="A9" s="9">
        <v>15.62</v>
      </c>
      <c r="B9" s="11">
        <v>0.182</v>
      </c>
      <c r="C9" s="11">
        <v>0.189</v>
      </c>
      <c r="D9" s="11">
        <v>0.13400000000000001</v>
      </c>
      <c r="E9" s="1">
        <f>AVERAGE(B9:D9)</f>
        <v>0.16833333333333333</v>
      </c>
      <c r="F9" s="1">
        <f>STDEV(B9:D9)</f>
        <v>2.9938826518975861E-2</v>
      </c>
      <c r="G9" s="1">
        <f t="shared" si="2"/>
        <v>1.7285189549952222E-2</v>
      </c>
      <c r="H9" s="1">
        <f t="shared" si="3"/>
        <v>69.27297668038409</v>
      </c>
      <c r="I9" s="1">
        <f t="shared" si="4"/>
        <v>30.72702331961591</v>
      </c>
      <c r="J9" s="1">
        <f t="shared" ref="J9:J14" si="5">((I9*G9/E9))</f>
        <v>3.1551827072397809</v>
      </c>
      <c r="K9" s="1">
        <f t="shared" ref="K9:K14" si="6">H9/H$7</f>
        <v>0.69272976680384091</v>
      </c>
      <c r="L9" s="1">
        <f>TTEST(B$7:D$7,B9:D9,1,1)</f>
        <v>2.4123236124831662E-2</v>
      </c>
    </row>
    <row r="10" spans="1:13" ht="15" x14ac:dyDescent="0.3">
      <c r="A10" s="9">
        <v>31.25</v>
      </c>
      <c r="B10" s="11">
        <v>0.19400000000000001</v>
      </c>
      <c r="C10" s="11">
        <v>0.16300000000000001</v>
      </c>
      <c r="D10" s="11">
        <v>0.14799999999999999</v>
      </c>
      <c r="E10" s="1">
        <f>AVERAGE(B10:D10)</f>
        <v>0.16833333333333333</v>
      </c>
      <c r="F10" s="1">
        <f>STDEV(B10:D10)</f>
        <v>2.3459184413217208E-2</v>
      </c>
      <c r="G10" s="1">
        <f t="shared" si="2"/>
        <v>1.3544166435940029E-2</v>
      </c>
      <c r="H10" s="1">
        <f t="shared" si="3"/>
        <v>69.27297668038409</v>
      </c>
      <c r="I10" s="1">
        <f t="shared" si="4"/>
        <v>30.72702331961591</v>
      </c>
      <c r="J10" s="1">
        <f t="shared" si="5"/>
        <v>2.4723084232983465</v>
      </c>
      <c r="K10" s="1">
        <f t="shared" si="6"/>
        <v>0.69272976680384091</v>
      </c>
      <c r="L10" s="1">
        <f>TTEST(B$7:D$7,B10:D10,1,1)</f>
        <v>1.2914553897250764E-2</v>
      </c>
    </row>
    <row r="11" spans="1:13" ht="15" x14ac:dyDescent="0.3">
      <c r="A11" s="9">
        <v>62.5</v>
      </c>
      <c r="B11" s="11">
        <v>0.16900000000000001</v>
      </c>
      <c r="C11" s="11">
        <v>0.14199999999999999</v>
      </c>
      <c r="D11" s="11">
        <v>0.13500000000000001</v>
      </c>
      <c r="E11" s="1">
        <f>AVERAGE(B11:D11)</f>
        <v>0.14866666666666667</v>
      </c>
      <c r="F11" s="1">
        <f>STDEV(B11:D11)</f>
        <v>1.7953644012660315E-2</v>
      </c>
      <c r="G11" s="1">
        <f t="shared" si="2"/>
        <v>1.0365541203644146E-2</v>
      </c>
      <c r="H11" s="1">
        <f t="shared" si="3"/>
        <v>61.179698216735254</v>
      </c>
      <c r="I11" s="1">
        <f t="shared" si="4"/>
        <v>38.820301783264746</v>
      </c>
      <c r="J11" s="1">
        <f t="shared" si="5"/>
        <v>2.7066823161815989</v>
      </c>
      <c r="K11" s="1">
        <f t="shared" si="6"/>
        <v>0.61179698216735257</v>
      </c>
      <c r="L11" s="1">
        <f>TTEST(B$7:D$7,B11:D11,1,1)</f>
        <v>4.4595901655219679E-3</v>
      </c>
    </row>
    <row r="12" spans="1:13" ht="15" x14ac:dyDescent="0.3">
      <c r="A12" s="9">
        <v>125</v>
      </c>
      <c r="B12" s="11">
        <v>0.17499999999999999</v>
      </c>
      <c r="C12" s="11">
        <v>0.16</v>
      </c>
      <c r="D12" s="11">
        <v>0.14699999999999999</v>
      </c>
      <c r="E12" s="1">
        <f>AVERAGE(B12:D12)</f>
        <v>0.16066666666666665</v>
      </c>
      <c r="F12" s="1">
        <f>STDEV(B12:D12)</f>
        <v>1.4011899704655799E-2</v>
      </c>
      <c r="G12" s="1">
        <f t="shared" si="2"/>
        <v>8.0897740663410638E-3</v>
      </c>
      <c r="H12" s="1">
        <f t="shared" si="3"/>
        <v>66.117969821673526</v>
      </c>
      <c r="I12" s="1">
        <f t="shared" si="4"/>
        <v>33.882030178326474</v>
      </c>
      <c r="J12" s="1">
        <f t="shared" si="5"/>
        <v>1.7060039567527647</v>
      </c>
      <c r="K12" s="1">
        <f t="shared" si="6"/>
        <v>0.66117969821673528</v>
      </c>
      <c r="L12" s="1">
        <f>TTEST(B$7:D$7,B12:D12,1,1)</f>
        <v>3.5353896898468315E-3</v>
      </c>
    </row>
    <row r="13" spans="1:13" ht="15" x14ac:dyDescent="0.3">
      <c r="A13" s="9">
        <v>250</v>
      </c>
      <c r="B13" s="11">
        <v>0.17499999999999999</v>
      </c>
      <c r="C13" s="11">
        <v>0.159</v>
      </c>
      <c r="D13" s="11">
        <v>0.157</v>
      </c>
      <c r="E13" s="1">
        <f t="shared" si="0"/>
        <v>0.16366666666666665</v>
      </c>
      <c r="F13" s="1">
        <f t="shared" si="1"/>
        <v>9.865765724632488E-3</v>
      </c>
      <c r="G13" s="1">
        <f t="shared" ref="G13:G14" si="7">STDEV(B13:D13)/SQRT(3)</f>
        <v>5.6960024968783505E-3</v>
      </c>
      <c r="H13" s="1">
        <f t="shared" si="3"/>
        <v>67.352537722908096</v>
      </c>
      <c r="I13" s="1">
        <f t="shared" si="4"/>
        <v>32.647462277091904</v>
      </c>
      <c r="J13" s="1">
        <f t="shared" si="5"/>
        <v>1.1362119754402684</v>
      </c>
      <c r="K13" s="1">
        <f t="shared" si="6"/>
        <v>0.67352537722908101</v>
      </c>
      <c r="L13" s="1">
        <f t="shared" ref="L13:L14" si="8">TTEST(B$7:D$7,B13:D13,1,1)</f>
        <v>1.432629925431446E-3</v>
      </c>
    </row>
    <row r="14" spans="1:13" ht="15" x14ac:dyDescent="0.3">
      <c r="A14" s="9">
        <v>500</v>
      </c>
      <c r="B14" s="11">
        <v>0.154</v>
      </c>
      <c r="C14" s="11">
        <v>0.14399999999999999</v>
      </c>
      <c r="D14" s="11">
        <v>0.151</v>
      </c>
      <c r="E14" s="1">
        <f t="shared" si="0"/>
        <v>0.14966666666666664</v>
      </c>
      <c r="F14" s="1">
        <f t="shared" si="1"/>
        <v>5.131601439446889E-3</v>
      </c>
      <c r="G14" s="1">
        <f t="shared" si="7"/>
        <v>2.9627314724385324E-3</v>
      </c>
      <c r="H14" s="1">
        <f t="shared" si="3"/>
        <v>61.591220850480106</v>
      </c>
      <c r="I14" s="1">
        <f t="shared" si="4"/>
        <v>38.408779149519894</v>
      </c>
      <c r="J14" s="1">
        <f t="shared" si="5"/>
        <v>0.76032226372532408</v>
      </c>
      <c r="K14" s="1">
        <f t="shared" si="6"/>
        <v>0.61591220850480111</v>
      </c>
      <c r="L14" s="1">
        <f t="shared" si="8"/>
        <v>1.9758689814394062E-4</v>
      </c>
    </row>
    <row r="15" spans="1:13" ht="15" x14ac:dyDescent="0.3">
      <c r="B15"/>
      <c r="C15"/>
      <c r="D15"/>
    </row>
    <row r="16" spans="1:13" ht="15" x14ac:dyDescent="0.3">
      <c r="B16"/>
      <c r="C16"/>
      <c r="D16"/>
      <c r="M16" s="10"/>
    </row>
    <row r="17" spans="1:17" ht="15" x14ac:dyDescent="0.3">
      <c r="B17"/>
      <c r="C17"/>
      <c r="D17"/>
    </row>
    <row r="18" spans="1:17" ht="15" x14ac:dyDescent="0.3">
      <c r="B18"/>
      <c r="C18"/>
      <c r="D18"/>
      <c r="O18"/>
      <c r="P18"/>
      <c r="Q18"/>
    </row>
    <row r="19" spans="1:17" ht="15" x14ac:dyDescent="0.3">
      <c r="A19" s="17"/>
      <c r="B19" s="19"/>
      <c r="C19" s="19"/>
      <c r="D19" s="19"/>
      <c r="E19" s="17"/>
      <c r="F19" s="17"/>
      <c r="G19" s="17"/>
      <c r="H19" s="17"/>
      <c r="I19" s="17"/>
      <c r="J19" s="17"/>
      <c r="K19" s="17"/>
      <c r="L19" s="17"/>
      <c r="O19"/>
      <c r="P19"/>
    </row>
    <row r="20" spans="1:17" ht="15" x14ac:dyDescent="0.3">
      <c r="A20" s="17"/>
      <c r="B20" s="19"/>
      <c r="C20" s="19"/>
      <c r="D20" s="19"/>
      <c r="E20" s="17"/>
      <c r="F20" s="17"/>
      <c r="G20" s="17"/>
      <c r="H20" s="17"/>
      <c r="I20" s="17"/>
      <c r="J20" s="17"/>
      <c r="K20" s="17"/>
      <c r="L20" s="17"/>
    </row>
    <row r="21" spans="1:17" ht="15" x14ac:dyDescent="0.3">
      <c r="A21" s="17"/>
      <c r="B21" s="19"/>
      <c r="C21" s="19"/>
      <c r="D21" s="19"/>
      <c r="E21" s="17"/>
      <c r="F21" s="17"/>
      <c r="G21" s="17"/>
      <c r="H21" s="17"/>
      <c r="I21" s="17"/>
      <c r="J21" s="17"/>
      <c r="K21" s="17"/>
      <c r="L21" s="17"/>
    </row>
    <row r="22" spans="1:17" ht="15" x14ac:dyDescent="0.3">
      <c r="A22" s="17"/>
      <c r="B22" s="19"/>
      <c r="C22" s="19"/>
      <c r="D22" s="19"/>
      <c r="E22" s="17"/>
      <c r="F22" s="17"/>
      <c r="G22" s="17"/>
      <c r="H22" s="17"/>
      <c r="I22" s="17"/>
      <c r="J22" s="17"/>
      <c r="K22" s="17"/>
      <c r="L22" s="17"/>
    </row>
    <row r="23" spans="1:17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7" x14ac:dyDescent="0.2">
      <c r="A24" s="15"/>
      <c r="B24" s="16"/>
      <c r="C24" s="16"/>
      <c r="D24" s="16"/>
      <c r="E24" s="16"/>
      <c r="F24" s="16"/>
      <c r="G24" s="15"/>
      <c r="H24" s="17"/>
      <c r="I24" s="17"/>
      <c r="J24" s="17"/>
      <c r="K24" s="17"/>
      <c r="L24" s="17"/>
    </row>
    <row r="25" spans="1:17" x14ac:dyDescent="0.2">
      <c r="A25" s="18"/>
      <c r="B25" s="16"/>
      <c r="C25" s="16"/>
      <c r="D25" s="16"/>
      <c r="E25" s="16"/>
      <c r="F25" s="16"/>
      <c r="G25" s="18"/>
      <c r="H25" s="18"/>
      <c r="I25" s="18"/>
      <c r="J25" s="18"/>
      <c r="K25" s="18"/>
      <c r="L25" s="18"/>
    </row>
    <row r="26" spans="1:17" ht="15" x14ac:dyDescent="0.3">
      <c r="A26" s="20"/>
      <c r="B26" s="22"/>
      <c r="C26" s="22"/>
      <c r="D26" s="22"/>
      <c r="E26" s="17"/>
      <c r="F26" s="17"/>
      <c r="G26" s="17"/>
      <c r="H26" s="17"/>
      <c r="I26" s="17"/>
      <c r="J26" s="17"/>
      <c r="K26" s="17"/>
      <c r="L26" s="17"/>
    </row>
    <row r="27" spans="1:17" ht="15" x14ac:dyDescent="0.3">
      <c r="A27" s="23"/>
      <c r="B27" s="22"/>
      <c r="C27" s="22"/>
      <c r="D27" s="22"/>
      <c r="E27" s="17"/>
      <c r="F27" s="17"/>
      <c r="G27" s="17"/>
      <c r="H27" s="17"/>
      <c r="I27" s="17"/>
      <c r="J27" s="17"/>
      <c r="K27" s="17"/>
      <c r="L27" s="17"/>
    </row>
    <row r="28" spans="1:17" ht="15" x14ac:dyDescent="0.3">
      <c r="A28" s="23"/>
      <c r="B28" s="22"/>
      <c r="C28" s="22"/>
      <c r="D28" s="22"/>
      <c r="E28" s="17"/>
      <c r="F28" s="17"/>
      <c r="G28" s="17"/>
      <c r="H28" s="17"/>
      <c r="I28" s="17"/>
      <c r="J28" s="17"/>
      <c r="K28" s="17"/>
      <c r="L28" s="17"/>
    </row>
    <row r="29" spans="1:17" ht="15" x14ac:dyDescent="0.3">
      <c r="A29" s="23"/>
      <c r="B29" s="22"/>
      <c r="C29" s="22"/>
      <c r="D29" s="22"/>
      <c r="E29" s="17"/>
      <c r="F29" s="17"/>
      <c r="G29" s="17"/>
      <c r="H29" s="17"/>
      <c r="I29" s="17"/>
      <c r="J29" s="17"/>
      <c r="K29" s="17"/>
      <c r="L29" s="17"/>
    </row>
    <row r="30" spans="1:17" ht="15" x14ac:dyDescent="0.3">
      <c r="A30" s="23"/>
      <c r="B30" s="22"/>
      <c r="C30" s="22"/>
      <c r="D30" s="22"/>
      <c r="E30" s="17"/>
      <c r="F30" s="17"/>
      <c r="G30" s="17"/>
      <c r="H30" s="17"/>
      <c r="I30" s="17"/>
      <c r="J30" s="17"/>
      <c r="K30" s="17"/>
      <c r="L30" s="17"/>
    </row>
    <row r="31" spans="1:17" ht="15" x14ac:dyDescent="0.3">
      <c r="A31" s="23"/>
      <c r="B31" s="22"/>
      <c r="C31" s="22"/>
      <c r="D31" s="22"/>
      <c r="E31" s="17"/>
      <c r="F31" s="17"/>
      <c r="G31" s="17"/>
      <c r="H31" s="17"/>
      <c r="I31" s="17"/>
      <c r="J31" s="17"/>
      <c r="K31" s="17"/>
      <c r="L31" s="17"/>
    </row>
    <row r="32" spans="1:17" ht="15" x14ac:dyDescent="0.3">
      <c r="A32" s="23"/>
      <c r="B32" s="22"/>
      <c r="C32" s="22"/>
      <c r="D32" s="22"/>
      <c r="E32" s="17"/>
      <c r="F32" s="17"/>
      <c r="G32" s="17"/>
      <c r="H32" s="17"/>
      <c r="I32" s="17"/>
      <c r="J32" s="17"/>
      <c r="K32" s="17"/>
      <c r="L32" s="17"/>
    </row>
    <row r="33" spans="1:12" ht="15" x14ac:dyDescent="0.3">
      <c r="A33" s="23"/>
      <c r="B33" s="22"/>
      <c r="C33" s="22"/>
      <c r="D33" s="22"/>
      <c r="E33" s="17"/>
      <c r="F33" s="17"/>
      <c r="G33" s="17"/>
      <c r="H33" s="17"/>
      <c r="I33" s="17"/>
      <c r="J33" s="17"/>
      <c r="K33" s="17"/>
      <c r="L33" s="17"/>
    </row>
    <row r="34" spans="1:12" ht="15" x14ac:dyDescent="0.3">
      <c r="A34" s="17"/>
      <c r="B34" s="19"/>
      <c r="C34" s="19"/>
      <c r="D34" s="19"/>
      <c r="E34" s="17"/>
      <c r="F34" s="17"/>
      <c r="G34" s="17"/>
      <c r="H34" s="17"/>
      <c r="I34" s="17"/>
      <c r="J34" s="17"/>
      <c r="K34" s="17"/>
      <c r="L34" s="17"/>
    </row>
    <row r="35" spans="1:12" ht="15" x14ac:dyDescent="0.3">
      <c r="A35" s="17"/>
      <c r="B35" s="19"/>
      <c r="C35" s="19"/>
      <c r="D35" s="19"/>
      <c r="E35" s="17"/>
      <c r="F35" s="17"/>
      <c r="G35" s="17"/>
      <c r="H35" s="17"/>
      <c r="I35" s="17"/>
      <c r="J35" s="17"/>
      <c r="K35" s="17"/>
      <c r="L35" s="17"/>
    </row>
    <row r="36" spans="1:12" ht="15" x14ac:dyDescent="0.3">
      <c r="A36" s="17"/>
      <c r="B36" s="19"/>
      <c r="C36" s="19"/>
      <c r="D36" s="19"/>
      <c r="E36" s="17"/>
      <c r="F36" s="17"/>
      <c r="G36" s="17"/>
      <c r="H36" s="17"/>
      <c r="I36" s="17"/>
      <c r="J36" s="17"/>
      <c r="K36" s="17"/>
      <c r="L36" s="17"/>
    </row>
    <row r="37" spans="1:12" ht="15" x14ac:dyDescent="0.3">
      <c r="A37" s="17"/>
      <c r="B37" s="19"/>
      <c r="C37" s="19"/>
      <c r="D37" s="19"/>
      <c r="E37" s="17"/>
      <c r="F37" s="17"/>
      <c r="G37" s="17"/>
      <c r="H37" s="17"/>
      <c r="I37" s="17"/>
      <c r="J37" s="17"/>
      <c r="K37" s="17"/>
      <c r="L37" s="17"/>
    </row>
    <row r="38" spans="1:12" ht="15" x14ac:dyDescent="0.3">
      <c r="A38" s="17"/>
      <c r="B38" s="19"/>
      <c r="C38" s="19"/>
      <c r="D38" s="19"/>
      <c r="E38" s="17"/>
      <c r="F38" s="17"/>
      <c r="G38" s="17"/>
      <c r="H38" s="17"/>
      <c r="I38" s="17"/>
      <c r="J38" s="17"/>
      <c r="K38" s="17"/>
      <c r="L38" s="17"/>
    </row>
    <row r="39" spans="1:12" ht="15" x14ac:dyDescent="0.3">
      <c r="A39" s="17"/>
      <c r="B39" s="19"/>
      <c r="C39" s="19"/>
      <c r="D39" s="19"/>
      <c r="E39" s="17"/>
      <c r="F39" s="17"/>
      <c r="G39" s="17"/>
      <c r="H39" s="17"/>
      <c r="I39" s="17"/>
      <c r="J39" s="17"/>
      <c r="K39" s="17"/>
      <c r="L39" s="17"/>
    </row>
    <row r="40" spans="1:12" ht="15" x14ac:dyDescent="0.3">
      <c r="A40" s="17"/>
      <c r="B40" s="19"/>
      <c r="C40" s="19"/>
      <c r="D40" s="19"/>
      <c r="E40" s="17"/>
      <c r="F40" s="17"/>
      <c r="G40" s="17"/>
      <c r="H40" s="17"/>
      <c r="I40" s="17"/>
      <c r="J40" s="17"/>
      <c r="K40" s="17"/>
      <c r="L40" s="17"/>
    </row>
    <row r="41" spans="1:12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">
      <c r="A42" s="15"/>
      <c r="B42" s="16"/>
      <c r="C42" s="16"/>
      <c r="D42" s="16"/>
      <c r="E42" s="16"/>
      <c r="F42" s="16"/>
      <c r="G42" s="15"/>
      <c r="H42" s="17"/>
      <c r="I42" s="17"/>
      <c r="J42" s="17"/>
      <c r="K42" s="17"/>
      <c r="L42" s="17"/>
    </row>
    <row r="43" spans="1:12" x14ac:dyDescent="0.2">
      <c r="A43" s="18"/>
      <c r="B43" s="16"/>
      <c r="C43" s="16"/>
      <c r="D43" s="16"/>
      <c r="E43" s="16"/>
      <c r="F43" s="16"/>
      <c r="G43" s="18"/>
      <c r="H43" s="18"/>
      <c r="I43" s="18"/>
      <c r="J43" s="18"/>
      <c r="K43" s="18"/>
      <c r="L43" s="18"/>
    </row>
    <row r="44" spans="1:12" ht="15" x14ac:dyDescent="0.3">
      <c r="A44" s="20"/>
      <c r="B44" s="21"/>
      <c r="C44" s="21"/>
      <c r="D44" s="22"/>
      <c r="E44" s="17"/>
      <c r="F44" s="17"/>
      <c r="G44" s="17"/>
      <c r="H44" s="17"/>
      <c r="I44" s="17"/>
      <c r="J44" s="17"/>
      <c r="K44" s="17"/>
      <c r="L44" s="17"/>
    </row>
    <row r="45" spans="1:12" ht="15" x14ac:dyDescent="0.3">
      <c r="A45" s="23"/>
      <c r="B45" s="21"/>
      <c r="C45" s="21"/>
      <c r="D45" s="22"/>
      <c r="E45" s="17"/>
      <c r="F45" s="17"/>
      <c r="G45" s="17"/>
      <c r="H45" s="17"/>
      <c r="I45" s="17"/>
      <c r="J45" s="17"/>
      <c r="K45" s="17"/>
      <c r="L45" s="17"/>
    </row>
    <row r="46" spans="1:12" ht="15" x14ac:dyDescent="0.3">
      <c r="A46" s="23"/>
      <c r="B46" s="21"/>
      <c r="C46" s="21"/>
      <c r="D46" s="22"/>
      <c r="E46" s="17"/>
      <c r="F46" s="17"/>
      <c r="G46" s="17"/>
      <c r="H46" s="17"/>
      <c r="I46" s="17"/>
      <c r="J46" s="17"/>
      <c r="K46" s="17"/>
      <c r="L46" s="17"/>
    </row>
    <row r="47" spans="1:12" ht="15" x14ac:dyDescent="0.3">
      <c r="A47" s="9"/>
      <c r="B47" s="12"/>
      <c r="C47" s="12"/>
      <c r="D47" s="11"/>
    </row>
    <row r="48" spans="1:12" ht="15" x14ac:dyDescent="0.3">
      <c r="A48" s="9"/>
      <c r="B48" s="12"/>
      <c r="C48" s="12"/>
      <c r="D48" s="11"/>
    </row>
    <row r="49" spans="1:4" ht="15" x14ac:dyDescent="0.3">
      <c r="A49" s="9"/>
      <c r="B49" s="12"/>
      <c r="C49" s="12"/>
      <c r="D49" s="11"/>
    </row>
    <row r="50" spans="1:4" ht="15" x14ac:dyDescent="0.3">
      <c r="A50" s="9"/>
      <c r="B50" s="12"/>
      <c r="C50" s="12"/>
      <c r="D50" s="11"/>
    </row>
    <row r="51" spans="1:4" ht="15" x14ac:dyDescent="0.3">
      <c r="A51" s="9"/>
      <c r="B51" s="12"/>
      <c r="C51" s="12"/>
      <c r="D51" s="11"/>
    </row>
    <row r="52" spans="1:4" ht="15" x14ac:dyDescent="0.3">
      <c r="B52" s="12"/>
      <c r="C52" s="12"/>
      <c r="D52"/>
    </row>
    <row r="53" spans="1:4" ht="15" x14ac:dyDescent="0.3">
      <c r="B53"/>
      <c r="C53"/>
      <c r="D53"/>
    </row>
    <row r="54" spans="1:4" ht="15" x14ac:dyDescent="0.3">
      <c r="B54"/>
      <c r="C54"/>
      <c r="D54"/>
    </row>
    <row r="55" spans="1:4" ht="15" x14ac:dyDescent="0.3">
      <c r="B55"/>
      <c r="C55"/>
      <c r="D55"/>
    </row>
    <row r="56" spans="1:4" ht="15" x14ac:dyDescent="0.3">
      <c r="B56"/>
      <c r="C56"/>
      <c r="D56"/>
    </row>
    <row r="57" spans="1:4" ht="15" x14ac:dyDescent="0.3">
      <c r="B57"/>
      <c r="C57"/>
      <c r="D57"/>
    </row>
    <row r="58" spans="1:4" ht="15" x14ac:dyDescent="0.3">
      <c r="B58"/>
      <c r="C58"/>
      <c r="D58"/>
    </row>
    <row r="72" spans="1:12" ht="15" x14ac:dyDescent="0.3">
      <c r="B72"/>
      <c r="C72"/>
      <c r="D72"/>
    </row>
    <row r="73" spans="1:12" ht="15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5" x14ac:dyDescent="0.3">
      <c r="B74"/>
      <c r="C74"/>
      <c r="D74"/>
    </row>
    <row r="75" spans="1:12" ht="15" x14ac:dyDescent="0.3">
      <c r="B75"/>
      <c r="C75"/>
      <c r="D75"/>
    </row>
    <row r="76" spans="1:12" ht="15" x14ac:dyDescent="0.3">
      <c r="B76"/>
      <c r="C76"/>
      <c r="D76"/>
    </row>
    <row r="77" spans="1:12" ht="15" x14ac:dyDescent="0.3">
      <c r="B77"/>
      <c r="C77"/>
      <c r="D77"/>
    </row>
    <row r="78" spans="1:12" ht="15" x14ac:dyDescent="0.3">
      <c r="B78"/>
      <c r="C78"/>
      <c r="D78"/>
    </row>
  </sheetData>
  <mergeCells count="3">
    <mergeCell ref="A1:F1"/>
    <mergeCell ref="B2:E2"/>
    <mergeCell ref="A73:L7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70" zoomScaleNormal="70" workbookViewId="0">
      <selection activeCell="A40" sqref="A40:L46"/>
    </sheetView>
  </sheetViews>
  <sheetFormatPr baseColWidth="10" defaultRowHeight="12.75" x14ac:dyDescent="0.2"/>
  <cols>
    <col min="1" max="13" width="11.42578125" style="1"/>
    <col min="14" max="21" width="11.28515625" style="1" customWidth="1"/>
    <col min="22" max="24" width="6.5703125" style="1" bestFit="1" customWidth="1"/>
    <col min="25" max="25" width="6.5703125" style="1" customWidth="1"/>
    <col min="26" max="26" width="6.5703125" style="1" bestFit="1" customWidth="1"/>
    <col min="27" max="16384" width="11.42578125" style="1"/>
  </cols>
  <sheetData>
    <row r="1" spans="1:13" x14ac:dyDescent="0.2">
      <c r="A1" s="13" t="s">
        <v>17</v>
      </c>
      <c r="B1" s="13"/>
      <c r="C1" s="13"/>
      <c r="D1" s="13"/>
      <c r="E1" s="13"/>
      <c r="F1" s="13"/>
    </row>
    <row r="2" spans="1:13" x14ac:dyDescent="0.2">
      <c r="A2" s="2" t="s">
        <v>0</v>
      </c>
      <c r="B2" s="13" t="s">
        <v>18</v>
      </c>
      <c r="C2" s="13"/>
      <c r="D2" s="13"/>
      <c r="E2" s="13"/>
    </row>
    <row r="3" spans="1:13" x14ac:dyDescent="0.2">
      <c r="A3" s="1" t="s">
        <v>1</v>
      </c>
    </row>
    <row r="4" spans="1:13" x14ac:dyDescent="0.2">
      <c r="A4" s="2"/>
      <c r="B4" s="3"/>
    </row>
    <row r="5" spans="1:13" x14ac:dyDescent="0.2">
      <c r="A5" s="4" t="s">
        <v>15</v>
      </c>
      <c r="B5" s="5"/>
      <c r="C5" s="5" t="s">
        <v>2</v>
      </c>
      <c r="D5" s="5"/>
      <c r="E5" s="5"/>
      <c r="F5" s="5"/>
      <c r="G5" s="2"/>
    </row>
    <row r="6" spans="1:13" x14ac:dyDescent="0.2">
      <c r="A6" s="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6" t="s">
        <v>10</v>
      </c>
      <c r="I6" s="7" t="s">
        <v>11</v>
      </c>
      <c r="J6" s="7" t="s">
        <v>12</v>
      </c>
      <c r="K6" s="6" t="s">
        <v>13</v>
      </c>
      <c r="L6" s="6" t="s">
        <v>14</v>
      </c>
    </row>
    <row r="7" spans="1:13" ht="15" x14ac:dyDescent="0.3">
      <c r="A7" s="8">
        <v>0</v>
      </c>
      <c r="B7" s="11">
        <v>0.246</v>
      </c>
      <c r="C7" s="11">
        <v>0.24099999999999999</v>
      </c>
      <c r="D7" s="11">
        <v>0.24199999999999999</v>
      </c>
      <c r="E7" s="1">
        <f t="shared" ref="E7:E14" si="0">AVERAGE(B7:D7)</f>
        <v>0.24299999999999999</v>
      </c>
      <c r="F7" s="1">
        <f t="shared" ref="F7:F14" si="1">STDEV(B7:D7)</f>
        <v>2.6457513110645929E-3</v>
      </c>
      <c r="G7" s="1">
        <f t="shared" ref="G7:G14" si="2">STDEV(B7:D7)/SQRT(3)</f>
        <v>1.5275252316519481E-3</v>
      </c>
      <c r="H7" s="1">
        <f t="shared" ref="H7:H14" si="3">((E7*100)/E$7)</f>
        <v>100</v>
      </c>
      <c r="I7" s="1">
        <f t="shared" ref="I7:I14" si="4">100-H7</f>
        <v>0</v>
      </c>
      <c r="K7" s="1">
        <v>1</v>
      </c>
    </row>
    <row r="8" spans="1:13" ht="15" x14ac:dyDescent="0.3">
      <c r="A8" s="9">
        <v>7.81</v>
      </c>
      <c r="B8" s="11"/>
      <c r="C8" s="11"/>
      <c r="D8" s="11"/>
      <c r="E8" s="1" t="e">
        <f>AVERAGE(B8:D8)</f>
        <v>#DIV/0!</v>
      </c>
      <c r="F8" s="1" t="e">
        <f>STDEV(B8:D8)</f>
        <v>#DIV/0!</v>
      </c>
      <c r="G8" s="1" t="e">
        <f t="shared" si="2"/>
        <v>#DIV/0!</v>
      </c>
      <c r="H8" s="1" t="e">
        <f t="shared" si="3"/>
        <v>#DIV/0!</v>
      </c>
      <c r="I8" s="1" t="e">
        <f t="shared" si="4"/>
        <v>#DIV/0!</v>
      </c>
      <c r="J8" s="1" t="e">
        <f>((I8*G8/E8))</f>
        <v>#DIV/0!</v>
      </c>
      <c r="K8" s="1" t="e">
        <f>H8/H$7</f>
        <v>#DIV/0!</v>
      </c>
      <c r="L8" s="1" t="e">
        <f>TTEST(B$7:D$7,B8:D8,1,1)</f>
        <v>#DIV/0!</v>
      </c>
    </row>
    <row r="9" spans="1:13" ht="15" x14ac:dyDescent="0.3">
      <c r="A9" s="9">
        <v>15.62</v>
      </c>
      <c r="B9" s="11"/>
      <c r="C9" s="11"/>
      <c r="D9" s="11"/>
      <c r="E9" s="1" t="e">
        <f>AVERAGE(B9:D9)</f>
        <v>#DIV/0!</v>
      </c>
      <c r="F9" s="1" t="e">
        <f>STDEV(B9:D9)</f>
        <v>#DIV/0!</v>
      </c>
      <c r="G9" s="1" t="e">
        <f t="shared" si="2"/>
        <v>#DIV/0!</v>
      </c>
      <c r="H9" s="1" t="e">
        <f t="shared" si="3"/>
        <v>#DIV/0!</v>
      </c>
      <c r="I9" s="1" t="e">
        <f t="shared" si="4"/>
        <v>#DIV/0!</v>
      </c>
      <c r="J9" s="1" t="e">
        <f t="shared" ref="J9:J14" si="5">((I9*G9/E9))</f>
        <v>#DIV/0!</v>
      </c>
      <c r="K9" s="1" t="e">
        <f t="shared" ref="K9:K14" si="6">H9/H$7</f>
        <v>#DIV/0!</v>
      </c>
      <c r="L9" s="1" t="e">
        <f>TTEST(B$7:D$7,B9:D9,1,1)</f>
        <v>#DIV/0!</v>
      </c>
    </row>
    <row r="10" spans="1:13" ht="15" x14ac:dyDescent="0.3">
      <c r="A10" s="9">
        <v>31.25</v>
      </c>
      <c r="B10" s="11"/>
      <c r="C10" s="11"/>
      <c r="D10" s="11"/>
      <c r="E10" s="1" t="e">
        <f>AVERAGE(B10:D10)</f>
        <v>#DIV/0!</v>
      </c>
      <c r="F10" s="1" t="e">
        <f>STDEV(B10:D10)</f>
        <v>#DIV/0!</v>
      </c>
      <c r="G10" s="1" t="e">
        <f t="shared" si="2"/>
        <v>#DIV/0!</v>
      </c>
      <c r="H10" s="1" t="e">
        <f t="shared" si="3"/>
        <v>#DIV/0!</v>
      </c>
      <c r="I10" s="1" t="e">
        <f t="shared" si="4"/>
        <v>#DIV/0!</v>
      </c>
      <c r="J10" s="1" t="e">
        <f t="shared" si="5"/>
        <v>#DIV/0!</v>
      </c>
      <c r="K10" s="1" t="e">
        <f t="shared" si="6"/>
        <v>#DIV/0!</v>
      </c>
      <c r="L10" s="1" t="e">
        <f>TTEST(B$7:D$7,B10:D10,1,1)</f>
        <v>#DIV/0!</v>
      </c>
    </row>
    <row r="11" spans="1:13" ht="15" x14ac:dyDescent="0.3">
      <c r="A11" s="9">
        <v>62.5</v>
      </c>
      <c r="B11" s="11"/>
      <c r="C11" s="11"/>
      <c r="D11" s="11"/>
      <c r="E11" s="1" t="e">
        <f>AVERAGE(B11:D11)</f>
        <v>#DIV/0!</v>
      </c>
      <c r="F11" s="1" t="e">
        <f>STDEV(B11:D11)</f>
        <v>#DIV/0!</v>
      </c>
      <c r="G11" s="1" t="e">
        <f t="shared" si="2"/>
        <v>#DIV/0!</v>
      </c>
      <c r="H11" s="1" t="e">
        <f t="shared" si="3"/>
        <v>#DIV/0!</v>
      </c>
      <c r="I11" s="1" t="e">
        <f t="shared" si="4"/>
        <v>#DIV/0!</v>
      </c>
      <c r="J11" s="1" t="e">
        <f t="shared" si="5"/>
        <v>#DIV/0!</v>
      </c>
      <c r="K11" s="1" t="e">
        <f t="shared" si="6"/>
        <v>#DIV/0!</v>
      </c>
      <c r="L11" s="1" t="e">
        <f>TTEST(B$7:D$7,B11:D11,1,1)</f>
        <v>#DIV/0!</v>
      </c>
    </row>
    <row r="12" spans="1:13" ht="15" x14ac:dyDescent="0.3">
      <c r="A12" s="9">
        <v>125</v>
      </c>
      <c r="B12" s="11"/>
      <c r="C12" s="11"/>
      <c r="D12" s="11"/>
      <c r="E12" s="1" t="e">
        <f>AVERAGE(B12:D12)</f>
        <v>#DIV/0!</v>
      </c>
      <c r="F12" s="1" t="e">
        <f>STDEV(B12:D12)</f>
        <v>#DIV/0!</v>
      </c>
      <c r="G12" s="1" t="e">
        <f t="shared" si="2"/>
        <v>#DIV/0!</v>
      </c>
      <c r="H12" s="1" t="e">
        <f t="shared" si="3"/>
        <v>#DIV/0!</v>
      </c>
      <c r="I12" s="1" t="e">
        <f t="shared" si="4"/>
        <v>#DIV/0!</v>
      </c>
      <c r="J12" s="1" t="e">
        <f t="shared" si="5"/>
        <v>#DIV/0!</v>
      </c>
      <c r="K12" s="1" t="e">
        <f t="shared" si="6"/>
        <v>#DIV/0!</v>
      </c>
      <c r="L12" s="1" t="e">
        <f>TTEST(B$7:D$7,B12:D12,1,1)</f>
        <v>#DIV/0!</v>
      </c>
    </row>
    <row r="13" spans="1:13" ht="15" x14ac:dyDescent="0.3">
      <c r="A13" s="9">
        <v>250</v>
      </c>
      <c r="B13" s="11">
        <v>6.5000000000000002E-2</v>
      </c>
      <c r="C13" s="11">
        <v>6.8000000000000005E-2</v>
      </c>
      <c r="D13" s="11">
        <v>6.9000000000000006E-2</v>
      </c>
      <c r="E13" s="1">
        <f t="shared" si="0"/>
        <v>6.7333333333333342E-2</v>
      </c>
      <c r="F13" s="1">
        <f t="shared" si="1"/>
        <v>2.0816659994661348E-3</v>
      </c>
      <c r="G13" s="1">
        <f t="shared" si="2"/>
        <v>1.2018504251546643E-3</v>
      </c>
      <c r="H13" s="1">
        <f t="shared" si="3"/>
        <v>27.709190672153639</v>
      </c>
      <c r="I13" s="1">
        <f t="shared" si="4"/>
        <v>72.290809327846361</v>
      </c>
      <c r="J13" s="1">
        <f t="shared" si="5"/>
        <v>1.2903377216650531</v>
      </c>
      <c r="K13" s="1">
        <f t="shared" si="6"/>
        <v>0.27709190672153639</v>
      </c>
      <c r="L13" s="1">
        <f t="shared" ref="L13:L14" si="7">TTEST(B$7:D$7,B13:D13,1,1)</f>
        <v>1.151804208569348E-4</v>
      </c>
    </row>
    <row r="14" spans="1:13" ht="15" x14ac:dyDescent="0.3">
      <c r="A14" s="9">
        <v>500</v>
      </c>
      <c r="B14" s="11"/>
      <c r="C14" s="11"/>
      <c r="D14" s="11"/>
      <c r="E14" s="1" t="e">
        <f t="shared" si="0"/>
        <v>#DIV/0!</v>
      </c>
      <c r="F14" s="1" t="e">
        <f t="shared" si="1"/>
        <v>#DIV/0!</v>
      </c>
      <c r="G14" s="1" t="e">
        <f t="shared" si="2"/>
        <v>#DIV/0!</v>
      </c>
      <c r="H14" s="1" t="e">
        <f t="shared" si="3"/>
        <v>#DIV/0!</v>
      </c>
      <c r="I14" s="1" t="e">
        <f t="shared" si="4"/>
        <v>#DIV/0!</v>
      </c>
      <c r="J14" s="1" t="e">
        <f t="shared" si="5"/>
        <v>#DIV/0!</v>
      </c>
      <c r="K14" s="1" t="e">
        <f t="shared" si="6"/>
        <v>#DIV/0!</v>
      </c>
      <c r="L14" s="1" t="e">
        <f t="shared" si="7"/>
        <v>#DIV/0!</v>
      </c>
    </row>
    <row r="15" spans="1:13" ht="15" x14ac:dyDescent="0.3">
      <c r="B15"/>
      <c r="C15"/>
      <c r="D15"/>
    </row>
    <row r="16" spans="1:13" ht="15" x14ac:dyDescent="0.3">
      <c r="B16"/>
      <c r="C16"/>
      <c r="D16"/>
      <c r="M16" s="10"/>
    </row>
    <row r="17" spans="1:17" ht="15" x14ac:dyDescent="0.3">
      <c r="B17"/>
      <c r="C17"/>
      <c r="D17"/>
    </row>
    <row r="18" spans="1:17" ht="15" x14ac:dyDescent="0.3">
      <c r="B18"/>
      <c r="C18"/>
      <c r="D18"/>
      <c r="O18"/>
      <c r="P18"/>
      <c r="Q18"/>
    </row>
    <row r="19" spans="1:17" ht="15" x14ac:dyDescent="0.3">
      <c r="B19"/>
      <c r="C19"/>
      <c r="D19"/>
      <c r="O19"/>
      <c r="P19"/>
    </row>
    <row r="20" spans="1:17" ht="15" x14ac:dyDescent="0.3">
      <c r="B20"/>
      <c r="C20"/>
      <c r="D20"/>
    </row>
    <row r="21" spans="1:17" ht="15" x14ac:dyDescent="0.3">
      <c r="B21"/>
      <c r="C21"/>
      <c r="D21"/>
    </row>
    <row r="22" spans="1:17" ht="15" x14ac:dyDescent="0.3">
      <c r="B22"/>
      <c r="C22"/>
      <c r="D22"/>
    </row>
    <row r="24" spans="1:17" x14ac:dyDescent="0.2">
      <c r="A24" s="4" t="s">
        <v>16</v>
      </c>
      <c r="B24" s="5"/>
      <c r="C24" s="5" t="s">
        <v>2</v>
      </c>
      <c r="D24" s="5"/>
      <c r="E24" s="5"/>
      <c r="F24" s="5"/>
      <c r="G24" s="2"/>
    </row>
    <row r="25" spans="1:17" x14ac:dyDescent="0.2">
      <c r="A25" s="6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6" t="s">
        <v>9</v>
      </c>
      <c r="H25" s="6" t="s">
        <v>10</v>
      </c>
      <c r="I25" s="7" t="s">
        <v>11</v>
      </c>
      <c r="J25" s="7"/>
      <c r="K25" s="6" t="s">
        <v>13</v>
      </c>
      <c r="L25" s="6" t="s">
        <v>14</v>
      </c>
    </row>
    <row r="26" spans="1:17" ht="15" x14ac:dyDescent="0.3">
      <c r="A26" s="8">
        <v>0</v>
      </c>
      <c r="B26" s="11">
        <v>0.52700000000000002</v>
      </c>
      <c r="C26" s="11">
        <v>0.41</v>
      </c>
      <c r="D26" s="11">
        <v>0.442</v>
      </c>
      <c r="E26" s="1">
        <f t="shared" ref="E26:E33" si="8">AVERAGE(B26:D26)</f>
        <v>0.45966666666666667</v>
      </c>
      <c r="F26" s="1">
        <f t="shared" ref="F26:F33" si="9">STDEV(B26:D26)</f>
        <v>6.0467622190171925E-2</v>
      </c>
      <c r="G26" s="1">
        <f>STDEV(B26:D26)/SQRT(3)</f>
        <v>3.4910997948752354E-2</v>
      </c>
      <c r="H26" s="1">
        <v>100</v>
      </c>
      <c r="I26" s="1">
        <v>0</v>
      </c>
      <c r="K26" s="1">
        <v>1</v>
      </c>
    </row>
    <row r="27" spans="1:17" ht="15" x14ac:dyDescent="0.3">
      <c r="A27" s="9">
        <v>7.81</v>
      </c>
      <c r="B27" s="11"/>
      <c r="C27" s="11"/>
      <c r="D27" s="11"/>
      <c r="E27" s="1" t="e">
        <f t="shared" si="8"/>
        <v>#DIV/0!</v>
      </c>
      <c r="F27" s="1" t="e">
        <f t="shared" si="9"/>
        <v>#DIV/0!</v>
      </c>
      <c r="G27" s="1" t="e">
        <f t="shared" ref="G27:G33" si="10">STDEV(B27:D27)/SQRT(3)</f>
        <v>#DIV/0!</v>
      </c>
      <c r="H27" s="1" t="e">
        <f t="shared" ref="H27:H33" si="11">((E27*100)/E$26)</f>
        <v>#DIV/0!</v>
      </c>
      <c r="I27" s="1" t="e">
        <f t="shared" ref="I27:I33" si="12">100-H27</f>
        <v>#DIV/0!</v>
      </c>
      <c r="J27" s="1" t="e">
        <f t="shared" ref="J27:J33" si="13">((I27*G27/E27))</f>
        <v>#DIV/0!</v>
      </c>
      <c r="K27" s="1" t="e">
        <f t="shared" ref="K27:K33" si="14">H27/H$26</f>
        <v>#DIV/0!</v>
      </c>
      <c r="L27" s="1" t="e">
        <f t="shared" ref="L27:L33" si="15">TTEST(B$26:D$26,B27:D27,1,1)</f>
        <v>#DIV/0!</v>
      </c>
    </row>
    <row r="28" spans="1:17" ht="15" x14ac:dyDescent="0.3">
      <c r="A28" s="9">
        <v>15.62</v>
      </c>
      <c r="B28" s="11"/>
      <c r="C28" s="11"/>
      <c r="D28" s="11"/>
      <c r="E28" s="1" t="e">
        <f t="shared" si="8"/>
        <v>#DIV/0!</v>
      </c>
      <c r="F28" s="1" t="e">
        <f t="shared" si="9"/>
        <v>#DIV/0!</v>
      </c>
      <c r="G28" s="1" t="e">
        <f t="shared" si="10"/>
        <v>#DIV/0!</v>
      </c>
      <c r="H28" s="1" t="e">
        <f t="shared" si="11"/>
        <v>#DIV/0!</v>
      </c>
      <c r="I28" s="1" t="e">
        <f t="shared" si="12"/>
        <v>#DIV/0!</v>
      </c>
      <c r="J28" s="1" t="e">
        <f t="shared" si="13"/>
        <v>#DIV/0!</v>
      </c>
      <c r="K28" s="1" t="e">
        <f t="shared" si="14"/>
        <v>#DIV/0!</v>
      </c>
      <c r="L28" s="1" t="e">
        <f t="shared" si="15"/>
        <v>#DIV/0!</v>
      </c>
    </row>
    <row r="29" spans="1:17" ht="15" x14ac:dyDescent="0.3">
      <c r="A29" s="9">
        <v>31.25</v>
      </c>
      <c r="B29" s="11"/>
      <c r="C29" s="11"/>
      <c r="D29" s="11"/>
      <c r="E29" s="1" t="e">
        <f t="shared" si="8"/>
        <v>#DIV/0!</v>
      </c>
      <c r="F29" s="1" t="e">
        <f t="shared" si="9"/>
        <v>#DIV/0!</v>
      </c>
      <c r="G29" s="1" t="e">
        <f t="shared" si="10"/>
        <v>#DIV/0!</v>
      </c>
      <c r="H29" s="1" t="e">
        <f t="shared" si="11"/>
        <v>#DIV/0!</v>
      </c>
      <c r="I29" s="1" t="e">
        <f t="shared" si="12"/>
        <v>#DIV/0!</v>
      </c>
      <c r="J29" s="1" t="e">
        <f t="shared" si="13"/>
        <v>#DIV/0!</v>
      </c>
      <c r="K29" s="1" t="e">
        <f t="shared" si="14"/>
        <v>#DIV/0!</v>
      </c>
      <c r="L29" s="1" t="e">
        <f t="shared" si="15"/>
        <v>#DIV/0!</v>
      </c>
    </row>
    <row r="30" spans="1:17" ht="15" x14ac:dyDescent="0.3">
      <c r="A30" s="9">
        <v>62.5</v>
      </c>
      <c r="B30" s="11">
        <v>0.183</v>
      </c>
      <c r="C30" s="11">
        <v>0.13300000000000001</v>
      </c>
      <c r="D30" s="11">
        <v>0.115</v>
      </c>
      <c r="E30" s="1">
        <f t="shared" si="8"/>
        <v>0.14366666666666666</v>
      </c>
      <c r="F30" s="1">
        <f t="shared" si="9"/>
        <v>3.5232560697930224E-2</v>
      </c>
      <c r="G30" s="1">
        <f t="shared" si="10"/>
        <v>2.0341528403189844E-2</v>
      </c>
      <c r="H30" s="1">
        <f t="shared" si="11"/>
        <v>31.254532269760698</v>
      </c>
      <c r="I30" s="1">
        <f t="shared" si="12"/>
        <v>68.745467730239298</v>
      </c>
      <c r="J30" s="1">
        <f t="shared" si="13"/>
        <v>9.7335583602684466</v>
      </c>
      <c r="K30" s="1">
        <f t="shared" si="14"/>
        <v>0.31254532269760699</v>
      </c>
      <c r="L30" s="1">
        <f t="shared" si="15"/>
        <v>2.0123676696919201E-3</v>
      </c>
    </row>
    <row r="31" spans="1:17" ht="15" x14ac:dyDescent="0.3">
      <c r="A31" s="9">
        <v>125</v>
      </c>
      <c r="B31" s="11">
        <v>0.13</v>
      </c>
      <c r="C31" s="11">
        <v>0.11600000000000001</v>
      </c>
      <c r="D31" s="11">
        <v>0.11</v>
      </c>
      <c r="E31" s="1">
        <f t="shared" si="8"/>
        <v>0.11866666666666666</v>
      </c>
      <c r="F31" s="1">
        <f t="shared" si="9"/>
        <v>1.0263202878893769E-2</v>
      </c>
      <c r="G31" s="1">
        <f t="shared" si="10"/>
        <v>5.9254629448770605E-3</v>
      </c>
      <c r="H31" s="1">
        <f t="shared" si="11"/>
        <v>25.815808556925305</v>
      </c>
      <c r="I31" s="1">
        <f t="shared" si="12"/>
        <v>74.184191443074695</v>
      </c>
      <c r="J31" s="1">
        <f t="shared" si="13"/>
        <v>3.7042894170640879</v>
      </c>
      <c r="K31" s="1">
        <f t="shared" si="14"/>
        <v>0.25815808556925307</v>
      </c>
      <c r="L31" s="1">
        <f t="shared" si="15"/>
        <v>3.8437859786824595E-3</v>
      </c>
    </row>
    <row r="32" spans="1:17" ht="15" x14ac:dyDescent="0.3">
      <c r="A32" s="9">
        <v>250</v>
      </c>
      <c r="B32" s="11">
        <v>0.105</v>
      </c>
      <c r="C32" s="11">
        <v>0.105</v>
      </c>
      <c r="D32" s="11">
        <v>0.106</v>
      </c>
      <c r="E32" s="1">
        <f t="shared" si="8"/>
        <v>0.10533333333333333</v>
      </c>
      <c r="F32" s="1">
        <f t="shared" si="9"/>
        <v>5.7735026918962634E-4</v>
      </c>
      <c r="G32" s="1">
        <f t="shared" si="10"/>
        <v>3.333333333333337E-4</v>
      </c>
      <c r="H32" s="1">
        <f t="shared" si="11"/>
        <v>22.915155910079768</v>
      </c>
      <c r="I32" s="1">
        <f t="shared" si="12"/>
        <v>77.084844089920239</v>
      </c>
      <c r="J32" s="1">
        <f t="shared" si="13"/>
        <v>0.24393938003139343</v>
      </c>
      <c r="K32" s="1">
        <f t="shared" si="14"/>
        <v>0.22915155910079768</v>
      </c>
      <c r="L32" s="1">
        <f t="shared" si="15"/>
        <v>4.8073363829350705E-3</v>
      </c>
    </row>
    <row r="33" spans="1:12" ht="15" x14ac:dyDescent="0.3">
      <c r="A33" s="9">
        <v>500</v>
      </c>
      <c r="B33" s="11">
        <v>0.114</v>
      </c>
      <c r="C33" s="11">
        <v>0.11700000000000001</v>
      </c>
      <c r="D33" s="11">
        <v>0.13300000000000001</v>
      </c>
      <c r="E33" s="1">
        <f t="shared" si="8"/>
        <v>0.12133333333333333</v>
      </c>
      <c r="F33" s="1">
        <f t="shared" si="9"/>
        <v>1.021436896402971E-2</v>
      </c>
      <c r="G33" s="1">
        <f t="shared" si="10"/>
        <v>5.897268670984712E-3</v>
      </c>
      <c r="H33" s="1">
        <f t="shared" si="11"/>
        <v>26.395939086294415</v>
      </c>
      <c r="I33" s="1">
        <f t="shared" si="12"/>
        <v>73.604060913705581</v>
      </c>
      <c r="J33" s="1">
        <f t="shared" si="13"/>
        <v>3.5774416688212609</v>
      </c>
      <c r="K33" s="1">
        <f t="shared" si="14"/>
        <v>0.26395939086294418</v>
      </c>
      <c r="L33" s="1">
        <f t="shared" si="15"/>
        <v>6.0688649343233151E-3</v>
      </c>
    </row>
    <row r="34" spans="1:12" ht="15" x14ac:dyDescent="0.3">
      <c r="B34"/>
      <c r="C34"/>
      <c r="D34"/>
    </row>
    <row r="35" spans="1:12" ht="15" x14ac:dyDescent="0.3">
      <c r="B35"/>
      <c r="C35"/>
      <c r="D35"/>
    </row>
    <row r="36" spans="1:12" ht="15" x14ac:dyDescent="0.3">
      <c r="B36"/>
      <c r="C36"/>
      <c r="D36"/>
    </row>
    <row r="37" spans="1:12" ht="15" x14ac:dyDescent="0.3">
      <c r="B37"/>
      <c r="C37"/>
      <c r="D37"/>
    </row>
    <row r="38" spans="1:12" ht="15" x14ac:dyDescent="0.3">
      <c r="B38"/>
      <c r="C38"/>
      <c r="D38"/>
    </row>
    <row r="39" spans="1:12" ht="15" x14ac:dyDescent="0.3">
      <c r="B39"/>
      <c r="C39"/>
      <c r="D39"/>
    </row>
    <row r="40" spans="1:12" ht="15" x14ac:dyDescent="0.3">
      <c r="A40" s="17"/>
      <c r="B40" s="19"/>
      <c r="C40" s="19"/>
      <c r="D40" s="19"/>
      <c r="E40" s="17"/>
      <c r="F40" s="17"/>
      <c r="G40" s="17"/>
      <c r="H40" s="17"/>
      <c r="I40" s="17"/>
      <c r="J40" s="17"/>
      <c r="K40" s="17"/>
      <c r="L40" s="17"/>
    </row>
    <row r="41" spans="1:12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">
      <c r="A42" s="15"/>
      <c r="B42" s="16"/>
      <c r="C42" s="16"/>
      <c r="D42" s="16"/>
      <c r="E42" s="16"/>
      <c r="F42" s="16"/>
      <c r="G42" s="15"/>
      <c r="H42" s="17"/>
      <c r="I42" s="17"/>
      <c r="J42" s="17"/>
      <c r="K42" s="17"/>
      <c r="L42" s="17"/>
    </row>
    <row r="43" spans="1:12" x14ac:dyDescent="0.2">
      <c r="A43" s="18"/>
      <c r="B43" s="16"/>
      <c r="C43" s="16"/>
      <c r="D43" s="16"/>
      <c r="E43" s="16"/>
      <c r="F43" s="16"/>
      <c r="G43" s="18"/>
      <c r="H43" s="18"/>
      <c r="I43" s="18"/>
      <c r="J43" s="18"/>
      <c r="K43" s="18"/>
      <c r="L43" s="18"/>
    </row>
    <row r="44" spans="1:12" ht="15" x14ac:dyDescent="0.3">
      <c r="A44" s="20"/>
      <c r="B44" s="21"/>
      <c r="C44" s="21"/>
      <c r="D44" s="22"/>
      <c r="E44" s="17"/>
      <c r="F44" s="17"/>
      <c r="G44" s="17"/>
      <c r="H44" s="17"/>
      <c r="I44" s="17"/>
      <c r="J44" s="17"/>
      <c r="K44" s="17"/>
      <c r="L44" s="17"/>
    </row>
    <row r="45" spans="1:12" ht="15" x14ac:dyDescent="0.3">
      <c r="A45" s="23"/>
      <c r="B45" s="21"/>
      <c r="C45" s="21"/>
      <c r="D45" s="22"/>
      <c r="E45" s="17"/>
      <c r="F45" s="17"/>
      <c r="G45" s="17"/>
      <c r="H45" s="17"/>
      <c r="I45" s="17"/>
      <c r="J45" s="17"/>
      <c r="K45" s="17"/>
      <c r="L45" s="17"/>
    </row>
    <row r="46" spans="1:12" ht="15" x14ac:dyDescent="0.3">
      <c r="A46" s="23"/>
      <c r="B46" s="21"/>
      <c r="C46" s="21"/>
      <c r="D46" s="22"/>
      <c r="E46" s="17"/>
      <c r="F46" s="17"/>
      <c r="G46" s="17"/>
      <c r="H46" s="17"/>
      <c r="I46" s="17"/>
      <c r="J46" s="17"/>
      <c r="K46" s="17"/>
      <c r="L46" s="17"/>
    </row>
    <row r="47" spans="1:12" ht="15" x14ac:dyDescent="0.3">
      <c r="A47" s="9"/>
      <c r="B47" s="12"/>
      <c r="C47" s="12"/>
      <c r="D47" s="11"/>
    </row>
    <row r="48" spans="1:12" ht="15" x14ac:dyDescent="0.3">
      <c r="A48" s="9"/>
      <c r="B48" s="12"/>
      <c r="C48" s="12"/>
      <c r="D48" s="11"/>
    </row>
    <row r="49" spans="1:4" ht="15" x14ac:dyDescent="0.3">
      <c r="A49" s="9"/>
      <c r="B49" s="12"/>
      <c r="C49" s="12"/>
      <c r="D49" s="11"/>
    </row>
    <row r="50" spans="1:4" ht="15" x14ac:dyDescent="0.3">
      <c r="A50" s="9"/>
      <c r="B50" s="12"/>
      <c r="C50" s="12"/>
      <c r="D50" s="11"/>
    </row>
    <row r="51" spans="1:4" ht="15" x14ac:dyDescent="0.3">
      <c r="A51" s="9"/>
      <c r="B51" s="12"/>
      <c r="C51" s="12"/>
      <c r="D51" s="11"/>
    </row>
    <row r="52" spans="1:4" ht="15" x14ac:dyDescent="0.3">
      <c r="B52" s="12"/>
      <c r="C52" s="12"/>
      <c r="D52"/>
    </row>
    <row r="53" spans="1:4" ht="15" x14ac:dyDescent="0.3">
      <c r="B53"/>
      <c r="C53"/>
      <c r="D53"/>
    </row>
    <row r="54" spans="1:4" ht="15" x14ac:dyDescent="0.3">
      <c r="B54"/>
      <c r="C54"/>
      <c r="D54"/>
    </row>
    <row r="55" spans="1:4" ht="15" x14ac:dyDescent="0.3">
      <c r="B55"/>
      <c r="C55"/>
      <c r="D55"/>
    </row>
    <row r="56" spans="1:4" ht="15" x14ac:dyDescent="0.3">
      <c r="B56"/>
      <c r="C56"/>
      <c r="D56"/>
    </row>
    <row r="57" spans="1:4" ht="15" x14ac:dyDescent="0.3">
      <c r="B57"/>
      <c r="C57"/>
      <c r="D57"/>
    </row>
    <row r="58" spans="1:4" ht="15" x14ac:dyDescent="0.3">
      <c r="B58"/>
      <c r="C58"/>
      <c r="D58"/>
    </row>
    <row r="72" spans="1:12" ht="15" x14ac:dyDescent="0.3">
      <c r="B72"/>
      <c r="C72"/>
      <c r="D72"/>
    </row>
    <row r="73" spans="1:12" ht="15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5" x14ac:dyDescent="0.3">
      <c r="B74"/>
      <c r="C74"/>
      <c r="D74"/>
    </row>
    <row r="75" spans="1:12" ht="15" x14ac:dyDescent="0.3">
      <c r="B75"/>
      <c r="C75"/>
      <c r="D75"/>
    </row>
    <row r="76" spans="1:12" ht="15" x14ac:dyDescent="0.3">
      <c r="B76"/>
      <c r="C76"/>
      <c r="D76"/>
    </row>
    <row r="77" spans="1:12" ht="15" x14ac:dyDescent="0.3">
      <c r="B77"/>
      <c r="C77"/>
      <c r="D77"/>
    </row>
    <row r="78" spans="1:12" ht="15" x14ac:dyDescent="0.3">
      <c r="B78"/>
      <c r="C78"/>
      <c r="D78"/>
    </row>
  </sheetData>
  <mergeCells count="3">
    <mergeCell ref="A1:F1"/>
    <mergeCell ref="B2:E2"/>
    <mergeCell ref="A73:L73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Chlorella Cloroformico</vt:lpstr>
      <vt:lpstr>Chlorella Hexanico</vt:lpstr>
      <vt:lpstr>Scenedesmus Cloroformico</vt:lpstr>
      <vt:lpstr>Scenedesmus Hexanico</vt:lpstr>
      <vt:lpstr>Vincristine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LABGEN</cp:lastModifiedBy>
  <dcterms:created xsi:type="dcterms:W3CDTF">2013-05-20T04:30:01Z</dcterms:created>
  <dcterms:modified xsi:type="dcterms:W3CDTF">2018-01-08T17:10:47Z</dcterms:modified>
</cp:coreProperties>
</file>