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/>
  <mc:AlternateContent xmlns:mc="http://schemas.openxmlformats.org/markup-compatibility/2006">
    <mc:Choice Requires="x15">
      <x15ac:absPath xmlns:x15ac="http://schemas.microsoft.com/office/spreadsheetml/2010/11/ac" url="/Users/nhs90247/Desktop/fat mouse /"/>
    </mc:Choice>
  </mc:AlternateContent>
  <bookViews>
    <workbookView xWindow="7020" yWindow="1260" windowWidth="25600" windowHeight="14340" activeTab="2"/>
  </bookViews>
  <sheets>
    <sheet name="Jennie OB Brain TNFa Study Stud" sheetId="1" r:id="rId1"/>
    <sheet name="group means" sheetId="2" r:id="rId2"/>
    <sheet name="graph" sheetId="4" r:id="rId3"/>
    <sheet name="copy" sheetId="3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2" l="1"/>
  <c r="B18" i="2"/>
  <c r="A18" i="2"/>
  <c r="E18" i="2"/>
  <c r="F18" i="2"/>
  <c r="G18" i="2"/>
  <c r="J18" i="2"/>
  <c r="K18" i="2"/>
  <c r="M18" i="2"/>
  <c r="N18" i="2"/>
  <c r="O18" i="2"/>
  <c r="F25" i="2"/>
  <c r="F32" i="2"/>
  <c r="O25" i="2"/>
  <c r="O32" i="2"/>
  <c r="J25" i="2"/>
  <c r="J32" i="2"/>
  <c r="I25" i="2"/>
  <c r="I32" i="2"/>
  <c r="K25" i="2"/>
  <c r="K32" i="2"/>
  <c r="E25" i="3"/>
  <c r="F25" i="3"/>
  <c r="I25" i="3"/>
  <c r="E181" i="3"/>
  <c r="F181" i="3"/>
  <c r="I181" i="3"/>
  <c r="E189" i="3"/>
  <c r="F189" i="3"/>
  <c r="E185" i="3"/>
  <c r="F185" i="3"/>
  <c r="E179" i="3"/>
  <c r="F179" i="3"/>
  <c r="E187" i="3"/>
  <c r="F187" i="3"/>
  <c r="I187" i="3"/>
  <c r="E183" i="3"/>
  <c r="F183" i="3"/>
  <c r="I183" i="3"/>
  <c r="E267" i="3"/>
  <c r="F267" i="3"/>
  <c r="E279" i="3"/>
  <c r="F279" i="3"/>
  <c r="E273" i="3"/>
  <c r="F273" i="3"/>
  <c r="E265" i="3"/>
  <c r="F265" i="3"/>
  <c r="E277" i="3"/>
  <c r="F277" i="3"/>
  <c r="E271" i="3"/>
  <c r="F271" i="3"/>
  <c r="I271" i="3"/>
  <c r="E263" i="3"/>
  <c r="F263" i="3"/>
  <c r="I263" i="3"/>
  <c r="E275" i="3"/>
  <c r="F275" i="3"/>
  <c r="E269" i="3"/>
  <c r="F269" i="3"/>
  <c r="E441" i="3"/>
  <c r="F441" i="3"/>
  <c r="E439" i="3"/>
  <c r="F439" i="3"/>
  <c r="E437" i="3"/>
  <c r="F437" i="3"/>
  <c r="I437" i="3"/>
  <c r="E435" i="3"/>
  <c r="F435" i="3"/>
  <c r="I435" i="3"/>
  <c r="E93" i="3"/>
  <c r="F93" i="3"/>
  <c r="E77" i="3"/>
  <c r="F77" i="3"/>
  <c r="E61" i="3"/>
  <c r="F61" i="3"/>
  <c r="E80" i="3"/>
  <c r="F80" i="3"/>
  <c r="E72" i="3"/>
  <c r="F72" i="3"/>
  <c r="E57" i="3"/>
  <c r="F57" i="3"/>
  <c r="E87" i="3"/>
  <c r="F87" i="3"/>
  <c r="E339" i="3"/>
  <c r="F339" i="3"/>
  <c r="E371" i="3"/>
  <c r="F371" i="3"/>
  <c r="E355" i="3"/>
  <c r="F355" i="3"/>
  <c r="E335" i="3"/>
  <c r="F335" i="3"/>
  <c r="E367" i="3"/>
  <c r="F367" i="3"/>
  <c r="E350" i="3"/>
  <c r="F350" i="3"/>
  <c r="E331" i="3"/>
  <c r="F331" i="3"/>
  <c r="E363" i="3"/>
  <c r="F363" i="3"/>
  <c r="E347" i="3"/>
  <c r="F347" i="3"/>
  <c r="E15" i="3"/>
  <c r="F15" i="3"/>
  <c r="E49" i="3"/>
  <c r="F49" i="3"/>
  <c r="E33" i="3"/>
  <c r="F33" i="3"/>
  <c r="E291" i="3"/>
  <c r="F291" i="3"/>
  <c r="E323" i="3"/>
  <c r="F323" i="3"/>
  <c r="E307" i="3"/>
  <c r="F307" i="3"/>
  <c r="E287" i="3"/>
  <c r="F287" i="3"/>
  <c r="E429" i="3"/>
  <c r="F429" i="3"/>
  <c r="E318" i="3"/>
  <c r="F318" i="3"/>
  <c r="E303" i="3"/>
  <c r="F303" i="3"/>
  <c r="E283" i="3"/>
  <c r="F283" i="3"/>
  <c r="E315" i="3"/>
  <c r="F315" i="3"/>
  <c r="E299" i="3"/>
  <c r="F299" i="3"/>
  <c r="E427" i="3"/>
  <c r="F427" i="3"/>
  <c r="E153" i="3"/>
  <c r="F153" i="3"/>
  <c r="E177" i="3"/>
  <c r="F177" i="3"/>
  <c r="E165" i="3"/>
  <c r="F165" i="3"/>
  <c r="E221" i="3"/>
  <c r="F221" i="3"/>
  <c r="F253" i="3"/>
  <c r="E425" i="3"/>
  <c r="F425" i="3"/>
  <c r="E237" i="3"/>
  <c r="F237" i="3"/>
  <c r="E217" i="3"/>
  <c r="F217" i="3"/>
  <c r="E249" i="3"/>
  <c r="F249" i="3"/>
  <c r="E233" i="3"/>
  <c r="F233" i="3"/>
  <c r="E111" i="3"/>
  <c r="F111" i="3"/>
  <c r="E423" i="3"/>
  <c r="F423" i="3"/>
  <c r="E141" i="3"/>
  <c r="F141" i="3"/>
  <c r="E125" i="3"/>
  <c r="F125" i="3"/>
  <c r="E107" i="3"/>
  <c r="F107" i="3"/>
  <c r="E137" i="3"/>
  <c r="F137" i="3"/>
  <c r="E96" i="3"/>
  <c r="F96" i="3"/>
  <c r="E421" i="3"/>
  <c r="F421" i="3"/>
  <c r="E91" i="3"/>
  <c r="F91" i="3"/>
  <c r="E75" i="3"/>
  <c r="F75" i="3"/>
  <c r="I75" i="3"/>
  <c r="E59" i="3"/>
  <c r="F59" i="3"/>
  <c r="E79" i="3"/>
  <c r="F79" i="3"/>
  <c r="I79" i="3"/>
  <c r="E71" i="3"/>
  <c r="F71" i="3"/>
  <c r="E55" i="3"/>
  <c r="F55" i="3"/>
  <c r="E85" i="3"/>
  <c r="F85" i="3"/>
  <c r="E337" i="3"/>
  <c r="F337" i="3"/>
  <c r="I337" i="3"/>
  <c r="E369" i="3"/>
  <c r="F369" i="3"/>
  <c r="E353" i="3"/>
  <c r="F353" i="3"/>
  <c r="I353" i="3"/>
  <c r="E333" i="3"/>
  <c r="F333" i="3"/>
  <c r="I333" i="3"/>
  <c r="E365" i="3"/>
  <c r="F365" i="3"/>
  <c r="I365" i="3"/>
  <c r="E349" i="3"/>
  <c r="F349" i="3"/>
  <c r="E329" i="3"/>
  <c r="F329" i="3"/>
  <c r="I329" i="3"/>
  <c r="E361" i="3"/>
  <c r="F361" i="3"/>
  <c r="I361" i="3"/>
  <c r="E345" i="3"/>
  <c r="F345" i="3"/>
  <c r="I345" i="3"/>
  <c r="E13" i="3"/>
  <c r="F13" i="3"/>
  <c r="I13" i="3"/>
  <c r="E47" i="3"/>
  <c r="F47" i="3"/>
  <c r="I47" i="3"/>
  <c r="E31" i="3"/>
  <c r="F31" i="3"/>
  <c r="E289" i="3"/>
  <c r="F289" i="3"/>
  <c r="E321" i="3"/>
  <c r="F321" i="3"/>
  <c r="E305" i="3"/>
  <c r="F305" i="3"/>
  <c r="I305" i="3"/>
  <c r="E285" i="3"/>
  <c r="F285" i="3"/>
  <c r="I85" i="3"/>
  <c r="E415" i="3"/>
  <c r="F415" i="3"/>
  <c r="E317" i="3"/>
  <c r="F317" i="3"/>
  <c r="I317" i="3"/>
  <c r="E301" i="3"/>
  <c r="F301" i="3"/>
  <c r="I301" i="3"/>
  <c r="E281" i="3"/>
  <c r="F281" i="3"/>
  <c r="E313" i="3"/>
  <c r="F313" i="3"/>
  <c r="E297" i="3"/>
  <c r="F297" i="3"/>
  <c r="E413" i="3"/>
  <c r="F413" i="3"/>
  <c r="E151" i="3"/>
  <c r="F151" i="3"/>
  <c r="I151" i="3"/>
  <c r="E175" i="3"/>
  <c r="F175" i="3"/>
  <c r="E163" i="3"/>
  <c r="F163" i="3"/>
  <c r="I163" i="3"/>
  <c r="E219" i="3"/>
  <c r="F219" i="3"/>
  <c r="I219" i="3"/>
  <c r="E251" i="3"/>
  <c r="F251" i="3"/>
  <c r="E411" i="3"/>
  <c r="F411" i="3"/>
  <c r="E235" i="3"/>
  <c r="F235" i="3"/>
  <c r="E215" i="3"/>
  <c r="F215" i="3"/>
  <c r="I215" i="3"/>
  <c r="E247" i="3"/>
  <c r="F247" i="3"/>
  <c r="I247" i="3"/>
  <c r="E231" i="3"/>
  <c r="F231" i="3"/>
  <c r="E109" i="3"/>
  <c r="F109" i="3"/>
  <c r="I109" i="3"/>
  <c r="E409" i="3"/>
  <c r="F409" i="3"/>
  <c r="E139" i="3"/>
  <c r="F139" i="3"/>
  <c r="E123" i="3"/>
  <c r="F123" i="3"/>
  <c r="E105" i="3"/>
  <c r="F105" i="3"/>
  <c r="E135" i="3"/>
  <c r="F135" i="3"/>
  <c r="I135" i="3"/>
  <c r="E95" i="3"/>
  <c r="F95" i="3"/>
  <c r="I95" i="3"/>
  <c r="E407" i="3"/>
  <c r="F407" i="3"/>
  <c r="E69" i="3"/>
  <c r="F69" i="3"/>
  <c r="E53" i="3"/>
  <c r="F53" i="3"/>
  <c r="E83" i="3"/>
  <c r="F83" i="3"/>
  <c r="E65" i="3"/>
  <c r="F65" i="3"/>
  <c r="E343" i="3"/>
  <c r="F343" i="3"/>
  <c r="E375" i="3"/>
  <c r="F375" i="3"/>
  <c r="E359" i="3"/>
  <c r="F359" i="3"/>
  <c r="E11" i="3"/>
  <c r="F11" i="3"/>
  <c r="E45" i="3"/>
  <c r="F45" i="3"/>
  <c r="E29" i="3"/>
  <c r="F29" i="3"/>
  <c r="E7" i="3"/>
  <c r="F7" i="3"/>
  <c r="E41" i="3"/>
  <c r="F41" i="3"/>
  <c r="E23" i="3"/>
  <c r="F23" i="3"/>
  <c r="E3" i="3"/>
  <c r="F3" i="3"/>
  <c r="E37" i="3"/>
  <c r="F37" i="3"/>
  <c r="E19" i="3"/>
  <c r="F19" i="3"/>
  <c r="E295" i="3"/>
  <c r="F295" i="3"/>
  <c r="E327" i="3"/>
  <c r="F327" i="3"/>
  <c r="E311" i="3"/>
  <c r="F311" i="3"/>
  <c r="E149" i="3"/>
  <c r="F149" i="3"/>
  <c r="E173" i="3"/>
  <c r="F173" i="3"/>
  <c r="E161" i="3"/>
  <c r="F161" i="3"/>
  <c r="E145" i="3"/>
  <c r="F145" i="3"/>
  <c r="E401" i="3"/>
  <c r="F401" i="3"/>
  <c r="E168" i="3"/>
  <c r="F168" i="3"/>
  <c r="E157" i="3"/>
  <c r="F157" i="3"/>
  <c r="E229" i="3"/>
  <c r="F229" i="3"/>
  <c r="E261" i="3"/>
  <c r="F261" i="3"/>
  <c r="I31" i="3"/>
  <c r="E245" i="3"/>
  <c r="F245" i="3"/>
  <c r="E399" i="3"/>
  <c r="F399" i="3"/>
  <c r="E225" i="3"/>
  <c r="F225" i="3"/>
  <c r="E257" i="3"/>
  <c r="F257" i="3"/>
  <c r="I321" i="3"/>
  <c r="E241" i="3"/>
  <c r="F241" i="3"/>
  <c r="E103" i="3"/>
  <c r="F103" i="3"/>
  <c r="E133" i="3"/>
  <c r="F133" i="3"/>
  <c r="E397" i="3"/>
  <c r="F397" i="3"/>
  <c r="E119" i="3"/>
  <c r="F119" i="3"/>
  <c r="E99" i="3"/>
  <c r="F99" i="3"/>
  <c r="E129" i="3"/>
  <c r="F129" i="3"/>
  <c r="E115" i="3"/>
  <c r="F115" i="3"/>
  <c r="E197" i="3"/>
  <c r="F197" i="3"/>
  <c r="E395" i="3"/>
  <c r="F395" i="3"/>
  <c r="E213" i="3"/>
  <c r="F213" i="3"/>
  <c r="E204" i="3"/>
  <c r="F204" i="3"/>
  <c r="E193" i="3"/>
  <c r="F193" i="3"/>
  <c r="E209" i="3"/>
  <c r="F209" i="3"/>
  <c r="E201" i="3"/>
  <c r="F201" i="3"/>
  <c r="E393" i="3"/>
  <c r="F393" i="3"/>
  <c r="E67" i="3"/>
  <c r="F67" i="3"/>
  <c r="E51" i="3"/>
  <c r="F51" i="3"/>
  <c r="E81" i="3"/>
  <c r="F81" i="3"/>
  <c r="I81" i="3"/>
  <c r="E63" i="3"/>
  <c r="F63" i="3"/>
  <c r="I63" i="3"/>
  <c r="E341" i="3"/>
  <c r="F341" i="3"/>
  <c r="I341" i="3"/>
  <c r="E373" i="3"/>
  <c r="F373" i="3"/>
  <c r="I373" i="3"/>
  <c r="E357" i="3"/>
  <c r="F357" i="3"/>
  <c r="I357" i="3"/>
  <c r="E9" i="3"/>
  <c r="F9" i="3"/>
  <c r="I9" i="3"/>
  <c r="E43" i="3"/>
  <c r="F43" i="3"/>
  <c r="I43" i="3"/>
  <c r="E27" i="3"/>
  <c r="F27" i="3"/>
  <c r="E5" i="3"/>
  <c r="F5" i="3"/>
  <c r="I5" i="3"/>
  <c r="E39" i="3"/>
  <c r="F39" i="3"/>
  <c r="E21" i="3"/>
  <c r="F21" i="3"/>
  <c r="I21" i="3"/>
  <c r="E1" i="3"/>
  <c r="F1" i="3"/>
  <c r="I1" i="3"/>
  <c r="E35" i="3"/>
  <c r="F35" i="3"/>
  <c r="I35" i="3"/>
  <c r="E17" i="3"/>
  <c r="F17" i="3"/>
  <c r="I17" i="3"/>
  <c r="E293" i="3"/>
  <c r="F293" i="3"/>
  <c r="I293" i="3"/>
  <c r="E325" i="3"/>
  <c r="F325" i="3"/>
  <c r="I325" i="3"/>
  <c r="E309" i="3"/>
  <c r="F309" i="3"/>
  <c r="I309" i="3"/>
  <c r="E147" i="3"/>
  <c r="F147" i="3"/>
  <c r="I147" i="3"/>
  <c r="E171" i="3"/>
  <c r="F171" i="3"/>
  <c r="I171" i="3"/>
  <c r="E143" i="3"/>
  <c r="F143" i="3"/>
  <c r="I143" i="3"/>
  <c r="E167" i="3"/>
  <c r="F167" i="3"/>
  <c r="I167" i="3"/>
  <c r="E155" i="3"/>
  <c r="F155" i="3"/>
  <c r="I155" i="3"/>
  <c r="E227" i="3"/>
  <c r="F227" i="3"/>
  <c r="I227" i="3"/>
  <c r="E259" i="3"/>
  <c r="F259" i="3"/>
  <c r="I259" i="3"/>
  <c r="E243" i="3"/>
  <c r="F243" i="3"/>
  <c r="I243" i="3"/>
  <c r="E385" i="3"/>
  <c r="F385" i="3"/>
  <c r="I385" i="3"/>
  <c r="E223" i="3"/>
  <c r="F223" i="3"/>
  <c r="I223" i="3"/>
  <c r="E255" i="3"/>
  <c r="F255" i="3"/>
  <c r="I255" i="3"/>
  <c r="E239" i="3"/>
  <c r="F239" i="3"/>
  <c r="I239" i="3"/>
  <c r="E101" i="3"/>
  <c r="F101" i="3"/>
  <c r="I101" i="3"/>
  <c r="E131" i="3"/>
  <c r="F131" i="3"/>
  <c r="I131" i="3"/>
  <c r="E383" i="3"/>
  <c r="F383" i="3"/>
  <c r="E117" i="3"/>
  <c r="F117" i="3"/>
  <c r="I117" i="3"/>
  <c r="E97" i="3"/>
  <c r="F97" i="3"/>
  <c r="I97" i="3"/>
  <c r="E127" i="3"/>
  <c r="F127" i="3"/>
  <c r="I127" i="3"/>
  <c r="E113" i="3"/>
  <c r="F113" i="3"/>
  <c r="I113" i="3"/>
  <c r="E195" i="3"/>
  <c r="F195" i="3"/>
  <c r="I195" i="3"/>
  <c r="E381" i="3"/>
  <c r="F381" i="3"/>
  <c r="I381" i="3"/>
  <c r="E211" i="3"/>
  <c r="F211" i="3"/>
  <c r="I211" i="3"/>
  <c r="E203" i="3"/>
  <c r="F203" i="3"/>
  <c r="I203" i="3"/>
  <c r="E191" i="3"/>
  <c r="F191" i="3"/>
  <c r="I191" i="3"/>
  <c r="E207" i="3"/>
  <c r="F207" i="3"/>
  <c r="I207" i="3"/>
  <c r="E199" i="3"/>
  <c r="F199" i="3"/>
  <c r="I199" i="3"/>
  <c r="E379" i="3"/>
  <c r="F379" i="3"/>
  <c r="I379" i="3"/>
  <c r="N25" i="2"/>
  <c r="N32" i="2"/>
  <c r="M25" i="2"/>
  <c r="M32" i="2"/>
  <c r="G25" i="2"/>
  <c r="G32" i="2"/>
  <c r="E25" i="2"/>
  <c r="E32" i="2"/>
  <c r="C25" i="2"/>
  <c r="C32" i="2"/>
  <c r="B25" i="2"/>
  <c r="B32" i="2"/>
  <c r="A25" i="2"/>
  <c r="A32" i="2"/>
  <c r="C18" i="2"/>
  <c r="I413" i="1"/>
  <c r="E299" i="1"/>
  <c r="F299" i="1"/>
  <c r="I299" i="1"/>
  <c r="F331" i="1"/>
  <c r="E275" i="1"/>
  <c r="F275" i="1"/>
  <c r="I275" i="1"/>
  <c r="E213" i="1"/>
  <c r="F213" i="1"/>
  <c r="I213" i="1"/>
  <c r="E235" i="1"/>
  <c r="F235" i="1"/>
  <c r="I235" i="1"/>
  <c r="E239" i="1"/>
  <c r="F239" i="1"/>
  <c r="I239" i="1"/>
  <c r="E243" i="1"/>
  <c r="F243" i="1"/>
  <c r="I243" i="1"/>
  <c r="E247" i="1"/>
  <c r="F247" i="1"/>
  <c r="I247" i="1"/>
  <c r="E251" i="1"/>
  <c r="F251" i="1"/>
  <c r="I251" i="1"/>
  <c r="E255" i="1"/>
  <c r="F255" i="1"/>
  <c r="I255" i="1"/>
  <c r="E259" i="1"/>
  <c r="F259" i="1"/>
  <c r="I259" i="1"/>
  <c r="E263" i="1"/>
  <c r="F263" i="1"/>
  <c r="I263" i="1"/>
  <c r="E267" i="1"/>
  <c r="F267" i="1"/>
  <c r="I267" i="1"/>
  <c r="E271" i="1"/>
  <c r="F271" i="1"/>
  <c r="I271" i="1"/>
  <c r="I57" i="1"/>
  <c r="I53" i="1"/>
  <c r="E107" i="1"/>
  <c r="F107" i="1"/>
  <c r="E111" i="1"/>
  <c r="F111" i="1"/>
  <c r="E115" i="1"/>
  <c r="F115" i="1"/>
  <c r="E119" i="1"/>
  <c r="F119" i="1"/>
  <c r="E169" i="1"/>
  <c r="F169" i="1"/>
  <c r="E173" i="1"/>
  <c r="F173" i="1"/>
  <c r="E177" i="1"/>
  <c r="F177" i="1"/>
  <c r="E181" i="1"/>
  <c r="F181" i="1"/>
  <c r="E95" i="1"/>
  <c r="F95" i="1"/>
  <c r="I95" i="1"/>
  <c r="E99" i="1"/>
  <c r="F99" i="1"/>
  <c r="I99" i="1"/>
  <c r="E491" i="1"/>
  <c r="F491" i="1"/>
  <c r="E333" i="1"/>
  <c r="F333" i="1"/>
  <c r="E305" i="1"/>
  <c r="F305" i="1"/>
  <c r="E219" i="1"/>
  <c r="F219" i="1"/>
  <c r="I219" i="1"/>
  <c r="E123" i="1"/>
  <c r="F123" i="1"/>
  <c r="E93" i="1"/>
  <c r="F93" i="1"/>
  <c r="I93" i="1"/>
  <c r="E7" i="1"/>
  <c r="F7" i="1"/>
  <c r="I7" i="1"/>
  <c r="E9" i="1"/>
  <c r="F9" i="1"/>
  <c r="I9" i="1"/>
  <c r="E11" i="1"/>
  <c r="F11" i="1"/>
  <c r="I11" i="1"/>
  <c r="E13" i="1"/>
  <c r="F13" i="1"/>
  <c r="I13" i="1"/>
  <c r="E15" i="1"/>
  <c r="F15" i="1"/>
  <c r="I15" i="1"/>
  <c r="E17" i="1"/>
  <c r="F17" i="1"/>
  <c r="I17" i="1"/>
  <c r="E19" i="1"/>
  <c r="F19" i="1"/>
  <c r="I19" i="1"/>
  <c r="E21" i="1"/>
  <c r="F21" i="1"/>
  <c r="I21" i="1"/>
  <c r="E23" i="1"/>
  <c r="F23" i="1"/>
  <c r="I23" i="1"/>
  <c r="E25" i="1"/>
  <c r="F25" i="1"/>
  <c r="I25" i="1"/>
  <c r="E27" i="1"/>
  <c r="F27" i="1"/>
  <c r="I27" i="1"/>
  <c r="E29" i="1"/>
  <c r="F29" i="1"/>
  <c r="I29" i="1"/>
  <c r="E31" i="1"/>
  <c r="F31" i="1"/>
  <c r="I31" i="1"/>
  <c r="E33" i="1"/>
  <c r="F33" i="1"/>
  <c r="I33" i="1"/>
  <c r="E35" i="1"/>
  <c r="F35" i="1"/>
  <c r="I35" i="1"/>
  <c r="E37" i="1"/>
  <c r="F37" i="1"/>
  <c r="I37" i="1"/>
  <c r="E39" i="1"/>
  <c r="F39" i="1"/>
  <c r="I39" i="1"/>
  <c r="E41" i="1"/>
  <c r="F41" i="1"/>
  <c r="I41" i="1"/>
  <c r="E43" i="1"/>
  <c r="F43" i="1"/>
  <c r="I43" i="1"/>
  <c r="E45" i="1"/>
  <c r="F45" i="1"/>
  <c r="I45" i="1"/>
  <c r="E47" i="1"/>
  <c r="F47" i="1"/>
  <c r="I47" i="1"/>
  <c r="E49" i="1"/>
  <c r="F49" i="1"/>
  <c r="I49" i="1"/>
  <c r="E51" i="1"/>
  <c r="F51" i="1"/>
  <c r="I51" i="1"/>
  <c r="E55" i="1"/>
  <c r="F55" i="1"/>
  <c r="I55" i="1"/>
  <c r="E59" i="1"/>
  <c r="F59" i="1"/>
  <c r="I59" i="1"/>
  <c r="E61" i="1"/>
  <c r="F61" i="1"/>
  <c r="I61" i="1"/>
  <c r="E63" i="1"/>
  <c r="F63" i="1"/>
  <c r="I63" i="1"/>
  <c r="E65" i="1"/>
  <c r="F65" i="1"/>
  <c r="I65" i="1"/>
  <c r="E67" i="1"/>
  <c r="F67" i="1"/>
  <c r="I67" i="1"/>
  <c r="E69" i="1"/>
  <c r="F69" i="1"/>
  <c r="I69" i="1"/>
  <c r="E71" i="1"/>
  <c r="F71" i="1"/>
  <c r="I71" i="1"/>
  <c r="E73" i="1"/>
  <c r="F73" i="1"/>
  <c r="I73" i="1"/>
  <c r="E75" i="1"/>
  <c r="F75" i="1"/>
  <c r="I75" i="1"/>
  <c r="E77" i="1"/>
  <c r="F77" i="1"/>
  <c r="I77" i="1"/>
  <c r="E79" i="1"/>
  <c r="F79" i="1"/>
  <c r="I79" i="1"/>
  <c r="E81" i="1"/>
  <c r="F81" i="1"/>
  <c r="I81" i="1"/>
  <c r="E83" i="1"/>
  <c r="F83" i="1"/>
  <c r="I83" i="1"/>
  <c r="E85" i="1"/>
  <c r="F85" i="1"/>
  <c r="I85" i="1"/>
  <c r="E87" i="1"/>
  <c r="F87" i="1"/>
  <c r="I87" i="1"/>
  <c r="E89" i="1"/>
  <c r="F89" i="1"/>
  <c r="I89" i="1"/>
  <c r="E91" i="1"/>
  <c r="F91" i="1"/>
  <c r="I91" i="1"/>
  <c r="E97" i="1"/>
  <c r="F97" i="1"/>
  <c r="I97" i="1"/>
  <c r="E105" i="1"/>
  <c r="F105" i="1"/>
  <c r="E109" i="1"/>
  <c r="F109" i="1"/>
  <c r="E113" i="1"/>
  <c r="F113" i="1"/>
  <c r="E117" i="1"/>
  <c r="F117" i="1"/>
  <c r="E121" i="1"/>
  <c r="F121" i="1"/>
  <c r="E125" i="1"/>
  <c r="F125" i="1"/>
  <c r="E127" i="1"/>
  <c r="F127" i="1"/>
  <c r="E129" i="1"/>
  <c r="F129" i="1"/>
  <c r="E131" i="1"/>
  <c r="F131" i="1"/>
  <c r="E133" i="1"/>
  <c r="F133" i="1"/>
  <c r="E135" i="1"/>
  <c r="F135" i="1"/>
  <c r="E137" i="1"/>
  <c r="F137" i="1"/>
  <c r="E139" i="1"/>
  <c r="F139" i="1"/>
  <c r="E141" i="1"/>
  <c r="F141" i="1"/>
  <c r="E143" i="1"/>
  <c r="F143" i="1"/>
  <c r="E145" i="1"/>
  <c r="F145" i="1"/>
  <c r="E147" i="1"/>
  <c r="F147" i="1"/>
  <c r="E149" i="1"/>
  <c r="F149" i="1"/>
  <c r="E151" i="1"/>
  <c r="F151" i="1"/>
  <c r="E153" i="1"/>
  <c r="F153" i="1"/>
  <c r="E155" i="1"/>
  <c r="F155" i="1"/>
  <c r="E157" i="1"/>
  <c r="F157" i="1"/>
  <c r="E159" i="1"/>
  <c r="F159" i="1"/>
  <c r="E161" i="1"/>
  <c r="F161" i="1"/>
  <c r="E163" i="1"/>
  <c r="F163" i="1"/>
  <c r="E165" i="1"/>
  <c r="F165" i="1"/>
  <c r="E167" i="1"/>
  <c r="F167" i="1"/>
  <c r="E171" i="1"/>
  <c r="F171" i="1"/>
  <c r="E175" i="1"/>
  <c r="F175" i="1"/>
  <c r="E179" i="1"/>
  <c r="F179" i="1"/>
  <c r="E183" i="1"/>
  <c r="F183" i="1"/>
  <c r="E185" i="1"/>
  <c r="F185" i="1"/>
  <c r="E187" i="1"/>
  <c r="F187" i="1"/>
  <c r="E189" i="1"/>
  <c r="F189" i="1"/>
  <c r="E191" i="1"/>
  <c r="F191" i="1"/>
  <c r="E193" i="1"/>
  <c r="F193" i="1"/>
  <c r="E195" i="1"/>
  <c r="F195" i="1"/>
  <c r="E197" i="1"/>
  <c r="F197" i="1"/>
  <c r="E199" i="1"/>
  <c r="F199" i="1"/>
  <c r="E205" i="1"/>
  <c r="F205" i="1"/>
  <c r="I205" i="1"/>
  <c r="E207" i="1"/>
  <c r="F207" i="1"/>
  <c r="I207" i="1"/>
  <c r="E209" i="1"/>
  <c r="F209" i="1"/>
  <c r="I209" i="1"/>
  <c r="E211" i="1"/>
  <c r="F211" i="1"/>
  <c r="I211" i="1"/>
  <c r="E215" i="1"/>
  <c r="F215" i="1"/>
  <c r="I215" i="1"/>
  <c r="E217" i="1"/>
  <c r="F217" i="1"/>
  <c r="I217" i="1"/>
  <c r="E221" i="1"/>
  <c r="F221" i="1"/>
  <c r="I221" i="1"/>
  <c r="E223" i="1"/>
  <c r="F223" i="1"/>
  <c r="I223" i="1"/>
  <c r="E225" i="1"/>
  <c r="F225" i="1"/>
  <c r="I225" i="1"/>
  <c r="E227" i="1"/>
  <c r="F227" i="1"/>
  <c r="I227" i="1"/>
  <c r="E229" i="1"/>
  <c r="F229" i="1"/>
  <c r="I229" i="1"/>
  <c r="E231" i="1"/>
  <c r="F231" i="1"/>
  <c r="I231" i="1"/>
  <c r="E233" i="1"/>
  <c r="F233" i="1"/>
  <c r="I233" i="1"/>
  <c r="E237" i="1"/>
  <c r="F237" i="1"/>
  <c r="I237" i="1"/>
  <c r="E241" i="1"/>
  <c r="F241" i="1"/>
  <c r="I241" i="1"/>
  <c r="E245" i="1"/>
  <c r="F245" i="1"/>
  <c r="I245" i="1"/>
  <c r="E249" i="1"/>
  <c r="F249" i="1"/>
  <c r="I249" i="1"/>
  <c r="E253" i="1"/>
  <c r="F253" i="1"/>
  <c r="E257" i="1"/>
  <c r="F257" i="1"/>
  <c r="I257" i="1"/>
  <c r="E261" i="1"/>
  <c r="F261" i="1"/>
  <c r="I261" i="1"/>
  <c r="E265" i="1"/>
  <c r="F265" i="1"/>
  <c r="I265" i="1"/>
  <c r="E269" i="1"/>
  <c r="F269" i="1"/>
  <c r="I269" i="1"/>
  <c r="E273" i="1"/>
  <c r="F273" i="1"/>
  <c r="I273" i="1"/>
  <c r="E277" i="1"/>
  <c r="F277" i="1"/>
  <c r="I277" i="1"/>
  <c r="E279" i="1"/>
  <c r="F279" i="1"/>
  <c r="I279" i="1"/>
  <c r="E281" i="1"/>
  <c r="F281" i="1"/>
  <c r="I281" i="1"/>
  <c r="E283" i="1"/>
  <c r="F283" i="1"/>
  <c r="I283" i="1"/>
  <c r="E285" i="1"/>
  <c r="F285" i="1"/>
  <c r="I285" i="1"/>
  <c r="E287" i="1"/>
  <c r="F287" i="1"/>
  <c r="I287" i="1"/>
  <c r="E289" i="1"/>
  <c r="F289" i="1"/>
  <c r="I289" i="1"/>
  <c r="E291" i="1"/>
  <c r="F291" i="1"/>
  <c r="I291" i="1"/>
  <c r="E293" i="1"/>
  <c r="F293" i="1"/>
  <c r="I293" i="1"/>
  <c r="E295" i="1"/>
  <c r="F295" i="1"/>
  <c r="I295" i="1"/>
  <c r="E297" i="1"/>
  <c r="F297" i="1"/>
  <c r="I297" i="1"/>
  <c r="E307" i="1"/>
  <c r="F307" i="1"/>
  <c r="E309" i="1"/>
  <c r="F309" i="1"/>
  <c r="E311" i="1"/>
  <c r="F311" i="1"/>
  <c r="E313" i="1"/>
  <c r="F313" i="1"/>
  <c r="E315" i="1"/>
  <c r="F315" i="1"/>
  <c r="E317" i="1"/>
  <c r="F317" i="1"/>
  <c r="E319" i="1"/>
  <c r="F319" i="1"/>
  <c r="E321" i="1"/>
  <c r="F321" i="1"/>
  <c r="E323" i="1"/>
  <c r="F323" i="1"/>
  <c r="E325" i="1"/>
  <c r="F325" i="1"/>
  <c r="E327" i="1"/>
  <c r="F327" i="1"/>
  <c r="E329" i="1"/>
  <c r="F329" i="1"/>
  <c r="E335" i="1"/>
  <c r="F335" i="1"/>
  <c r="E337" i="1"/>
  <c r="F337" i="1"/>
  <c r="E339" i="1"/>
  <c r="F339" i="1"/>
  <c r="E341" i="1"/>
  <c r="F341" i="1"/>
  <c r="E343" i="1"/>
  <c r="F343" i="1"/>
  <c r="E345" i="1"/>
  <c r="F345" i="1"/>
  <c r="E347" i="1"/>
  <c r="F347" i="1"/>
  <c r="E349" i="1"/>
  <c r="F349" i="1"/>
  <c r="E351" i="1"/>
  <c r="F351" i="1"/>
  <c r="E353" i="1"/>
  <c r="F353" i="1"/>
  <c r="E355" i="1"/>
  <c r="F355" i="1"/>
  <c r="E357" i="1"/>
  <c r="F357" i="1"/>
  <c r="E359" i="1"/>
  <c r="F359" i="1"/>
  <c r="E361" i="1"/>
  <c r="F361" i="1"/>
  <c r="E363" i="1"/>
  <c r="F363" i="1"/>
  <c r="E365" i="1"/>
  <c r="F365" i="1"/>
  <c r="E367" i="1"/>
  <c r="F367" i="1"/>
  <c r="E369" i="1"/>
  <c r="F369" i="1"/>
  <c r="E371" i="1"/>
  <c r="F371" i="1"/>
  <c r="E373" i="1"/>
  <c r="F373" i="1"/>
  <c r="E375" i="1"/>
  <c r="F375" i="1"/>
  <c r="E377" i="1"/>
  <c r="F377" i="1"/>
  <c r="E379" i="1"/>
  <c r="F379" i="1"/>
  <c r="E381" i="1"/>
  <c r="F381" i="1"/>
  <c r="E383" i="1"/>
  <c r="F383" i="1"/>
  <c r="E385" i="1"/>
  <c r="F385" i="1"/>
  <c r="E387" i="1"/>
  <c r="F387" i="1"/>
  <c r="E389" i="1"/>
  <c r="F389" i="1"/>
  <c r="E391" i="1"/>
  <c r="F391" i="1"/>
  <c r="E393" i="1"/>
  <c r="F393" i="1"/>
  <c r="E395" i="1"/>
  <c r="F395" i="1"/>
  <c r="E397" i="1"/>
  <c r="F397" i="1"/>
  <c r="E399" i="1"/>
  <c r="F399" i="1"/>
  <c r="E405" i="1"/>
  <c r="F405" i="1"/>
  <c r="I405" i="1"/>
  <c r="E407" i="1"/>
  <c r="F407" i="1"/>
  <c r="I407" i="1"/>
  <c r="E409" i="1"/>
  <c r="F409" i="1"/>
  <c r="I409" i="1"/>
  <c r="E411" i="1"/>
  <c r="F411" i="1"/>
  <c r="I411" i="1"/>
  <c r="E415" i="1"/>
  <c r="F415" i="1"/>
  <c r="I415" i="1"/>
  <c r="E417" i="1"/>
  <c r="F417" i="1"/>
  <c r="I417" i="1"/>
  <c r="E419" i="1"/>
  <c r="F419" i="1"/>
  <c r="I419" i="1"/>
  <c r="E421" i="1"/>
  <c r="F421" i="1"/>
  <c r="I421" i="1"/>
  <c r="E423" i="1"/>
  <c r="F423" i="1"/>
  <c r="I423" i="1"/>
  <c r="E425" i="1"/>
  <c r="F425" i="1"/>
  <c r="I425" i="1"/>
  <c r="E427" i="1"/>
  <c r="F427" i="1"/>
  <c r="I427" i="1"/>
  <c r="E429" i="1"/>
  <c r="F429" i="1"/>
  <c r="I429" i="1"/>
  <c r="E431" i="1"/>
  <c r="F431" i="1"/>
  <c r="I431" i="1"/>
  <c r="E433" i="1"/>
  <c r="F433" i="1"/>
  <c r="I433" i="1"/>
  <c r="E435" i="1"/>
  <c r="F435" i="1"/>
  <c r="I435" i="1"/>
  <c r="E437" i="1"/>
  <c r="F437" i="1"/>
  <c r="I437" i="1"/>
  <c r="E439" i="1"/>
  <c r="F439" i="1"/>
  <c r="I439" i="1"/>
  <c r="E441" i="1"/>
  <c r="F441" i="1"/>
  <c r="I441" i="1"/>
  <c r="E443" i="1"/>
  <c r="F443" i="1"/>
  <c r="I443" i="1"/>
  <c r="E445" i="1"/>
  <c r="F445" i="1"/>
  <c r="I445" i="1"/>
  <c r="E451" i="1"/>
  <c r="F451" i="1"/>
  <c r="E453" i="1"/>
  <c r="F453" i="1"/>
  <c r="E455" i="1"/>
  <c r="F455" i="1"/>
  <c r="E457" i="1"/>
  <c r="F457" i="1"/>
  <c r="E459" i="1"/>
  <c r="F459" i="1"/>
  <c r="E461" i="1"/>
  <c r="F461" i="1"/>
  <c r="E463" i="1"/>
  <c r="F463" i="1"/>
  <c r="E465" i="1"/>
  <c r="F465" i="1"/>
  <c r="E467" i="1"/>
  <c r="F467" i="1"/>
  <c r="E469" i="1"/>
  <c r="F469" i="1"/>
  <c r="E471" i="1"/>
  <c r="F471" i="1"/>
  <c r="E473" i="1"/>
  <c r="F473" i="1"/>
  <c r="E475" i="1"/>
  <c r="F475" i="1"/>
  <c r="E477" i="1"/>
  <c r="F477" i="1"/>
  <c r="E479" i="1"/>
  <c r="F479" i="1"/>
  <c r="E481" i="1"/>
  <c r="F481" i="1"/>
  <c r="E483" i="1"/>
  <c r="F483" i="1"/>
  <c r="E485" i="1"/>
  <c r="F485" i="1"/>
  <c r="E487" i="1"/>
  <c r="F487" i="1"/>
  <c r="E489" i="1"/>
  <c r="F489" i="1"/>
  <c r="E5" i="1"/>
  <c r="F5" i="1"/>
  <c r="I5" i="1"/>
  <c r="I285" i="3"/>
  <c r="I281" i="3"/>
  <c r="I369" i="3"/>
  <c r="I55" i="3"/>
  <c r="I159" i="3"/>
  <c r="I273" i="3"/>
  <c r="I349" i="3"/>
  <c r="I27" i="3"/>
  <c r="I51" i="3"/>
  <c r="I387" i="3"/>
  <c r="I409" i="3"/>
  <c r="I289" i="3"/>
  <c r="I71" i="3"/>
  <c r="I441" i="3"/>
  <c r="I383" i="3"/>
  <c r="I39" i="3"/>
  <c r="I67" i="3"/>
  <c r="I407" i="3"/>
  <c r="I105" i="3"/>
  <c r="I123" i="3"/>
  <c r="I231" i="3"/>
  <c r="I235" i="3"/>
  <c r="I411" i="3"/>
  <c r="I175" i="3"/>
  <c r="I413" i="3"/>
  <c r="I297" i="3"/>
  <c r="I439" i="3"/>
  <c r="I275" i="3"/>
  <c r="I265" i="3"/>
  <c r="I189" i="3"/>
  <c r="I139" i="3"/>
  <c r="I251" i="3"/>
  <c r="I313" i="3"/>
  <c r="I59" i="3"/>
  <c r="I91" i="3"/>
  <c r="I443" i="3"/>
  <c r="I269" i="3"/>
  <c r="I277" i="3"/>
  <c r="I279" i="3"/>
  <c r="I267" i="3"/>
  <c r="I179" i="3"/>
  <c r="I185" i="3"/>
</calcChain>
</file>

<file path=xl/sharedStrings.xml><?xml version="1.0" encoding="utf-8"?>
<sst xmlns="http://schemas.openxmlformats.org/spreadsheetml/2006/main" count="1217" uniqueCount="184">
  <si>
    <t>Plate Name: Jennie OB Brain TNFa Plate1 11.18.14</t>
  </si>
  <si>
    <t>Detector</t>
  </si>
  <si>
    <t>Reporter</t>
  </si>
  <si>
    <t>Start</t>
  </si>
  <si>
    <t>End</t>
  </si>
  <si>
    <t>Threshold</t>
  </si>
  <si>
    <t>TNF-mouse</t>
  </si>
  <si>
    <t>FAM</t>
  </si>
  <si>
    <t>Well</t>
  </si>
  <si>
    <t>SampleName</t>
  </si>
  <si>
    <t>Ct</t>
  </si>
  <si>
    <t>S1</t>
  </si>
  <si>
    <t>S2</t>
  </si>
  <si>
    <t>S3</t>
  </si>
  <si>
    <t>S4</t>
  </si>
  <si>
    <t>S5</t>
  </si>
  <si>
    <t>18S Mouse</t>
  </si>
  <si>
    <t>VIC</t>
  </si>
  <si>
    <t>Plate Name: Jennie OB Brain TNFa Plate2 11.19.14</t>
  </si>
  <si>
    <t>Plate Name: Jennie OB TNFa Brain and Periphery Plate3 12.4.14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</si>
  <si>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</si>
  <si>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</si>
  <si>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</si>
  <si>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</si>
  <si>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</si>
  <si>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</si>
  <si>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</si>
  <si>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</si>
  <si>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</si>
  <si>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</si>
  <si>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</si>
  <si>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</si>
  <si>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</si>
  <si>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B101</t>
  </si>
  <si>
    <t>B102</t>
  </si>
  <si>
    <t>B55</t>
  </si>
  <si>
    <t xml:space="preserve">OBSD1 HYP1 </t>
  </si>
  <si>
    <t xml:space="preserve">OBSD1 PRE1 </t>
  </si>
  <si>
    <t>OBSD1 HIP1</t>
  </si>
  <si>
    <t>OBSD1 HYP2</t>
  </si>
  <si>
    <t xml:space="preserve">OBSD1 HYP2 </t>
  </si>
  <si>
    <t xml:space="preserve">OBSD1 PRE2 </t>
  </si>
  <si>
    <t>OBSD1 HIP2</t>
  </si>
  <si>
    <t>OBC1 HYP1</t>
  </si>
  <si>
    <t>OBC1 PRE1</t>
  </si>
  <si>
    <t>OBC1 HIP1</t>
  </si>
  <si>
    <t>OBC1 HYP2</t>
  </si>
  <si>
    <t>OBC1 PRE2</t>
  </si>
  <si>
    <t>OBC1 HIP2</t>
  </si>
  <si>
    <t>OBSD2 HYP5</t>
  </si>
  <si>
    <t>OBSD2 PRE5</t>
  </si>
  <si>
    <t>OBSD2 HIP5</t>
  </si>
  <si>
    <t>OBSD2 HYP6</t>
  </si>
  <si>
    <t>OBSD2 PRE6</t>
  </si>
  <si>
    <t>OBSD2 HIP6</t>
  </si>
  <si>
    <t>OBC2 HYP5</t>
  </si>
  <si>
    <t>OBC2 ORE5</t>
  </si>
  <si>
    <t>OBC2 PRE5</t>
  </si>
  <si>
    <t>OBC2 HIP5</t>
  </si>
  <si>
    <t>OBC2 HYP6</t>
  </si>
  <si>
    <t>OBC2 PRE6</t>
  </si>
  <si>
    <t>OBC2 HIP6</t>
  </si>
  <si>
    <t>SD1 HYP4</t>
  </si>
  <si>
    <t>SD1 PRE4</t>
  </si>
  <si>
    <t xml:space="preserve">SD1 HIP4 </t>
  </si>
  <si>
    <t>C2 HYP1</t>
  </si>
  <si>
    <t>C2 PRE1</t>
  </si>
  <si>
    <t>C2 HIP1</t>
  </si>
  <si>
    <t xml:space="preserve">C2 HYP2 </t>
  </si>
  <si>
    <t>C2 PRE2</t>
  </si>
  <si>
    <t>C2 HIP2</t>
  </si>
  <si>
    <t>C2 HYP3</t>
  </si>
  <si>
    <t>C2 PRE3</t>
  </si>
  <si>
    <t>C2 HIP3</t>
  </si>
  <si>
    <t>SD3 HYP4</t>
  </si>
  <si>
    <t>SD3 PRE4</t>
  </si>
  <si>
    <t>SD3 HIP4</t>
  </si>
  <si>
    <t>C3 HYP1</t>
  </si>
  <si>
    <t>C3 PRE1</t>
  </si>
  <si>
    <t>C3 HIP1</t>
  </si>
  <si>
    <t>C3 HYP2</t>
  </si>
  <si>
    <t>OB C1 HYP3</t>
  </si>
  <si>
    <t>OBC1 HYP3</t>
  </si>
  <si>
    <t>OBC1 PRE3</t>
  </si>
  <si>
    <t>OBC1 HIP3</t>
  </si>
  <si>
    <t>OBC1 HYP4</t>
  </si>
  <si>
    <t>OBC1 PRE4</t>
  </si>
  <si>
    <t>OBC1 HIP4</t>
  </si>
  <si>
    <t>OBSD2 HYP3</t>
  </si>
  <si>
    <t>OBSD2 PRE3</t>
  </si>
  <si>
    <t>OBSD2 HIP3</t>
  </si>
  <si>
    <t>OBSD2 HYP4</t>
  </si>
  <si>
    <t>OBSD2 PRE4</t>
  </si>
  <si>
    <t>OBSD2 HIP4</t>
  </si>
  <si>
    <t>OBC2 HYP7</t>
  </si>
  <si>
    <t>OBC2 PRE7</t>
  </si>
  <si>
    <t>OBC2 HIP7</t>
  </si>
  <si>
    <t>SD1 HYP1</t>
  </si>
  <si>
    <t>SD1 PRE1</t>
  </si>
  <si>
    <t>SD1 HIP1</t>
  </si>
  <si>
    <t xml:space="preserve">SD1 HYP2 </t>
  </si>
  <si>
    <t>SD1 PRE2</t>
  </si>
  <si>
    <t xml:space="preserve">SD1 PRE2 </t>
  </si>
  <si>
    <t xml:space="preserve">SD1 HIP2 </t>
  </si>
  <si>
    <t>SD1 HYP3</t>
  </si>
  <si>
    <t>SD1 PRE3</t>
  </si>
  <si>
    <t>SD1 HIP3</t>
  </si>
  <si>
    <t>C2 HYP4</t>
  </si>
  <si>
    <t>C2 PRE4</t>
  </si>
  <si>
    <t>C2 HIP4</t>
  </si>
  <si>
    <t>SD3 HYP1</t>
  </si>
  <si>
    <t xml:space="preserve">SD3 PRE1 </t>
  </si>
  <si>
    <t xml:space="preserve">SD3 HIP1 </t>
  </si>
  <si>
    <t>SD3 HYP2</t>
  </si>
  <si>
    <t xml:space="preserve">SD3 HYP2 </t>
  </si>
  <si>
    <t xml:space="preserve">SD3 PRE2 </t>
  </si>
  <si>
    <t xml:space="preserve">SD3 HIP2 </t>
  </si>
  <si>
    <t>SD3 HYP3</t>
  </si>
  <si>
    <t>SD3 PRE3</t>
  </si>
  <si>
    <t>SD3 HIP3</t>
  </si>
  <si>
    <t>C3 PRE2</t>
  </si>
  <si>
    <t>C3 HIP2</t>
  </si>
  <si>
    <t>C3 HYP3</t>
  </si>
  <si>
    <t xml:space="preserve">C3 HYP3 </t>
  </si>
  <si>
    <t>C3 PPRE3</t>
  </si>
  <si>
    <t xml:space="preserve">C3 PRE3 </t>
  </si>
  <si>
    <t xml:space="preserve">C3 HIP3 </t>
  </si>
  <si>
    <t>C3 HYP4</t>
  </si>
  <si>
    <t>C3 PRE4</t>
  </si>
  <si>
    <t>OBSD3 HYP7</t>
  </si>
  <si>
    <t>OBSD3 PRE7</t>
  </si>
  <si>
    <t>OBSD3 HIP7</t>
  </si>
  <si>
    <t>OBSD3 HYP8</t>
  </si>
  <si>
    <t>OBSD3 PRE8</t>
  </si>
  <si>
    <t>OBSD3 HIP8</t>
  </si>
  <si>
    <t>OBSD3 HYP9</t>
  </si>
  <si>
    <t>OBSD3 PRE9</t>
  </si>
  <si>
    <t>OBSD3 HIP9</t>
  </si>
  <si>
    <t>OBC3 HYP8</t>
  </si>
  <si>
    <t>OBC3 PRE8</t>
  </si>
  <si>
    <t>OBC3 HIP8</t>
  </si>
  <si>
    <t>OBC3 HYP9</t>
  </si>
  <si>
    <t>OBC3 PRE9</t>
  </si>
  <si>
    <t>OBC3 HIP9</t>
  </si>
  <si>
    <t>average CT</t>
  </si>
  <si>
    <t>std1</t>
  </si>
  <si>
    <t>std2</t>
  </si>
  <si>
    <t>std3</t>
  </si>
  <si>
    <t>std4</t>
  </si>
  <si>
    <t>std5</t>
  </si>
  <si>
    <t>TNFa</t>
  </si>
  <si>
    <t xml:space="preserve">x for TNFa </t>
  </si>
  <si>
    <t>18s</t>
  </si>
  <si>
    <t>x for 18s</t>
  </si>
  <si>
    <t>relative expression</t>
  </si>
  <si>
    <t xml:space="preserve">average CT </t>
  </si>
  <si>
    <t>x for TNFa</t>
  </si>
  <si>
    <t>control</t>
  </si>
  <si>
    <t>SD</t>
  </si>
  <si>
    <t xml:space="preserve">OB control </t>
  </si>
  <si>
    <t>OB SD</t>
  </si>
  <si>
    <t xml:space="preserve">HYP </t>
  </si>
  <si>
    <t>PRE</t>
  </si>
  <si>
    <t>HIP</t>
  </si>
  <si>
    <t>NA</t>
  </si>
  <si>
    <t xml:space="preserve"> Standard Deviation </t>
  </si>
  <si>
    <t>OB control</t>
  </si>
  <si>
    <t xml:space="preserve">Sample Size </t>
  </si>
  <si>
    <t xml:space="preserve">Standard Error </t>
  </si>
  <si>
    <t xml:space="preserve">control </t>
  </si>
  <si>
    <t>HSF</t>
  </si>
  <si>
    <t>OB HSF</t>
  </si>
  <si>
    <t>Hyp</t>
  </si>
  <si>
    <t>Pre</t>
  </si>
  <si>
    <t>Hip</t>
  </si>
  <si>
    <t>Hypothalamus</t>
  </si>
  <si>
    <t>Prefrontal Cortex</t>
  </si>
  <si>
    <t>Hippocampus</t>
  </si>
  <si>
    <t>hsf</t>
  </si>
  <si>
    <t>ob control</t>
  </si>
  <si>
    <t xml:space="preserve">ob hsf </t>
  </si>
  <si>
    <t>hyp</t>
  </si>
  <si>
    <t>pre</t>
  </si>
  <si>
    <t>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</si>
</sst>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50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ill="1"/>
    <xf numFmtId="0" fontId="0" fillId="0" borderId="0" xfId="0" applyFill="1"/>
    <xf numFmtId="0" fontId="0" fillId="34" borderId="0" xfId="0" applyFill="1"/>
    <xf numFmtId="0" fontId="18" fillId="0" borderId="0" xfId="0" applyFont="1" applyFill="1"/>
    <xf numFmtId="11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156999125109361"/>
                  <c:y val="0.0486763633712453"/>
                </c:manualLayout>
              </c:layout>
              <c:numFmt formatCode="General" sourceLinked="0"/>
            </c:trendlineLbl>
          </c:trendline>
          <c:xVal>
            <c:numRef>
              <c:f>'Jennie OB Brain TNFa Study Stud'!$N$3:$N$7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Brain TNFa Study Stud'!$O$3:$O$7</c:f>
              <c:numCache>
                <c:formatCode>General</c:formatCode>
                <c:ptCount val="5"/>
                <c:pt idx="0">
                  <c:v>26.3318</c:v>
                </c:pt>
                <c:pt idx="1">
                  <c:v>29.59685</c:v>
                </c:pt>
                <c:pt idx="2">
                  <c:v>33.04445</c:v>
                </c:pt>
                <c:pt idx="3">
                  <c:v>36.8181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7810352"/>
        <c:axId val="-1317166432"/>
      </c:scatterChart>
      <c:valAx>
        <c:axId val="-1317810352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17166432"/>
        <c:crosses val="autoZero"/>
        <c:crossBetween val="midCat"/>
      </c:valAx>
      <c:valAx>
        <c:axId val="-1317166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17810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340527121609799"/>
                  <c:y val="0.0814679935841353"/>
                </c:manualLayout>
              </c:layout>
              <c:numFmt formatCode="General" sourceLinked="0"/>
            </c:trendlineLbl>
          </c:trendline>
          <c:xVal>
            <c:numRef>
              <c:f>'Jennie OB Brain TNFa Study Stud'!$N$103:$N$107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Brain TNFa Study Stud'!$O$103:$O$107</c:f>
              <c:numCache>
                <c:formatCode>General</c:formatCode>
                <c:ptCount val="5"/>
                <c:pt idx="0">
                  <c:v>17.8509</c:v>
                </c:pt>
                <c:pt idx="1">
                  <c:v>21.4519</c:v>
                </c:pt>
                <c:pt idx="2">
                  <c:v>24.7509</c:v>
                </c:pt>
                <c:pt idx="3">
                  <c:v>29.02795</c:v>
                </c:pt>
                <c:pt idx="4">
                  <c:v>34.6438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21136576"/>
        <c:axId val="-1373842176"/>
      </c:scatterChart>
      <c:valAx>
        <c:axId val="-1321136576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73842176"/>
        <c:crosses val="autoZero"/>
        <c:crossBetween val="midCat"/>
      </c:valAx>
      <c:valAx>
        <c:axId val="-1373842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211365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256999125109361"/>
                  <c:y val="0.0446321813939924"/>
                </c:manualLayout>
              </c:layout>
              <c:numFmt formatCode="General" sourceLinked="0"/>
            </c:trendlineLbl>
          </c:trendline>
          <c:xVal>
            <c:numRef>
              <c:f>'Jennie OB Brain TNFa Study Stud'!$N$202:$N$206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Brain TNFa Study Stud'!$O$202:$O$206</c:f>
              <c:numCache>
                <c:formatCode>General</c:formatCode>
                <c:ptCount val="5"/>
                <c:pt idx="0">
                  <c:v>26.861</c:v>
                </c:pt>
                <c:pt idx="1">
                  <c:v>30.03875</c:v>
                </c:pt>
                <c:pt idx="2">
                  <c:v>33.3225</c:v>
                </c:pt>
                <c:pt idx="3">
                  <c:v>37.0328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75013920"/>
        <c:axId val="-1325293728"/>
      </c:scatterChart>
      <c:valAx>
        <c:axId val="-1375013920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25293728"/>
        <c:crosses val="autoZero"/>
        <c:crossBetween val="midCat"/>
      </c:valAx>
      <c:valAx>
        <c:axId val="-13252937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75013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295910323709536"/>
                  <c:y val="0.0266393263342082"/>
                </c:manualLayout>
              </c:layout>
              <c:numFmt formatCode="General" sourceLinked="0"/>
            </c:trendlineLbl>
          </c:trendline>
          <c:xVal>
            <c:numRef>
              <c:f>'Jennie OB Brain TNFa Study Stud'!$N$305:$N$308</c:f>
              <c:numCache>
                <c:formatCode>General</c:formatCode>
                <c:ptCount val="4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</c:numCache>
            </c:numRef>
          </c:xVal>
          <c:yVal>
            <c:numRef>
              <c:f>'Jennie OB Brain TNFa Study Stud'!$O$305:$O$308</c:f>
              <c:numCache>
                <c:formatCode>General</c:formatCode>
                <c:ptCount val="4"/>
                <c:pt idx="0">
                  <c:v>18.0566</c:v>
                </c:pt>
                <c:pt idx="1">
                  <c:v>21.52845</c:v>
                </c:pt>
                <c:pt idx="2">
                  <c:v>24.90045</c:v>
                </c:pt>
                <c:pt idx="3">
                  <c:v>29.18655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20415568"/>
        <c:axId val="-1314835872"/>
      </c:scatterChart>
      <c:valAx>
        <c:axId val="-1320415568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14835872"/>
        <c:crosses val="autoZero"/>
        <c:crossBetween val="midCat"/>
      </c:valAx>
      <c:valAx>
        <c:axId val="-131483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20415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159776902887139"/>
                  <c:y val="0.0635279965004374"/>
                </c:manualLayout>
              </c:layout>
              <c:numFmt formatCode="General" sourceLinked="0"/>
            </c:trendlineLbl>
          </c:trendline>
          <c:xVal>
            <c:numRef>
              <c:f>'Jennie OB Brain TNFa Study Stud'!$N$403:$N$407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Brain TNFa Study Stud'!$O$403:$O$407</c:f>
              <c:numCache>
                <c:formatCode>General</c:formatCode>
                <c:ptCount val="5"/>
                <c:pt idx="0">
                  <c:v>28.0948</c:v>
                </c:pt>
                <c:pt idx="1">
                  <c:v>32.17455</c:v>
                </c:pt>
                <c:pt idx="2">
                  <c:v>36.4031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4513376"/>
        <c:axId val="-1324396528"/>
      </c:scatterChart>
      <c:valAx>
        <c:axId val="-1314513376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24396528"/>
        <c:crosses val="autoZero"/>
        <c:crossBetween val="midCat"/>
      </c:valAx>
      <c:valAx>
        <c:axId val="-13243965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14513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og"/>
            <c:dispRSqr val="1"/>
            <c:dispEq val="1"/>
            <c:trendlineLbl>
              <c:layout>
                <c:manualLayout>
                  <c:x val="-0.154221347331584"/>
                  <c:y val="0.000229294254884806"/>
                </c:manualLayout>
              </c:layout>
              <c:numFmt formatCode="General" sourceLinked="0"/>
            </c:trendlineLbl>
          </c:trendline>
          <c:xVal>
            <c:numRef>
              <c:f>'Jennie OB Brain TNFa Study Stud'!$N$449:$N$453</c:f>
              <c:numCache>
                <c:formatCode>General</c:formatCode>
                <c:ptCount val="5"/>
                <c:pt idx="0">
                  <c:v>5.0</c:v>
                </c:pt>
                <c:pt idx="1">
                  <c:v>0.5</c:v>
                </c:pt>
                <c:pt idx="2">
                  <c:v>0.05</c:v>
                </c:pt>
                <c:pt idx="3">
                  <c:v>0.005</c:v>
                </c:pt>
                <c:pt idx="4">
                  <c:v>0.0005</c:v>
                </c:pt>
              </c:numCache>
            </c:numRef>
          </c:xVal>
          <c:yVal>
            <c:numRef>
              <c:f>'Jennie OB Brain TNFa Study Stud'!$O$449:$O$453</c:f>
              <c:numCache>
                <c:formatCode>General</c:formatCode>
                <c:ptCount val="5"/>
                <c:pt idx="0">
                  <c:v>18.1435</c:v>
                </c:pt>
                <c:pt idx="1">
                  <c:v>21.90675</c:v>
                </c:pt>
                <c:pt idx="2">
                  <c:v>26.5563</c:v>
                </c:pt>
                <c:pt idx="3">
                  <c:v>29.4614</c:v>
                </c:pt>
                <c:pt idx="4">
                  <c:v>33.04805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16827888"/>
        <c:axId val="-1315874176"/>
      </c:scatterChart>
      <c:valAx>
        <c:axId val="-1316827888"/>
        <c:scaling>
          <c:logBase val="10.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1315874176"/>
        <c:crosses val="autoZero"/>
        <c:crossBetween val="midCat"/>
      </c:valAx>
      <c:valAx>
        <c:axId val="-1315874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-1316827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7</xdr:row>
      <xdr:rowOff>119062</xdr:rowOff>
    </xdr:from>
    <xdr:to>
      <xdr:col>19</xdr:col>
      <xdr:colOff>0</xdr:colOff>
      <xdr:row>22</xdr:row>
      <xdr:rowOff>4762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495300</xdr:colOff>
      <xdr:row>107</xdr:row>
      <xdr:rowOff>100012</xdr:rowOff>
    </xdr:from>
    <xdr:to>
      <xdr:col>19</xdr:col>
      <xdr:colOff>190500</xdr:colOff>
      <xdr:row>121</xdr:row>
      <xdr:rowOff>176212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257175</xdr:colOff>
      <xdr:row>206</xdr:row>
      <xdr:rowOff>176212</xdr:rowOff>
    </xdr:from>
    <xdr:to>
      <xdr:col>18</xdr:col>
      <xdr:colOff>561975</xdr:colOff>
      <xdr:row>221</xdr:row>
      <xdr:rowOff>61912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590550</xdr:colOff>
      <xdr:row>308</xdr:row>
      <xdr:rowOff>157162</xdr:rowOff>
    </xdr:from>
    <xdr:to>
      <xdr:col>19</xdr:col>
      <xdr:colOff>285750</xdr:colOff>
      <xdr:row>323</xdr:row>
      <xdr:rowOff>42862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407</xdr:row>
      <xdr:rowOff>128587</xdr:rowOff>
    </xdr:from>
    <xdr:to>
      <xdr:col>18</xdr:col>
      <xdr:colOff>352425</xdr:colOff>
      <xdr:row>422</xdr:row>
      <xdr:rowOff>14287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514350</xdr:colOff>
      <xdr:row>453</xdr:row>
      <xdr:rowOff>138112</xdr:rowOff>
    </xdr:from>
    <xdr:to>
      <xdr:col>19</xdr:col>
      <xdr:colOff>209550</xdr:colOff>
      <xdr:row>468</xdr:row>
      <xdr:rowOff>23812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2"/>
  <sheetViews>
    <sheetView workbookViewId="0">
      <selection activeCell="I446" sqref="A3:I446"/>
    </sheetView>
  </sheetViews>
  <sheetFormatPr baseColWidth="10" defaultColWidth="8.83203125" defaultRowHeight="15" x14ac:dyDescent="0.2"/>
  <cols>
    <col min="9" max="9" width="8.83203125" style="1"/>
  </cols>
  <sheetData>
    <row r="1" spans="1:15" x14ac:dyDescent="0.2">
      <c r="A1" t="s">
        <v>0</v>
      </c>
    </row>
    <row r="2" spans="1:15" x14ac:dyDescent="0.2">
      <c r="A2" t="s">
        <v>1</v>
      </c>
      <c r="B2" t="s">
        <v>2</v>
      </c>
      <c r="D2" t="s">
        <v>3</v>
      </c>
      <c r="E2" t="s">
        <v>4</v>
      </c>
      <c r="F2" t="s">
        <v>5</v>
      </c>
      <c r="M2" t="s">
        <v>150</v>
      </c>
    </row>
    <row r="3" spans="1:15" x14ac:dyDescent="0.2">
      <c r="A3" t="s">
        <v>6</v>
      </c>
      <c r="B3" t="s">
        <v>7</v>
      </c>
      <c r="D3">
        <v>3</v>
      </c>
      <c r="E3">
        <v>15</v>
      </c>
      <c r="F3">
        <v>0.2</v>
      </c>
      <c r="M3" t="s">
        <v>145</v>
      </c>
      <c r="N3">
        <v>5</v>
      </c>
      <c r="O3">
        <v>26.331800000000001</v>
      </c>
    </row>
    <row r="4" spans="1:15" x14ac:dyDescent="0.2">
      <c r="A4" t="s">
        <v>8</v>
      </c>
      <c r="B4" t="s">
        <v>9</v>
      </c>
      <c r="D4" t="s">
        <v>10</v>
      </c>
      <c r="E4" t="s">
        <v>144</v>
      </c>
      <c r="F4" t="s">
        <v>151</v>
      </c>
      <c r="G4" t="s">
        <v>153</v>
      </c>
      <c r="I4" s="1" t="s">
        <v>154</v>
      </c>
      <c r="M4" t="s">
        <v>146</v>
      </c>
      <c r="N4">
        <v>0.5</v>
      </c>
      <c r="O4">
        <v>29.59685</v>
      </c>
    </row>
    <row r="5" spans="1:15" x14ac:dyDescent="0.2">
      <c r="A5">
        <v>1</v>
      </c>
      <c r="B5" t="s">
        <v>11</v>
      </c>
      <c r="D5">
        <v>26.4908</v>
      </c>
      <c r="E5">
        <f>AVERAGE(D5,D6)</f>
        <v>26.331800000000001</v>
      </c>
      <c r="F5">
        <f>EXP((E5-28.652)/-1.516)</f>
        <v>4.6203706725871445</v>
      </c>
      <c r="G5">
        <v>3.6995880533157348</v>
      </c>
      <c r="I5" s="1">
        <f>(F5/G5)</f>
        <v>1.2488878777857886</v>
      </c>
      <c r="M5" t="s">
        <v>147</v>
      </c>
      <c r="N5">
        <v>0.05</v>
      </c>
      <c r="O5">
        <v>33.044449999999998</v>
      </c>
    </row>
    <row r="6" spans="1:15" x14ac:dyDescent="0.2">
      <c r="A6">
        <v>2</v>
      </c>
      <c r="B6" t="s">
        <v>11</v>
      </c>
      <c r="D6">
        <v>26.172799999999999</v>
      </c>
      <c r="M6" t="s">
        <v>148</v>
      </c>
      <c r="N6">
        <v>5.0000000000000001E-3</v>
      </c>
      <c r="O6">
        <v>36.818100000000001</v>
      </c>
    </row>
    <row r="7" spans="1:15" x14ac:dyDescent="0.2">
      <c r="A7">
        <v>3</v>
      </c>
      <c r="B7">
        <v>1</v>
      </c>
      <c r="C7" t="s">
        <v>36</v>
      </c>
      <c r="D7">
        <v>32.227899999999998</v>
      </c>
      <c r="E7">
        <f t="shared" ref="E7:E69" si="0">AVERAGE(D7,D8)</f>
        <v>32.21</v>
      </c>
      <c r="F7">
        <f t="shared" ref="F7:F69" si="1">EXP((E7-28.652)/-1.516)</f>
        <v>9.565898041538444E-2</v>
      </c>
      <c r="G7">
        <v>36.569589323979663</v>
      </c>
      <c r="I7" s="1">
        <f t="shared" ref="I7:I69" si="2">(F7/G7)</f>
        <v>2.6158067996858328E-3</v>
      </c>
      <c r="M7" t="s">
        <v>149</v>
      </c>
      <c r="N7">
        <v>5.0000000000000001E-4</v>
      </c>
    </row>
    <row r="8" spans="1:15" x14ac:dyDescent="0.2">
      <c r="A8">
        <v>4</v>
      </c>
      <c r="B8">
        <v>1</v>
      </c>
      <c r="C8" t="s">
        <v>36</v>
      </c>
      <c r="D8">
        <v>32.192100000000003</v>
      </c>
    </row>
    <row r="9" spans="1:15" x14ac:dyDescent="0.2">
      <c r="A9">
        <v>5</v>
      </c>
      <c r="B9">
        <v>2</v>
      </c>
      <c r="C9" t="s">
        <v>37</v>
      </c>
      <c r="D9">
        <v>32.620399999999997</v>
      </c>
      <c r="E9">
        <f t="shared" si="0"/>
        <v>32.612250000000003</v>
      </c>
      <c r="F9">
        <f t="shared" si="1"/>
        <v>7.3365453800960462E-2</v>
      </c>
      <c r="G9">
        <v>34.571751319702805</v>
      </c>
      <c r="I9" s="1">
        <f t="shared" si="2"/>
        <v>2.1221214141717119E-3</v>
      </c>
    </row>
    <row r="10" spans="1:15" x14ac:dyDescent="0.2">
      <c r="A10">
        <v>6</v>
      </c>
      <c r="B10">
        <v>2</v>
      </c>
      <c r="C10" t="s">
        <v>37</v>
      </c>
      <c r="D10">
        <v>32.604100000000003</v>
      </c>
    </row>
    <row r="11" spans="1:15" x14ac:dyDescent="0.2">
      <c r="A11">
        <v>7</v>
      </c>
      <c r="B11">
        <v>3</v>
      </c>
      <c r="C11" t="s">
        <v>38</v>
      </c>
      <c r="D11">
        <v>33.233499999999999</v>
      </c>
      <c r="E11">
        <f t="shared" si="0"/>
        <v>32.882000000000005</v>
      </c>
      <c r="F11">
        <f t="shared" si="1"/>
        <v>6.1406630134112808E-2</v>
      </c>
      <c r="G11">
        <v>31.205801618678944</v>
      </c>
      <c r="I11" s="1">
        <f t="shared" si="2"/>
        <v>1.967795312053656E-3</v>
      </c>
    </row>
    <row r="12" spans="1:15" x14ac:dyDescent="0.2">
      <c r="A12">
        <v>8</v>
      </c>
      <c r="B12">
        <v>3</v>
      </c>
      <c r="C12" t="s">
        <v>38</v>
      </c>
      <c r="D12">
        <v>32.530500000000004</v>
      </c>
    </row>
    <row r="13" spans="1:15" x14ac:dyDescent="0.2">
      <c r="A13">
        <v>9</v>
      </c>
      <c r="B13">
        <v>4</v>
      </c>
      <c r="C13" t="s">
        <v>39</v>
      </c>
      <c r="D13">
        <v>32.287799999999997</v>
      </c>
      <c r="E13">
        <f t="shared" si="0"/>
        <v>32.018349999999998</v>
      </c>
      <c r="F13">
        <f t="shared" si="1"/>
        <v>0.10854966232906256</v>
      </c>
      <c r="G13">
        <v>36.577771355341426</v>
      </c>
      <c r="I13" s="1">
        <f t="shared" si="2"/>
        <v>2.967640135166713E-3</v>
      </c>
    </row>
    <row r="14" spans="1:15" x14ac:dyDescent="0.2">
      <c r="A14">
        <v>10</v>
      </c>
      <c r="B14">
        <v>4</v>
      </c>
      <c r="C14" t="s">
        <v>40</v>
      </c>
      <c r="D14">
        <v>31.748899999999999</v>
      </c>
    </row>
    <row r="15" spans="1:15" x14ac:dyDescent="0.2">
      <c r="A15">
        <v>11</v>
      </c>
      <c r="B15">
        <v>5</v>
      </c>
      <c r="C15" t="s">
        <v>41</v>
      </c>
      <c r="D15">
        <v>34.447800000000001</v>
      </c>
      <c r="E15">
        <f t="shared" si="0"/>
        <v>34.36215</v>
      </c>
      <c r="F15">
        <f t="shared" si="1"/>
        <v>2.313081171478349E-2</v>
      </c>
      <c r="G15">
        <v>7.2876831419131891</v>
      </c>
      <c r="I15" s="1">
        <f t="shared" si="2"/>
        <v>3.1739595786969281E-3</v>
      </c>
    </row>
    <row r="16" spans="1:15" x14ac:dyDescent="0.2">
      <c r="A16">
        <v>12</v>
      </c>
      <c r="B16">
        <v>5</v>
      </c>
      <c r="C16" t="s">
        <v>41</v>
      </c>
      <c r="D16">
        <v>34.276499999999999</v>
      </c>
    </row>
    <row r="17" spans="1:9" x14ac:dyDescent="0.2">
      <c r="A17">
        <v>13</v>
      </c>
      <c r="B17" t="s">
        <v>12</v>
      </c>
      <c r="D17">
        <v>30.277699999999999</v>
      </c>
      <c r="E17">
        <f t="shared" si="0"/>
        <v>29.59685</v>
      </c>
      <c r="F17">
        <f t="shared" si="1"/>
        <v>0.53619789503760307</v>
      </c>
      <c r="G17">
        <v>0.49373288512862717</v>
      </c>
      <c r="I17" s="1">
        <f t="shared" si="2"/>
        <v>1.0860080646601309</v>
      </c>
    </row>
    <row r="18" spans="1:9" x14ac:dyDescent="0.2">
      <c r="A18">
        <v>14</v>
      </c>
      <c r="B18" t="s">
        <v>12</v>
      </c>
      <c r="D18">
        <v>28.916</v>
      </c>
    </row>
    <row r="19" spans="1:9" x14ac:dyDescent="0.2">
      <c r="A19">
        <v>15</v>
      </c>
      <c r="B19">
        <v>6</v>
      </c>
      <c r="C19" t="s">
        <v>42</v>
      </c>
      <c r="D19">
        <v>31.059699999999999</v>
      </c>
      <c r="E19">
        <f t="shared" si="0"/>
        <v>31.605499999999999</v>
      </c>
      <c r="F19">
        <f t="shared" si="1"/>
        <v>0.14252768786199196</v>
      </c>
      <c r="G19">
        <v>31.52330360658932</v>
      </c>
      <c r="I19" s="1">
        <f t="shared" si="2"/>
        <v>4.5213436269477599E-3</v>
      </c>
    </row>
    <row r="20" spans="1:9" x14ac:dyDescent="0.2">
      <c r="A20">
        <v>16</v>
      </c>
      <c r="B20">
        <v>6</v>
      </c>
      <c r="C20" t="s">
        <v>42</v>
      </c>
      <c r="D20">
        <v>32.151299999999999</v>
      </c>
    </row>
    <row r="21" spans="1:9" x14ac:dyDescent="0.2">
      <c r="A21">
        <v>17</v>
      </c>
      <c r="B21">
        <v>7</v>
      </c>
      <c r="C21" t="s">
        <v>43</v>
      </c>
      <c r="D21">
        <v>32.088999999999999</v>
      </c>
      <c r="E21">
        <f t="shared" si="0"/>
        <v>32.172550000000001</v>
      </c>
      <c r="F21">
        <f t="shared" si="1"/>
        <v>9.8051489720093449E-2</v>
      </c>
      <c r="G21">
        <v>26.43952842003328</v>
      </c>
      <c r="I21" s="1">
        <f t="shared" si="2"/>
        <v>3.7085188571593301E-3</v>
      </c>
    </row>
    <row r="22" spans="1:9" x14ac:dyDescent="0.2">
      <c r="A22">
        <v>18</v>
      </c>
      <c r="B22">
        <v>7</v>
      </c>
      <c r="C22" t="s">
        <v>43</v>
      </c>
      <c r="D22">
        <v>32.256100000000004</v>
      </c>
    </row>
    <row r="23" spans="1:9" x14ac:dyDescent="0.2">
      <c r="A23">
        <v>19</v>
      </c>
      <c r="B23">
        <v>8</v>
      </c>
      <c r="C23" t="s">
        <v>44</v>
      </c>
      <c r="D23">
        <v>34.721600000000002</v>
      </c>
      <c r="E23">
        <f t="shared" si="0"/>
        <v>34.828649999999996</v>
      </c>
      <c r="F23">
        <f t="shared" si="1"/>
        <v>1.7003987767714487E-2</v>
      </c>
      <c r="G23">
        <v>12.43826247243053</v>
      </c>
      <c r="I23" s="1">
        <f t="shared" si="2"/>
        <v>1.3670709880422534E-3</v>
      </c>
    </row>
    <row r="24" spans="1:9" x14ac:dyDescent="0.2">
      <c r="A24">
        <v>20</v>
      </c>
      <c r="B24">
        <v>8</v>
      </c>
      <c r="C24" t="s">
        <v>44</v>
      </c>
      <c r="D24">
        <v>34.935699999999997</v>
      </c>
    </row>
    <row r="25" spans="1:9" x14ac:dyDescent="0.2">
      <c r="A25">
        <v>21</v>
      </c>
      <c r="B25">
        <v>9</v>
      </c>
      <c r="C25" t="s">
        <v>45</v>
      </c>
      <c r="D25">
        <v>33.054200000000002</v>
      </c>
      <c r="E25">
        <f t="shared" si="0"/>
        <v>32.583500000000001</v>
      </c>
      <c r="F25">
        <f t="shared" si="1"/>
        <v>7.4770060795481846E-2</v>
      </c>
      <c r="G25">
        <v>34.131793359127059</v>
      </c>
      <c r="I25" s="1">
        <f t="shared" si="2"/>
        <v>2.1906279581845605E-3</v>
      </c>
    </row>
    <row r="26" spans="1:9" x14ac:dyDescent="0.2">
      <c r="A26">
        <v>22</v>
      </c>
      <c r="B26">
        <v>9</v>
      </c>
      <c r="C26" t="s">
        <v>45</v>
      </c>
      <c r="D26">
        <v>32.1128</v>
      </c>
    </row>
    <row r="27" spans="1:9" x14ac:dyDescent="0.2">
      <c r="A27">
        <v>23</v>
      </c>
      <c r="B27">
        <v>10</v>
      </c>
      <c r="C27" t="s">
        <v>46</v>
      </c>
      <c r="D27">
        <v>33.230400000000003</v>
      </c>
      <c r="E27">
        <f t="shared" si="0"/>
        <v>33.226399999999998</v>
      </c>
      <c r="F27">
        <f t="shared" si="1"/>
        <v>4.8927569494911095E-2</v>
      </c>
      <c r="G27">
        <v>36.659692421596674</v>
      </c>
      <c r="I27" s="1">
        <f t="shared" si="2"/>
        <v>1.3346421168031204E-3</v>
      </c>
    </row>
    <row r="28" spans="1:9" x14ac:dyDescent="0.2">
      <c r="A28">
        <v>24</v>
      </c>
      <c r="B28">
        <v>10</v>
      </c>
      <c r="C28" t="s">
        <v>46</v>
      </c>
      <c r="D28">
        <v>33.2224</v>
      </c>
    </row>
    <row r="29" spans="1:9" x14ac:dyDescent="0.2">
      <c r="A29">
        <v>25</v>
      </c>
      <c r="B29" t="s">
        <v>13</v>
      </c>
      <c r="D29">
        <v>33.7074</v>
      </c>
      <c r="E29">
        <f t="shared" si="0"/>
        <v>33.044449999999998</v>
      </c>
      <c r="F29">
        <f t="shared" si="1"/>
        <v>5.5166772240885328E-2</v>
      </c>
      <c r="G29">
        <v>7.8016188716940479E-2</v>
      </c>
      <c r="I29" s="1">
        <f t="shared" si="2"/>
        <v>0.70711954977757563</v>
      </c>
    </row>
    <row r="30" spans="1:9" x14ac:dyDescent="0.2">
      <c r="A30">
        <v>26</v>
      </c>
      <c r="B30" t="s">
        <v>13</v>
      </c>
      <c r="D30">
        <v>32.381500000000003</v>
      </c>
    </row>
    <row r="31" spans="1:9" x14ac:dyDescent="0.2">
      <c r="A31">
        <v>27</v>
      </c>
      <c r="B31">
        <v>11</v>
      </c>
      <c r="C31" t="s">
        <v>47</v>
      </c>
      <c r="D31">
        <v>32.283200000000001</v>
      </c>
      <c r="E31">
        <f t="shared" si="0"/>
        <v>32.607900000000001</v>
      </c>
      <c r="F31">
        <f t="shared" si="1"/>
        <v>7.3576270444068087E-2</v>
      </c>
      <c r="G31">
        <v>36.48072782429923</v>
      </c>
      <c r="I31" s="1">
        <f t="shared" si="2"/>
        <v>2.0168531395105584E-3</v>
      </c>
    </row>
    <row r="32" spans="1:9" x14ac:dyDescent="0.2">
      <c r="A32">
        <v>28</v>
      </c>
      <c r="B32">
        <v>11</v>
      </c>
      <c r="C32" t="s">
        <v>47</v>
      </c>
      <c r="D32">
        <v>32.932600000000001</v>
      </c>
    </row>
    <row r="33" spans="1:9" x14ac:dyDescent="0.2">
      <c r="A33">
        <v>29</v>
      </c>
      <c r="B33">
        <v>12</v>
      </c>
      <c r="C33" t="s">
        <v>48</v>
      </c>
      <c r="D33">
        <v>30.964300000000001</v>
      </c>
      <c r="E33">
        <f t="shared" si="0"/>
        <v>31.172650000000001</v>
      </c>
      <c r="F33">
        <f t="shared" si="1"/>
        <v>0.18962669755551184</v>
      </c>
      <c r="G33">
        <v>33.620252398602013</v>
      </c>
      <c r="I33" s="1">
        <f t="shared" si="2"/>
        <v>5.64025205127243E-3</v>
      </c>
    </row>
    <row r="34" spans="1:9" x14ac:dyDescent="0.2">
      <c r="A34">
        <v>30</v>
      </c>
      <c r="B34">
        <v>12</v>
      </c>
      <c r="C34" t="s">
        <v>48</v>
      </c>
      <c r="D34">
        <v>31.381</v>
      </c>
    </row>
    <row r="35" spans="1:9" x14ac:dyDescent="0.2">
      <c r="A35">
        <v>31</v>
      </c>
      <c r="B35">
        <v>25</v>
      </c>
      <c r="C35" t="s">
        <v>49</v>
      </c>
      <c r="D35">
        <v>32.481699999999996</v>
      </c>
      <c r="E35">
        <f t="shared" si="0"/>
        <v>32.7988</v>
      </c>
      <c r="F35">
        <f t="shared" si="1"/>
        <v>6.4870895940642687E-2</v>
      </c>
      <c r="G35">
        <v>37.815464049520578</v>
      </c>
      <c r="I35" s="1">
        <f t="shared" si="2"/>
        <v>1.7154594706465097E-3</v>
      </c>
    </row>
    <row r="36" spans="1:9" x14ac:dyDescent="0.2">
      <c r="A36">
        <v>32</v>
      </c>
      <c r="B36">
        <v>25</v>
      </c>
      <c r="C36" t="s">
        <v>49</v>
      </c>
      <c r="D36">
        <v>33.115900000000003</v>
      </c>
    </row>
    <row r="37" spans="1:9" x14ac:dyDescent="0.2">
      <c r="A37">
        <v>33</v>
      </c>
      <c r="B37">
        <v>26</v>
      </c>
      <c r="C37" t="s">
        <v>50</v>
      </c>
      <c r="D37">
        <v>31.4558</v>
      </c>
      <c r="E37">
        <f t="shared" si="0"/>
        <v>31.334049999999998</v>
      </c>
      <c r="F37">
        <f t="shared" si="1"/>
        <v>0.17047574181439384</v>
      </c>
      <c r="G37">
        <v>39.826630404648391</v>
      </c>
      <c r="I37" s="1">
        <f t="shared" si="2"/>
        <v>4.2804460252428653E-3</v>
      </c>
    </row>
    <row r="38" spans="1:9" x14ac:dyDescent="0.2">
      <c r="A38">
        <v>34</v>
      </c>
      <c r="B38">
        <v>26</v>
      </c>
      <c r="C38" t="s">
        <v>50</v>
      </c>
      <c r="D38">
        <v>31.212299999999999</v>
      </c>
    </row>
    <row r="39" spans="1:9" x14ac:dyDescent="0.2">
      <c r="A39">
        <v>35</v>
      </c>
      <c r="B39">
        <v>27</v>
      </c>
      <c r="C39" t="s">
        <v>51</v>
      </c>
      <c r="D39">
        <v>32.082700000000003</v>
      </c>
      <c r="E39">
        <f t="shared" si="0"/>
        <v>32.280650000000001</v>
      </c>
      <c r="F39">
        <f t="shared" si="1"/>
        <v>9.1303276797368035E-2</v>
      </c>
      <c r="G39">
        <v>25.835093497589096</v>
      </c>
      <c r="I39" s="1">
        <f t="shared" si="2"/>
        <v>3.5340795962626715E-3</v>
      </c>
    </row>
    <row r="40" spans="1:9" x14ac:dyDescent="0.2">
      <c r="A40">
        <v>36</v>
      </c>
      <c r="B40">
        <v>27</v>
      </c>
      <c r="C40" t="s">
        <v>51</v>
      </c>
      <c r="D40">
        <v>32.4786</v>
      </c>
    </row>
    <row r="41" spans="1:9" x14ac:dyDescent="0.2">
      <c r="A41">
        <v>37</v>
      </c>
      <c r="B41" t="s">
        <v>14</v>
      </c>
      <c r="D41">
        <v>36.127400000000002</v>
      </c>
      <c r="E41">
        <f t="shared" si="0"/>
        <v>36.818100000000001</v>
      </c>
      <c r="F41">
        <f t="shared" si="1"/>
        <v>4.5774669630880846E-3</v>
      </c>
      <c r="G41">
        <v>7.1337013493102475E-3</v>
      </c>
      <c r="I41" s="1">
        <f t="shared" si="2"/>
        <v>0.64166787183075402</v>
      </c>
    </row>
    <row r="42" spans="1:9" x14ac:dyDescent="0.2">
      <c r="A42">
        <v>38</v>
      </c>
      <c r="B42" t="s">
        <v>14</v>
      </c>
      <c r="D42">
        <v>37.508800000000001</v>
      </c>
    </row>
    <row r="43" spans="1:9" x14ac:dyDescent="0.2">
      <c r="A43">
        <v>39</v>
      </c>
      <c r="B43">
        <v>28</v>
      </c>
      <c r="C43" t="s">
        <v>52</v>
      </c>
      <c r="D43">
        <v>32.183999999999997</v>
      </c>
      <c r="E43">
        <f t="shared" si="0"/>
        <v>32.192799999999998</v>
      </c>
      <c r="F43">
        <f t="shared" si="1"/>
        <v>9.6750473524857855E-2</v>
      </c>
      <c r="G43">
        <v>34.572718104789764</v>
      </c>
      <c r="I43" s="1">
        <f t="shared" si="2"/>
        <v>2.7984630317930909E-3</v>
      </c>
    </row>
    <row r="44" spans="1:9" x14ac:dyDescent="0.2">
      <c r="A44">
        <v>40</v>
      </c>
      <c r="B44">
        <v>28</v>
      </c>
      <c r="C44" t="s">
        <v>52</v>
      </c>
      <c r="D44">
        <v>32.201599999999999</v>
      </c>
    </row>
    <row r="45" spans="1:9" x14ac:dyDescent="0.2">
      <c r="A45">
        <v>41</v>
      </c>
      <c r="B45">
        <v>29</v>
      </c>
      <c r="C45" t="s">
        <v>53</v>
      </c>
      <c r="D45">
        <v>32.2988</v>
      </c>
      <c r="E45">
        <f t="shared" si="0"/>
        <v>32.032600000000002</v>
      </c>
      <c r="F45">
        <f t="shared" si="1"/>
        <v>0.10753410460900584</v>
      </c>
      <c r="G45">
        <v>35.986273853145043</v>
      </c>
      <c r="I45" s="1">
        <f t="shared" si="2"/>
        <v>2.9881978069704438E-3</v>
      </c>
    </row>
    <row r="46" spans="1:9" x14ac:dyDescent="0.2">
      <c r="A46">
        <v>42</v>
      </c>
      <c r="B46">
        <v>29</v>
      </c>
      <c r="C46" t="s">
        <v>53</v>
      </c>
      <c r="D46">
        <v>31.766400000000001</v>
      </c>
    </row>
    <row r="47" spans="1:9" x14ac:dyDescent="0.2">
      <c r="A47">
        <v>43</v>
      </c>
      <c r="B47">
        <v>30</v>
      </c>
      <c r="C47" t="s">
        <v>54</v>
      </c>
      <c r="D47">
        <v>31.6663</v>
      </c>
      <c r="E47">
        <f t="shared" si="0"/>
        <v>31.48995</v>
      </c>
      <c r="F47">
        <f t="shared" si="1"/>
        <v>0.15381592545668002</v>
      </c>
      <c r="G47">
        <v>33.485141050741703</v>
      </c>
      <c r="I47" s="1">
        <f t="shared" si="2"/>
        <v>4.5935576387029419E-3</v>
      </c>
    </row>
    <row r="48" spans="1:9" x14ac:dyDescent="0.2">
      <c r="A48">
        <v>44</v>
      </c>
      <c r="B48">
        <v>30</v>
      </c>
      <c r="C48" t="s">
        <v>54</v>
      </c>
      <c r="D48">
        <v>31.313600000000001</v>
      </c>
    </row>
    <row r="49" spans="1:9" x14ac:dyDescent="0.2">
      <c r="A49">
        <v>45</v>
      </c>
      <c r="B49">
        <v>31</v>
      </c>
      <c r="C49" t="s">
        <v>55</v>
      </c>
      <c r="D49">
        <v>32.045400000000001</v>
      </c>
      <c r="E49">
        <f t="shared" si="0"/>
        <v>32.694200000000002</v>
      </c>
      <c r="F49">
        <f t="shared" si="1"/>
        <v>6.9504843440368752E-2</v>
      </c>
      <c r="G49">
        <v>38.092475855538098</v>
      </c>
      <c r="I49" s="1">
        <f t="shared" si="2"/>
        <v>1.8246344423491641E-3</v>
      </c>
    </row>
    <row r="50" spans="1:9" x14ac:dyDescent="0.2">
      <c r="A50">
        <v>46</v>
      </c>
      <c r="B50">
        <v>31</v>
      </c>
      <c r="C50" t="s">
        <v>55</v>
      </c>
      <c r="D50">
        <v>33.343000000000004</v>
      </c>
    </row>
    <row r="51" spans="1:9" x14ac:dyDescent="0.2">
      <c r="A51">
        <v>47</v>
      </c>
      <c r="B51">
        <v>32</v>
      </c>
      <c r="C51" t="s">
        <v>56</v>
      </c>
      <c r="D51">
        <v>34.165599999999998</v>
      </c>
      <c r="E51">
        <f t="shared" si="0"/>
        <v>34.084899999999998</v>
      </c>
      <c r="F51">
        <f t="shared" si="1"/>
        <v>2.7772550893093034E-2</v>
      </c>
      <c r="G51">
        <v>35.978224133045913</v>
      </c>
      <c r="I51" s="1">
        <f t="shared" si="2"/>
        <v>7.719266740457046E-4</v>
      </c>
    </row>
    <row r="52" spans="1:9" x14ac:dyDescent="0.2">
      <c r="A52">
        <v>48</v>
      </c>
      <c r="B52">
        <v>32</v>
      </c>
      <c r="C52" t="s">
        <v>57</v>
      </c>
      <c r="D52">
        <v>34.004199999999997</v>
      </c>
    </row>
    <row r="53" spans="1:9" x14ac:dyDescent="0.2">
      <c r="A53">
        <v>49</v>
      </c>
      <c r="B53" t="s">
        <v>15</v>
      </c>
      <c r="G53">
        <v>3.0850245381642503E-4</v>
      </c>
      <c r="I53" s="1">
        <f t="shared" si="2"/>
        <v>0</v>
      </c>
    </row>
    <row r="54" spans="1:9" x14ac:dyDescent="0.2">
      <c r="A54">
        <v>50</v>
      </c>
      <c r="B54" t="s">
        <v>15</v>
      </c>
    </row>
    <row r="55" spans="1:9" x14ac:dyDescent="0.2">
      <c r="A55">
        <v>51</v>
      </c>
      <c r="B55">
        <v>33</v>
      </c>
      <c r="C55" t="s">
        <v>58</v>
      </c>
      <c r="D55">
        <v>32.575800000000001</v>
      </c>
      <c r="E55">
        <f t="shared" si="0"/>
        <v>32.269750000000002</v>
      </c>
      <c r="F55">
        <f t="shared" si="1"/>
        <v>9.196211060910682E-2</v>
      </c>
      <c r="G55">
        <v>34.820132842058861</v>
      </c>
      <c r="I55" s="1">
        <f t="shared" si="2"/>
        <v>2.6410614521845473E-3</v>
      </c>
    </row>
    <row r="56" spans="1:9" x14ac:dyDescent="0.2">
      <c r="A56">
        <v>52</v>
      </c>
      <c r="B56">
        <v>33</v>
      </c>
      <c r="C56" t="s">
        <v>58</v>
      </c>
      <c r="D56">
        <v>31.963699999999999</v>
      </c>
    </row>
    <row r="57" spans="1:9" x14ac:dyDescent="0.2">
      <c r="A57">
        <v>53</v>
      </c>
      <c r="B57">
        <v>34</v>
      </c>
      <c r="C57" t="s">
        <v>59</v>
      </c>
      <c r="G57">
        <v>5.150772462030756E-2</v>
      </c>
      <c r="I57" s="1">
        <f t="shared" si="2"/>
        <v>0</v>
      </c>
    </row>
    <row r="58" spans="1:9" x14ac:dyDescent="0.2">
      <c r="A58">
        <v>54</v>
      </c>
      <c r="B58">
        <v>34</v>
      </c>
      <c r="C58" t="s">
        <v>59</v>
      </c>
    </row>
    <row r="59" spans="1:9" x14ac:dyDescent="0.2">
      <c r="A59">
        <v>55</v>
      </c>
      <c r="B59">
        <v>35</v>
      </c>
      <c r="C59" t="s">
        <v>60</v>
      </c>
      <c r="D59">
        <v>32.364899999999999</v>
      </c>
      <c r="E59">
        <f t="shared" si="0"/>
        <v>32.7746</v>
      </c>
      <c r="F59">
        <f t="shared" si="1"/>
        <v>6.5914743322909725E-2</v>
      </c>
      <c r="G59">
        <v>36.070904728672289</v>
      </c>
      <c r="I59" s="1">
        <f t="shared" si="2"/>
        <v>1.8273659565437781E-3</v>
      </c>
    </row>
    <row r="60" spans="1:9" x14ac:dyDescent="0.2">
      <c r="A60">
        <v>56</v>
      </c>
      <c r="B60">
        <v>35</v>
      </c>
      <c r="C60" t="s">
        <v>60</v>
      </c>
      <c r="D60">
        <v>33.1843</v>
      </c>
    </row>
    <row r="61" spans="1:9" x14ac:dyDescent="0.2">
      <c r="A61">
        <v>57</v>
      </c>
      <c r="B61">
        <v>36</v>
      </c>
      <c r="C61" t="s">
        <v>61</v>
      </c>
      <c r="D61">
        <v>32.227400000000003</v>
      </c>
      <c r="E61">
        <f t="shared" si="0"/>
        <v>31.999500000000001</v>
      </c>
      <c r="F61">
        <f t="shared" si="1"/>
        <v>0.10990779890249523</v>
      </c>
      <c r="G61">
        <v>38.198079325042606</v>
      </c>
      <c r="I61" s="1">
        <f t="shared" si="2"/>
        <v>2.8773121802079674E-3</v>
      </c>
    </row>
    <row r="62" spans="1:9" x14ac:dyDescent="0.2">
      <c r="A62">
        <v>58</v>
      </c>
      <c r="B62">
        <v>36</v>
      </c>
      <c r="C62" t="s">
        <v>61</v>
      </c>
      <c r="D62">
        <v>31.771599999999999</v>
      </c>
    </row>
    <row r="63" spans="1:9" x14ac:dyDescent="0.2">
      <c r="A63">
        <v>59</v>
      </c>
      <c r="B63">
        <v>49</v>
      </c>
      <c r="C63" t="s">
        <v>62</v>
      </c>
      <c r="D63">
        <v>34.861499999999999</v>
      </c>
      <c r="E63">
        <f t="shared" si="0"/>
        <v>34.626800000000003</v>
      </c>
      <c r="F63">
        <f t="shared" si="1"/>
        <v>1.9425649444168639E-2</v>
      </c>
      <c r="G63">
        <v>33.159004797326801</v>
      </c>
      <c r="I63" s="1">
        <f t="shared" si="2"/>
        <v>5.8583330720874609E-4</v>
      </c>
    </row>
    <row r="64" spans="1:9" x14ac:dyDescent="0.2">
      <c r="A64">
        <v>60</v>
      </c>
      <c r="B64">
        <v>49</v>
      </c>
      <c r="C64" t="s">
        <v>62</v>
      </c>
      <c r="D64">
        <v>34.392099999999999</v>
      </c>
    </row>
    <row r="65" spans="1:9" x14ac:dyDescent="0.2">
      <c r="A65">
        <v>61</v>
      </c>
      <c r="B65">
        <v>50</v>
      </c>
      <c r="C65" t="s">
        <v>63</v>
      </c>
      <c r="D65">
        <v>36.098999999999997</v>
      </c>
      <c r="E65">
        <f t="shared" si="0"/>
        <v>35.368749999999999</v>
      </c>
      <c r="F65">
        <f t="shared" si="1"/>
        <v>1.1907654163367282E-2</v>
      </c>
      <c r="G65">
        <v>30.952026660485501</v>
      </c>
      <c r="I65" s="1">
        <f t="shared" si="2"/>
        <v>3.8471323038012992E-4</v>
      </c>
    </row>
    <row r="66" spans="1:9" x14ac:dyDescent="0.2">
      <c r="A66">
        <v>62</v>
      </c>
      <c r="B66">
        <v>50</v>
      </c>
      <c r="C66" t="s">
        <v>63</v>
      </c>
      <c r="D66">
        <v>34.638500000000001</v>
      </c>
    </row>
    <row r="67" spans="1:9" x14ac:dyDescent="0.2">
      <c r="A67">
        <v>63</v>
      </c>
      <c r="B67">
        <v>51</v>
      </c>
      <c r="C67" t="s">
        <v>64</v>
      </c>
      <c r="D67">
        <v>35.325600000000001</v>
      </c>
      <c r="E67">
        <f t="shared" si="0"/>
        <v>35.28125</v>
      </c>
      <c r="F67">
        <f t="shared" si="1"/>
        <v>1.2615157642584198E-2</v>
      </c>
      <c r="G67">
        <v>33.768182590139723</v>
      </c>
      <c r="I67" s="1">
        <f t="shared" si="2"/>
        <v>3.7358118426745926E-4</v>
      </c>
    </row>
    <row r="68" spans="1:9" x14ac:dyDescent="0.2">
      <c r="A68">
        <v>64</v>
      </c>
      <c r="B68">
        <v>51</v>
      </c>
      <c r="C68" t="s">
        <v>64</v>
      </c>
      <c r="D68">
        <v>35.236899999999999</v>
      </c>
    </row>
    <row r="69" spans="1:9" x14ac:dyDescent="0.2">
      <c r="A69">
        <v>65</v>
      </c>
      <c r="B69">
        <v>52</v>
      </c>
      <c r="C69" t="s">
        <v>65</v>
      </c>
      <c r="D69">
        <v>35.121499999999997</v>
      </c>
      <c r="E69">
        <f t="shared" si="0"/>
        <v>34.762149999999998</v>
      </c>
      <c r="F69">
        <f t="shared" si="1"/>
        <v>1.7766476279586697E-2</v>
      </c>
      <c r="G69">
        <v>31.39486345515181</v>
      </c>
      <c r="I69" s="1">
        <f t="shared" si="2"/>
        <v>5.6590391944104053E-4</v>
      </c>
    </row>
    <row r="70" spans="1:9" x14ac:dyDescent="0.2">
      <c r="A70">
        <v>66</v>
      </c>
      <c r="B70">
        <v>52</v>
      </c>
      <c r="C70" t="s">
        <v>65</v>
      </c>
      <c r="D70">
        <v>34.402799999999999</v>
      </c>
    </row>
    <row r="71" spans="1:9" x14ac:dyDescent="0.2">
      <c r="A71">
        <v>67</v>
      </c>
      <c r="B71">
        <v>53</v>
      </c>
      <c r="C71" t="s">
        <v>66</v>
      </c>
      <c r="D71">
        <v>34.813099999999999</v>
      </c>
      <c r="E71">
        <f t="shared" ref="E71:E133" si="3">AVERAGE(D71,D72)</f>
        <v>35.157200000000003</v>
      </c>
      <c r="F71">
        <f t="shared" ref="F71:F99" si="4">EXP((E71-28.652)/-1.516)</f>
        <v>1.3690829857302229E-2</v>
      </c>
      <c r="G71">
        <v>14.141378504319196</v>
      </c>
      <c r="I71" s="1">
        <f t="shared" ref="I71:I99" si="5">(F71/G71)</f>
        <v>9.6813969395703856E-4</v>
      </c>
    </row>
    <row r="72" spans="1:9" x14ac:dyDescent="0.2">
      <c r="A72">
        <v>68</v>
      </c>
      <c r="B72">
        <v>53</v>
      </c>
      <c r="C72" t="s">
        <v>66</v>
      </c>
      <c r="D72">
        <v>35.501300000000001</v>
      </c>
    </row>
    <row r="73" spans="1:9" x14ac:dyDescent="0.2">
      <c r="A73">
        <v>69</v>
      </c>
      <c r="B73">
        <v>54</v>
      </c>
      <c r="C73" t="s">
        <v>67</v>
      </c>
      <c r="D73">
        <v>33.378300000000003</v>
      </c>
      <c r="E73">
        <f t="shared" si="3"/>
        <v>33.902150000000006</v>
      </c>
      <c r="F73">
        <f t="shared" si="4"/>
        <v>3.1330612301055272E-2</v>
      </c>
      <c r="G73">
        <v>26.458758780864315</v>
      </c>
      <c r="I73" s="1">
        <f t="shared" si="5"/>
        <v>1.1841300856378196E-3</v>
      </c>
    </row>
    <row r="74" spans="1:9" x14ac:dyDescent="0.2">
      <c r="A74">
        <v>70</v>
      </c>
      <c r="B74">
        <v>54</v>
      </c>
      <c r="C74" t="s">
        <v>67</v>
      </c>
      <c r="D74">
        <v>34.426000000000002</v>
      </c>
    </row>
    <row r="75" spans="1:9" x14ac:dyDescent="0.2">
      <c r="A75">
        <v>71</v>
      </c>
      <c r="B75">
        <v>55</v>
      </c>
      <c r="C75" t="s">
        <v>68</v>
      </c>
      <c r="D75">
        <v>36.052300000000002</v>
      </c>
      <c r="E75">
        <f t="shared" si="3"/>
        <v>35.637799999999999</v>
      </c>
      <c r="F75">
        <f t="shared" si="4"/>
        <v>9.9712682806607968E-3</v>
      </c>
      <c r="G75">
        <v>25.499899134437332</v>
      </c>
      <c r="I75" s="1">
        <f t="shared" si="5"/>
        <v>3.910316753839512E-4</v>
      </c>
    </row>
    <row r="76" spans="1:9" x14ac:dyDescent="0.2">
      <c r="A76">
        <v>72</v>
      </c>
      <c r="B76">
        <v>55</v>
      </c>
      <c r="C76" t="s">
        <v>68</v>
      </c>
      <c r="D76">
        <v>35.223300000000002</v>
      </c>
    </row>
    <row r="77" spans="1:9" x14ac:dyDescent="0.2">
      <c r="A77">
        <v>73</v>
      </c>
      <c r="B77">
        <v>56</v>
      </c>
      <c r="C77" t="s">
        <v>69</v>
      </c>
      <c r="D77">
        <v>34.213299999999997</v>
      </c>
      <c r="E77">
        <f t="shared" si="3"/>
        <v>34.542900000000003</v>
      </c>
      <c r="F77">
        <f t="shared" si="4"/>
        <v>2.053102870192695E-2</v>
      </c>
      <c r="G77">
        <v>25.361935324526819</v>
      </c>
      <c r="I77" s="1">
        <f t="shared" si="5"/>
        <v>8.0952137284539031E-4</v>
      </c>
    </row>
    <row r="78" spans="1:9" x14ac:dyDescent="0.2">
      <c r="A78">
        <v>74</v>
      </c>
      <c r="B78">
        <v>56</v>
      </c>
      <c r="C78" t="s">
        <v>69</v>
      </c>
      <c r="D78">
        <v>34.872500000000002</v>
      </c>
    </row>
    <row r="79" spans="1:9" x14ac:dyDescent="0.2">
      <c r="A79">
        <v>75</v>
      </c>
      <c r="B79">
        <v>57</v>
      </c>
      <c r="C79" t="s">
        <v>70</v>
      </c>
      <c r="D79">
        <v>34.162199999999999</v>
      </c>
      <c r="E79">
        <f t="shared" si="3"/>
        <v>33.758800000000001</v>
      </c>
      <c r="F79">
        <f t="shared" si="4"/>
        <v>3.4437762034403574E-2</v>
      </c>
      <c r="G79">
        <v>31.500392308747951</v>
      </c>
      <c r="I79" s="1">
        <f t="shared" si="5"/>
        <v>1.0932486712186085E-3</v>
      </c>
    </row>
    <row r="80" spans="1:9" x14ac:dyDescent="0.2">
      <c r="A80">
        <v>76</v>
      </c>
      <c r="B80">
        <v>57</v>
      </c>
      <c r="C80" t="s">
        <v>70</v>
      </c>
      <c r="D80">
        <v>33.355400000000003</v>
      </c>
    </row>
    <row r="81" spans="1:9" x14ac:dyDescent="0.2">
      <c r="A81">
        <v>77</v>
      </c>
      <c r="B81">
        <v>58</v>
      </c>
      <c r="C81" t="s">
        <v>71</v>
      </c>
      <c r="D81">
        <v>34.998399999999997</v>
      </c>
      <c r="E81">
        <f t="shared" si="3"/>
        <v>34.986899999999999</v>
      </c>
      <c r="F81">
        <f t="shared" si="4"/>
        <v>1.5318501521005308E-2</v>
      </c>
      <c r="G81">
        <v>29.02312253736465</v>
      </c>
      <c r="I81" s="1">
        <f t="shared" si="5"/>
        <v>5.2780335752240716E-4</v>
      </c>
    </row>
    <row r="82" spans="1:9" x14ac:dyDescent="0.2">
      <c r="A82">
        <v>78</v>
      </c>
      <c r="B82">
        <v>58</v>
      </c>
      <c r="C82" t="s">
        <v>71</v>
      </c>
      <c r="D82">
        <v>34.9754</v>
      </c>
    </row>
    <row r="83" spans="1:9" x14ac:dyDescent="0.2">
      <c r="A83">
        <v>79</v>
      </c>
      <c r="B83">
        <v>59</v>
      </c>
      <c r="C83" t="s">
        <v>72</v>
      </c>
      <c r="D83">
        <v>34.382899999999999</v>
      </c>
      <c r="E83">
        <f t="shared" si="3"/>
        <v>33.963999999999999</v>
      </c>
      <c r="F83">
        <f t="shared" si="4"/>
        <v>3.0078104907180502E-2</v>
      </c>
      <c r="G83">
        <v>32.05309466186803</v>
      </c>
      <c r="I83" s="1">
        <f t="shared" si="5"/>
        <v>9.383838042622114E-4</v>
      </c>
    </row>
    <row r="84" spans="1:9" x14ac:dyDescent="0.2">
      <c r="A84">
        <v>80</v>
      </c>
      <c r="B84">
        <v>59</v>
      </c>
      <c r="C84" t="s">
        <v>72</v>
      </c>
      <c r="D84">
        <v>33.545099999999998</v>
      </c>
    </row>
    <row r="85" spans="1:9" x14ac:dyDescent="0.2">
      <c r="A85">
        <v>81</v>
      </c>
      <c r="B85">
        <v>60</v>
      </c>
      <c r="C85" t="s">
        <v>73</v>
      </c>
      <c r="D85">
        <v>35.035899999999998</v>
      </c>
      <c r="E85">
        <f t="shared" si="3"/>
        <v>34.607500000000002</v>
      </c>
      <c r="F85">
        <f t="shared" si="4"/>
        <v>1.967453578414145E-2</v>
      </c>
      <c r="G85">
        <v>28.290712117303425</v>
      </c>
      <c r="I85" s="1">
        <f t="shared" si="5"/>
        <v>6.9544151814078688E-4</v>
      </c>
    </row>
    <row r="86" spans="1:9" x14ac:dyDescent="0.2">
      <c r="A86">
        <v>82</v>
      </c>
      <c r="B86">
        <v>60</v>
      </c>
      <c r="C86" t="s">
        <v>73</v>
      </c>
      <c r="D86">
        <v>34.179099999999998</v>
      </c>
    </row>
    <row r="87" spans="1:9" x14ac:dyDescent="0.2">
      <c r="A87">
        <v>83</v>
      </c>
      <c r="B87">
        <v>73</v>
      </c>
      <c r="C87" t="s">
        <v>74</v>
      </c>
      <c r="D87">
        <v>35.432299999999998</v>
      </c>
      <c r="E87">
        <f t="shared" si="3"/>
        <v>35.244</v>
      </c>
      <c r="F87">
        <f t="shared" si="4"/>
        <v>1.2928967267531273E-2</v>
      </c>
      <c r="G87">
        <v>31.129973741422805</v>
      </c>
      <c r="I87" s="1">
        <f t="shared" si="5"/>
        <v>4.1532213855765204E-4</v>
      </c>
    </row>
    <row r="88" spans="1:9" x14ac:dyDescent="0.2">
      <c r="A88">
        <v>84</v>
      </c>
      <c r="B88">
        <v>73</v>
      </c>
      <c r="C88" t="s">
        <v>74</v>
      </c>
      <c r="D88">
        <v>35.055700000000002</v>
      </c>
    </row>
    <row r="89" spans="1:9" x14ac:dyDescent="0.2">
      <c r="A89">
        <v>85</v>
      </c>
      <c r="B89">
        <v>74</v>
      </c>
      <c r="C89" t="s">
        <v>75</v>
      </c>
      <c r="D89">
        <v>36.686199999999999</v>
      </c>
      <c r="E89">
        <f t="shared" si="3"/>
        <v>36.10595</v>
      </c>
      <c r="F89">
        <f t="shared" si="4"/>
        <v>7.3221332782984708E-3</v>
      </c>
      <c r="G89">
        <v>27.144501331572862</v>
      </c>
      <c r="I89" s="1">
        <f t="shared" si="5"/>
        <v>2.6974646499701221E-4</v>
      </c>
    </row>
    <row r="90" spans="1:9" x14ac:dyDescent="0.2">
      <c r="A90">
        <v>86</v>
      </c>
      <c r="B90">
        <v>74</v>
      </c>
      <c r="C90" t="s">
        <v>75</v>
      </c>
      <c r="D90">
        <v>35.525700000000001</v>
      </c>
    </row>
    <row r="91" spans="1:9" x14ac:dyDescent="0.2">
      <c r="A91">
        <v>87</v>
      </c>
      <c r="B91">
        <v>75</v>
      </c>
      <c r="C91" t="s">
        <v>76</v>
      </c>
      <c r="D91">
        <v>34.057699999999997</v>
      </c>
      <c r="E91">
        <f t="shared" si="3"/>
        <v>35.138249999999999</v>
      </c>
      <c r="F91">
        <f t="shared" si="4"/>
        <v>1.3863039297213414E-2</v>
      </c>
      <c r="G91">
        <v>28.967175538961033</v>
      </c>
      <c r="I91" s="1">
        <f t="shared" si="5"/>
        <v>4.7857752919567664E-4</v>
      </c>
    </row>
    <row r="92" spans="1:9" x14ac:dyDescent="0.2">
      <c r="A92">
        <v>88</v>
      </c>
      <c r="B92">
        <v>75</v>
      </c>
      <c r="C92" t="s">
        <v>76</v>
      </c>
      <c r="D92">
        <v>36.218800000000002</v>
      </c>
    </row>
    <row r="93" spans="1:9" x14ac:dyDescent="0.2">
      <c r="A93">
        <v>89</v>
      </c>
      <c r="B93">
        <v>76</v>
      </c>
      <c r="C93" t="s">
        <v>77</v>
      </c>
      <c r="D93">
        <v>34.361800000000002</v>
      </c>
      <c r="E93">
        <f t="shared" si="3"/>
        <v>34.344999999999999</v>
      </c>
      <c r="F93">
        <f t="shared" si="4"/>
        <v>2.3393968532722333E-2</v>
      </c>
      <c r="G93">
        <v>24.058995227244644</v>
      </c>
      <c r="I93" s="1">
        <f t="shared" si="5"/>
        <v>9.7235850091656245E-4</v>
      </c>
    </row>
    <row r="94" spans="1:9" x14ac:dyDescent="0.2">
      <c r="A94">
        <v>90</v>
      </c>
      <c r="B94">
        <v>76</v>
      </c>
      <c r="C94" t="s">
        <v>77</v>
      </c>
      <c r="D94">
        <v>34.328200000000002</v>
      </c>
    </row>
    <row r="95" spans="1:9" x14ac:dyDescent="0.2">
      <c r="A95">
        <v>91</v>
      </c>
      <c r="B95">
        <v>77</v>
      </c>
      <c r="C95" t="s">
        <v>78</v>
      </c>
      <c r="D95">
        <v>34.243899999999996</v>
      </c>
      <c r="E95">
        <f t="shared" si="3"/>
        <v>34.56465</v>
      </c>
      <c r="F95">
        <f t="shared" si="4"/>
        <v>2.0238573674941192E-2</v>
      </c>
      <c r="G95">
        <v>29.804483543945729</v>
      </c>
      <c r="I95" s="1">
        <f t="shared" si="5"/>
        <v>6.7904460230287442E-4</v>
      </c>
    </row>
    <row r="96" spans="1:9" x14ac:dyDescent="0.2">
      <c r="A96">
        <v>92</v>
      </c>
      <c r="B96">
        <v>77</v>
      </c>
      <c r="C96" t="s">
        <v>78</v>
      </c>
      <c r="D96">
        <v>34.885399999999997</v>
      </c>
    </row>
    <row r="97" spans="1:15" x14ac:dyDescent="0.2">
      <c r="A97">
        <v>93</v>
      </c>
      <c r="B97">
        <v>78</v>
      </c>
      <c r="C97" t="s">
        <v>79</v>
      </c>
      <c r="D97">
        <v>35.061199999999999</v>
      </c>
      <c r="E97">
        <f t="shared" si="3"/>
        <v>34.701099999999997</v>
      </c>
      <c r="F97">
        <f t="shared" si="4"/>
        <v>1.8496541617685991E-2</v>
      </c>
      <c r="G97">
        <v>22.059338299746695</v>
      </c>
      <c r="I97" s="1">
        <f t="shared" si="5"/>
        <v>8.384903194443681E-4</v>
      </c>
    </row>
    <row r="98" spans="1:15" x14ac:dyDescent="0.2">
      <c r="A98">
        <v>94</v>
      </c>
      <c r="B98">
        <v>78</v>
      </c>
      <c r="C98" t="s">
        <v>79</v>
      </c>
      <c r="D98">
        <v>34.341000000000001</v>
      </c>
    </row>
    <row r="99" spans="1:15" x14ac:dyDescent="0.2">
      <c r="A99">
        <v>95</v>
      </c>
      <c r="B99">
        <v>79</v>
      </c>
      <c r="C99" t="s">
        <v>80</v>
      </c>
      <c r="D99">
        <v>35.021099999999997</v>
      </c>
      <c r="E99">
        <f t="shared" si="3"/>
        <v>34.254999999999995</v>
      </c>
      <c r="F99">
        <f t="shared" si="4"/>
        <v>2.4824845559523984E-2</v>
      </c>
      <c r="G99">
        <v>29.338100352060128</v>
      </c>
      <c r="I99" s="1">
        <f t="shared" si="5"/>
        <v>8.4616404135316747E-4</v>
      </c>
    </row>
    <row r="100" spans="1:15" x14ac:dyDescent="0.2">
      <c r="A100">
        <v>96</v>
      </c>
      <c r="B100">
        <v>79</v>
      </c>
      <c r="C100" t="s">
        <v>80</v>
      </c>
      <c r="D100">
        <v>33.488900000000001</v>
      </c>
    </row>
    <row r="101" spans="1:15" x14ac:dyDescent="0.2">
      <c r="A101" t="s">
        <v>0</v>
      </c>
    </row>
    <row r="102" spans="1:15" x14ac:dyDescent="0.2">
      <c r="A102" t="s">
        <v>1</v>
      </c>
      <c r="B102" t="s">
        <v>2</v>
      </c>
      <c r="D102" t="s">
        <v>3</v>
      </c>
      <c r="F102" t="s">
        <v>5</v>
      </c>
      <c r="M102" t="s">
        <v>152</v>
      </c>
    </row>
    <row r="103" spans="1:15" x14ac:dyDescent="0.2">
      <c r="A103" t="s">
        <v>16</v>
      </c>
      <c r="B103" t="s">
        <v>17</v>
      </c>
      <c r="D103">
        <v>3</v>
      </c>
      <c r="F103">
        <v>0.2</v>
      </c>
      <c r="M103" t="s">
        <v>145</v>
      </c>
      <c r="N103">
        <v>5</v>
      </c>
      <c r="O103">
        <v>17.850899999999999</v>
      </c>
    </row>
    <row r="104" spans="1:15" x14ac:dyDescent="0.2">
      <c r="A104" t="s">
        <v>8</v>
      </c>
      <c r="B104" t="s">
        <v>9</v>
      </c>
      <c r="D104" t="s">
        <v>10</v>
      </c>
      <c r="E104" t="s">
        <v>144</v>
      </c>
      <c r="F104" t="s">
        <v>153</v>
      </c>
      <c r="M104" t="s">
        <v>146</v>
      </c>
      <c r="N104">
        <v>0.5</v>
      </c>
      <c r="O104">
        <v>21.451900000000002</v>
      </c>
    </row>
    <row r="105" spans="1:15" x14ac:dyDescent="0.2">
      <c r="A105">
        <v>1</v>
      </c>
      <c r="B105" t="s">
        <v>11</v>
      </c>
      <c r="D105">
        <v>18.2194</v>
      </c>
      <c r="E105">
        <f t="shared" si="3"/>
        <v>17.850899999999999</v>
      </c>
      <c r="F105">
        <f>EXP((E105-20.19)/-1.788)</f>
        <v>3.6995880533157348</v>
      </c>
      <c r="M105" t="s">
        <v>147</v>
      </c>
      <c r="N105">
        <v>0.05</v>
      </c>
      <c r="O105">
        <v>24.750900000000001</v>
      </c>
    </row>
    <row r="106" spans="1:15" x14ac:dyDescent="0.2">
      <c r="A106">
        <v>2</v>
      </c>
      <c r="B106" t="s">
        <v>11</v>
      </c>
      <c r="D106">
        <v>17.482399999999998</v>
      </c>
      <c r="M106" t="s">
        <v>148</v>
      </c>
      <c r="N106">
        <v>5.0000000000000001E-3</v>
      </c>
      <c r="O106">
        <v>29.027950000000001</v>
      </c>
    </row>
    <row r="107" spans="1:15" x14ac:dyDescent="0.2">
      <c r="A107">
        <v>3</v>
      </c>
      <c r="B107">
        <v>1</v>
      </c>
      <c r="C107" t="s">
        <v>36</v>
      </c>
      <c r="D107">
        <v>13.8055</v>
      </c>
      <c r="E107">
        <f t="shared" si="3"/>
        <v>13.7546</v>
      </c>
      <c r="F107">
        <f t="shared" ref="F107:F169" si="6">EXP((E107-20.19)/-1.788)</f>
        <v>36.569589323979663</v>
      </c>
      <c r="M107" t="s">
        <v>149</v>
      </c>
      <c r="N107">
        <v>5.0000000000000001E-4</v>
      </c>
      <c r="O107">
        <v>34.643799999999999</v>
      </c>
    </row>
    <row r="108" spans="1:15" x14ac:dyDescent="0.2">
      <c r="A108">
        <v>4</v>
      </c>
      <c r="B108">
        <v>1</v>
      </c>
      <c r="C108" t="s">
        <v>36</v>
      </c>
      <c r="D108">
        <v>13.7037</v>
      </c>
    </row>
    <row r="109" spans="1:15" x14ac:dyDescent="0.2">
      <c r="A109">
        <v>5</v>
      </c>
      <c r="B109">
        <v>2</v>
      </c>
      <c r="C109" t="s">
        <v>37</v>
      </c>
      <c r="D109">
        <v>13.8696</v>
      </c>
      <c r="E109">
        <f t="shared" si="3"/>
        <v>13.85505</v>
      </c>
      <c r="F109">
        <f t="shared" si="6"/>
        <v>34.571751319702805</v>
      </c>
    </row>
    <row r="110" spans="1:15" x14ac:dyDescent="0.2">
      <c r="A110">
        <v>6</v>
      </c>
      <c r="B110">
        <v>2</v>
      </c>
      <c r="C110" t="s">
        <v>37</v>
      </c>
      <c r="D110">
        <v>13.8405</v>
      </c>
    </row>
    <row r="111" spans="1:15" x14ac:dyDescent="0.2">
      <c r="A111">
        <v>7</v>
      </c>
      <c r="B111">
        <v>3</v>
      </c>
      <c r="C111" t="s">
        <v>38</v>
      </c>
      <c r="D111">
        <v>13.9856</v>
      </c>
      <c r="E111">
        <f t="shared" si="3"/>
        <v>14.0382</v>
      </c>
      <c r="F111">
        <f t="shared" si="6"/>
        <v>31.205801618678944</v>
      </c>
    </row>
    <row r="112" spans="1:15" x14ac:dyDescent="0.2">
      <c r="A112">
        <v>8</v>
      </c>
      <c r="B112">
        <v>3</v>
      </c>
      <c r="C112" t="s">
        <v>38</v>
      </c>
      <c r="D112">
        <v>14.0908</v>
      </c>
    </row>
    <row r="113" spans="1:6" x14ac:dyDescent="0.2">
      <c r="A113">
        <v>9</v>
      </c>
      <c r="B113">
        <v>4</v>
      </c>
      <c r="C113" t="s">
        <v>39</v>
      </c>
      <c r="D113">
        <v>13.719200000000001</v>
      </c>
      <c r="E113">
        <f t="shared" si="3"/>
        <v>13.754200000000001</v>
      </c>
      <c r="F113">
        <f t="shared" si="6"/>
        <v>36.577771355341426</v>
      </c>
    </row>
    <row r="114" spans="1:6" x14ac:dyDescent="0.2">
      <c r="A114">
        <v>10</v>
      </c>
      <c r="B114">
        <v>4</v>
      </c>
      <c r="C114" t="s">
        <v>40</v>
      </c>
      <c r="D114">
        <v>13.789199999999999</v>
      </c>
    </row>
    <row r="115" spans="1:6" x14ac:dyDescent="0.2">
      <c r="A115">
        <v>11</v>
      </c>
      <c r="B115">
        <v>5</v>
      </c>
      <c r="C115" t="s">
        <v>41</v>
      </c>
      <c r="D115">
        <v>16.536999999999999</v>
      </c>
      <c r="E115">
        <f t="shared" si="3"/>
        <v>16.6387</v>
      </c>
      <c r="F115">
        <f t="shared" si="6"/>
        <v>7.2876831419131891</v>
      </c>
    </row>
    <row r="116" spans="1:6" x14ac:dyDescent="0.2">
      <c r="A116">
        <v>12</v>
      </c>
      <c r="B116">
        <v>5</v>
      </c>
      <c r="C116" t="s">
        <v>41</v>
      </c>
      <c r="D116">
        <v>16.740400000000001</v>
      </c>
    </row>
    <row r="117" spans="1:6" x14ac:dyDescent="0.2">
      <c r="A117">
        <v>13</v>
      </c>
      <c r="B117" t="s">
        <v>12</v>
      </c>
      <c r="D117">
        <v>22.129200000000001</v>
      </c>
      <c r="E117">
        <f t="shared" si="3"/>
        <v>21.451900000000002</v>
      </c>
      <c r="F117">
        <f t="shared" si="6"/>
        <v>0.49373288512862717</v>
      </c>
    </row>
    <row r="118" spans="1:6" x14ac:dyDescent="0.2">
      <c r="A118">
        <v>14</v>
      </c>
      <c r="B118" t="s">
        <v>12</v>
      </c>
      <c r="D118">
        <v>20.7746</v>
      </c>
    </row>
    <row r="119" spans="1:6" x14ac:dyDescent="0.2">
      <c r="A119">
        <v>15</v>
      </c>
      <c r="B119">
        <v>6</v>
      </c>
      <c r="C119" t="s">
        <v>42</v>
      </c>
      <c r="D119">
        <v>14.023199999999999</v>
      </c>
      <c r="E119">
        <f t="shared" si="3"/>
        <v>14.020099999999999</v>
      </c>
      <c r="F119">
        <f t="shared" si="6"/>
        <v>31.52330360658932</v>
      </c>
    </row>
    <row r="120" spans="1:6" x14ac:dyDescent="0.2">
      <c r="A120">
        <v>16</v>
      </c>
      <c r="B120">
        <v>6</v>
      </c>
      <c r="C120" t="s">
        <v>42</v>
      </c>
      <c r="D120">
        <v>14.016999999999999</v>
      </c>
    </row>
    <row r="121" spans="1:6" x14ac:dyDescent="0.2">
      <c r="A121">
        <v>17</v>
      </c>
      <c r="B121">
        <v>7</v>
      </c>
      <c r="C121" t="s">
        <v>43</v>
      </c>
      <c r="D121">
        <v>14.3186</v>
      </c>
      <c r="E121">
        <f t="shared" si="3"/>
        <v>14.33455</v>
      </c>
      <c r="F121">
        <f t="shared" si="6"/>
        <v>26.43952842003328</v>
      </c>
    </row>
    <row r="122" spans="1:6" x14ac:dyDescent="0.2">
      <c r="A122">
        <v>18</v>
      </c>
      <c r="B122">
        <v>7</v>
      </c>
      <c r="C122" t="s">
        <v>43</v>
      </c>
      <c r="D122">
        <v>14.3505</v>
      </c>
    </row>
    <row r="123" spans="1:6" x14ac:dyDescent="0.2">
      <c r="A123">
        <v>19</v>
      </c>
      <c r="B123">
        <v>8</v>
      </c>
      <c r="C123" t="s">
        <v>44</v>
      </c>
      <c r="D123">
        <v>15.6997</v>
      </c>
      <c r="E123">
        <f t="shared" si="3"/>
        <v>15.68285</v>
      </c>
      <c r="F123">
        <f t="shared" si="6"/>
        <v>12.43826247243053</v>
      </c>
    </row>
    <row r="124" spans="1:6" x14ac:dyDescent="0.2">
      <c r="A124">
        <v>20</v>
      </c>
      <c r="B124">
        <v>8</v>
      </c>
      <c r="C124" t="s">
        <v>44</v>
      </c>
      <c r="D124">
        <v>15.666</v>
      </c>
    </row>
    <row r="125" spans="1:6" x14ac:dyDescent="0.2">
      <c r="A125">
        <v>21</v>
      </c>
      <c r="B125">
        <v>9</v>
      </c>
      <c r="C125" t="s">
        <v>45</v>
      </c>
      <c r="D125">
        <v>13.8422</v>
      </c>
      <c r="E125">
        <f t="shared" si="3"/>
        <v>13.87795</v>
      </c>
      <c r="F125">
        <f t="shared" si="6"/>
        <v>34.131793359127059</v>
      </c>
    </row>
    <row r="126" spans="1:6" x14ac:dyDescent="0.2">
      <c r="A126">
        <v>22</v>
      </c>
      <c r="B126">
        <v>9</v>
      </c>
      <c r="C126" t="s">
        <v>45</v>
      </c>
      <c r="D126">
        <v>13.9137</v>
      </c>
    </row>
    <row r="127" spans="1:6" x14ac:dyDescent="0.2">
      <c r="A127">
        <v>23</v>
      </c>
      <c r="B127">
        <v>10</v>
      </c>
      <c r="C127" t="s">
        <v>46</v>
      </c>
      <c r="D127">
        <v>13.671799999999999</v>
      </c>
      <c r="E127">
        <f t="shared" si="3"/>
        <v>13.7502</v>
      </c>
      <c r="F127">
        <f t="shared" si="6"/>
        <v>36.659692421596674</v>
      </c>
    </row>
    <row r="128" spans="1:6" x14ac:dyDescent="0.2">
      <c r="A128">
        <v>24</v>
      </c>
      <c r="B128">
        <v>10</v>
      </c>
      <c r="C128" t="s">
        <v>46</v>
      </c>
      <c r="D128">
        <v>13.8286</v>
      </c>
    </row>
    <row r="129" spans="1:6" x14ac:dyDescent="0.2">
      <c r="A129">
        <v>25</v>
      </c>
      <c r="B129" t="s">
        <v>13</v>
      </c>
      <c r="D129">
        <v>25.082699999999999</v>
      </c>
      <c r="E129">
        <f t="shared" si="3"/>
        <v>24.750900000000001</v>
      </c>
      <c r="F129">
        <f t="shared" si="6"/>
        <v>7.8016188716940479E-2</v>
      </c>
    </row>
    <row r="130" spans="1:6" x14ac:dyDescent="0.2">
      <c r="A130">
        <v>26</v>
      </c>
      <c r="B130" t="s">
        <v>13</v>
      </c>
      <c r="D130">
        <v>24.4191</v>
      </c>
    </row>
    <row r="131" spans="1:6" x14ac:dyDescent="0.2">
      <c r="A131">
        <v>27</v>
      </c>
      <c r="B131">
        <v>11</v>
      </c>
      <c r="C131" t="s">
        <v>47</v>
      </c>
      <c r="D131">
        <v>13.8217</v>
      </c>
      <c r="E131">
        <f t="shared" si="3"/>
        <v>13.758949999999999</v>
      </c>
      <c r="F131">
        <f t="shared" si="6"/>
        <v>36.48072782429923</v>
      </c>
    </row>
    <row r="132" spans="1:6" x14ac:dyDescent="0.2">
      <c r="A132">
        <v>28</v>
      </c>
      <c r="B132">
        <v>11</v>
      </c>
      <c r="C132" t="s">
        <v>47</v>
      </c>
      <c r="D132">
        <v>13.696199999999999</v>
      </c>
    </row>
    <row r="133" spans="1:6" x14ac:dyDescent="0.2">
      <c r="A133">
        <v>29</v>
      </c>
      <c r="B133">
        <v>12</v>
      </c>
      <c r="C133" t="s">
        <v>48</v>
      </c>
      <c r="D133">
        <v>13.922000000000001</v>
      </c>
      <c r="E133">
        <f t="shared" si="3"/>
        <v>13.904949999999999</v>
      </c>
      <c r="F133">
        <f t="shared" si="6"/>
        <v>33.620252398602013</v>
      </c>
    </row>
    <row r="134" spans="1:6" x14ac:dyDescent="0.2">
      <c r="A134">
        <v>30</v>
      </c>
      <c r="B134">
        <v>12</v>
      </c>
      <c r="C134" t="s">
        <v>48</v>
      </c>
      <c r="D134">
        <v>13.8879</v>
      </c>
    </row>
    <row r="135" spans="1:6" x14ac:dyDescent="0.2">
      <c r="A135">
        <v>31</v>
      </c>
      <c r="B135">
        <v>25</v>
      </c>
      <c r="C135" t="s">
        <v>49</v>
      </c>
      <c r="D135">
        <v>13.686400000000001</v>
      </c>
      <c r="E135">
        <f t="shared" ref="E135:E197" si="7">AVERAGE(D135,D136)</f>
        <v>13.694700000000001</v>
      </c>
      <c r="F135">
        <f t="shared" si="6"/>
        <v>37.815464049520578</v>
      </c>
    </row>
    <row r="136" spans="1:6" x14ac:dyDescent="0.2">
      <c r="A136">
        <v>32</v>
      </c>
      <c r="B136">
        <v>25</v>
      </c>
      <c r="C136" t="s">
        <v>49</v>
      </c>
      <c r="D136">
        <v>13.702999999999999</v>
      </c>
    </row>
    <row r="137" spans="1:6" x14ac:dyDescent="0.2">
      <c r="A137">
        <v>33</v>
      </c>
      <c r="B137">
        <v>26</v>
      </c>
      <c r="C137" t="s">
        <v>50</v>
      </c>
      <c r="D137">
        <v>13.614800000000001</v>
      </c>
      <c r="E137">
        <f t="shared" si="7"/>
        <v>13.60205</v>
      </c>
      <c r="F137">
        <f t="shared" si="6"/>
        <v>39.826630404648391</v>
      </c>
    </row>
    <row r="138" spans="1:6" x14ac:dyDescent="0.2">
      <c r="A138">
        <v>34</v>
      </c>
      <c r="B138">
        <v>26</v>
      </c>
      <c r="C138" t="s">
        <v>50</v>
      </c>
      <c r="D138">
        <v>13.5893</v>
      </c>
    </row>
    <row r="139" spans="1:6" x14ac:dyDescent="0.2">
      <c r="A139">
        <v>35</v>
      </c>
      <c r="B139">
        <v>27</v>
      </c>
      <c r="C139" t="s">
        <v>51</v>
      </c>
      <c r="D139">
        <v>14.3279</v>
      </c>
      <c r="E139">
        <f t="shared" si="7"/>
        <v>14.3759</v>
      </c>
      <c r="F139">
        <f t="shared" si="6"/>
        <v>25.835093497589096</v>
      </c>
    </row>
    <row r="140" spans="1:6" x14ac:dyDescent="0.2">
      <c r="A140">
        <v>36</v>
      </c>
      <c r="B140">
        <v>27</v>
      </c>
      <c r="C140" t="s">
        <v>51</v>
      </c>
      <c r="D140">
        <v>14.4239</v>
      </c>
    </row>
    <row r="141" spans="1:6" x14ac:dyDescent="0.2">
      <c r="A141">
        <v>37</v>
      </c>
      <c r="B141" t="s">
        <v>14</v>
      </c>
      <c r="D141">
        <v>29.1557</v>
      </c>
      <c r="E141">
        <f t="shared" si="7"/>
        <v>29.027950000000001</v>
      </c>
      <c r="F141">
        <f t="shared" si="6"/>
        <v>7.1337013493102475E-3</v>
      </c>
    </row>
    <row r="142" spans="1:6" x14ac:dyDescent="0.2">
      <c r="A142">
        <v>38</v>
      </c>
      <c r="B142" t="s">
        <v>14</v>
      </c>
      <c r="D142">
        <v>28.900200000000002</v>
      </c>
    </row>
    <row r="143" spans="1:6" x14ac:dyDescent="0.2">
      <c r="A143">
        <v>39</v>
      </c>
      <c r="B143">
        <v>28</v>
      </c>
      <c r="C143" t="s">
        <v>52</v>
      </c>
      <c r="D143">
        <v>13.8787</v>
      </c>
      <c r="E143">
        <f t="shared" si="7"/>
        <v>13.855</v>
      </c>
      <c r="F143">
        <f t="shared" si="6"/>
        <v>34.572718104789764</v>
      </c>
    </row>
    <row r="144" spans="1:6" x14ac:dyDescent="0.2">
      <c r="A144">
        <v>40</v>
      </c>
      <c r="B144">
        <v>28</v>
      </c>
      <c r="C144" t="s">
        <v>52</v>
      </c>
      <c r="D144">
        <v>13.831300000000001</v>
      </c>
    </row>
    <row r="145" spans="1:6" x14ac:dyDescent="0.2">
      <c r="A145">
        <v>41</v>
      </c>
      <c r="B145">
        <v>29</v>
      </c>
      <c r="C145" t="s">
        <v>53</v>
      </c>
      <c r="D145">
        <v>13.7699</v>
      </c>
      <c r="E145">
        <f t="shared" si="7"/>
        <v>13.783349999999999</v>
      </c>
      <c r="F145">
        <f t="shared" si="6"/>
        <v>35.986273853145043</v>
      </c>
    </row>
    <row r="146" spans="1:6" x14ac:dyDescent="0.2">
      <c r="A146">
        <v>42</v>
      </c>
      <c r="B146">
        <v>29</v>
      </c>
      <c r="C146" t="s">
        <v>53</v>
      </c>
      <c r="D146">
        <v>13.796799999999999</v>
      </c>
    </row>
    <row r="147" spans="1:6" x14ac:dyDescent="0.2">
      <c r="A147">
        <v>43</v>
      </c>
      <c r="B147">
        <v>30</v>
      </c>
      <c r="C147" t="s">
        <v>54</v>
      </c>
      <c r="D147">
        <v>14.0632</v>
      </c>
      <c r="E147">
        <f t="shared" si="7"/>
        <v>13.91215</v>
      </c>
      <c r="F147">
        <f t="shared" si="6"/>
        <v>33.485141050741703</v>
      </c>
    </row>
    <row r="148" spans="1:6" x14ac:dyDescent="0.2">
      <c r="A148">
        <v>44</v>
      </c>
      <c r="B148">
        <v>30</v>
      </c>
      <c r="C148" t="s">
        <v>54</v>
      </c>
      <c r="D148">
        <v>13.761100000000001</v>
      </c>
    </row>
    <row r="149" spans="1:6" x14ac:dyDescent="0.2">
      <c r="A149">
        <v>45</v>
      </c>
      <c r="B149">
        <v>31</v>
      </c>
      <c r="C149" t="s">
        <v>55</v>
      </c>
      <c r="D149">
        <v>13.7005</v>
      </c>
      <c r="E149">
        <f t="shared" si="7"/>
        <v>13.681650000000001</v>
      </c>
      <c r="F149">
        <f t="shared" si="6"/>
        <v>38.092475855538098</v>
      </c>
    </row>
    <row r="150" spans="1:6" x14ac:dyDescent="0.2">
      <c r="A150">
        <v>46</v>
      </c>
      <c r="B150">
        <v>31</v>
      </c>
      <c r="C150" t="s">
        <v>55</v>
      </c>
      <c r="D150">
        <v>13.662800000000001</v>
      </c>
    </row>
    <row r="151" spans="1:6" x14ac:dyDescent="0.2">
      <c r="A151">
        <v>47</v>
      </c>
      <c r="B151">
        <v>32</v>
      </c>
      <c r="C151" t="s">
        <v>56</v>
      </c>
      <c r="D151">
        <v>13.772399999999999</v>
      </c>
      <c r="E151">
        <f t="shared" si="7"/>
        <v>13.78375</v>
      </c>
      <c r="F151">
        <f t="shared" si="6"/>
        <v>35.978224133045913</v>
      </c>
    </row>
    <row r="152" spans="1:6" x14ac:dyDescent="0.2">
      <c r="A152">
        <v>48</v>
      </c>
      <c r="B152">
        <v>32</v>
      </c>
      <c r="C152" t="s">
        <v>57</v>
      </c>
      <c r="D152">
        <v>13.7951</v>
      </c>
    </row>
    <row r="153" spans="1:6" x14ac:dyDescent="0.2">
      <c r="A153">
        <v>49</v>
      </c>
      <c r="B153" t="s">
        <v>15</v>
      </c>
      <c r="D153">
        <v>34.462400000000002</v>
      </c>
      <c r="E153">
        <f t="shared" si="7"/>
        <v>34.643799999999999</v>
      </c>
      <c r="F153">
        <f t="shared" si="6"/>
        <v>3.0850245381642503E-4</v>
      </c>
    </row>
    <row r="154" spans="1:6" x14ac:dyDescent="0.2">
      <c r="A154">
        <v>50</v>
      </c>
      <c r="B154" t="s">
        <v>15</v>
      </c>
      <c r="D154">
        <v>34.825200000000002</v>
      </c>
    </row>
    <row r="155" spans="1:6" x14ac:dyDescent="0.2">
      <c r="A155">
        <v>51</v>
      </c>
      <c r="B155">
        <v>33</v>
      </c>
      <c r="C155" t="s">
        <v>58</v>
      </c>
      <c r="D155">
        <v>13.9216</v>
      </c>
      <c r="E155">
        <f t="shared" si="7"/>
        <v>13.84225</v>
      </c>
      <c r="F155">
        <f t="shared" si="6"/>
        <v>34.820132842058861</v>
      </c>
    </row>
    <row r="156" spans="1:6" x14ac:dyDescent="0.2">
      <c r="A156">
        <v>52</v>
      </c>
      <c r="B156">
        <v>33</v>
      </c>
      <c r="C156" t="s">
        <v>58</v>
      </c>
      <c r="D156">
        <v>13.7629</v>
      </c>
    </row>
    <row r="157" spans="1:6" x14ac:dyDescent="0.2">
      <c r="A157">
        <v>53</v>
      </c>
      <c r="B157">
        <v>34</v>
      </c>
      <c r="C157" t="s">
        <v>59</v>
      </c>
      <c r="D157">
        <v>26.363900000000001</v>
      </c>
      <c r="E157">
        <f t="shared" si="7"/>
        <v>25.49325</v>
      </c>
      <c r="F157">
        <f t="shared" si="6"/>
        <v>5.150772462030756E-2</v>
      </c>
    </row>
    <row r="158" spans="1:6" x14ac:dyDescent="0.2">
      <c r="A158">
        <v>54</v>
      </c>
      <c r="B158">
        <v>34</v>
      </c>
      <c r="C158" t="s">
        <v>59</v>
      </c>
      <c r="D158">
        <v>24.622599999999998</v>
      </c>
    </row>
    <row r="159" spans="1:6" x14ac:dyDescent="0.2">
      <c r="A159">
        <v>55</v>
      </c>
      <c r="B159">
        <v>35</v>
      </c>
      <c r="C159" t="s">
        <v>60</v>
      </c>
      <c r="D159">
        <v>13.8362</v>
      </c>
      <c r="E159">
        <f t="shared" si="7"/>
        <v>13.77915</v>
      </c>
      <c r="F159">
        <f t="shared" si="6"/>
        <v>36.070904728672289</v>
      </c>
    </row>
    <row r="160" spans="1:6" x14ac:dyDescent="0.2">
      <c r="A160">
        <v>56</v>
      </c>
      <c r="B160">
        <v>35</v>
      </c>
      <c r="C160" t="s">
        <v>60</v>
      </c>
      <c r="D160">
        <v>13.722099999999999</v>
      </c>
    </row>
    <row r="161" spans="1:6" x14ac:dyDescent="0.2">
      <c r="A161">
        <v>57</v>
      </c>
      <c r="B161">
        <v>36</v>
      </c>
      <c r="C161" t="s">
        <v>61</v>
      </c>
      <c r="D161">
        <v>13.7064</v>
      </c>
      <c r="E161">
        <f t="shared" si="7"/>
        <v>13.6767</v>
      </c>
      <c r="F161">
        <f t="shared" si="6"/>
        <v>38.198079325042606</v>
      </c>
    </row>
    <row r="162" spans="1:6" x14ac:dyDescent="0.2">
      <c r="A162">
        <v>58</v>
      </c>
      <c r="B162">
        <v>36</v>
      </c>
      <c r="C162" t="s">
        <v>61</v>
      </c>
      <c r="D162">
        <v>13.647</v>
      </c>
    </row>
    <row r="163" spans="1:6" x14ac:dyDescent="0.2">
      <c r="A163">
        <v>59</v>
      </c>
      <c r="B163">
        <v>49</v>
      </c>
      <c r="C163" t="s">
        <v>62</v>
      </c>
      <c r="D163">
        <v>13.9353</v>
      </c>
      <c r="E163">
        <f t="shared" si="7"/>
        <v>13.929649999999999</v>
      </c>
      <c r="F163">
        <f t="shared" si="6"/>
        <v>33.159004797326801</v>
      </c>
    </row>
    <row r="164" spans="1:6" x14ac:dyDescent="0.2">
      <c r="A164">
        <v>60</v>
      </c>
      <c r="B164">
        <v>49</v>
      </c>
      <c r="C164" t="s">
        <v>62</v>
      </c>
      <c r="D164">
        <v>13.923999999999999</v>
      </c>
    </row>
    <row r="165" spans="1:6" x14ac:dyDescent="0.2">
      <c r="A165">
        <v>61</v>
      </c>
      <c r="B165">
        <v>50</v>
      </c>
      <c r="C165" t="s">
        <v>63</v>
      </c>
      <c r="D165">
        <v>14.1465</v>
      </c>
      <c r="E165">
        <f t="shared" si="7"/>
        <v>14.0528</v>
      </c>
      <c r="F165">
        <f t="shared" si="6"/>
        <v>30.952026660485501</v>
      </c>
    </row>
    <row r="166" spans="1:6" x14ac:dyDescent="0.2">
      <c r="A166">
        <v>62</v>
      </c>
      <c r="B166">
        <v>50</v>
      </c>
      <c r="C166" t="s">
        <v>63</v>
      </c>
      <c r="D166">
        <v>13.959099999999999</v>
      </c>
    </row>
    <row r="167" spans="1:6" x14ac:dyDescent="0.2">
      <c r="A167">
        <v>63</v>
      </c>
      <c r="B167">
        <v>51</v>
      </c>
      <c r="C167" t="s">
        <v>64</v>
      </c>
      <c r="D167">
        <v>14.0107</v>
      </c>
      <c r="E167">
        <f t="shared" si="7"/>
        <v>13.8971</v>
      </c>
      <c r="F167">
        <f t="shared" si="6"/>
        <v>33.768182590139723</v>
      </c>
    </row>
    <row r="168" spans="1:6" x14ac:dyDescent="0.2">
      <c r="A168">
        <v>64</v>
      </c>
      <c r="B168">
        <v>51</v>
      </c>
      <c r="C168" t="s">
        <v>64</v>
      </c>
      <c r="D168">
        <v>13.7835</v>
      </c>
    </row>
    <row r="169" spans="1:6" x14ac:dyDescent="0.2">
      <c r="A169">
        <v>65</v>
      </c>
      <c r="B169">
        <v>52</v>
      </c>
      <c r="C169" t="s">
        <v>65</v>
      </c>
      <c r="D169">
        <v>14.166499999999999</v>
      </c>
      <c r="E169">
        <f t="shared" si="7"/>
        <v>14.0274</v>
      </c>
      <c r="F169">
        <f t="shared" si="6"/>
        <v>31.39486345515181</v>
      </c>
    </row>
    <row r="170" spans="1:6" x14ac:dyDescent="0.2">
      <c r="A170">
        <v>66</v>
      </c>
      <c r="B170">
        <v>52</v>
      </c>
      <c r="C170" t="s">
        <v>65</v>
      </c>
      <c r="D170">
        <v>13.888299999999999</v>
      </c>
    </row>
    <row r="171" spans="1:6" x14ac:dyDescent="0.2">
      <c r="A171">
        <v>67</v>
      </c>
      <c r="B171">
        <v>53</v>
      </c>
      <c r="C171" t="s">
        <v>66</v>
      </c>
      <c r="D171">
        <v>14.015599999999999</v>
      </c>
      <c r="E171">
        <f t="shared" si="7"/>
        <v>15.4534</v>
      </c>
      <c r="F171">
        <f t="shared" ref="F171:F199" si="8">EXP((E171-20.19)/-1.788)</f>
        <v>14.141378504319196</v>
      </c>
    </row>
    <row r="172" spans="1:6" x14ac:dyDescent="0.2">
      <c r="A172">
        <v>68</v>
      </c>
      <c r="B172">
        <v>53</v>
      </c>
      <c r="C172" t="s">
        <v>66</v>
      </c>
      <c r="D172">
        <v>16.891200000000001</v>
      </c>
    </row>
    <row r="173" spans="1:6" x14ac:dyDescent="0.2">
      <c r="A173">
        <v>69</v>
      </c>
      <c r="B173">
        <v>54</v>
      </c>
      <c r="C173" t="s">
        <v>67</v>
      </c>
      <c r="D173">
        <v>14.382999999999999</v>
      </c>
      <c r="E173">
        <f t="shared" si="7"/>
        <v>14.33325</v>
      </c>
      <c r="F173">
        <f t="shared" si="8"/>
        <v>26.458758780864315</v>
      </c>
    </row>
    <row r="174" spans="1:6" x14ac:dyDescent="0.2">
      <c r="A174">
        <v>70</v>
      </c>
      <c r="B174">
        <v>54</v>
      </c>
      <c r="C174" t="s">
        <v>67</v>
      </c>
      <c r="D174">
        <v>14.2835</v>
      </c>
    </row>
    <row r="175" spans="1:6" x14ac:dyDescent="0.2">
      <c r="A175">
        <v>71</v>
      </c>
      <c r="B175">
        <v>55</v>
      </c>
      <c r="C175" t="s">
        <v>68</v>
      </c>
      <c r="D175">
        <v>14.410500000000001</v>
      </c>
      <c r="E175">
        <f t="shared" si="7"/>
        <v>14.39925</v>
      </c>
      <c r="F175">
        <f t="shared" si="8"/>
        <v>25.499899134437332</v>
      </c>
    </row>
    <row r="176" spans="1:6" x14ac:dyDescent="0.2">
      <c r="A176">
        <v>72</v>
      </c>
      <c r="B176">
        <v>55</v>
      </c>
      <c r="C176" t="s">
        <v>68</v>
      </c>
      <c r="D176">
        <v>14.388</v>
      </c>
    </row>
    <row r="177" spans="1:6" x14ac:dyDescent="0.2">
      <c r="A177">
        <v>73</v>
      </c>
      <c r="B177">
        <v>56</v>
      </c>
      <c r="C177" t="s">
        <v>69</v>
      </c>
      <c r="D177">
        <v>14.4991</v>
      </c>
      <c r="E177">
        <f t="shared" si="7"/>
        <v>14.408950000000001</v>
      </c>
      <c r="F177">
        <f t="shared" si="8"/>
        <v>25.361935324526819</v>
      </c>
    </row>
    <row r="178" spans="1:6" x14ac:dyDescent="0.2">
      <c r="A178">
        <v>74</v>
      </c>
      <c r="B178">
        <v>56</v>
      </c>
      <c r="C178" t="s">
        <v>69</v>
      </c>
      <c r="D178">
        <v>14.3188</v>
      </c>
    </row>
    <row r="179" spans="1:6" x14ac:dyDescent="0.2">
      <c r="A179">
        <v>75</v>
      </c>
      <c r="B179">
        <v>57</v>
      </c>
      <c r="C179" t="s">
        <v>70</v>
      </c>
      <c r="D179">
        <v>14.030200000000001</v>
      </c>
      <c r="E179">
        <f t="shared" si="7"/>
        <v>14.0214</v>
      </c>
      <c r="F179">
        <f t="shared" si="8"/>
        <v>31.500392308747951</v>
      </c>
    </row>
    <row r="180" spans="1:6" x14ac:dyDescent="0.2">
      <c r="A180">
        <v>76</v>
      </c>
      <c r="B180">
        <v>57</v>
      </c>
      <c r="C180" t="s">
        <v>70</v>
      </c>
      <c r="D180">
        <v>14.012600000000001</v>
      </c>
    </row>
    <row r="181" spans="1:6" x14ac:dyDescent="0.2">
      <c r="A181">
        <v>77</v>
      </c>
      <c r="B181">
        <v>58</v>
      </c>
      <c r="C181" t="s">
        <v>71</v>
      </c>
      <c r="D181">
        <v>14.164999999999999</v>
      </c>
      <c r="E181">
        <f t="shared" si="7"/>
        <v>14.16785</v>
      </c>
      <c r="F181">
        <f t="shared" si="8"/>
        <v>29.02312253736465</v>
      </c>
    </row>
    <row r="182" spans="1:6" x14ac:dyDescent="0.2">
      <c r="A182">
        <v>78</v>
      </c>
      <c r="B182">
        <v>58</v>
      </c>
      <c r="C182" t="s">
        <v>71</v>
      </c>
      <c r="D182">
        <v>14.1707</v>
      </c>
    </row>
    <row r="183" spans="1:6" x14ac:dyDescent="0.2">
      <c r="A183">
        <v>79</v>
      </c>
      <c r="B183">
        <v>59</v>
      </c>
      <c r="C183" t="s">
        <v>72</v>
      </c>
      <c r="D183">
        <v>14.0273</v>
      </c>
      <c r="E183">
        <f t="shared" si="7"/>
        <v>13.990300000000001</v>
      </c>
      <c r="F183">
        <f t="shared" si="8"/>
        <v>32.05309466186803</v>
      </c>
    </row>
    <row r="184" spans="1:6" x14ac:dyDescent="0.2">
      <c r="A184">
        <v>80</v>
      </c>
      <c r="B184">
        <v>59</v>
      </c>
      <c r="C184" t="s">
        <v>72</v>
      </c>
      <c r="D184">
        <v>13.9533</v>
      </c>
    </row>
    <row r="185" spans="1:6" x14ac:dyDescent="0.2">
      <c r="A185">
        <v>81</v>
      </c>
      <c r="B185">
        <v>60</v>
      </c>
      <c r="C185" t="s">
        <v>73</v>
      </c>
      <c r="D185">
        <v>14.243499999999999</v>
      </c>
      <c r="E185">
        <f t="shared" si="7"/>
        <v>14.21355</v>
      </c>
      <c r="F185">
        <f t="shared" si="8"/>
        <v>28.290712117303425</v>
      </c>
    </row>
    <row r="186" spans="1:6" x14ac:dyDescent="0.2">
      <c r="A186">
        <v>82</v>
      </c>
      <c r="B186">
        <v>60</v>
      </c>
      <c r="C186" t="s">
        <v>73</v>
      </c>
      <c r="D186">
        <v>14.1836</v>
      </c>
    </row>
    <row r="187" spans="1:6" x14ac:dyDescent="0.2">
      <c r="A187">
        <v>83</v>
      </c>
      <c r="B187">
        <v>73</v>
      </c>
      <c r="C187" t="s">
        <v>74</v>
      </c>
      <c r="D187">
        <v>13.962899999999999</v>
      </c>
      <c r="E187">
        <f t="shared" si="7"/>
        <v>14.042549999999999</v>
      </c>
      <c r="F187">
        <f t="shared" si="8"/>
        <v>31.129973741422805</v>
      </c>
    </row>
    <row r="188" spans="1:6" x14ac:dyDescent="0.2">
      <c r="A188">
        <v>84</v>
      </c>
      <c r="B188">
        <v>73</v>
      </c>
      <c r="C188" t="s">
        <v>74</v>
      </c>
      <c r="D188">
        <v>14.122199999999999</v>
      </c>
    </row>
    <row r="189" spans="1:6" x14ac:dyDescent="0.2">
      <c r="A189">
        <v>85</v>
      </c>
      <c r="B189">
        <v>74</v>
      </c>
      <c r="C189" t="s">
        <v>75</v>
      </c>
      <c r="D189">
        <v>14.282299999999999</v>
      </c>
      <c r="E189">
        <f t="shared" si="7"/>
        <v>14.2875</v>
      </c>
      <c r="F189">
        <f t="shared" si="8"/>
        <v>27.144501331572862</v>
      </c>
    </row>
    <row r="190" spans="1:6" x14ac:dyDescent="0.2">
      <c r="A190">
        <v>86</v>
      </c>
      <c r="B190">
        <v>74</v>
      </c>
      <c r="C190" t="s">
        <v>75</v>
      </c>
      <c r="D190">
        <v>14.2927</v>
      </c>
    </row>
    <row r="191" spans="1:6" x14ac:dyDescent="0.2">
      <c r="A191">
        <v>87</v>
      </c>
      <c r="B191">
        <v>75</v>
      </c>
      <c r="C191" t="s">
        <v>76</v>
      </c>
      <c r="D191">
        <v>14.170500000000001</v>
      </c>
      <c r="E191">
        <f t="shared" si="7"/>
        <v>14.1713</v>
      </c>
      <c r="F191">
        <f t="shared" si="8"/>
        <v>28.967175538961033</v>
      </c>
    </row>
    <row r="192" spans="1:6" x14ac:dyDescent="0.2">
      <c r="A192">
        <v>88</v>
      </c>
      <c r="B192">
        <v>75</v>
      </c>
      <c r="C192" t="s">
        <v>76</v>
      </c>
      <c r="D192">
        <v>14.1721</v>
      </c>
    </row>
    <row r="193" spans="1:15" x14ac:dyDescent="0.2">
      <c r="A193">
        <v>89</v>
      </c>
      <c r="B193">
        <v>76</v>
      </c>
      <c r="C193" t="s">
        <v>77</v>
      </c>
      <c r="D193">
        <v>14.195600000000001</v>
      </c>
      <c r="E193">
        <f t="shared" si="7"/>
        <v>14.503250000000001</v>
      </c>
      <c r="F193">
        <f t="shared" si="8"/>
        <v>24.058995227244644</v>
      </c>
    </row>
    <row r="194" spans="1:15" x14ac:dyDescent="0.2">
      <c r="A194">
        <v>90</v>
      </c>
      <c r="B194">
        <v>76</v>
      </c>
      <c r="C194" t="s">
        <v>77</v>
      </c>
      <c r="D194">
        <v>14.8109</v>
      </c>
    </row>
    <row r="195" spans="1:15" x14ac:dyDescent="0.2">
      <c r="A195">
        <v>91</v>
      </c>
      <c r="B195">
        <v>77</v>
      </c>
      <c r="C195" t="s">
        <v>78</v>
      </c>
      <c r="D195">
        <v>14.149699999999999</v>
      </c>
      <c r="E195">
        <f t="shared" si="7"/>
        <v>14.120349999999998</v>
      </c>
      <c r="F195">
        <f t="shared" si="8"/>
        <v>29.804483543945729</v>
      </c>
    </row>
    <row r="196" spans="1:15" x14ac:dyDescent="0.2">
      <c r="A196">
        <v>92</v>
      </c>
      <c r="B196">
        <v>77</v>
      </c>
      <c r="C196" t="s">
        <v>78</v>
      </c>
      <c r="D196">
        <v>14.090999999999999</v>
      </c>
    </row>
    <row r="197" spans="1:15" x14ac:dyDescent="0.2">
      <c r="A197">
        <v>93</v>
      </c>
      <c r="B197">
        <v>78</v>
      </c>
      <c r="C197" t="s">
        <v>79</v>
      </c>
      <c r="D197">
        <v>14.7631</v>
      </c>
      <c r="E197">
        <f t="shared" si="7"/>
        <v>14.6584</v>
      </c>
      <c r="F197">
        <f t="shared" si="8"/>
        <v>22.059338299746695</v>
      </c>
    </row>
    <row r="198" spans="1:15" x14ac:dyDescent="0.2">
      <c r="A198">
        <v>94</v>
      </c>
      <c r="B198">
        <v>78</v>
      </c>
      <c r="C198" t="s">
        <v>79</v>
      </c>
      <c r="D198">
        <v>14.553699999999999</v>
      </c>
    </row>
    <row r="199" spans="1:15" x14ac:dyDescent="0.2">
      <c r="A199">
        <v>95</v>
      </c>
      <c r="B199">
        <v>79</v>
      </c>
      <c r="C199" t="s">
        <v>80</v>
      </c>
      <c r="D199">
        <v>14.1113</v>
      </c>
      <c r="E199">
        <f t="shared" ref="E199:E261" si="9">AVERAGE(D199,D200)</f>
        <v>14.14855</v>
      </c>
      <c r="F199">
        <f t="shared" si="8"/>
        <v>29.338100352060128</v>
      </c>
    </row>
    <row r="200" spans="1:15" x14ac:dyDescent="0.2">
      <c r="A200">
        <v>96</v>
      </c>
      <c r="B200">
        <v>79</v>
      </c>
      <c r="C200" t="s">
        <v>80</v>
      </c>
      <c r="D200">
        <v>14.1858</v>
      </c>
    </row>
    <row r="201" spans="1:15" x14ac:dyDescent="0.2">
      <c r="A201" t="s">
        <v>18</v>
      </c>
      <c r="M201" t="s">
        <v>150</v>
      </c>
    </row>
    <row r="202" spans="1:15" x14ac:dyDescent="0.2">
      <c r="A202" t="s">
        <v>1</v>
      </c>
      <c r="B202" t="s">
        <v>2</v>
      </c>
      <c r="D202" t="s">
        <v>3</v>
      </c>
      <c r="M202" t="s">
        <v>145</v>
      </c>
      <c r="N202">
        <v>5</v>
      </c>
      <c r="O202">
        <v>26.861000000000001</v>
      </c>
    </row>
    <row r="203" spans="1:15" x14ac:dyDescent="0.2">
      <c r="A203" t="s">
        <v>6</v>
      </c>
      <c r="B203" t="s">
        <v>7</v>
      </c>
      <c r="D203">
        <v>3</v>
      </c>
      <c r="M203" t="s">
        <v>146</v>
      </c>
      <c r="N203">
        <v>0.5</v>
      </c>
      <c r="O203">
        <v>30.03875</v>
      </c>
    </row>
    <row r="204" spans="1:15" x14ac:dyDescent="0.2">
      <c r="A204" t="s">
        <v>8</v>
      </c>
      <c r="B204" t="s">
        <v>9</v>
      </c>
      <c r="D204" t="s">
        <v>10</v>
      </c>
      <c r="E204" t="s">
        <v>144</v>
      </c>
      <c r="F204" t="s">
        <v>151</v>
      </c>
      <c r="G204" t="s">
        <v>153</v>
      </c>
      <c r="I204" s="1" t="s">
        <v>154</v>
      </c>
      <c r="M204" t="s">
        <v>147</v>
      </c>
      <c r="N204">
        <v>0.05</v>
      </c>
      <c r="O204">
        <v>33.322499999999998</v>
      </c>
    </row>
    <row r="205" spans="1:15" x14ac:dyDescent="0.2">
      <c r="A205">
        <v>1</v>
      </c>
      <c r="B205" t="s">
        <v>11</v>
      </c>
      <c r="D205">
        <v>26.9923</v>
      </c>
      <c r="E205">
        <f t="shared" si="9"/>
        <v>26.861000000000001</v>
      </c>
      <c r="F205">
        <f>EXP((E205-29.106)/-1.468)</f>
        <v>4.6149062480519811</v>
      </c>
      <c r="G205">
        <v>4.5407265768249552</v>
      </c>
      <c r="I205" s="1">
        <f>(F205/G205)</f>
        <v>1.0163365201520007</v>
      </c>
      <c r="M205" t="s">
        <v>148</v>
      </c>
      <c r="N205">
        <v>5.0000000000000001E-3</v>
      </c>
      <c r="O205">
        <v>37.032800000000002</v>
      </c>
    </row>
    <row r="206" spans="1:15" x14ac:dyDescent="0.2">
      <c r="A206">
        <v>2</v>
      </c>
      <c r="B206" t="s">
        <v>11</v>
      </c>
      <c r="D206">
        <v>26.729700000000001</v>
      </c>
      <c r="M206" t="s">
        <v>149</v>
      </c>
      <c r="N206">
        <v>5.0000000000000001E-4</v>
      </c>
    </row>
    <row r="207" spans="1:15" x14ac:dyDescent="0.2">
      <c r="A207">
        <v>3</v>
      </c>
      <c r="B207">
        <v>13</v>
      </c>
      <c r="C207" t="s">
        <v>81</v>
      </c>
      <c r="D207">
        <v>34.490600000000001</v>
      </c>
      <c r="E207">
        <f t="shared" si="9"/>
        <v>34.668999999999997</v>
      </c>
      <c r="F207">
        <f t="shared" ref="F207:F269" si="10">EXP((E207-29.106)/-1.468)</f>
        <v>2.2606686880833993E-2</v>
      </c>
      <c r="G207">
        <v>33.012967483372542</v>
      </c>
      <c r="I207" s="1">
        <f t="shared" ref="I207:I269" si="11">(F207/G207)</f>
        <v>6.8478202973483611E-4</v>
      </c>
    </row>
    <row r="208" spans="1:15" x14ac:dyDescent="0.2">
      <c r="A208">
        <v>4</v>
      </c>
      <c r="B208">
        <v>13</v>
      </c>
      <c r="C208" t="s">
        <v>82</v>
      </c>
      <c r="D208">
        <v>34.8474</v>
      </c>
    </row>
    <row r="209" spans="1:9" x14ac:dyDescent="0.2">
      <c r="A209">
        <v>5</v>
      </c>
      <c r="B209">
        <v>14</v>
      </c>
      <c r="C209" t="s">
        <v>83</v>
      </c>
      <c r="D209">
        <v>35.267400000000002</v>
      </c>
      <c r="E209">
        <f t="shared" si="9"/>
        <v>34.902550000000005</v>
      </c>
      <c r="F209">
        <f t="shared" si="10"/>
        <v>1.9281608936190936E-2</v>
      </c>
      <c r="G209">
        <v>41.627986722112759</v>
      </c>
      <c r="I209" s="1">
        <f t="shared" si="11"/>
        <v>4.6318860109438245E-4</v>
      </c>
    </row>
    <row r="210" spans="1:9" x14ac:dyDescent="0.2">
      <c r="A210">
        <v>6</v>
      </c>
      <c r="B210">
        <v>14</v>
      </c>
      <c r="C210" t="s">
        <v>83</v>
      </c>
      <c r="D210">
        <v>34.537700000000001</v>
      </c>
    </row>
    <row r="211" spans="1:9" x14ac:dyDescent="0.2">
      <c r="A211">
        <v>7</v>
      </c>
      <c r="B211">
        <v>15</v>
      </c>
      <c r="C211" t="s">
        <v>84</v>
      </c>
      <c r="D211">
        <v>36.045499999999997</v>
      </c>
      <c r="E211">
        <f t="shared" si="9"/>
        <v>35.589599999999997</v>
      </c>
      <c r="F211">
        <f t="shared" si="10"/>
        <v>1.2074961674463746E-2</v>
      </c>
      <c r="G211">
        <v>41.457601674799996</v>
      </c>
      <c r="I211" s="1">
        <f t="shared" si="11"/>
        <v>2.9126049715035761E-4</v>
      </c>
    </row>
    <row r="212" spans="1:9" x14ac:dyDescent="0.2">
      <c r="A212">
        <v>8</v>
      </c>
      <c r="B212">
        <v>15</v>
      </c>
      <c r="C212" t="s">
        <v>84</v>
      </c>
      <c r="D212">
        <v>35.133699999999997</v>
      </c>
    </row>
    <row r="213" spans="1:9" x14ac:dyDescent="0.2">
      <c r="A213">
        <v>9</v>
      </c>
      <c r="B213">
        <v>16</v>
      </c>
      <c r="C213" t="s">
        <v>85</v>
      </c>
      <c r="D213">
        <v>36.823599999999999</v>
      </c>
      <c r="E213">
        <f t="shared" si="9"/>
        <v>36.559750000000001</v>
      </c>
      <c r="F213">
        <f t="shared" si="10"/>
        <v>6.2355631945042542E-3</v>
      </c>
      <c r="G213">
        <v>6.4037766304919179</v>
      </c>
      <c r="I213" s="1">
        <f t="shared" si="11"/>
        <v>9.7373215124545306E-4</v>
      </c>
    </row>
    <row r="214" spans="1:9" x14ac:dyDescent="0.2">
      <c r="A214">
        <v>10</v>
      </c>
      <c r="B214">
        <v>16</v>
      </c>
      <c r="C214" t="s">
        <v>85</v>
      </c>
      <c r="D214">
        <v>36.295900000000003</v>
      </c>
    </row>
    <row r="215" spans="1:9" x14ac:dyDescent="0.2">
      <c r="A215">
        <v>11</v>
      </c>
      <c r="B215">
        <v>17</v>
      </c>
      <c r="C215" t="s">
        <v>86</v>
      </c>
      <c r="D215">
        <v>36.202599999999997</v>
      </c>
      <c r="E215">
        <f t="shared" si="9"/>
        <v>35.902850000000001</v>
      </c>
      <c r="F215">
        <f t="shared" si="10"/>
        <v>9.7546926532565432E-3</v>
      </c>
      <c r="G215">
        <v>43.073122124268991</v>
      </c>
      <c r="I215" s="1">
        <f t="shared" si="11"/>
        <v>2.2646820504707246E-4</v>
      </c>
    </row>
    <row r="216" spans="1:9" x14ac:dyDescent="0.2">
      <c r="A216">
        <v>12</v>
      </c>
      <c r="B216">
        <v>17</v>
      </c>
      <c r="C216" t="s">
        <v>86</v>
      </c>
      <c r="D216">
        <v>35.603099999999998</v>
      </c>
    </row>
    <row r="217" spans="1:9" x14ac:dyDescent="0.2">
      <c r="A217">
        <v>13</v>
      </c>
      <c r="B217" t="s">
        <v>12</v>
      </c>
      <c r="D217">
        <v>30.040600000000001</v>
      </c>
      <c r="E217">
        <f t="shared" si="9"/>
        <v>30.03875</v>
      </c>
      <c r="F217">
        <f t="shared" si="10"/>
        <v>0.52972976311806974</v>
      </c>
      <c r="G217">
        <v>0.51638873799672869</v>
      </c>
      <c r="I217" s="1">
        <f t="shared" si="11"/>
        <v>1.0258352364017389</v>
      </c>
    </row>
    <row r="218" spans="1:9" x14ac:dyDescent="0.2">
      <c r="A218">
        <v>14</v>
      </c>
      <c r="B218" t="s">
        <v>12</v>
      </c>
      <c r="D218">
        <v>30.036899999999999</v>
      </c>
    </row>
    <row r="219" spans="1:9" x14ac:dyDescent="0.2">
      <c r="A219">
        <v>15</v>
      </c>
      <c r="B219">
        <v>18</v>
      </c>
      <c r="C219" t="s">
        <v>87</v>
      </c>
      <c r="D219">
        <v>36.955199999999998</v>
      </c>
      <c r="E219">
        <f t="shared" si="9"/>
        <v>35.886749999999999</v>
      </c>
      <c r="F219">
        <f t="shared" si="10"/>
        <v>9.8622641241042242E-3</v>
      </c>
      <c r="G219">
        <v>45.171082169138963</v>
      </c>
      <c r="I219" s="1">
        <f t="shared" si="11"/>
        <v>2.1833136711615371E-4</v>
      </c>
    </row>
    <row r="220" spans="1:9" x14ac:dyDescent="0.2">
      <c r="A220">
        <v>16</v>
      </c>
      <c r="B220">
        <v>18</v>
      </c>
      <c r="C220" t="s">
        <v>87</v>
      </c>
      <c r="D220">
        <v>34.818300000000001</v>
      </c>
    </row>
    <row r="221" spans="1:9" x14ac:dyDescent="0.2">
      <c r="A221">
        <v>17</v>
      </c>
      <c r="B221">
        <v>19</v>
      </c>
      <c r="C221" t="s">
        <v>88</v>
      </c>
      <c r="D221">
        <v>35.510399999999997</v>
      </c>
      <c r="E221">
        <f t="shared" si="9"/>
        <v>34.78145</v>
      </c>
      <c r="F221">
        <f t="shared" si="10"/>
        <v>2.0939659085258792E-2</v>
      </c>
      <c r="G221">
        <v>45.372352465645854</v>
      </c>
      <c r="I221" s="1">
        <f t="shared" si="11"/>
        <v>4.6150701798222768E-4</v>
      </c>
    </row>
    <row r="222" spans="1:9" x14ac:dyDescent="0.2">
      <c r="A222">
        <v>18</v>
      </c>
      <c r="B222">
        <v>19</v>
      </c>
      <c r="C222" t="s">
        <v>88</v>
      </c>
      <c r="D222">
        <v>34.052500000000002</v>
      </c>
    </row>
    <row r="223" spans="1:9" x14ac:dyDescent="0.2">
      <c r="A223">
        <v>19</v>
      </c>
      <c r="B223">
        <v>20</v>
      </c>
      <c r="C223" t="s">
        <v>89</v>
      </c>
      <c r="D223">
        <v>35.619300000000003</v>
      </c>
      <c r="E223">
        <f t="shared" si="9"/>
        <v>35.482250000000001</v>
      </c>
      <c r="F223">
        <f t="shared" si="10"/>
        <v>1.2991050906110399E-2</v>
      </c>
      <c r="G223">
        <v>45.587363290592386</v>
      </c>
      <c r="I223" s="1">
        <f t="shared" si="11"/>
        <v>2.8497043848094833E-4</v>
      </c>
    </row>
    <row r="224" spans="1:9" x14ac:dyDescent="0.2">
      <c r="A224">
        <v>20</v>
      </c>
      <c r="B224">
        <v>20</v>
      </c>
      <c r="C224" t="s">
        <v>89</v>
      </c>
      <c r="D224">
        <v>35.345199999999998</v>
      </c>
    </row>
    <row r="225" spans="1:9" x14ac:dyDescent="0.2">
      <c r="A225">
        <v>21</v>
      </c>
      <c r="B225">
        <v>21</v>
      </c>
      <c r="C225" t="s">
        <v>90</v>
      </c>
      <c r="D225">
        <v>36.372900000000001</v>
      </c>
      <c r="E225">
        <f t="shared" si="9"/>
        <v>35.718500000000006</v>
      </c>
      <c r="F225">
        <f t="shared" si="10"/>
        <v>1.1059916939406788E-2</v>
      </c>
      <c r="G225">
        <v>15.516299401688046</v>
      </c>
      <c r="I225" s="1">
        <f t="shared" si="11"/>
        <v>7.1279347304960868E-4</v>
      </c>
    </row>
    <row r="226" spans="1:9" x14ac:dyDescent="0.2">
      <c r="A226">
        <v>22</v>
      </c>
      <c r="B226">
        <v>21</v>
      </c>
      <c r="C226" t="s">
        <v>90</v>
      </c>
      <c r="D226">
        <v>35.064100000000003</v>
      </c>
    </row>
    <row r="227" spans="1:9" x14ac:dyDescent="0.2">
      <c r="A227">
        <v>23</v>
      </c>
      <c r="B227">
        <v>22</v>
      </c>
      <c r="C227" t="s">
        <v>91</v>
      </c>
      <c r="D227">
        <v>35.210999999999999</v>
      </c>
      <c r="E227">
        <f t="shared" si="9"/>
        <v>34.776200000000003</v>
      </c>
      <c r="F227">
        <f t="shared" si="10"/>
        <v>2.1014679535872736E-2</v>
      </c>
      <c r="G227">
        <v>46.147415249454667</v>
      </c>
      <c r="I227" s="1">
        <f t="shared" si="11"/>
        <v>4.5538150776756821E-4</v>
      </c>
    </row>
    <row r="228" spans="1:9" x14ac:dyDescent="0.2">
      <c r="A228">
        <v>24</v>
      </c>
      <c r="B228">
        <v>22</v>
      </c>
      <c r="C228" t="s">
        <v>91</v>
      </c>
      <c r="D228">
        <v>34.3414</v>
      </c>
    </row>
    <row r="229" spans="1:9" x14ac:dyDescent="0.2">
      <c r="A229">
        <v>25</v>
      </c>
      <c r="B229" t="s">
        <v>13</v>
      </c>
      <c r="D229">
        <v>33.824199999999998</v>
      </c>
      <c r="E229">
        <f t="shared" si="9"/>
        <v>33.322499999999998</v>
      </c>
      <c r="F229">
        <f t="shared" si="10"/>
        <v>5.6570071576222215E-2</v>
      </c>
      <c r="G229">
        <v>6.2514645947796169E-2</v>
      </c>
      <c r="I229" s="1">
        <f t="shared" si="11"/>
        <v>0.90490909319812729</v>
      </c>
    </row>
    <row r="230" spans="1:9" x14ac:dyDescent="0.2">
      <c r="A230">
        <v>26</v>
      </c>
      <c r="B230" t="s">
        <v>13</v>
      </c>
      <c r="D230">
        <v>32.820799999999998</v>
      </c>
    </row>
    <row r="231" spans="1:9" x14ac:dyDescent="0.2">
      <c r="A231">
        <v>27</v>
      </c>
      <c r="B231">
        <v>23</v>
      </c>
      <c r="C231" t="s">
        <v>92</v>
      </c>
      <c r="D231">
        <v>38.229199999999999</v>
      </c>
      <c r="E231">
        <f t="shared" si="9"/>
        <v>37.268799999999999</v>
      </c>
      <c r="F231">
        <f t="shared" si="10"/>
        <v>3.8468891772076891E-3</v>
      </c>
      <c r="G231">
        <v>369409.7963413882</v>
      </c>
      <c r="I231" s="1">
        <f t="shared" si="11"/>
        <v>1.0413608992796189E-8</v>
      </c>
    </row>
    <row r="232" spans="1:9" x14ac:dyDescent="0.2">
      <c r="A232">
        <v>28</v>
      </c>
      <c r="B232">
        <v>23</v>
      </c>
      <c r="C232" t="s">
        <v>92</v>
      </c>
      <c r="D232">
        <v>36.308399999999999</v>
      </c>
    </row>
    <row r="233" spans="1:9" x14ac:dyDescent="0.2">
      <c r="A233">
        <v>29</v>
      </c>
      <c r="B233">
        <v>24</v>
      </c>
      <c r="C233" t="s">
        <v>93</v>
      </c>
      <c r="D233">
        <v>35.927199999999999</v>
      </c>
      <c r="E233">
        <f t="shared" si="9"/>
        <v>35.890900000000002</v>
      </c>
      <c r="F233">
        <f t="shared" si="10"/>
        <v>9.8344231167434015E-3</v>
      </c>
      <c r="G233">
        <v>10.498709534694282</v>
      </c>
      <c r="I233" s="1">
        <f t="shared" si="11"/>
        <v>9.3672685049951481E-4</v>
      </c>
    </row>
    <row r="234" spans="1:9" x14ac:dyDescent="0.2">
      <c r="A234">
        <v>30</v>
      </c>
      <c r="B234">
        <v>24</v>
      </c>
      <c r="C234" t="s">
        <v>93</v>
      </c>
      <c r="D234">
        <v>35.854599999999998</v>
      </c>
    </row>
    <row r="235" spans="1:9" x14ac:dyDescent="0.2">
      <c r="A235">
        <v>31</v>
      </c>
      <c r="B235">
        <v>37</v>
      </c>
      <c r="C235" t="s">
        <v>94</v>
      </c>
      <c r="D235">
        <v>35.496400000000001</v>
      </c>
      <c r="E235">
        <f t="shared" si="9"/>
        <v>34.99</v>
      </c>
      <c r="F235">
        <f t="shared" si="10"/>
        <v>1.8166530036771683E-2</v>
      </c>
      <c r="G235">
        <v>44.304090955442895</v>
      </c>
      <c r="I235" s="1">
        <f t="shared" si="11"/>
        <v>4.10041818825308E-4</v>
      </c>
    </row>
    <row r="236" spans="1:9" x14ac:dyDescent="0.2">
      <c r="A236">
        <v>32</v>
      </c>
      <c r="B236">
        <v>37</v>
      </c>
      <c r="C236" t="s">
        <v>94</v>
      </c>
      <c r="D236">
        <v>34.483600000000003</v>
      </c>
    </row>
    <row r="237" spans="1:9" x14ac:dyDescent="0.2">
      <c r="A237">
        <v>33</v>
      </c>
      <c r="B237">
        <v>38</v>
      </c>
      <c r="C237" t="s">
        <v>95</v>
      </c>
      <c r="D237">
        <v>35.357599999999998</v>
      </c>
      <c r="E237">
        <f t="shared" si="9"/>
        <v>35.31915</v>
      </c>
      <c r="F237">
        <f t="shared" si="10"/>
        <v>1.4517637227951491E-2</v>
      </c>
      <c r="G237">
        <v>47.737486479110949</v>
      </c>
      <c r="I237" s="1">
        <f t="shared" si="11"/>
        <v>3.0411398460000912E-4</v>
      </c>
    </row>
    <row r="238" spans="1:9" x14ac:dyDescent="0.2">
      <c r="A238">
        <v>34</v>
      </c>
      <c r="B238">
        <v>38</v>
      </c>
      <c r="C238" t="s">
        <v>95</v>
      </c>
      <c r="D238">
        <v>35.280700000000003</v>
      </c>
    </row>
    <row r="239" spans="1:9" x14ac:dyDescent="0.2">
      <c r="A239">
        <v>35</v>
      </c>
      <c r="B239">
        <v>39</v>
      </c>
      <c r="C239" t="s">
        <v>96</v>
      </c>
      <c r="D239">
        <v>34.826799999999999</v>
      </c>
      <c r="E239">
        <f t="shared" si="9"/>
        <v>34.447749999999999</v>
      </c>
      <c r="F239">
        <f t="shared" si="10"/>
        <v>2.6284016086269263E-2</v>
      </c>
      <c r="G239">
        <v>41.232366563809748</v>
      </c>
      <c r="I239" s="1">
        <f t="shared" si="11"/>
        <v>6.3746076872868917E-4</v>
      </c>
    </row>
    <row r="240" spans="1:9" x14ac:dyDescent="0.2">
      <c r="A240">
        <v>36</v>
      </c>
      <c r="B240">
        <v>39</v>
      </c>
      <c r="C240" t="s">
        <v>96</v>
      </c>
      <c r="D240">
        <v>34.0687</v>
      </c>
    </row>
    <row r="241" spans="1:9" x14ac:dyDescent="0.2">
      <c r="A241">
        <v>37</v>
      </c>
      <c r="B241" t="s">
        <v>14</v>
      </c>
      <c r="D241">
        <v>36.276200000000003</v>
      </c>
      <c r="E241">
        <f t="shared" si="9"/>
        <v>37.032800000000002</v>
      </c>
      <c r="F241">
        <f t="shared" si="10"/>
        <v>4.5178117863010885E-3</v>
      </c>
      <c r="G241">
        <v>4.2697537493061799E-3</v>
      </c>
      <c r="I241" s="1">
        <f t="shared" si="11"/>
        <v>1.0580965675210701</v>
      </c>
    </row>
    <row r="242" spans="1:9" x14ac:dyDescent="0.2">
      <c r="A242">
        <v>38</v>
      </c>
      <c r="B242" t="s">
        <v>14</v>
      </c>
      <c r="D242">
        <v>37.789400000000001</v>
      </c>
    </row>
    <row r="243" spans="1:9" x14ac:dyDescent="0.2">
      <c r="A243">
        <v>39</v>
      </c>
      <c r="B243">
        <v>40</v>
      </c>
      <c r="C243" t="s">
        <v>97</v>
      </c>
      <c r="D243">
        <v>35.889499999999998</v>
      </c>
      <c r="E243">
        <f t="shared" si="9"/>
        <v>36.039050000000003</v>
      </c>
      <c r="F243">
        <f t="shared" si="10"/>
        <v>8.8903745072644209E-3</v>
      </c>
      <c r="G243">
        <v>42.430651259929455</v>
      </c>
      <c r="I243" s="1">
        <f t="shared" si="11"/>
        <v>2.0952717536203101E-4</v>
      </c>
    </row>
    <row r="244" spans="1:9" x14ac:dyDescent="0.2">
      <c r="A244">
        <v>40</v>
      </c>
      <c r="B244">
        <v>40</v>
      </c>
      <c r="C244" t="s">
        <v>97</v>
      </c>
      <c r="D244">
        <v>36.188600000000001</v>
      </c>
    </row>
    <row r="245" spans="1:9" x14ac:dyDescent="0.2">
      <c r="A245">
        <v>41</v>
      </c>
      <c r="B245">
        <v>41</v>
      </c>
      <c r="C245" t="s">
        <v>98</v>
      </c>
      <c r="D245">
        <v>35.2684</v>
      </c>
      <c r="E245">
        <f t="shared" si="9"/>
        <v>34.937950000000001</v>
      </c>
      <c r="F245">
        <f t="shared" si="10"/>
        <v>1.882220510246229E-2</v>
      </c>
      <c r="G245">
        <v>32.013423242458146</v>
      </c>
      <c r="I245" s="1">
        <f t="shared" si="11"/>
        <v>5.879472794867854E-4</v>
      </c>
    </row>
    <row r="246" spans="1:9" x14ac:dyDescent="0.2">
      <c r="A246">
        <v>42</v>
      </c>
      <c r="B246">
        <v>41</v>
      </c>
      <c r="C246" t="s">
        <v>98</v>
      </c>
      <c r="D246">
        <v>34.607500000000002</v>
      </c>
    </row>
    <row r="247" spans="1:9" x14ac:dyDescent="0.2">
      <c r="A247">
        <v>43</v>
      </c>
      <c r="B247">
        <v>42</v>
      </c>
      <c r="C247" t="s">
        <v>99</v>
      </c>
      <c r="D247">
        <v>35.416899999999998</v>
      </c>
      <c r="E247">
        <f t="shared" si="9"/>
        <v>35.244050000000001</v>
      </c>
      <c r="F247">
        <f t="shared" si="10"/>
        <v>1.5279656589167408E-2</v>
      </c>
      <c r="G247">
        <v>43.763669403596367</v>
      </c>
      <c r="I247" s="1">
        <f t="shared" si="11"/>
        <v>3.4914020687469528E-4</v>
      </c>
    </row>
    <row r="248" spans="1:9" x14ac:dyDescent="0.2">
      <c r="A248">
        <v>44</v>
      </c>
      <c r="B248">
        <v>42</v>
      </c>
      <c r="C248" t="s">
        <v>99</v>
      </c>
      <c r="D248">
        <v>35.071199999999997</v>
      </c>
    </row>
    <row r="249" spans="1:9" x14ac:dyDescent="0.2">
      <c r="A249">
        <v>45</v>
      </c>
      <c r="B249">
        <v>43</v>
      </c>
      <c r="C249" t="s">
        <v>100</v>
      </c>
      <c r="D249">
        <v>36.377600000000001</v>
      </c>
      <c r="E249">
        <f t="shared" si="9"/>
        <v>35.9268</v>
      </c>
      <c r="F249">
        <f t="shared" si="10"/>
        <v>9.596838804969832E-3</v>
      </c>
      <c r="G249">
        <v>47.786833728428959</v>
      </c>
      <c r="I249" s="1">
        <f t="shared" si="11"/>
        <v>2.0082600281718513E-4</v>
      </c>
    </row>
    <row r="250" spans="1:9" x14ac:dyDescent="0.2">
      <c r="A250">
        <v>46</v>
      </c>
      <c r="B250">
        <v>43</v>
      </c>
      <c r="C250" t="s">
        <v>100</v>
      </c>
      <c r="D250">
        <v>35.475999999999999</v>
      </c>
    </row>
    <row r="251" spans="1:9" x14ac:dyDescent="0.2">
      <c r="A251">
        <v>47</v>
      </c>
      <c r="B251">
        <v>44</v>
      </c>
      <c r="C251" t="s">
        <v>101</v>
      </c>
      <c r="D251">
        <v>36.585700000000003</v>
      </c>
      <c r="E251">
        <f t="shared" si="9"/>
        <v>36.921050000000001</v>
      </c>
      <c r="F251">
        <f t="shared" si="10"/>
        <v>4.8751542098917156E-3</v>
      </c>
      <c r="G251">
        <v>45.049620432505471</v>
      </c>
      <c r="I251" s="1">
        <f t="shared" si="11"/>
        <v>1.08217431425328E-4</v>
      </c>
    </row>
    <row r="252" spans="1:9" x14ac:dyDescent="0.2">
      <c r="A252">
        <v>48</v>
      </c>
      <c r="B252">
        <v>44</v>
      </c>
      <c r="C252" t="s">
        <v>102</v>
      </c>
      <c r="D252">
        <v>37.256399999999999</v>
      </c>
    </row>
    <row r="253" spans="1:9" x14ac:dyDescent="0.2">
      <c r="A253">
        <v>49</v>
      </c>
      <c r="B253" t="s">
        <v>15</v>
      </c>
      <c r="E253" t="e">
        <f t="shared" si="9"/>
        <v>#DIV/0!</v>
      </c>
      <c r="F253" t="e">
        <f t="shared" si="10"/>
        <v>#DIV/0!</v>
      </c>
      <c r="G253">
        <v>7.0670167713590294E-3</v>
      </c>
    </row>
    <row r="254" spans="1:9" x14ac:dyDescent="0.2">
      <c r="A254">
        <v>50</v>
      </c>
      <c r="B254" t="s">
        <v>15</v>
      </c>
    </row>
    <row r="255" spans="1:9" x14ac:dyDescent="0.2">
      <c r="A255">
        <v>51</v>
      </c>
      <c r="B255">
        <v>45</v>
      </c>
      <c r="C255" t="s">
        <v>103</v>
      </c>
      <c r="D255">
        <v>35.891599999999997</v>
      </c>
      <c r="E255">
        <f t="shared" si="9"/>
        <v>35.796750000000003</v>
      </c>
      <c r="F255">
        <f t="shared" si="10"/>
        <v>1.0485817935284601E-2</v>
      </c>
      <c r="G255">
        <v>45.544564955489236</v>
      </c>
      <c r="I255" s="1">
        <f t="shared" si="11"/>
        <v>2.3023203636992481E-4</v>
      </c>
    </row>
    <row r="256" spans="1:9" x14ac:dyDescent="0.2">
      <c r="A256">
        <v>52</v>
      </c>
      <c r="B256">
        <v>45</v>
      </c>
      <c r="C256" t="s">
        <v>103</v>
      </c>
      <c r="D256">
        <v>35.701900000000002</v>
      </c>
    </row>
    <row r="257" spans="1:9" x14ac:dyDescent="0.2">
      <c r="A257">
        <v>53</v>
      </c>
      <c r="B257">
        <v>46</v>
      </c>
      <c r="C257" t="s">
        <v>104</v>
      </c>
      <c r="D257">
        <v>38.005600000000001</v>
      </c>
      <c r="E257">
        <f t="shared" si="9"/>
        <v>36.802</v>
      </c>
      <c r="F257">
        <f t="shared" si="10"/>
        <v>5.2869867282705797E-3</v>
      </c>
      <c r="G257">
        <v>43.18519846396763</v>
      </c>
      <c r="I257" s="1">
        <f t="shared" si="11"/>
        <v>1.2242589860231567E-4</v>
      </c>
    </row>
    <row r="258" spans="1:9" x14ac:dyDescent="0.2">
      <c r="A258">
        <v>54</v>
      </c>
      <c r="B258">
        <v>46</v>
      </c>
      <c r="C258" t="s">
        <v>104</v>
      </c>
      <c r="D258">
        <v>35.598399999999998</v>
      </c>
    </row>
    <row r="259" spans="1:9" x14ac:dyDescent="0.2">
      <c r="A259">
        <v>55</v>
      </c>
      <c r="B259">
        <v>47</v>
      </c>
      <c r="C259" t="s">
        <v>105</v>
      </c>
      <c r="D259">
        <v>36.166400000000003</v>
      </c>
      <c r="E259">
        <f t="shared" si="9"/>
        <v>35.693100000000001</v>
      </c>
      <c r="F259">
        <f t="shared" si="10"/>
        <v>1.1252945745083384E-2</v>
      </c>
      <c r="G259">
        <v>45.58593603168007</v>
      </c>
      <c r="I259" s="1">
        <f t="shared" si="11"/>
        <v>2.4685125994260859E-4</v>
      </c>
    </row>
    <row r="260" spans="1:9" x14ac:dyDescent="0.2">
      <c r="A260">
        <v>56</v>
      </c>
      <c r="B260">
        <v>47</v>
      </c>
      <c r="C260" t="s">
        <v>105</v>
      </c>
      <c r="D260">
        <v>35.219799999999999</v>
      </c>
    </row>
    <row r="261" spans="1:9" x14ac:dyDescent="0.2">
      <c r="A261">
        <v>57</v>
      </c>
      <c r="B261">
        <v>48</v>
      </c>
      <c r="C261" t="s">
        <v>106</v>
      </c>
      <c r="D261">
        <v>35.308300000000003</v>
      </c>
      <c r="E261">
        <f t="shared" si="9"/>
        <v>35.259250000000002</v>
      </c>
      <c r="F261">
        <f t="shared" si="10"/>
        <v>1.5122263856788496E-2</v>
      </c>
      <c r="G261">
        <v>46.809511152174018</v>
      </c>
      <c r="I261" s="1">
        <f t="shared" si="11"/>
        <v>3.2305964075606799E-4</v>
      </c>
    </row>
    <row r="262" spans="1:9" x14ac:dyDescent="0.2">
      <c r="A262">
        <v>58</v>
      </c>
      <c r="B262">
        <v>48</v>
      </c>
      <c r="C262" t="s">
        <v>106</v>
      </c>
      <c r="D262">
        <v>35.2102</v>
      </c>
    </row>
    <row r="263" spans="1:9" x14ac:dyDescent="0.2">
      <c r="A263">
        <v>59</v>
      </c>
      <c r="B263">
        <v>61</v>
      </c>
      <c r="C263" t="s">
        <v>107</v>
      </c>
      <c r="D263">
        <v>37.090200000000003</v>
      </c>
      <c r="E263">
        <f t="shared" ref="E263:E325" si="12">AVERAGE(D263,D264)</f>
        <v>36.50385</v>
      </c>
      <c r="F263">
        <f t="shared" si="10"/>
        <v>6.4775860773474527E-3</v>
      </c>
      <c r="G263">
        <v>52.179844809833376</v>
      </c>
      <c r="I263" s="1">
        <f t="shared" si="11"/>
        <v>1.241396194441487E-4</v>
      </c>
    </row>
    <row r="264" spans="1:9" x14ac:dyDescent="0.2">
      <c r="A264">
        <v>60</v>
      </c>
      <c r="B264">
        <v>61</v>
      </c>
      <c r="C264" t="s">
        <v>107</v>
      </c>
      <c r="D264">
        <v>35.917499999999997</v>
      </c>
    </row>
    <row r="265" spans="1:9" x14ac:dyDescent="0.2">
      <c r="A265">
        <v>61</v>
      </c>
      <c r="B265">
        <v>62</v>
      </c>
      <c r="C265" t="s">
        <v>108</v>
      </c>
      <c r="D265">
        <v>36.1708</v>
      </c>
      <c r="E265">
        <f t="shared" si="12"/>
        <v>36.129999999999995</v>
      </c>
      <c r="F265">
        <f t="shared" si="10"/>
        <v>8.3562865394530613E-3</v>
      </c>
      <c r="G265">
        <v>50.803165849310815</v>
      </c>
      <c r="I265" s="1">
        <f t="shared" si="11"/>
        <v>1.6448357892181282E-4</v>
      </c>
    </row>
    <row r="266" spans="1:9" x14ac:dyDescent="0.2">
      <c r="A266">
        <v>62</v>
      </c>
      <c r="B266">
        <v>62</v>
      </c>
      <c r="C266" t="s">
        <v>108</v>
      </c>
      <c r="D266">
        <v>36.089199999999998</v>
      </c>
    </row>
    <row r="267" spans="1:9" x14ac:dyDescent="0.2">
      <c r="A267">
        <v>63</v>
      </c>
      <c r="B267">
        <v>63</v>
      </c>
      <c r="C267" t="s">
        <v>109</v>
      </c>
      <c r="D267">
        <v>36.353900000000003</v>
      </c>
      <c r="E267">
        <f t="shared" si="12"/>
        <v>36.353900000000003</v>
      </c>
      <c r="F267">
        <f t="shared" si="10"/>
        <v>7.1742175153228392E-3</v>
      </c>
      <c r="G267">
        <v>24.005982455217016</v>
      </c>
      <c r="I267" s="1">
        <f t="shared" si="11"/>
        <v>2.9885123546625466E-4</v>
      </c>
    </row>
    <row r="268" spans="1:9" x14ac:dyDescent="0.2">
      <c r="A268">
        <v>64</v>
      </c>
      <c r="B268">
        <v>63</v>
      </c>
      <c r="C268" t="s">
        <v>109</v>
      </c>
    </row>
    <row r="269" spans="1:9" x14ac:dyDescent="0.2">
      <c r="A269">
        <v>65</v>
      </c>
      <c r="B269">
        <v>64</v>
      </c>
      <c r="C269" t="s">
        <v>110</v>
      </c>
      <c r="D269">
        <v>35.173900000000003</v>
      </c>
      <c r="E269">
        <f t="shared" si="12"/>
        <v>35.374000000000002</v>
      </c>
      <c r="F269">
        <f t="shared" si="10"/>
        <v>1.3985212348954909E-2</v>
      </c>
      <c r="G269">
        <v>52.70525103915557</v>
      </c>
      <c r="I269" s="1">
        <f t="shared" si="11"/>
        <v>2.6534760907532862E-4</v>
      </c>
    </row>
    <row r="270" spans="1:9" x14ac:dyDescent="0.2">
      <c r="A270">
        <v>66</v>
      </c>
      <c r="B270">
        <v>64</v>
      </c>
      <c r="C270" t="s">
        <v>110</v>
      </c>
      <c r="D270">
        <v>35.574100000000001</v>
      </c>
    </row>
    <row r="271" spans="1:9" x14ac:dyDescent="0.2">
      <c r="A271">
        <v>67</v>
      </c>
      <c r="B271">
        <v>65</v>
      </c>
      <c r="C271" t="s">
        <v>111</v>
      </c>
      <c r="D271">
        <v>35.252499999999998</v>
      </c>
      <c r="E271">
        <f t="shared" si="12"/>
        <v>34.817499999999995</v>
      </c>
      <c r="F271">
        <f t="shared" ref="F271:F299" si="13">EXP((E271-29.106)/-1.468)</f>
        <v>2.0431701792234119E-2</v>
      </c>
      <c r="G271">
        <v>21.007860585428389</v>
      </c>
      <c r="I271" s="1">
        <f t="shared" ref="I271:I299" si="14">(F271/G271)</f>
        <v>9.725741328655851E-4</v>
      </c>
    </row>
    <row r="272" spans="1:9" x14ac:dyDescent="0.2">
      <c r="A272">
        <v>68</v>
      </c>
      <c r="B272">
        <v>65</v>
      </c>
      <c r="C272" t="s">
        <v>111</v>
      </c>
      <c r="D272">
        <v>34.3825</v>
      </c>
    </row>
    <row r="273" spans="1:9" x14ac:dyDescent="0.2">
      <c r="A273">
        <v>69</v>
      </c>
      <c r="B273">
        <v>66</v>
      </c>
      <c r="C273" t="s">
        <v>112</v>
      </c>
      <c r="D273">
        <v>34.190199999999997</v>
      </c>
      <c r="E273">
        <f t="shared" si="12"/>
        <v>34.833100000000002</v>
      </c>
      <c r="F273">
        <f t="shared" si="13"/>
        <v>2.0215729733437271E-2</v>
      </c>
      <c r="G273">
        <v>51.771397291177244</v>
      </c>
      <c r="I273" s="1">
        <f t="shared" si="14"/>
        <v>3.9048066676157468E-4</v>
      </c>
    </row>
    <row r="274" spans="1:9" x14ac:dyDescent="0.2">
      <c r="A274">
        <v>70</v>
      </c>
      <c r="B274">
        <v>66</v>
      </c>
      <c r="C274" t="s">
        <v>112</v>
      </c>
      <c r="D274">
        <v>35.475999999999999</v>
      </c>
    </row>
    <row r="275" spans="1:9" x14ac:dyDescent="0.2">
      <c r="A275">
        <v>71</v>
      </c>
      <c r="B275">
        <v>67</v>
      </c>
      <c r="C275" t="s">
        <v>113</v>
      </c>
      <c r="D275">
        <v>34.814399999999999</v>
      </c>
      <c r="E275">
        <f t="shared" si="12"/>
        <v>34.740600000000001</v>
      </c>
      <c r="F275">
        <f t="shared" si="13"/>
        <v>2.1530529404648828E-2</v>
      </c>
      <c r="G275">
        <v>52.11943352513029</v>
      </c>
      <c r="I275" s="1">
        <f t="shared" si="14"/>
        <v>4.1309983529018039E-4</v>
      </c>
    </row>
    <row r="276" spans="1:9" x14ac:dyDescent="0.2">
      <c r="A276">
        <v>72</v>
      </c>
      <c r="B276">
        <v>67</v>
      </c>
      <c r="C276" t="s">
        <v>114</v>
      </c>
      <c r="D276">
        <v>34.666800000000002</v>
      </c>
    </row>
    <row r="277" spans="1:9" x14ac:dyDescent="0.2">
      <c r="A277">
        <v>73</v>
      </c>
      <c r="B277">
        <v>68</v>
      </c>
      <c r="C277" t="s">
        <v>115</v>
      </c>
      <c r="D277">
        <v>35.076099999999997</v>
      </c>
      <c r="E277">
        <f t="shared" si="12"/>
        <v>35.011650000000003</v>
      </c>
      <c r="F277">
        <f t="shared" si="13"/>
        <v>1.7900576797613015E-2</v>
      </c>
      <c r="G277">
        <v>50.410229157784293</v>
      </c>
      <c r="I277" s="1">
        <f t="shared" si="14"/>
        <v>3.5509810402932534E-4</v>
      </c>
    </row>
    <row r="278" spans="1:9" x14ac:dyDescent="0.2">
      <c r="A278">
        <v>74</v>
      </c>
      <c r="B278">
        <v>68</v>
      </c>
      <c r="C278" t="s">
        <v>115</v>
      </c>
      <c r="D278">
        <v>34.947200000000002</v>
      </c>
    </row>
    <row r="279" spans="1:9" x14ac:dyDescent="0.2">
      <c r="A279">
        <v>75</v>
      </c>
      <c r="B279">
        <v>69</v>
      </c>
      <c r="C279" t="s">
        <v>116</v>
      </c>
      <c r="D279">
        <v>35.599600000000002</v>
      </c>
      <c r="E279">
        <f t="shared" si="12"/>
        <v>34.916200000000003</v>
      </c>
      <c r="F279">
        <f t="shared" si="13"/>
        <v>1.9103152458665052E-2</v>
      </c>
      <c r="G279">
        <v>51.773018211895703</v>
      </c>
      <c r="I279" s="1">
        <f t="shared" si="14"/>
        <v>3.6897892219611391E-4</v>
      </c>
    </row>
    <row r="280" spans="1:9" x14ac:dyDescent="0.2">
      <c r="A280">
        <v>76</v>
      </c>
      <c r="B280">
        <v>69</v>
      </c>
      <c r="C280" t="s">
        <v>116</v>
      </c>
      <c r="D280">
        <v>34.232799999999997</v>
      </c>
    </row>
    <row r="281" spans="1:9" x14ac:dyDescent="0.2">
      <c r="A281">
        <v>77</v>
      </c>
      <c r="B281">
        <v>70</v>
      </c>
      <c r="C281" t="s">
        <v>117</v>
      </c>
      <c r="D281">
        <v>35.412799999999997</v>
      </c>
      <c r="E281">
        <f t="shared" si="12"/>
        <v>34.838700000000003</v>
      </c>
      <c r="F281">
        <f t="shared" si="13"/>
        <v>2.0138759411513996E-2</v>
      </c>
      <c r="G281">
        <v>50.696708599867698</v>
      </c>
      <c r="I281" s="1">
        <f t="shared" si="14"/>
        <v>3.9723997805187991E-4</v>
      </c>
    </row>
    <row r="282" spans="1:9" x14ac:dyDescent="0.2">
      <c r="A282">
        <v>78</v>
      </c>
      <c r="B282">
        <v>70</v>
      </c>
      <c r="C282" t="s">
        <v>117</v>
      </c>
      <c r="D282">
        <v>34.264600000000002</v>
      </c>
    </row>
    <row r="283" spans="1:9" x14ac:dyDescent="0.2">
      <c r="A283">
        <v>79</v>
      </c>
      <c r="B283">
        <v>71</v>
      </c>
      <c r="C283" t="s">
        <v>118</v>
      </c>
      <c r="D283">
        <v>34.6417</v>
      </c>
      <c r="E283">
        <f t="shared" si="12"/>
        <v>34.861000000000004</v>
      </c>
      <c r="F283">
        <f t="shared" si="13"/>
        <v>1.9835148713378867E-2</v>
      </c>
      <c r="G283">
        <v>53.264289924719833</v>
      </c>
      <c r="I283" s="1">
        <f t="shared" si="14"/>
        <v>3.7239112248398565E-4</v>
      </c>
    </row>
    <row r="284" spans="1:9" x14ac:dyDescent="0.2">
      <c r="A284">
        <v>80</v>
      </c>
      <c r="B284">
        <v>71</v>
      </c>
      <c r="C284" t="s">
        <v>118</v>
      </c>
      <c r="D284">
        <v>35.080300000000001</v>
      </c>
    </row>
    <row r="285" spans="1:9" x14ac:dyDescent="0.2">
      <c r="A285">
        <v>81</v>
      </c>
      <c r="B285">
        <v>72</v>
      </c>
      <c r="C285" t="s">
        <v>119</v>
      </c>
      <c r="D285">
        <v>35.587699999999998</v>
      </c>
      <c r="E285">
        <f t="shared" si="12"/>
        <v>34.901499999999999</v>
      </c>
      <c r="F285">
        <f t="shared" si="13"/>
        <v>1.9295405211098293E-2</v>
      </c>
      <c r="G285">
        <v>56.049582108603587</v>
      </c>
      <c r="I285" s="1">
        <f t="shared" si="14"/>
        <v>3.4425600486567154E-4</v>
      </c>
    </row>
    <row r="286" spans="1:9" x14ac:dyDescent="0.2">
      <c r="A286">
        <v>82</v>
      </c>
      <c r="B286">
        <v>72</v>
      </c>
      <c r="C286" t="s">
        <v>119</v>
      </c>
      <c r="D286">
        <v>34.215299999999999</v>
      </c>
    </row>
    <row r="287" spans="1:9" x14ac:dyDescent="0.2">
      <c r="A287">
        <v>83</v>
      </c>
      <c r="B287">
        <v>80</v>
      </c>
      <c r="C287" t="s">
        <v>120</v>
      </c>
      <c r="D287">
        <v>34.538400000000003</v>
      </c>
      <c r="E287">
        <f t="shared" si="12"/>
        <v>34.438950000000006</v>
      </c>
      <c r="F287">
        <f t="shared" si="13"/>
        <v>2.6442050143963398E-2</v>
      </c>
      <c r="G287">
        <v>51.993936880818758</v>
      </c>
      <c r="I287" s="1">
        <f t="shared" si="14"/>
        <v>5.0856026164308819E-4</v>
      </c>
    </row>
    <row r="288" spans="1:9" x14ac:dyDescent="0.2">
      <c r="A288">
        <v>84</v>
      </c>
      <c r="B288">
        <v>80</v>
      </c>
      <c r="C288" t="s">
        <v>120</v>
      </c>
      <c r="D288">
        <v>34.339500000000001</v>
      </c>
    </row>
    <row r="289" spans="1:13" x14ac:dyDescent="0.2">
      <c r="A289">
        <v>85</v>
      </c>
      <c r="B289">
        <v>81</v>
      </c>
      <c r="C289" t="s">
        <v>121</v>
      </c>
      <c r="D289">
        <v>35.007800000000003</v>
      </c>
      <c r="E289">
        <f t="shared" si="12"/>
        <v>35.2624</v>
      </c>
      <c r="F289">
        <f t="shared" si="13"/>
        <v>1.5089849646631803E-2</v>
      </c>
      <c r="G289">
        <v>48.867109903334757</v>
      </c>
      <c r="I289" s="1">
        <f t="shared" si="14"/>
        <v>3.0879357663019994E-4</v>
      </c>
    </row>
    <row r="290" spans="1:13" x14ac:dyDescent="0.2">
      <c r="A290">
        <v>86</v>
      </c>
      <c r="B290">
        <v>81</v>
      </c>
      <c r="C290" t="s">
        <v>121</v>
      </c>
      <c r="D290">
        <v>35.517000000000003</v>
      </c>
    </row>
    <row r="291" spans="1:13" x14ac:dyDescent="0.2">
      <c r="A291">
        <v>87</v>
      </c>
      <c r="B291">
        <v>82</v>
      </c>
      <c r="C291" t="s">
        <v>122</v>
      </c>
      <c r="D291">
        <v>35.014099999999999</v>
      </c>
      <c r="E291">
        <f t="shared" si="12"/>
        <v>35.039400000000001</v>
      </c>
      <c r="F291">
        <f t="shared" si="13"/>
        <v>1.7565375546969915E-2</v>
      </c>
      <c r="G291">
        <v>53.938916097722924</v>
      </c>
      <c r="I291" s="1">
        <f t="shared" si="14"/>
        <v>3.2565310573067765E-4</v>
      </c>
    </row>
    <row r="292" spans="1:13" x14ac:dyDescent="0.2">
      <c r="A292">
        <v>88</v>
      </c>
      <c r="B292">
        <v>82</v>
      </c>
      <c r="C292" t="s">
        <v>123</v>
      </c>
      <c r="D292">
        <v>35.064700000000002</v>
      </c>
    </row>
    <row r="293" spans="1:13" x14ac:dyDescent="0.2">
      <c r="A293">
        <v>89</v>
      </c>
      <c r="B293">
        <v>83</v>
      </c>
      <c r="C293" t="s">
        <v>124</v>
      </c>
      <c r="D293">
        <v>34.229799999999997</v>
      </c>
      <c r="E293">
        <f t="shared" si="12"/>
        <v>34.085650000000001</v>
      </c>
      <c r="F293">
        <f t="shared" si="13"/>
        <v>3.3636881423518214E-2</v>
      </c>
      <c r="G293">
        <v>52.161877387591232</v>
      </c>
      <c r="I293" s="1">
        <f t="shared" si="14"/>
        <v>6.4485565144785373E-4</v>
      </c>
    </row>
    <row r="294" spans="1:13" x14ac:dyDescent="0.2">
      <c r="A294">
        <v>90</v>
      </c>
      <c r="B294">
        <v>83</v>
      </c>
      <c r="C294" t="s">
        <v>125</v>
      </c>
      <c r="D294">
        <v>33.941499999999998</v>
      </c>
    </row>
    <row r="295" spans="1:13" x14ac:dyDescent="0.2">
      <c r="A295">
        <v>91</v>
      </c>
      <c r="B295">
        <v>84</v>
      </c>
      <c r="C295" t="s">
        <v>126</v>
      </c>
      <c r="D295">
        <v>34.826900000000002</v>
      </c>
      <c r="E295">
        <f t="shared" si="12"/>
        <v>34.831200000000003</v>
      </c>
      <c r="F295">
        <f t="shared" si="13"/>
        <v>2.0241911445804374E-2</v>
      </c>
      <c r="G295">
        <v>51.085480254572339</v>
      </c>
      <c r="I295" s="1">
        <f t="shared" si="14"/>
        <v>3.9623609966929203E-4</v>
      </c>
    </row>
    <row r="296" spans="1:13" x14ac:dyDescent="0.2">
      <c r="A296">
        <v>92</v>
      </c>
      <c r="B296">
        <v>84</v>
      </c>
      <c r="C296" t="s">
        <v>126</v>
      </c>
      <c r="D296">
        <v>34.835500000000003</v>
      </c>
    </row>
    <row r="297" spans="1:13" x14ac:dyDescent="0.2">
      <c r="A297">
        <v>93</v>
      </c>
      <c r="B297">
        <v>85</v>
      </c>
      <c r="C297" t="s">
        <v>127</v>
      </c>
      <c r="D297">
        <v>35.185400000000001</v>
      </c>
      <c r="E297">
        <f t="shared" si="12"/>
        <v>35.482300000000002</v>
      </c>
      <c r="F297">
        <f t="shared" si="13"/>
        <v>1.2990608439159716E-2</v>
      </c>
      <c r="G297">
        <v>46.87550716229913</v>
      </c>
      <c r="I297" s="1">
        <f t="shared" si="14"/>
        <v>2.7712998163799619E-4</v>
      </c>
    </row>
    <row r="298" spans="1:13" x14ac:dyDescent="0.2">
      <c r="A298">
        <v>94</v>
      </c>
      <c r="B298">
        <v>85</v>
      </c>
      <c r="C298" t="s">
        <v>127</v>
      </c>
      <c r="D298">
        <v>35.779200000000003</v>
      </c>
    </row>
    <row r="299" spans="1:13" x14ac:dyDescent="0.2">
      <c r="A299">
        <v>95</v>
      </c>
      <c r="B299">
        <v>86</v>
      </c>
      <c r="C299" t="s">
        <v>128</v>
      </c>
      <c r="D299">
        <v>35.053400000000003</v>
      </c>
      <c r="E299">
        <f t="shared" si="12"/>
        <v>36.225250000000003</v>
      </c>
      <c r="F299">
        <f t="shared" si="13"/>
        <v>7.831311073967593E-3</v>
      </c>
      <c r="G299">
        <v>46.192226280492832</v>
      </c>
      <c r="I299" s="1">
        <f t="shared" si="14"/>
        <v>1.6953742446647972E-4</v>
      </c>
    </row>
    <row r="300" spans="1:13" x14ac:dyDescent="0.2">
      <c r="A300">
        <v>96</v>
      </c>
      <c r="B300">
        <v>86</v>
      </c>
      <c r="C300" t="s">
        <v>128</v>
      </c>
      <c r="D300">
        <v>37.397100000000002</v>
      </c>
    </row>
    <row r="301" spans="1:13" x14ac:dyDescent="0.2">
      <c r="A301" t="s">
        <v>18</v>
      </c>
    </row>
    <row r="302" spans="1:13" x14ac:dyDescent="0.2">
      <c r="A302" t="s">
        <v>1</v>
      </c>
      <c r="B302" t="s">
        <v>2</v>
      </c>
      <c r="D302" t="s">
        <v>3</v>
      </c>
    </row>
    <row r="303" spans="1:13" x14ac:dyDescent="0.2">
      <c r="A303" t="s">
        <v>16</v>
      </c>
      <c r="B303" t="s">
        <v>17</v>
      </c>
      <c r="D303">
        <v>3</v>
      </c>
    </row>
    <row r="304" spans="1:13" x14ac:dyDescent="0.2">
      <c r="A304" t="s">
        <v>8</v>
      </c>
      <c r="B304" t="s">
        <v>9</v>
      </c>
      <c r="D304" t="s">
        <v>10</v>
      </c>
      <c r="E304" t="s">
        <v>144</v>
      </c>
      <c r="F304" t="s">
        <v>153</v>
      </c>
      <c r="M304" t="s">
        <v>152</v>
      </c>
    </row>
    <row r="305" spans="1:15" x14ac:dyDescent="0.2">
      <c r="A305">
        <v>1</v>
      </c>
      <c r="B305" t="s">
        <v>11</v>
      </c>
      <c r="D305">
        <v>18.3369</v>
      </c>
      <c r="E305">
        <f t="shared" si="12"/>
        <v>18.0566</v>
      </c>
      <c r="F305">
        <f>EXP((E305-20.473)/-1.597)</f>
        <v>4.5407265768249552</v>
      </c>
      <c r="M305" t="s">
        <v>145</v>
      </c>
      <c r="N305">
        <v>5</v>
      </c>
      <c r="O305">
        <v>18.0566</v>
      </c>
    </row>
    <row r="306" spans="1:15" x14ac:dyDescent="0.2">
      <c r="A306">
        <v>2</v>
      </c>
      <c r="B306" t="s">
        <v>11</v>
      </c>
      <c r="D306">
        <v>17.776299999999999</v>
      </c>
      <c r="M306" t="s">
        <v>146</v>
      </c>
      <c r="N306">
        <v>0.5</v>
      </c>
      <c r="O306">
        <v>21.528449999999999</v>
      </c>
    </row>
    <row r="307" spans="1:15" x14ac:dyDescent="0.2">
      <c r="A307">
        <v>3</v>
      </c>
      <c r="B307">
        <v>13</v>
      </c>
      <c r="C307" t="s">
        <v>81</v>
      </c>
      <c r="D307">
        <v>14.784000000000001</v>
      </c>
      <c r="E307">
        <f t="shared" si="12"/>
        <v>14.888450000000001</v>
      </c>
      <c r="F307">
        <f t="shared" ref="F307:F369" si="15">EXP((E307-20.473)/-1.597)</f>
        <v>33.012967483372542</v>
      </c>
      <c r="M307" t="s">
        <v>147</v>
      </c>
      <c r="N307">
        <v>0.05</v>
      </c>
      <c r="O307">
        <v>24.900449999999999</v>
      </c>
    </row>
    <row r="308" spans="1:15" x14ac:dyDescent="0.2">
      <c r="A308">
        <v>4</v>
      </c>
      <c r="B308">
        <v>13</v>
      </c>
      <c r="C308" t="s">
        <v>82</v>
      </c>
      <c r="D308">
        <v>14.992900000000001</v>
      </c>
      <c r="M308" t="s">
        <v>148</v>
      </c>
      <c r="N308">
        <v>5.0000000000000001E-3</v>
      </c>
      <c r="O308">
        <v>29.18655</v>
      </c>
    </row>
    <row r="309" spans="1:15" x14ac:dyDescent="0.2">
      <c r="A309">
        <v>5</v>
      </c>
      <c r="B309">
        <v>14</v>
      </c>
      <c r="C309" t="s">
        <v>83</v>
      </c>
      <c r="D309">
        <v>14.527200000000001</v>
      </c>
      <c r="E309">
        <f t="shared" si="12"/>
        <v>14.51815</v>
      </c>
      <c r="F309">
        <f t="shared" si="15"/>
        <v>41.627986722112759</v>
      </c>
      <c r="M309" t="s">
        <v>149</v>
      </c>
      <c r="N309">
        <v>5.0000000000000001E-4</v>
      </c>
    </row>
    <row r="310" spans="1:15" x14ac:dyDescent="0.2">
      <c r="A310">
        <v>6</v>
      </c>
      <c r="B310">
        <v>14</v>
      </c>
      <c r="C310" t="s">
        <v>83</v>
      </c>
      <c r="D310">
        <v>14.5091</v>
      </c>
    </row>
    <row r="311" spans="1:15" x14ac:dyDescent="0.2">
      <c r="A311">
        <v>7</v>
      </c>
      <c r="B311">
        <v>15</v>
      </c>
      <c r="C311" t="s">
        <v>84</v>
      </c>
      <c r="D311">
        <v>14.5961</v>
      </c>
      <c r="E311">
        <f t="shared" si="12"/>
        <v>14.524699999999999</v>
      </c>
      <c r="F311">
        <f t="shared" si="15"/>
        <v>41.457601674799996</v>
      </c>
    </row>
    <row r="312" spans="1:15" x14ac:dyDescent="0.2">
      <c r="A312">
        <v>8</v>
      </c>
      <c r="B312">
        <v>15</v>
      </c>
      <c r="C312" t="s">
        <v>84</v>
      </c>
      <c r="D312">
        <v>14.4533</v>
      </c>
    </row>
    <row r="313" spans="1:15" x14ac:dyDescent="0.2">
      <c r="A313">
        <v>9</v>
      </c>
      <c r="B313">
        <v>16</v>
      </c>
      <c r="C313" t="s">
        <v>85</v>
      </c>
      <c r="D313">
        <v>17.7879</v>
      </c>
      <c r="E313">
        <f t="shared" si="12"/>
        <v>17.507550000000002</v>
      </c>
      <c r="F313">
        <f t="shared" si="15"/>
        <v>6.4037766304919179</v>
      </c>
    </row>
    <row r="314" spans="1:15" x14ac:dyDescent="0.2">
      <c r="A314">
        <v>10</v>
      </c>
      <c r="B314">
        <v>16</v>
      </c>
      <c r="C314" t="s">
        <v>85</v>
      </c>
      <c r="D314">
        <v>17.2272</v>
      </c>
    </row>
    <row r="315" spans="1:15" x14ac:dyDescent="0.2">
      <c r="A315">
        <v>11</v>
      </c>
      <c r="B315">
        <v>17</v>
      </c>
      <c r="C315" t="s">
        <v>86</v>
      </c>
      <c r="D315">
        <v>14.3794</v>
      </c>
      <c r="E315">
        <f t="shared" si="12"/>
        <v>14.463650000000001</v>
      </c>
      <c r="F315">
        <f t="shared" si="15"/>
        <v>43.073122124268991</v>
      </c>
    </row>
    <row r="316" spans="1:15" x14ac:dyDescent="0.2">
      <c r="A316">
        <v>12</v>
      </c>
      <c r="B316">
        <v>17</v>
      </c>
      <c r="C316" t="s">
        <v>86</v>
      </c>
      <c r="D316">
        <v>14.5479</v>
      </c>
    </row>
    <row r="317" spans="1:15" x14ac:dyDescent="0.2">
      <c r="A317">
        <v>13</v>
      </c>
      <c r="B317" t="s">
        <v>12</v>
      </c>
      <c r="D317">
        <v>21.829599999999999</v>
      </c>
      <c r="E317">
        <f t="shared" si="12"/>
        <v>21.528449999999999</v>
      </c>
      <c r="F317">
        <f t="shared" si="15"/>
        <v>0.51638873799672869</v>
      </c>
    </row>
    <row r="318" spans="1:15" x14ac:dyDescent="0.2">
      <c r="A318">
        <v>14</v>
      </c>
      <c r="B318" t="s">
        <v>12</v>
      </c>
      <c r="D318">
        <v>21.2273</v>
      </c>
    </row>
    <row r="319" spans="1:15" x14ac:dyDescent="0.2">
      <c r="A319">
        <v>15</v>
      </c>
      <c r="B319">
        <v>18</v>
      </c>
      <c r="C319" t="s">
        <v>87</v>
      </c>
      <c r="D319">
        <v>14.521699999999999</v>
      </c>
      <c r="E319">
        <f t="shared" si="12"/>
        <v>14.387699999999999</v>
      </c>
      <c r="F319">
        <f t="shared" si="15"/>
        <v>45.171082169138963</v>
      </c>
    </row>
    <row r="320" spans="1:15" x14ac:dyDescent="0.2">
      <c r="A320">
        <v>16</v>
      </c>
      <c r="B320">
        <v>18</v>
      </c>
      <c r="C320" t="s">
        <v>87</v>
      </c>
      <c r="D320">
        <v>14.2537</v>
      </c>
    </row>
    <row r="321" spans="1:6" x14ac:dyDescent="0.2">
      <c r="A321">
        <v>17</v>
      </c>
      <c r="B321">
        <v>19</v>
      </c>
      <c r="C321" t="s">
        <v>88</v>
      </c>
      <c r="D321">
        <v>14.3672</v>
      </c>
      <c r="E321">
        <f t="shared" si="12"/>
        <v>14.380600000000001</v>
      </c>
      <c r="F321">
        <f t="shared" si="15"/>
        <v>45.372352465645854</v>
      </c>
    </row>
    <row r="322" spans="1:6" x14ac:dyDescent="0.2">
      <c r="A322">
        <v>18</v>
      </c>
      <c r="B322">
        <v>19</v>
      </c>
      <c r="C322" t="s">
        <v>88</v>
      </c>
      <c r="D322">
        <v>14.394</v>
      </c>
    </row>
    <row r="323" spans="1:6" x14ac:dyDescent="0.2">
      <c r="A323">
        <v>19</v>
      </c>
      <c r="B323">
        <v>20</v>
      </c>
      <c r="C323" t="s">
        <v>89</v>
      </c>
      <c r="D323">
        <v>14.371</v>
      </c>
      <c r="E323">
        <f t="shared" si="12"/>
        <v>14.373049999999999</v>
      </c>
      <c r="F323">
        <f t="shared" si="15"/>
        <v>45.587363290592386</v>
      </c>
    </row>
    <row r="324" spans="1:6" x14ac:dyDescent="0.2">
      <c r="A324">
        <v>20</v>
      </c>
      <c r="B324">
        <v>20</v>
      </c>
      <c r="C324" t="s">
        <v>89</v>
      </c>
      <c r="D324">
        <v>14.3751</v>
      </c>
    </row>
    <row r="325" spans="1:6" x14ac:dyDescent="0.2">
      <c r="A325">
        <v>21</v>
      </c>
      <c r="B325">
        <v>21</v>
      </c>
      <c r="C325" t="s">
        <v>90</v>
      </c>
      <c r="D325">
        <v>15.732200000000001</v>
      </c>
      <c r="E325">
        <f t="shared" si="12"/>
        <v>16.094200000000001</v>
      </c>
      <c r="F325">
        <f t="shared" si="15"/>
        <v>15.516299401688046</v>
      </c>
    </row>
    <row r="326" spans="1:6" x14ac:dyDescent="0.2">
      <c r="A326">
        <v>22</v>
      </c>
      <c r="B326">
        <v>21</v>
      </c>
      <c r="C326" t="s">
        <v>90</v>
      </c>
      <c r="D326">
        <v>16.456199999999999</v>
      </c>
    </row>
    <row r="327" spans="1:6" x14ac:dyDescent="0.2">
      <c r="A327">
        <v>23</v>
      </c>
      <c r="B327">
        <v>22</v>
      </c>
      <c r="C327" t="s">
        <v>91</v>
      </c>
      <c r="D327">
        <v>14.2264</v>
      </c>
      <c r="E327">
        <f t="shared" ref="E327:E389" si="16">AVERAGE(D327,D328)</f>
        <v>14.35355</v>
      </c>
      <c r="F327">
        <f t="shared" si="15"/>
        <v>46.147415249454667</v>
      </c>
    </row>
    <row r="328" spans="1:6" x14ac:dyDescent="0.2">
      <c r="A328">
        <v>24</v>
      </c>
      <c r="B328">
        <v>22</v>
      </c>
      <c r="C328" t="s">
        <v>91</v>
      </c>
      <c r="D328">
        <v>14.480700000000001</v>
      </c>
    </row>
    <row r="329" spans="1:6" x14ac:dyDescent="0.2">
      <c r="A329">
        <v>25</v>
      </c>
      <c r="B329" t="s">
        <v>13</v>
      </c>
      <c r="D329">
        <v>25.244199999999999</v>
      </c>
      <c r="E329">
        <f t="shared" si="16"/>
        <v>24.900449999999999</v>
      </c>
      <c r="F329">
        <f t="shared" si="15"/>
        <v>6.2514645947796169E-2</v>
      </c>
    </row>
    <row r="330" spans="1:6" x14ac:dyDescent="0.2">
      <c r="A330">
        <v>26</v>
      </c>
      <c r="B330" t="s">
        <v>13</v>
      </c>
      <c r="D330">
        <v>24.556699999999999</v>
      </c>
    </row>
    <row r="331" spans="1:6" x14ac:dyDescent="0.2">
      <c r="A331">
        <v>27</v>
      </c>
      <c r="B331">
        <v>23</v>
      </c>
      <c r="C331" t="s">
        <v>92</v>
      </c>
      <c r="F331">
        <f t="shared" si="15"/>
        <v>369409.7963413882</v>
      </c>
    </row>
    <row r="332" spans="1:6" x14ac:dyDescent="0.2">
      <c r="A332">
        <v>28</v>
      </c>
      <c r="B332">
        <v>23</v>
      </c>
      <c r="C332" t="s">
        <v>92</v>
      </c>
    </row>
    <row r="333" spans="1:6" x14ac:dyDescent="0.2">
      <c r="A333">
        <v>29</v>
      </c>
      <c r="B333">
        <v>24</v>
      </c>
      <c r="C333" t="s">
        <v>93</v>
      </c>
      <c r="D333">
        <v>16.555800000000001</v>
      </c>
      <c r="E333">
        <f t="shared" si="16"/>
        <v>16.718049999999998</v>
      </c>
      <c r="F333">
        <f t="shared" si="15"/>
        <v>10.498709534694282</v>
      </c>
    </row>
    <row r="334" spans="1:6" x14ac:dyDescent="0.2">
      <c r="A334">
        <v>30</v>
      </c>
      <c r="B334">
        <v>24</v>
      </c>
      <c r="C334" t="s">
        <v>93</v>
      </c>
      <c r="D334">
        <v>16.880299999999998</v>
      </c>
    </row>
    <row r="335" spans="1:6" x14ac:dyDescent="0.2">
      <c r="A335">
        <v>31</v>
      </c>
      <c r="B335">
        <v>37</v>
      </c>
      <c r="C335" t="s">
        <v>94</v>
      </c>
      <c r="D335">
        <v>14.4655</v>
      </c>
      <c r="E335">
        <f t="shared" si="16"/>
        <v>14.41865</v>
      </c>
      <c r="F335">
        <f t="shared" si="15"/>
        <v>44.304090955442895</v>
      </c>
    </row>
    <row r="336" spans="1:6" x14ac:dyDescent="0.2">
      <c r="A336">
        <v>32</v>
      </c>
      <c r="B336">
        <v>37</v>
      </c>
      <c r="C336" t="s">
        <v>94</v>
      </c>
      <c r="D336">
        <v>14.3718</v>
      </c>
    </row>
    <row r="337" spans="1:6" x14ac:dyDescent="0.2">
      <c r="A337">
        <v>33</v>
      </c>
      <c r="B337">
        <v>38</v>
      </c>
      <c r="C337" t="s">
        <v>95</v>
      </c>
      <c r="D337">
        <v>14.359500000000001</v>
      </c>
      <c r="E337">
        <f t="shared" si="16"/>
        <v>14.29945</v>
      </c>
      <c r="F337">
        <f t="shared" si="15"/>
        <v>47.737486479110949</v>
      </c>
    </row>
    <row r="338" spans="1:6" x14ac:dyDescent="0.2">
      <c r="A338">
        <v>34</v>
      </c>
      <c r="B338">
        <v>38</v>
      </c>
      <c r="C338" t="s">
        <v>95</v>
      </c>
      <c r="D338">
        <v>14.2394</v>
      </c>
    </row>
    <row r="339" spans="1:6" x14ac:dyDescent="0.2">
      <c r="A339">
        <v>35</v>
      </c>
      <c r="B339">
        <v>39</v>
      </c>
      <c r="C339" t="s">
        <v>96</v>
      </c>
      <c r="D339">
        <v>14.3782</v>
      </c>
      <c r="E339">
        <f t="shared" si="16"/>
        <v>14.5334</v>
      </c>
      <c r="F339">
        <f t="shared" si="15"/>
        <v>41.232366563809748</v>
      </c>
    </row>
    <row r="340" spans="1:6" x14ac:dyDescent="0.2">
      <c r="A340">
        <v>36</v>
      </c>
      <c r="B340">
        <v>39</v>
      </c>
      <c r="C340" t="s">
        <v>96</v>
      </c>
      <c r="D340">
        <v>14.688599999999999</v>
      </c>
    </row>
    <row r="341" spans="1:6" x14ac:dyDescent="0.2">
      <c r="A341">
        <v>37</v>
      </c>
      <c r="B341" t="s">
        <v>14</v>
      </c>
      <c r="D341">
        <v>29.235099999999999</v>
      </c>
      <c r="E341">
        <f t="shared" si="16"/>
        <v>29.18655</v>
      </c>
      <c r="F341">
        <f t="shared" si="15"/>
        <v>4.2697537493061799E-3</v>
      </c>
    </row>
    <row r="342" spans="1:6" x14ac:dyDescent="0.2">
      <c r="A342">
        <v>38</v>
      </c>
      <c r="B342" t="s">
        <v>14</v>
      </c>
      <c r="D342">
        <v>29.138000000000002</v>
      </c>
    </row>
    <row r="343" spans="1:6" x14ac:dyDescent="0.2">
      <c r="A343">
        <v>39</v>
      </c>
      <c r="B343">
        <v>40</v>
      </c>
      <c r="C343" t="s">
        <v>97</v>
      </c>
      <c r="D343">
        <v>14.5524</v>
      </c>
      <c r="E343">
        <f t="shared" si="16"/>
        <v>14.48765</v>
      </c>
      <c r="F343">
        <f t="shared" si="15"/>
        <v>42.430651259929455</v>
      </c>
    </row>
    <row r="344" spans="1:6" x14ac:dyDescent="0.2">
      <c r="A344">
        <v>40</v>
      </c>
      <c r="B344">
        <v>40</v>
      </c>
      <c r="C344" t="s">
        <v>97</v>
      </c>
      <c r="D344">
        <v>14.4229</v>
      </c>
    </row>
    <row r="345" spans="1:6" x14ac:dyDescent="0.2">
      <c r="A345">
        <v>41</v>
      </c>
      <c r="B345">
        <v>41</v>
      </c>
      <c r="C345" t="s">
        <v>98</v>
      </c>
      <c r="D345">
        <v>14.9307</v>
      </c>
      <c r="E345">
        <f t="shared" si="16"/>
        <v>14.93755</v>
      </c>
      <c r="F345">
        <f t="shared" si="15"/>
        <v>32.013423242458146</v>
      </c>
    </row>
    <row r="346" spans="1:6" x14ac:dyDescent="0.2">
      <c r="A346">
        <v>42</v>
      </c>
      <c r="B346">
        <v>41</v>
      </c>
      <c r="C346" t="s">
        <v>98</v>
      </c>
      <c r="D346">
        <v>14.9444</v>
      </c>
    </row>
    <row r="347" spans="1:6" x14ac:dyDescent="0.2">
      <c r="A347">
        <v>43</v>
      </c>
      <c r="B347">
        <v>42</v>
      </c>
      <c r="C347" t="s">
        <v>99</v>
      </c>
      <c r="D347">
        <v>14.550800000000001</v>
      </c>
      <c r="E347">
        <f t="shared" si="16"/>
        <v>14.43825</v>
      </c>
      <c r="F347">
        <f t="shared" si="15"/>
        <v>43.763669403596367</v>
      </c>
    </row>
    <row r="348" spans="1:6" x14ac:dyDescent="0.2">
      <c r="A348">
        <v>44</v>
      </c>
      <c r="B348">
        <v>42</v>
      </c>
      <c r="C348" t="s">
        <v>99</v>
      </c>
      <c r="D348">
        <v>14.325699999999999</v>
      </c>
    </row>
    <row r="349" spans="1:6" x14ac:dyDescent="0.2">
      <c r="A349">
        <v>45</v>
      </c>
      <c r="B349">
        <v>43</v>
      </c>
      <c r="C349" t="s">
        <v>100</v>
      </c>
      <c r="D349">
        <v>14.3255</v>
      </c>
      <c r="E349">
        <f t="shared" si="16"/>
        <v>14.297799999999999</v>
      </c>
      <c r="F349">
        <f t="shared" si="15"/>
        <v>47.786833728428959</v>
      </c>
    </row>
    <row r="350" spans="1:6" x14ac:dyDescent="0.2">
      <c r="A350">
        <v>46</v>
      </c>
      <c r="B350">
        <v>43</v>
      </c>
      <c r="C350" t="s">
        <v>100</v>
      </c>
      <c r="D350">
        <v>14.270099999999999</v>
      </c>
    </row>
    <row r="351" spans="1:6" x14ac:dyDescent="0.2">
      <c r="A351">
        <v>47</v>
      </c>
      <c r="B351">
        <v>44</v>
      </c>
      <c r="C351" t="s">
        <v>101</v>
      </c>
      <c r="D351">
        <v>14.346500000000001</v>
      </c>
      <c r="E351">
        <f t="shared" si="16"/>
        <v>14.391999999999999</v>
      </c>
      <c r="F351">
        <f t="shared" si="15"/>
        <v>45.049620432505471</v>
      </c>
    </row>
    <row r="352" spans="1:6" x14ac:dyDescent="0.2">
      <c r="A352">
        <v>48</v>
      </c>
      <c r="B352">
        <v>44</v>
      </c>
      <c r="C352" t="s">
        <v>102</v>
      </c>
      <c r="D352">
        <v>14.4375</v>
      </c>
    </row>
    <row r="353" spans="1:6" x14ac:dyDescent="0.2">
      <c r="A353">
        <v>49</v>
      </c>
      <c r="B353" t="s">
        <v>15</v>
      </c>
      <c r="D353">
        <v>28.358799999999999</v>
      </c>
      <c r="E353">
        <f t="shared" si="16"/>
        <v>28.38185</v>
      </c>
      <c r="F353">
        <f t="shared" si="15"/>
        <v>7.0670167713590294E-3</v>
      </c>
    </row>
    <row r="354" spans="1:6" x14ac:dyDescent="0.2">
      <c r="A354">
        <v>50</v>
      </c>
      <c r="B354" t="s">
        <v>15</v>
      </c>
      <c r="D354">
        <v>28.404900000000001</v>
      </c>
    </row>
    <row r="355" spans="1:6" x14ac:dyDescent="0.2">
      <c r="A355">
        <v>51</v>
      </c>
      <c r="B355">
        <v>45</v>
      </c>
      <c r="C355" t="s">
        <v>103</v>
      </c>
      <c r="D355">
        <v>14.4451</v>
      </c>
      <c r="E355">
        <f t="shared" si="16"/>
        <v>14.374549999999999</v>
      </c>
      <c r="F355">
        <f t="shared" si="15"/>
        <v>45.544564955489236</v>
      </c>
    </row>
    <row r="356" spans="1:6" x14ac:dyDescent="0.2">
      <c r="A356">
        <v>52</v>
      </c>
      <c r="B356">
        <v>45</v>
      </c>
      <c r="C356" t="s">
        <v>103</v>
      </c>
      <c r="D356">
        <v>14.304</v>
      </c>
    </row>
    <row r="357" spans="1:6" x14ac:dyDescent="0.2">
      <c r="A357">
        <v>53</v>
      </c>
      <c r="B357">
        <v>46</v>
      </c>
      <c r="C357" t="s">
        <v>104</v>
      </c>
      <c r="D357">
        <v>14.4976</v>
      </c>
      <c r="E357">
        <f t="shared" si="16"/>
        <v>14.4595</v>
      </c>
      <c r="F357">
        <f t="shared" si="15"/>
        <v>43.18519846396763</v>
      </c>
    </row>
    <row r="358" spans="1:6" x14ac:dyDescent="0.2">
      <c r="A358">
        <v>54</v>
      </c>
      <c r="B358">
        <v>46</v>
      </c>
      <c r="C358" t="s">
        <v>104</v>
      </c>
      <c r="D358">
        <v>14.4214</v>
      </c>
    </row>
    <row r="359" spans="1:6" x14ac:dyDescent="0.2">
      <c r="A359">
        <v>55</v>
      </c>
      <c r="B359">
        <v>47</v>
      </c>
      <c r="C359" t="s">
        <v>105</v>
      </c>
      <c r="D359">
        <v>14.4659</v>
      </c>
      <c r="E359">
        <f t="shared" si="16"/>
        <v>14.373100000000001</v>
      </c>
      <c r="F359">
        <f t="shared" si="15"/>
        <v>45.58593603168007</v>
      </c>
    </row>
    <row r="360" spans="1:6" x14ac:dyDescent="0.2">
      <c r="A360">
        <v>56</v>
      </c>
      <c r="B360">
        <v>47</v>
      </c>
      <c r="C360" t="s">
        <v>105</v>
      </c>
      <c r="D360">
        <v>14.2803</v>
      </c>
    </row>
    <row r="361" spans="1:6" x14ac:dyDescent="0.2">
      <c r="A361">
        <v>57</v>
      </c>
      <c r="B361">
        <v>48</v>
      </c>
      <c r="C361" t="s">
        <v>106</v>
      </c>
      <c r="D361">
        <v>14.3355</v>
      </c>
      <c r="E361">
        <f t="shared" si="16"/>
        <v>14.3308</v>
      </c>
      <c r="F361">
        <f t="shared" si="15"/>
        <v>46.809511152174018</v>
      </c>
    </row>
    <row r="362" spans="1:6" x14ac:dyDescent="0.2">
      <c r="A362">
        <v>58</v>
      </c>
      <c r="B362">
        <v>48</v>
      </c>
      <c r="C362" t="s">
        <v>106</v>
      </c>
      <c r="D362">
        <v>14.3261</v>
      </c>
    </row>
    <row r="363" spans="1:6" x14ac:dyDescent="0.2">
      <c r="A363">
        <v>59</v>
      </c>
      <c r="B363">
        <v>61</v>
      </c>
      <c r="C363" t="s">
        <v>107</v>
      </c>
      <c r="D363">
        <v>14.1736</v>
      </c>
      <c r="E363">
        <f t="shared" si="16"/>
        <v>14.157350000000001</v>
      </c>
      <c r="F363">
        <f t="shared" si="15"/>
        <v>52.179844809833376</v>
      </c>
    </row>
    <row r="364" spans="1:6" x14ac:dyDescent="0.2">
      <c r="A364">
        <v>60</v>
      </c>
      <c r="B364">
        <v>61</v>
      </c>
      <c r="C364" t="s">
        <v>107</v>
      </c>
      <c r="D364">
        <v>14.1411</v>
      </c>
    </row>
    <row r="365" spans="1:6" x14ac:dyDescent="0.2">
      <c r="A365">
        <v>61</v>
      </c>
      <c r="B365">
        <v>62</v>
      </c>
      <c r="C365" t="s">
        <v>108</v>
      </c>
      <c r="D365">
        <v>14.369300000000001</v>
      </c>
      <c r="E365">
        <f t="shared" si="16"/>
        <v>14.200050000000001</v>
      </c>
      <c r="F365">
        <f t="shared" si="15"/>
        <v>50.803165849310815</v>
      </c>
    </row>
    <row r="366" spans="1:6" x14ac:dyDescent="0.2">
      <c r="A366">
        <v>62</v>
      </c>
      <c r="B366">
        <v>62</v>
      </c>
      <c r="C366" t="s">
        <v>108</v>
      </c>
      <c r="D366">
        <v>14.030799999999999</v>
      </c>
    </row>
    <row r="367" spans="1:6" x14ac:dyDescent="0.2">
      <c r="A367">
        <v>63</v>
      </c>
      <c r="B367">
        <v>63</v>
      </c>
      <c r="C367" t="s">
        <v>109</v>
      </c>
      <c r="D367">
        <v>15.7241</v>
      </c>
      <c r="E367">
        <f t="shared" si="16"/>
        <v>15.39725</v>
      </c>
      <c r="F367">
        <f t="shared" si="15"/>
        <v>24.005982455217016</v>
      </c>
    </row>
    <row r="368" spans="1:6" x14ac:dyDescent="0.2">
      <c r="A368">
        <v>64</v>
      </c>
      <c r="B368">
        <v>63</v>
      </c>
      <c r="C368" t="s">
        <v>109</v>
      </c>
      <c r="D368">
        <v>15.070399999999999</v>
      </c>
    </row>
    <row r="369" spans="1:6" x14ac:dyDescent="0.2">
      <c r="A369">
        <v>65</v>
      </c>
      <c r="B369">
        <v>64</v>
      </c>
      <c r="C369" t="s">
        <v>110</v>
      </c>
      <c r="D369">
        <v>14.2188</v>
      </c>
      <c r="E369">
        <f t="shared" si="16"/>
        <v>14.141349999999999</v>
      </c>
      <c r="F369">
        <f t="shared" si="15"/>
        <v>52.70525103915557</v>
      </c>
    </row>
    <row r="370" spans="1:6" x14ac:dyDescent="0.2">
      <c r="A370">
        <v>66</v>
      </c>
      <c r="B370">
        <v>64</v>
      </c>
      <c r="C370" t="s">
        <v>110</v>
      </c>
      <c r="D370">
        <v>14.0639</v>
      </c>
    </row>
    <row r="371" spans="1:6" x14ac:dyDescent="0.2">
      <c r="A371">
        <v>67</v>
      </c>
      <c r="B371">
        <v>65</v>
      </c>
      <c r="C371" t="s">
        <v>111</v>
      </c>
      <c r="D371">
        <v>14.430300000000001</v>
      </c>
      <c r="E371">
        <f t="shared" si="16"/>
        <v>15.610299999999999</v>
      </c>
      <c r="F371">
        <f t="shared" ref="F371:F399" si="17">EXP((E371-20.473)/-1.597)</f>
        <v>21.007860585428389</v>
      </c>
    </row>
    <row r="372" spans="1:6" x14ac:dyDescent="0.2">
      <c r="A372">
        <v>68</v>
      </c>
      <c r="B372">
        <v>65</v>
      </c>
      <c r="C372" t="s">
        <v>111</v>
      </c>
      <c r="D372">
        <v>16.790299999999998</v>
      </c>
    </row>
    <row r="373" spans="1:6" x14ac:dyDescent="0.2">
      <c r="A373">
        <v>69</v>
      </c>
      <c r="B373">
        <v>66</v>
      </c>
      <c r="C373" t="s">
        <v>112</v>
      </c>
      <c r="D373">
        <v>14.2814</v>
      </c>
      <c r="E373">
        <f t="shared" si="16"/>
        <v>14.1699</v>
      </c>
      <c r="F373">
        <f t="shared" si="17"/>
        <v>51.771397291177244</v>
      </c>
    </row>
    <row r="374" spans="1:6" x14ac:dyDescent="0.2">
      <c r="A374">
        <v>70</v>
      </c>
      <c r="B374">
        <v>66</v>
      </c>
      <c r="C374" t="s">
        <v>112</v>
      </c>
      <c r="D374">
        <v>14.058400000000001</v>
      </c>
    </row>
    <row r="375" spans="1:6" x14ac:dyDescent="0.2">
      <c r="A375">
        <v>71</v>
      </c>
      <c r="B375">
        <v>67</v>
      </c>
      <c r="C375" t="s">
        <v>113</v>
      </c>
      <c r="D375">
        <v>14.2197</v>
      </c>
      <c r="E375">
        <f t="shared" si="16"/>
        <v>14.159199999999998</v>
      </c>
      <c r="F375">
        <f t="shared" si="17"/>
        <v>52.11943352513029</v>
      </c>
    </row>
    <row r="376" spans="1:6" x14ac:dyDescent="0.2">
      <c r="A376">
        <v>72</v>
      </c>
      <c r="B376">
        <v>67</v>
      </c>
      <c r="C376" t="s">
        <v>114</v>
      </c>
      <c r="D376">
        <v>14.098699999999999</v>
      </c>
    </row>
    <row r="377" spans="1:6" x14ac:dyDescent="0.2">
      <c r="A377">
        <v>73</v>
      </c>
      <c r="B377">
        <v>68</v>
      </c>
      <c r="C377" t="s">
        <v>115</v>
      </c>
      <c r="D377">
        <v>14.359400000000001</v>
      </c>
      <c r="E377">
        <f t="shared" si="16"/>
        <v>14.21245</v>
      </c>
      <c r="F377">
        <f t="shared" si="17"/>
        <v>50.410229157784293</v>
      </c>
    </row>
    <row r="378" spans="1:6" x14ac:dyDescent="0.2">
      <c r="A378">
        <v>74</v>
      </c>
      <c r="B378">
        <v>68</v>
      </c>
      <c r="C378" t="s">
        <v>115</v>
      </c>
      <c r="D378">
        <v>14.0655</v>
      </c>
    </row>
    <row r="379" spans="1:6" x14ac:dyDescent="0.2">
      <c r="A379">
        <v>75</v>
      </c>
      <c r="B379">
        <v>69</v>
      </c>
      <c r="C379" t="s">
        <v>116</v>
      </c>
      <c r="D379">
        <v>14.1572</v>
      </c>
      <c r="E379">
        <f t="shared" si="16"/>
        <v>14.16985</v>
      </c>
      <c r="F379">
        <f t="shared" si="17"/>
        <v>51.773018211895703</v>
      </c>
    </row>
    <row r="380" spans="1:6" x14ac:dyDescent="0.2">
      <c r="A380">
        <v>76</v>
      </c>
      <c r="B380">
        <v>69</v>
      </c>
      <c r="C380" t="s">
        <v>116</v>
      </c>
      <c r="D380">
        <v>14.182499999999999</v>
      </c>
    </row>
    <row r="381" spans="1:6" x14ac:dyDescent="0.2">
      <c r="A381">
        <v>77</v>
      </c>
      <c r="B381">
        <v>70</v>
      </c>
      <c r="C381" t="s">
        <v>117</v>
      </c>
      <c r="D381">
        <v>14.2187</v>
      </c>
      <c r="E381">
        <f t="shared" si="16"/>
        <v>14.2034</v>
      </c>
      <c r="F381">
        <f t="shared" si="17"/>
        <v>50.696708599867698</v>
      </c>
    </row>
    <row r="382" spans="1:6" x14ac:dyDescent="0.2">
      <c r="A382">
        <v>78</v>
      </c>
      <c r="B382">
        <v>70</v>
      </c>
      <c r="C382" t="s">
        <v>117</v>
      </c>
      <c r="D382">
        <v>14.1881</v>
      </c>
    </row>
    <row r="383" spans="1:6" x14ac:dyDescent="0.2">
      <c r="A383">
        <v>79</v>
      </c>
      <c r="B383">
        <v>71</v>
      </c>
      <c r="C383" t="s">
        <v>118</v>
      </c>
      <c r="D383">
        <v>14.0989</v>
      </c>
      <c r="E383">
        <f t="shared" si="16"/>
        <v>14.124500000000001</v>
      </c>
      <c r="F383">
        <f t="shared" si="17"/>
        <v>53.264289924719833</v>
      </c>
    </row>
    <row r="384" spans="1:6" x14ac:dyDescent="0.2">
      <c r="A384">
        <v>80</v>
      </c>
      <c r="B384">
        <v>71</v>
      </c>
      <c r="C384" t="s">
        <v>118</v>
      </c>
      <c r="D384">
        <v>14.1501</v>
      </c>
    </row>
    <row r="385" spans="1:6" x14ac:dyDescent="0.2">
      <c r="A385">
        <v>81</v>
      </c>
      <c r="B385">
        <v>72</v>
      </c>
      <c r="C385" t="s">
        <v>119</v>
      </c>
      <c r="D385">
        <v>14.0594</v>
      </c>
      <c r="E385">
        <f t="shared" si="16"/>
        <v>14.043099999999999</v>
      </c>
      <c r="F385">
        <f t="shared" si="17"/>
        <v>56.049582108603587</v>
      </c>
    </row>
    <row r="386" spans="1:6" x14ac:dyDescent="0.2">
      <c r="A386">
        <v>82</v>
      </c>
      <c r="B386">
        <v>72</v>
      </c>
      <c r="C386" t="s">
        <v>119</v>
      </c>
      <c r="D386">
        <v>14.0268</v>
      </c>
    </row>
    <row r="387" spans="1:6" x14ac:dyDescent="0.2">
      <c r="A387">
        <v>83</v>
      </c>
      <c r="B387">
        <v>80</v>
      </c>
      <c r="C387" t="s">
        <v>120</v>
      </c>
      <c r="D387">
        <v>14.1058</v>
      </c>
      <c r="E387">
        <f t="shared" si="16"/>
        <v>14.16305</v>
      </c>
      <c r="F387">
        <f t="shared" si="17"/>
        <v>51.993936880818758</v>
      </c>
    </row>
    <row r="388" spans="1:6" x14ac:dyDescent="0.2">
      <c r="A388">
        <v>84</v>
      </c>
      <c r="B388">
        <v>80</v>
      </c>
      <c r="C388" t="s">
        <v>120</v>
      </c>
      <c r="D388">
        <v>14.2203</v>
      </c>
    </row>
    <row r="389" spans="1:6" x14ac:dyDescent="0.2">
      <c r="A389">
        <v>85</v>
      </c>
      <c r="B389">
        <v>81</v>
      </c>
      <c r="C389" t="s">
        <v>121</v>
      </c>
      <c r="D389">
        <v>14.3218</v>
      </c>
      <c r="E389">
        <f t="shared" si="16"/>
        <v>14.2621</v>
      </c>
      <c r="F389">
        <f t="shared" si="17"/>
        <v>48.867109903334757</v>
      </c>
    </row>
    <row r="390" spans="1:6" x14ac:dyDescent="0.2">
      <c r="A390">
        <v>86</v>
      </c>
      <c r="B390">
        <v>81</v>
      </c>
      <c r="C390" t="s">
        <v>121</v>
      </c>
      <c r="D390">
        <v>14.202400000000001</v>
      </c>
    </row>
    <row r="391" spans="1:6" x14ac:dyDescent="0.2">
      <c r="A391">
        <v>87</v>
      </c>
      <c r="B391">
        <v>82</v>
      </c>
      <c r="C391" t="s">
        <v>122</v>
      </c>
      <c r="D391">
        <v>14.079000000000001</v>
      </c>
      <c r="E391">
        <f t="shared" ref="E391:E453" si="18">AVERAGE(D391,D392)</f>
        <v>14.1044</v>
      </c>
      <c r="F391">
        <f t="shared" si="17"/>
        <v>53.938916097722924</v>
      </c>
    </row>
    <row r="392" spans="1:6" x14ac:dyDescent="0.2">
      <c r="A392">
        <v>88</v>
      </c>
      <c r="B392">
        <v>82</v>
      </c>
      <c r="C392" t="s">
        <v>123</v>
      </c>
      <c r="D392">
        <v>14.129799999999999</v>
      </c>
    </row>
    <row r="393" spans="1:6" x14ac:dyDescent="0.2">
      <c r="A393">
        <v>89</v>
      </c>
      <c r="B393">
        <v>83</v>
      </c>
      <c r="C393" t="s">
        <v>124</v>
      </c>
      <c r="D393">
        <v>14.1332</v>
      </c>
      <c r="E393">
        <f t="shared" si="18"/>
        <v>14.157900000000001</v>
      </c>
      <c r="F393">
        <f t="shared" si="17"/>
        <v>52.161877387591232</v>
      </c>
    </row>
    <row r="394" spans="1:6" x14ac:dyDescent="0.2">
      <c r="A394">
        <v>90</v>
      </c>
      <c r="B394">
        <v>83</v>
      </c>
      <c r="C394" t="s">
        <v>125</v>
      </c>
      <c r="D394">
        <v>14.182600000000001</v>
      </c>
    </row>
    <row r="395" spans="1:6" x14ac:dyDescent="0.2">
      <c r="A395">
        <v>91</v>
      </c>
      <c r="B395">
        <v>84</v>
      </c>
      <c r="C395" t="s">
        <v>126</v>
      </c>
      <c r="D395">
        <v>14.194100000000001</v>
      </c>
      <c r="E395">
        <f t="shared" si="18"/>
        <v>14.1912</v>
      </c>
      <c r="F395">
        <f t="shared" si="17"/>
        <v>51.085480254572339</v>
      </c>
    </row>
    <row r="396" spans="1:6" x14ac:dyDescent="0.2">
      <c r="A396">
        <v>92</v>
      </c>
      <c r="B396">
        <v>84</v>
      </c>
      <c r="C396" t="s">
        <v>126</v>
      </c>
      <c r="D396">
        <v>14.1883</v>
      </c>
    </row>
    <row r="397" spans="1:6" x14ac:dyDescent="0.2">
      <c r="A397">
        <v>93</v>
      </c>
      <c r="B397">
        <v>85</v>
      </c>
      <c r="C397" t="s">
        <v>127</v>
      </c>
      <c r="D397">
        <v>14.316000000000001</v>
      </c>
      <c r="E397">
        <f t="shared" si="18"/>
        <v>14.32855</v>
      </c>
      <c r="F397">
        <f t="shared" si="17"/>
        <v>46.87550716229913</v>
      </c>
    </row>
    <row r="398" spans="1:6" x14ac:dyDescent="0.2">
      <c r="A398">
        <v>94</v>
      </c>
      <c r="B398">
        <v>85</v>
      </c>
      <c r="C398" t="s">
        <v>127</v>
      </c>
      <c r="D398">
        <v>14.341100000000001</v>
      </c>
    </row>
    <row r="399" spans="1:6" x14ac:dyDescent="0.2">
      <c r="A399">
        <v>95</v>
      </c>
      <c r="B399">
        <v>86</v>
      </c>
      <c r="C399" t="s">
        <v>128</v>
      </c>
      <c r="D399">
        <v>14.339600000000001</v>
      </c>
      <c r="E399">
        <f t="shared" si="18"/>
        <v>14.352</v>
      </c>
      <c r="F399">
        <f t="shared" si="17"/>
        <v>46.192226280492832</v>
      </c>
    </row>
    <row r="400" spans="1:6" x14ac:dyDescent="0.2">
      <c r="A400">
        <v>96</v>
      </c>
      <c r="B400">
        <v>86</v>
      </c>
      <c r="C400" t="s">
        <v>128</v>
      </c>
      <c r="D400">
        <v>14.3644</v>
      </c>
    </row>
    <row r="401" spans="1:15" x14ac:dyDescent="0.2">
      <c r="A401" t="s">
        <v>19</v>
      </c>
    </row>
    <row r="402" spans="1:15" x14ac:dyDescent="0.2">
      <c r="A402" t="s">
        <v>1</v>
      </c>
      <c r="B402" t="s">
        <v>2</v>
      </c>
      <c r="D402" t="s">
        <v>3</v>
      </c>
      <c r="F402" t="s">
        <v>5</v>
      </c>
      <c r="M402" t="s">
        <v>150</v>
      </c>
    </row>
    <row r="403" spans="1:15" x14ac:dyDescent="0.2">
      <c r="A403" t="s">
        <v>6</v>
      </c>
      <c r="B403" t="s">
        <v>7</v>
      </c>
      <c r="D403">
        <v>3</v>
      </c>
      <c r="F403">
        <v>0.2</v>
      </c>
      <c r="M403" t="s">
        <v>145</v>
      </c>
      <c r="N403">
        <v>5</v>
      </c>
      <c r="O403">
        <v>28.094799999999999</v>
      </c>
    </row>
    <row r="404" spans="1:15" x14ac:dyDescent="0.2">
      <c r="A404" t="s">
        <v>8</v>
      </c>
      <c r="B404" t="s">
        <v>9</v>
      </c>
      <c r="D404" t="s">
        <v>10</v>
      </c>
      <c r="E404" t="s">
        <v>155</v>
      </c>
      <c r="F404" t="s">
        <v>156</v>
      </c>
      <c r="G404" t="s">
        <v>153</v>
      </c>
      <c r="I404" s="1" t="s">
        <v>154</v>
      </c>
      <c r="M404" t="s">
        <v>146</v>
      </c>
      <c r="N404">
        <v>0.5</v>
      </c>
      <c r="O404">
        <v>32.174549999999996</v>
      </c>
    </row>
    <row r="405" spans="1:15" x14ac:dyDescent="0.2">
      <c r="A405">
        <v>1</v>
      </c>
      <c r="B405" t="s">
        <v>11</v>
      </c>
      <c r="D405">
        <v>28.312200000000001</v>
      </c>
      <c r="E405">
        <f t="shared" si="18"/>
        <v>28.094799999999999</v>
      </c>
      <c r="F405">
        <f>EXP((E405-30.974)/-1.804)</f>
        <v>4.9333036203391778</v>
      </c>
      <c r="G405">
        <v>5.6779990511603975</v>
      </c>
      <c r="I405" s="1">
        <f>F405/G405</f>
        <v>0.86884544641319938</v>
      </c>
      <c r="M405" t="s">
        <v>147</v>
      </c>
      <c r="N405">
        <v>0.05</v>
      </c>
      <c r="O405">
        <v>36.403100000000002</v>
      </c>
    </row>
    <row r="406" spans="1:15" x14ac:dyDescent="0.2">
      <c r="A406">
        <v>2</v>
      </c>
      <c r="B406" t="s">
        <v>11</v>
      </c>
      <c r="D406">
        <v>27.877400000000002</v>
      </c>
      <c r="M406" t="s">
        <v>148</v>
      </c>
      <c r="N406">
        <v>5.0000000000000001E-3</v>
      </c>
    </row>
    <row r="407" spans="1:15" x14ac:dyDescent="0.2">
      <c r="A407">
        <v>13</v>
      </c>
      <c r="B407" t="s">
        <v>12</v>
      </c>
      <c r="D407">
        <v>32.441299999999998</v>
      </c>
      <c r="E407">
        <f t="shared" si="18"/>
        <v>32.174549999999996</v>
      </c>
      <c r="F407">
        <f t="shared" ref="F407:F445" si="19">EXP((E407-30.974)/-1.804)</f>
        <v>0.51401987440582431</v>
      </c>
      <c r="G407">
        <v>0.55872322847671752</v>
      </c>
      <c r="I407" s="1">
        <f t="shared" ref="I407:I445" si="20">F407/G407</f>
        <v>0.91999016365800512</v>
      </c>
      <c r="M407" t="s">
        <v>149</v>
      </c>
      <c r="N407">
        <v>5.0000000000000001E-4</v>
      </c>
    </row>
    <row r="408" spans="1:15" x14ac:dyDescent="0.2">
      <c r="A408">
        <v>14</v>
      </c>
      <c r="B408" t="s">
        <v>12</v>
      </c>
      <c r="D408">
        <v>31.907800000000002</v>
      </c>
    </row>
    <row r="409" spans="1:15" x14ac:dyDescent="0.2">
      <c r="A409">
        <v>25</v>
      </c>
      <c r="B409" t="s">
        <v>13</v>
      </c>
      <c r="D409">
        <v>37.609900000000003</v>
      </c>
      <c r="E409">
        <f t="shared" si="18"/>
        <v>36.403100000000002</v>
      </c>
      <c r="F409">
        <f t="shared" si="19"/>
        <v>4.9317369587332884E-2</v>
      </c>
      <c r="G409">
        <v>3.1844567453317936E-2</v>
      </c>
      <c r="I409" s="1">
        <f t="shared" si="20"/>
        <v>1.5486902015431341</v>
      </c>
    </row>
    <row r="410" spans="1:15" x14ac:dyDescent="0.2">
      <c r="A410">
        <v>26</v>
      </c>
      <c r="B410" t="s">
        <v>13</v>
      </c>
      <c r="D410">
        <v>35.196300000000001</v>
      </c>
    </row>
    <row r="411" spans="1:15" x14ac:dyDescent="0.2">
      <c r="A411">
        <v>37</v>
      </c>
      <c r="B411" t="s">
        <v>14</v>
      </c>
      <c r="E411">
        <f t="shared" si="18"/>
        <v>37.725299999999997</v>
      </c>
      <c r="F411">
        <f t="shared" si="19"/>
        <v>2.3697025027955381E-2</v>
      </c>
      <c r="G411">
        <v>5.3170037024366694E-3</v>
      </c>
      <c r="I411" s="1">
        <f t="shared" si="20"/>
        <v>4.4568381656562588</v>
      </c>
    </row>
    <row r="412" spans="1:15" x14ac:dyDescent="0.2">
      <c r="A412">
        <v>38</v>
      </c>
      <c r="B412" t="s">
        <v>14</v>
      </c>
      <c r="D412">
        <v>37.725299999999997</v>
      </c>
    </row>
    <row r="413" spans="1:15" x14ac:dyDescent="0.2">
      <c r="A413">
        <v>49</v>
      </c>
      <c r="B413" t="s">
        <v>15</v>
      </c>
      <c r="G413">
        <v>5.8334344686011288E-4</v>
      </c>
      <c r="I413" s="1">
        <f t="shared" si="20"/>
        <v>0</v>
      </c>
    </row>
    <row r="414" spans="1:15" x14ac:dyDescent="0.2">
      <c r="A414">
        <v>50</v>
      </c>
      <c r="B414" t="s">
        <v>15</v>
      </c>
    </row>
    <row r="415" spans="1:15" x14ac:dyDescent="0.2">
      <c r="A415">
        <v>51</v>
      </c>
      <c r="B415" t="s">
        <v>20</v>
      </c>
      <c r="C415" t="s">
        <v>129</v>
      </c>
      <c r="D415">
        <v>34.015500000000003</v>
      </c>
      <c r="E415">
        <f t="shared" si="18"/>
        <v>34.092500000000001</v>
      </c>
      <c r="F415">
        <f t="shared" si="19"/>
        <v>0.17752239010497203</v>
      </c>
      <c r="G415">
        <v>65.533610907361492</v>
      </c>
      <c r="I415" s="1">
        <f t="shared" si="20"/>
        <v>2.7088754556180068E-3</v>
      </c>
    </row>
    <row r="416" spans="1:15" x14ac:dyDescent="0.2">
      <c r="A416">
        <v>52</v>
      </c>
      <c r="B416" t="s">
        <v>20</v>
      </c>
      <c r="C416" t="s">
        <v>129</v>
      </c>
      <c r="D416">
        <v>34.169499999999999</v>
      </c>
    </row>
    <row r="417" spans="1:9" x14ac:dyDescent="0.2">
      <c r="A417">
        <v>53</v>
      </c>
      <c r="B417" t="s">
        <v>21</v>
      </c>
      <c r="C417" t="s">
        <v>130</v>
      </c>
      <c r="D417">
        <v>34.414900000000003</v>
      </c>
      <c r="E417">
        <f t="shared" si="18"/>
        <v>34.663650000000004</v>
      </c>
      <c r="F417">
        <f t="shared" si="19"/>
        <v>0.12934648666879658</v>
      </c>
      <c r="G417">
        <v>59.927170872841344</v>
      </c>
      <c r="I417" s="1">
        <f t="shared" si="20"/>
        <v>2.1583946778207692E-3</v>
      </c>
    </row>
    <row r="418" spans="1:9" x14ac:dyDescent="0.2">
      <c r="A418">
        <v>54</v>
      </c>
      <c r="B418" t="s">
        <v>21</v>
      </c>
      <c r="C418" t="s">
        <v>130</v>
      </c>
      <c r="D418">
        <v>34.912399999999998</v>
      </c>
    </row>
    <row r="419" spans="1:9" x14ac:dyDescent="0.2">
      <c r="A419">
        <v>55</v>
      </c>
      <c r="B419" t="s">
        <v>22</v>
      </c>
      <c r="C419" t="s">
        <v>131</v>
      </c>
      <c r="D419">
        <v>34.860500000000002</v>
      </c>
      <c r="E419">
        <f t="shared" si="18"/>
        <v>34.781500000000001</v>
      </c>
      <c r="F419">
        <f t="shared" si="19"/>
        <v>0.12116674997218503</v>
      </c>
      <c r="G419">
        <v>57.190943976984322</v>
      </c>
      <c r="I419" s="1">
        <f t="shared" si="20"/>
        <v>2.1186352514297869E-3</v>
      </c>
    </row>
    <row r="420" spans="1:9" x14ac:dyDescent="0.2">
      <c r="A420">
        <v>56</v>
      </c>
      <c r="B420" t="s">
        <v>22</v>
      </c>
      <c r="C420" t="s">
        <v>131</v>
      </c>
      <c r="D420">
        <v>34.702500000000001</v>
      </c>
    </row>
    <row r="421" spans="1:9" x14ac:dyDescent="0.2">
      <c r="A421">
        <v>57</v>
      </c>
      <c r="B421" t="s">
        <v>23</v>
      </c>
      <c r="C421" t="s">
        <v>132</v>
      </c>
      <c r="D421">
        <v>35.3521</v>
      </c>
      <c r="E421">
        <f t="shared" si="18"/>
        <v>35.238749999999996</v>
      </c>
      <c r="F421">
        <f t="shared" si="19"/>
        <v>9.4038396526356621E-2</v>
      </c>
      <c r="G421">
        <v>63.627763466050354</v>
      </c>
      <c r="I421" s="1">
        <f t="shared" si="20"/>
        <v>1.4779459689249076E-3</v>
      </c>
    </row>
    <row r="422" spans="1:9" x14ac:dyDescent="0.2">
      <c r="A422">
        <v>58</v>
      </c>
      <c r="B422" t="s">
        <v>23</v>
      </c>
      <c r="C422" t="s">
        <v>132</v>
      </c>
      <c r="D422">
        <v>35.125399999999999</v>
      </c>
    </row>
    <row r="423" spans="1:9" x14ac:dyDescent="0.2">
      <c r="A423">
        <v>59</v>
      </c>
      <c r="B423" t="s">
        <v>24</v>
      </c>
      <c r="C423" t="s">
        <v>133</v>
      </c>
      <c r="D423">
        <v>36.304099999999998</v>
      </c>
      <c r="E423">
        <f t="shared" si="18"/>
        <v>36.129199999999997</v>
      </c>
      <c r="F423">
        <f t="shared" si="19"/>
        <v>5.7403519201475899E-2</v>
      </c>
      <c r="G423">
        <v>60.986911339864832</v>
      </c>
      <c r="I423" s="1">
        <f t="shared" si="20"/>
        <v>9.4124325925575101E-4</v>
      </c>
    </row>
    <row r="424" spans="1:9" x14ac:dyDescent="0.2">
      <c r="A424">
        <v>60</v>
      </c>
      <c r="B424" t="s">
        <v>24</v>
      </c>
      <c r="C424" t="s">
        <v>133</v>
      </c>
      <c r="D424">
        <v>35.954300000000003</v>
      </c>
    </row>
    <row r="425" spans="1:9" x14ac:dyDescent="0.2">
      <c r="A425">
        <v>61</v>
      </c>
      <c r="B425" t="s">
        <v>25</v>
      </c>
      <c r="C425" t="s">
        <v>134</v>
      </c>
      <c r="D425">
        <v>35.957900000000002</v>
      </c>
      <c r="E425">
        <f t="shared" si="18"/>
        <v>35.687350000000002</v>
      </c>
      <c r="F425">
        <f t="shared" si="19"/>
        <v>7.3334674744844938E-2</v>
      </c>
      <c r="G425">
        <v>58.954821363007113</v>
      </c>
      <c r="I425" s="1">
        <f t="shared" si="20"/>
        <v>1.2439131024296662E-3</v>
      </c>
    </row>
    <row r="426" spans="1:9" x14ac:dyDescent="0.2">
      <c r="A426">
        <v>62</v>
      </c>
      <c r="B426" t="s">
        <v>25</v>
      </c>
      <c r="C426" t="s">
        <v>134</v>
      </c>
      <c r="D426">
        <v>35.416800000000002</v>
      </c>
    </row>
    <row r="427" spans="1:9" x14ac:dyDescent="0.2">
      <c r="A427">
        <v>63</v>
      </c>
      <c r="B427" t="s">
        <v>26</v>
      </c>
      <c r="C427" t="s">
        <v>135</v>
      </c>
      <c r="D427">
        <v>36.1541</v>
      </c>
      <c r="E427">
        <f t="shared" si="18"/>
        <v>35.647649999999999</v>
      </c>
      <c r="F427">
        <f t="shared" si="19"/>
        <v>7.496641411036363E-2</v>
      </c>
      <c r="G427">
        <v>60.651525864148489</v>
      </c>
      <c r="I427" s="1">
        <f t="shared" si="20"/>
        <v>1.2360186003939724E-3</v>
      </c>
    </row>
    <row r="428" spans="1:9" x14ac:dyDescent="0.2">
      <c r="A428">
        <v>64</v>
      </c>
      <c r="B428" t="s">
        <v>26</v>
      </c>
      <c r="C428" t="s">
        <v>135</v>
      </c>
      <c r="D428">
        <v>35.141199999999998</v>
      </c>
    </row>
    <row r="429" spans="1:9" x14ac:dyDescent="0.2">
      <c r="A429">
        <v>65</v>
      </c>
      <c r="B429" t="s">
        <v>27</v>
      </c>
      <c r="C429" t="s">
        <v>136</v>
      </c>
      <c r="D429">
        <v>34.597999999999999</v>
      </c>
      <c r="E429">
        <f t="shared" si="18"/>
        <v>35.100850000000001</v>
      </c>
      <c r="F429">
        <f t="shared" si="19"/>
        <v>0.10150869037117231</v>
      </c>
      <c r="G429">
        <v>60.593629999298052</v>
      </c>
      <c r="I429" s="1">
        <f t="shared" si="20"/>
        <v>1.6752369906267086E-3</v>
      </c>
    </row>
    <row r="430" spans="1:9" x14ac:dyDescent="0.2">
      <c r="A430">
        <v>66</v>
      </c>
      <c r="B430" t="s">
        <v>27</v>
      </c>
      <c r="C430" t="s">
        <v>136</v>
      </c>
      <c r="D430">
        <v>35.603700000000003</v>
      </c>
    </row>
    <row r="431" spans="1:9" x14ac:dyDescent="0.2">
      <c r="A431">
        <v>67</v>
      </c>
      <c r="B431" t="s">
        <v>28</v>
      </c>
      <c r="C431" t="s">
        <v>137</v>
      </c>
      <c r="D431">
        <v>34.191800000000001</v>
      </c>
      <c r="E431">
        <f t="shared" si="18"/>
        <v>35.142150000000001</v>
      </c>
      <c r="F431">
        <f t="shared" si="19"/>
        <v>9.9211193377532786E-2</v>
      </c>
      <c r="G431">
        <v>25.826118417702396</v>
      </c>
      <c r="I431" s="1">
        <f t="shared" si="20"/>
        <v>3.8415061749863628E-3</v>
      </c>
    </row>
    <row r="432" spans="1:9" x14ac:dyDescent="0.2">
      <c r="A432">
        <v>68</v>
      </c>
      <c r="B432" t="s">
        <v>28</v>
      </c>
      <c r="C432" t="s">
        <v>137</v>
      </c>
      <c r="D432">
        <v>36.092500000000001</v>
      </c>
    </row>
    <row r="433" spans="1:13" x14ac:dyDescent="0.2">
      <c r="A433">
        <v>69</v>
      </c>
      <c r="B433" t="s">
        <v>29</v>
      </c>
      <c r="C433" t="s">
        <v>138</v>
      </c>
      <c r="D433">
        <v>33.903500000000001</v>
      </c>
      <c r="E433">
        <f t="shared" si="18"/>
        <v>34.111249999999998</v>
      </c>
      <c r="F433">
        <f t="shared" si="19"/>
        <v>0.17568685415377386</v>
      </c>
      <c r="G433">
        <v>59.504049097326273</v>
      </c>
      <c r="I433" s="1">
        <f t="shared" si="20"/>
        <v>2.952519312869216E-3</v>
      </c>
    </row>
    <row r="434" spans="1:13" x14ac:dyDescent="0.2">
      <c r="A434">
        <v>70</v>
      </c>
      <c r="B434" t="s">
        <v>29</v>
      </c>
      <c r="C434" t="s">
        <v>138</v>
      </c>
      <c r="D434">
        <v>34.319000000000003</v>
      </c>
    </row>
    <row r="435" spans="1:13" x14ac:dyDescent="0.2">
      <c r="A435">
        <v>71</v>
      </c>
      <c r="B435" t="s">
        <v>30</v>
      </c>
      <c r="C435" t="s">
        <v>139</v>
      </c>
      <c r="D435">
        <v>34.242800000000003</v>
      </c>
      <c r="E435">
        <f t="shared" si="18"/>
        <v>34.403700000000001</v>
      </c>
      <c r="F435">
        <f t="shared" si="19"/>
        <v>0.14939461071045002</v>
      </c>
      <c r="G435">
        <v>60.653394393419092</v>
      </c>
      <c r="I435" s="1">
        <f t="shared" si="20"/>
        <v>2.4630873870211518E-3</v>
      </c>
    </row>
    <row r="436" spans="1:13" x14ac:dyDescent="0.2">
      <c r="A436">
        <v>72</v>
      </c>
      <c r="B436" t="s">
        <v>30</v>
      </c>
      <c r="C436" t="s">
        <v>139</v>
      </c>
      <c r="D436">
        <v>34.564599999999999</v>
      </c>
    </row>
    <row r="437" spans="1:13" x14ac:dyDescent="0.2">
      <c r="A437">
        <v>73</v>
      </c>
      <c r="B437" t="s">
        <v>31</v>
      </c>
      <c r="C437" t="s">
        <v>140</v>
      </c>
      <c r="D437">
        <v>36.708300000000001</v>
      </c>
      <c r="E437">
        <f t="shared" si="18"/>
        <v>36.174250000000001</v>
      </c>
      <c r="F437">
        <f t="shared" si="19"/>
        <v>5.5987773008548306E-2</v>
      </c>
      <c r="G437">
        <v>48.225021455551527</v>
      </c>
      <c r="I437" s="1">
        <f t="shared" si="20"/>
        <v>1.1609693747912922E-3</v>
      </c>
    </row>
    <row r="438" spans="1:13" x14ac:dyDescent="0.2">
      <c r="A438">
        <v>74</v>
      </c>
      <c r="B438" t="s">
        <v>31</v>
      </c>
      <c r="C438" t="s">
        <v>140</v>
      </c>
      <c r="D438">
        <v>35.6402</v>
      </c>
    </row>
    <row r="439" spans="1:13" x14ac:dyDescent="0.2">
      <c r="A439">
        <v>75</v>
      </c>
      <c r="B439" t="s">
        <v>32</v>
      </c>
      <c r="C439" t="s">
        <v>141</v>
      </c>
      <c r="D439">
        <v>34.606299999999997</v>
      </c>
      <c r="E439">
        <f t="shared" si="18"/>
        <v>34.616749999999996</v>
      </c>
      <c r="F439">
        <f t="shared" si="19"/>
        <v>0.13275330145581604</v>
      </c>
      <c r="G439">
        <v>56.561910420741341</v>
      </c>
      <c r="I439" s="1">
        <f t="shared" si="20"/>
        <v>2.3470441586629152E-3</v>
      </c>
    </row>
    <row r="440" spans="1:13" x14ac:dyDescent="0.2">
      <c r="A440">
        <v>76</v>
      </c>
      <c r="B440" t="s">
        <v>32</v>
      </c>
      <c r="C440" t="s">
        <v>141</v>
      </c>
      <c r="D440">
        <v>34.627200000000002</v>
      </c>
    </row>
    <row r="441" spans="1:13" x14ac:dyDescent="0.2">
      <c r="A441">
        <v>77</v>
      </c>
      <c r="B441" t="s">
        <v>33</v>
      </c>
      <c r="C441" t="s">
        <v>142</v>
      </c>
      <c r="D441">
        <v>34.766500000000001</v>
      </c>
      <c r="E441">
        <f t="shared" si="18"/>
        <v>34.728000000000002</v>
      </c>
      <c r="F441">
        <f t="shared" si="19"/>
        <v>0.12481392336337689</v>
      </c>
      <c r="G441">
        <v>59.094837065973685</v>
      </c>
      <c r="I441" s="1">
        <f t="shared" si="20"/>
        <v>2.1120952279474804E-3</v>
      </c>
    </row>
    <row r="442" spans="1:13" x14ac:dyDescent="0.2">
      <c r="A442">
        <v>78</v>
      </c>
      <c r="B442" t="s">
        <v>33</v>
      </c>
      <c r="C442" t="s">
        <v>142</v>
      </c>
      <c r="D442">
        <v>34.689500000000002</v>
      </c>
    </row>
    <row r="443" spans="1:13" x14ac:dyDescent="0.2">
      <c r="A443">
        <v>79</v>
      </c>
      <c r="B443" t="s">
        <v>34</v>
      </c>
      <c r="C443" t="s">
        <v>143</v>
      </c>
      <c r="D443">
        <v>34.878500000000003</v>
      </c>
      <c r="E443">
        <f t="shared" si="18"/>
        <v>34.878250000000001</v>
      </c>
      <c r="F443">
        <f t="shared" si="19"/>
        <v>0.11483965779816493</v>
      </c>
      <c r="G443">
        <v>56.511400165213196</v>
      </c>
      <c r="I443" s="1">
        <f t="shared" si="20"/>
        <v>2.0321502822868817E-3</v>
      </c>
    </row>
    <row r="444" spans="1:13" x14ac:dyDescent="0.2">
      <c r="A444">
        <v>80</v>
      </c>
      <c r="B444" t="s">
        <v>34</v>
      </c>
      <c r="C444" t="s">
        <v>143</v>
      </c>
      <c r="D444">
        <v>34.878</v>
      </c>
    </row>
    <row r="445" spans="1:13" x14ac:dyDescent="0.2">
      <c r="A445">
        <v>81</v>
      </c>
      <c r="B445" t="s">
        <v>35</v>
      </c>
      <c r="C445" t="s">
        <v>68</v>
      </c>
      <c r="D445">
        <v>38.349299999999999</v>
      </c>
      <c r="E445">
        <f t="shared" si="18"/>
        <v>37.426400000000001</v>
      </c>
      <c r="F445">
        <f t="shared" si="19"/>
        <v>2.7967325307024945E-2</v>
      </c>
      <c r="G445">
        <v>50.257489520784581</v>
      </c>
      <c r="I445" s="1">
        <f t="shared" si="20"/>
        <v>5.5648074692347547E-4</v>
      </c>
    </row>
    <row r="446" spans="1:13" x14ac:dyDescent="0.2">
      <c r="A446">
        <v>82</v>
      </c>
      <c r="B446" t="s">
        <v>35</v>
      </c>
      <c r="C446" t="s">
        <v>68</v>
      </c>
      <c r="D446">
        <v>36.503500000000003</v>
      </c>
    </row>
    <row r="447" spans="1:13" x14ac:dyDescent="0.2">
      <c r="A447" t="s">
        <v>19</v>
      </c>
    </row>
    <row r="448" spans="1:13" x14ac:dyDescent="0.2">
      <c r="A448" t="s">
        <v>1</v>
      </c>
      <c r="B448" t="s">
        <v>2</v>
      </c>
      <c r="D448" t="s">
        <v>3</v>
      </c>
      <c r="F448" t="s">
        <v>5</v>
      </c>
      <c r="M448" t="s">
        <v>152</v>
      </c>
    </row>
    <row r="449" spans="1:15" x14ac:dyDescent="0.2">
      <c r="A449" t="s">
        <v>16</v>
      </c>
      <c r="B449" t="s">
        <v>17</v>
      </c>
      <c r="D449">
        <v>3</v>
      </c>
      <c r="F449">
        <v>0.2</v>
      </c>
      <c r="M449" t="s">
        <v>145</v>
      </c>
      <c r="N449">
        <v>5</v>
      </c>
      <c r="O449">
        <v>18.1435</v>
      </c>
    </row>
    <row r="450" spans="1:15" x14ac:dyDescent="0.2">
      <c r="A450" t="s">
        <v>8</v>
      </c>
      <c r="B450" t="s">
        <v>9</v>
      </c>
      <c r="D450" t="s">
        <v>10</v>
      </c>
      <c r="E450" t="s">
        <v>155</v>
      </c>
      <c r="F450" t="s">
        <v>153</v>
      </c>
      <c r="M450" t="s">
        <v>146</v>
      </c>
      <c r="N450">
        <v>0.5</v>
      </c>
      <c r="O450">
        <v>21.906750000000002</v>
      </c>
    </row>
    <row r="451" spans="1:15" x14ac:dyDescent="0.2">
      <c r="A451">
        <v>1</v>
      </c>
      <c r="B451" t="s">
        <v>11</v>
      </c>
      <c r="D451">
        <v>17.834</v>
      </c>
      <c r="E451">
        <f t="shared" si="18"/>
        <v>18.1435</v>
      </c>
      <c r="F451">
        <f>EXP((E451-20.962)/-1.623)</f>
        <v>5.6779990511603975</v>
      </c>
      <c r="M451" t="s">
        <v>147</v>
      </c>
      <c r="N451">
        <v>0.05</v>
      </c>
      <c r="O451">
        <v>26.5563</v>
      </c>
    </row>
    <row r="452" spans="1:15" x14ac:dyDescent="0.2">
      <c r="A452">
        <v>2</v>
      </c>
      <c r="B452" t="s">
        <v>11</v>
      </c>
      <c r="D452">
        <v>18.452999999999999</v>
      </c>
      <c r="M452" t="s">
        <v>148</v>
      </c>
      <c r="N452">
        <v>5.0000000000000001E-3</v>
      </c>
      <c r="O452">
        <v>29.461399999999998</v>
      </c>
    </row>
    <row r="453" spans="1:15" x14ac:dyDescent="0.2">
      <c r="A453">
        <v>13</v>
      </c>
      <c r="B453" t="s">
        <v>12</v>
      </c>
      <c r="D453">
        <v>22.2944</v>
      </c>
      <c r="E453">
        <f t="shared" si="18"/>
        <v>21.906750000000002</v>
      </c>
      <c r="F453">
        <f t="shared" ref="F453:F491" si="21">EXP((E453-20.962)/-1.623)</f>
        <v>0.55872322847671752</v>
      </c>
      <c r="M453" t="s">
        <v>149</v>
      </c>
      <c r="N453">
        <v>5.0000000000000001E-4</v>
      </c>
      <c r="O453">
        <v>33.048050000000003</v>
      </c>
    </row>
    <row r="454" spans="1:15" x14ac:dyDescent="0.2">
      <c r="A454">
        <v>14</v>
      </c>
      <c r="B454" t="s">
        <v>12</v>
      </c>
      <c r="D454">
        <v>21.519100000000002</v>
      </c>
    </row>
    <row r="455" spans="1:15" x14ac:dyDescent="0.2">
      <c r="A455">
        <v>25</v>
      </c>
      <c r="B455" t="s">
        <v>13</v>
      </c>
      <c r="D455">
        <v>27.442900000000002</v>
      </c>
      <c r="E455">
        <f t="shared" ref="E455:E491" si="22">AVERAGE(D455,D456)</f>
        <v>26.5563</v>
      </c>
      <c r="F455">
        <f t="shared" si="21"/>
        <v>3.1844567453317936E-2</v>
      </c>
    </row>
    <row r="456" spans="1:15" x14ac:dyDescent="0.2">
      <c r="A456">
        <v>26</v>
      </c>
      <c r="B456" t="s">
        <v>13</v>
      </c>
      <c r="D456">
        <v>25.669699999999999</v>
      </c>
    </row>
    <row r="457" spans="1:15" x14ac:dyDescent="0.2">
      <c r="A457">
        <v>37</v>
      </c>
      <c r="B457" t="s">
        <v>14</v>
      </c>
      <c r="D457">
        <v>30.1526</v>
      </c>
      <c r="E457">
        <f t="shared" si="22"/>
        <v>29.461399999999998</v>
      </c>
      <c r="F457">
        <f t="shared" si="21"/>
        <v>5.3170037024366694E-3</v>
      </c>
    </row>
    <row r="458" spans="1:15" x14ac:dyDescent="0.2">
      <c r="A458">
        <v>38</v>
      </c>
      <c r="B458" t="s">
        <v>14</v>
      </c>
      <c r="D458">
        <v>28.770199999999999</v>
      </c>
    </row>
    <row r="459" spans="1:15" x14ac:dyDescent="0.2">
      <c r="A459">
        <v>49</v>
      </c>
      <c r="B459" t="s">
        <v>15</v>
      </c>
      <c r="D459">
        <v>33.400599999999997</v>
      </c>
      <c r="E459">
        <f t="shared" si="22"/>
        <v>33.048050000000003</v>
      </c>
      <c r="F459">
        <f t="shared" si="21"/>
        <v>5.8334344686011288E-4</v>
      </c>
    </row>
    <row r="460" spans="1:15" x14ac:dyDescent="0.2">
      <c r="A460">
        <v>50</v>
      </c>
      <c r="B460" t="s">
        <v>15</v>
      </c>
      <c r="D460">
        <v>32.695500000000003</v>
      </c>
    </row>
    <row r="461" spans="1:15" x14ac:dyDescent="0.2">
      <c r="A461">
        <v>51</v>
      </c>
      <c r="B461" t="s">
        <v>20</v>
      </c>
      <c r="C461" t="s">
        <v>129</v>
      </c>
      <c r="D461">
        <v>14.155200000000001</v>
      </c>
      <c r="E461">
        <f t="shared" si="22"/>
        <v>14.1737</v>
      </c>
      <c r="F461">
        <f t="shared" si="21"/>
        <v>65.533610907361492</v>
      </c>
    </row>
    <row r="462" spans="1:15" x14ac:dyDescent="0.2">
      <c r="A462">
        <v>52</v>
      </c>
      <c r="B462" t="s">
        <v>20</v>
      </c>
      <c r="C462" t="s">
        <v>129</v>
      </c>
      <c r="D462">
        <v>14.1922</v>
      </c>
    </row>
    <row r="463" spans="1:15" x14ac:dyDescent="0.2">
      <c r="A463">
        <v>53</v>
      </c>
      <c r="B463" t="s">
        <v>21</v>
      </c>
      <c r="C463" t="s">
        <v>130</v>
      </c>
      <c r="D463">
        <v>14.340400000000001</v>
      </c>
      <c r="E463">
        <f t="shared" si="22"/>
        <v>14.318850000000001</v>
      </c>
      <c r="F463">
        <f t="shared" si="21"/>
        <v>59.927170872841344</v>
      </c>
    </row>
    <row r="464" spans="1:15" x14ac:dyDescent="0.2">
      <c r="A464">
        <v>54</v>
      </c>
      <c r="B464" t="s">
        <v>21</v>
      </c>
      <c r="C464" t="s">
        <v>130</v>
      </c>
      <c r="D464">
        <v>14.2973</v>
      </c>
    </row>
    <row r="465" spans="1:6" x14ac:dyDescent="0.2">
      <c r="A465">
        <v>55</v>
      </c>
      <c r="B465" t="s">
        <v>22</v>
      </c>
      <c r="C465" t="s">
        <v>131</v>
      </c>
      <c r="D465">
        <v>14.421200000000001</v>
      </c>
      <c r="E465">
        <f t="shared" si="22"/>
        <v>14.3947</v>
      </c>
      <c r="F465">
        <f t="shared" si="21"/>
        <v>57.190943976984322</v>
      </c>
    </row>
    <row r="466" spans="1:6" x14ac:dyDescent="0.2">
      <c r="A466">
        <v>56</v>
      </c>
      <c r="B466" t="s">
        <v>22</v>
      </c>
      <c r="C466" t="s">
        <v>131</v>
      </c>
      <c r="D466">
        <v>14.3682</v>
      </c>
    </row>
    <row r="467" spans="1:6" x14ac:dyDescent="0.2">
      <c r="A467">
        <v>57</v>
      </c>
      <c r="B467" t="s">
        <v>23</v>
      </c>
      <c r="C467" t="s">
        <v>132</v>
      </c>
      <c r="D467">
        <v>14.2706</v>
      </c>
      <c r="E467">
        <f t="shared" si="22"/>
        <v>14.221599999999999</v>
      </c>
      <c r="F467">
        <f t="shared" si="21"/>
        <v>63.627763466050354</v>
      </c>
    </row>
    <row r="468" spans="1:6" x14ac:dyDescent="0.2">
      <c r="A468">
        <v>58</v>
      </c>
      <c r="B468" t="s">
        <v>23</v>
      </c>
      <c r="C468" t="s">
        <v>132</v>
      </c>
      <c r="D468">
        <v>14.172599999999999</v>
      </c>
    </row>
    <row r="469" spans="1:6" x14ac:dyDescent="0.2">
      <c r="A469">
        <v>59</v>
      </c>
      <c r="B469" t="s">
        <v>24</v>
      </c>
      <c r="C469" t="s">
        <v>133</v>
      </c>
      <c r="D469">
        <v>14.2736</v>
      </c>
      <c r="E469">
        <f t="shared" si="22"/>
        <v>14.2904</v>
      </c>
      <c r="F469">
        <f t="shared" si="21"/>
        <v>60.986911339864832</v>
      </c>
    </row>
    <row r="470" spans="1:6" x14ac:dyDescent="0.2">
      <c r="A470">
        <v>60</v>
      </c>
      <c r="B470" t="s">
        <v>24</v>
      </c>
      <c r="C470" t="s">
        <v>133</v>
      </c>
      <c r="D470">
        <v>14.3072</v>
      </c>
    </row>
    <row r="471" spans="1:6" x14ac:dyDescent="0.2">
      <c r="A471">
        <v>61</v>
      </c>
      <c r="B471" t="s">
        <v>25</v>
      </c>
      <c r="C471" t="s">
        <v>134</v>
      </c>
      <c r="D471">
        <v>14.39</v>
      </c>
      <c r="E471">
        <f t="shared" si="22"/>
        <v>14.345400000000001</v>
      </c>
      <c r="F471">
        <f t="shared" si="21"/>
        <v>58.954821363007113</v>
      </c>
    </row>
    <row r="472" spans="1:6" x14ac:dyDescent="0.2">
      <c r="A472">
        <v>62</v>
      </c>
      <c r="B472" t="s">
        <v>25</v>
      </c>
      <c r="C472" t="s">
        <v>134</v>
      </c>
      <c r="D472">
        <v>14.300800000000001</v>
      </c>
    </row>
    <row r="473" spans="1:6" x14ac:dyDescent="0.2">
      <c r="A473">
        <v>63</v>
      </c>
      <c r="B473" t="s">
        <v>26</v>
      </c>
      <c r="C473" t="s">
        <v>135</v>
      </c>
      <c r="D473">
        <v>14.3208</v>
      </c>
      <c r="E473">
        <f t="shared" si="22"/>
        <v>14.29935</v>
      </c>
      <c r="F473">
        <f t="shared" si="21"/>
        <v>60.651525864148489</v>
      </c>
    </row>
    <row r="474" spans="1:6" x14ac:dyDescent="0.2">
      <c r="A474">
        <v>64</v>
      </c>
      <c r="B474" t="s">
        <v>26</v>
      </c>
      <c r="C474" t="s">
        <v>135</v>
      </c>
      <c r="D474">
        <v>14.277900000000001</v>
      </c>
    </row>
    <row r="475" spans="1:6" x14ac:dyDescent="0.2">
      <c r="A475">
        <v>65</v>
      </c>
      <c r="B475" t="s">
        <v>27</v>
      </c>
      <c r="C475" t="s">
        <v>136</v>
      </c>
      <c r="D475">
        <v>14.281499999999999</v>
      </c>
      <c r="E475">
        <f t="shared" si="22"/>
        <v>14.300899999999999</v>
      </c>
      <c r="F475">
        <f t="shared" si="21"/>
        <v>60.593629999298052</v>
      </c>
    </row>
    <row r="476" spans="1:6" x14ac:dyDescent="0.2">
      <c r="A476">
        <v>66</v>
      </c>
      <c r="B476" t="s">
        <v>27</v>
      </c>
      <c r="C476" t="s">
        <v>136</v>
      </c>
      <c r="D476">
        <v>14.3203</v>
      </c>
    </row>
    <row r="477" spans="1:6" x14ac:dyDescent="0.2">
      <c r="A477">
        <v>67</v>
      </c>
      <c r="B477" t="s">
        <v>28</v>
      </c>
      <c r="C477" t="s">
        <v>137</v>
      </c>
      <c r="D477">
        <v>14.376799999999999</v>
      </c>
      <c r="E477">
        <f t="shared" si="22"/>
        <v>15.685</v>
      </c>
      <c r="F477">
        <f t="shared" si="21"/>
        <v>25.826118417702396</v>
      </c>
    </row>
    <row r="478" spans="1:6" x14ac:dyDescent="0.2">
      <c r="A478">
        <v>68</v>
      </c>
      <c r="B478" t="s">
        <v>28</v>
      </c>
      <c r="C478" t="s">
        <v>137</v>
      </c>
      <c r="D478">
        <v>16.993200000000002</v>
      </c>
    </row>
    <row r="479" spans="1:6" x14ac:dyDescent="0.2">
      <c r="A479">
        <v>69</v>
      </c>
      <c r="B479" t="s">
        <v>29</v>
      </c>
      <c r="C479" t="s">
        <v>138</v>
      </c>
      <c r="D479">
        <v>14.383800000000001</v>
      </c>
      <c r="E479">
        <f t="shared" si="22"/>
        <v>14.330349999999999</v>
      </c>
      <c r="F479">
        <f t="shared" si="21"/>
        <v>59.504049097326273</v>
      </c>
    </row>
    <row r="480" spans="1:6" x14ac:dyDescent="0.2">
      <c r="A480">
        <v>70</v>
      </c>
      <c r="B480" t="s">
        <v>29</v>
      </c>
      <c r="C480" t="s">
        <v>138</v>
      </c>
      <c r="D480">
        <v>14.276899999999999</v>
      </c>
    </row>
    <row r="481" spans="1:6" x14ac:dyDescent="0.2">
      <c r="A481">
        <v>71</v>
      </c>
      <c r="B481" t="s">
        <v>30</v>
      </c>
      <c r="C481" t="s">
        <v>139</v>
      </c>
      <c r="D481">
        <v>14.283300000000001</v>
      </c>
      <c r="E481">
        <f t="shared" si="22"/>
        <v>14.299300000000001</v>
      </c>
      <c r="F481">
        <f t="shared" si="21"/>
        <v>60.653394393419092</v>
      </c>
    </row>
    <row r="482" spans="1:6" x14ac:dyDescent="0.2">
      <c r="A482">
        <v>72</v>
      </c>
      <c r="B482" t="s">
        <v>30</v>
      </c>
      <c r="C482" t="s">
        <v>139</v>
      </c>
      <c r="D482">
        <v>14.315300000000001</v>
      </c>
    </row>
    <row r="483" spans="1:6" x14ac:dyDescent="0.2">
      <c r="A483">
        <v>73</v>
      </c>
      <c r="B483" t="s">
        <v>31</v>
      </c>
      <c r="C483" t="s">
        <v>140</v>
      </c>
      <c r="D483">
        <v>14.767300000000001</v>
      </c>
      <c r="E483">
        <f t="shared" si="22"/>
        <v>14.67145</v>
      </c>
      <c r="F483">
        <f t="shared" si="21"/>
        <v>48.225021455551527</v>
      </c>
    </row>
    <row r="484" spans="1:6" x14ac:dyDescent="0.2">
      <c r="A484">
        <v>74</v>
      </c>
      <c r="B484" t="s">
        <v>31</v>
      </c>
      <c r="C484" t="s">
        <v>140</v>
      </c>
      <c r="D484">
        <v>14.5756</v>
      </c>
    </row>
    <row r="485" spans="1:6" x14ac:dyDescent="0.2">
      <c r="A485">
        <v>75</v>
      </c>
      <c r="B485" t="s">
        <v>32</v>
      </c>
      <c r="C485" t="s">
        <v>141</v>
      </c>
      <c r="D485">
        <v>14.4107</v>
      </c>
      <c r="E485">
        <f t="shared" si="22"/>
        <v>14.412649999999999</v>
      </c>
      <c r="F485">
        <f t="shared" si="21"/>
        <v>56.561910420741341</v>
      </c>
    </row>
    <row r="486" spans="1:6" x14ac:dyDescent="0.2">
      <c r="A486">
        <v>76</v>
      </c>
      <c r="B486" t="s">
        <v>32</v>
      </c>
      <c r="C486" t="s">
        <v>141</v>
      </c>
      <c r="D486">
        <v>14.4146</v>
      </c>
    </row>
    <row r="487" spans="1:6" x14ac:dyDescent="0.2">
      <c r="A487">
        <v>77</v>
      </c>
      <c r="B487" t="s">
        <v>33</v>
      </c>
      <c r="C487" t="s">
        <v>142</v>
      </c>
      <c r="D487">
        <v>14.321300000000001</v>
      </c>
      <c r="E487">
        <f t="shared" si="22"/>
        <v>14.341550000000002</v>
      </c>
      <c r="F487">
        <f t="shared" si="21"/>
        <v>59.094837065973685</v>
      </c>
    </row>
    <row r="488" spans="1:6" x14ac:dyDescent="0.2">
      <c r="A488">
        <v>78</v>
      </c>
      <c r="B488" t="s">
        <v>33</v>
      </c>
      <c r="C488" t="s">
        <v>142</v>
      </c>
      <c r="D488">
        <v>14.361800000000001</v>
      </c>
    </row>
    <row r="489" spans="1:6" x14ac:dyDescent="0.2">
      <c r="A489">
        <v>79</v>
      </c>
      <c r="B489" t="s">
        <v>34</v>
      </c>
      <c r="C489" t="s">
        <v>143</v>
      </c>
      <c r="D489">
        <v>14.4467</v>
      </c>
      <c r="E489">
        <f t="shared" si="22"/>
        <v>14.414100000000001</v>
      </c>
      <c r="F489">
        <f t="shared" si="21"/>
        <v>56.511400165213196</v>
      </c>
    </row>
    <row r="490" spans="1:6" x14ac:dyDescent="0.2">
      <c r="A490">
        <v>80</v>
      </c>
      <c r="B490" t="s">
        <v>34</v>
      </c>
      <c r="C490" t="s">
        <v>143</v>
      </c>
      <c r="D490">
        <v>14.381500000000001</v>
      </c>
    </row>
    <row r="491" spans="1:6" x14ac:dyDescent="0.2">
      <c r="A491">
        <v>81</v>
      </c>
      <c r="B491" t="s">
        <v>35</v>
      </c>
      <c r="C491" t="s">
        <v>68</v>
      </c>
      <c r="D491">
        <v>14.6068</v>
      </c>
      <c r="E491">
        <f t="shared" si="22"/>
        <v>14.60445</v>
      </c>
      <c r="F491">
        <f t="shared" si="21"/>
        <v>50.257489520784581</v>
      </c>
    </row>
    <row r="492" spans="1:6" x14ac:dyDescent="0.2">
      <c r="A492">
        <v>82</v>
      </c>
      <c r="B492" t="s">
        <v>35</v>
      </c>
      <c r="C492" t="s">
        <v>68</v>
      </c>
      <c r="D492">
        <v>14.6021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opLeftCell="A6" workbookViewId="0">
      <selection activeCell="M32" sqref="M32:O32"/>
    </sheetView>
  </sheetViews>
  <sheetFormatPr baseColWidth="10" defaultColWidth="8.83203125" defaultRowHeight="15" x14ac:dyDescent="0.2"/>
  <sheetData>
    <row r="1" spans="1:15" x14ac:dyDescent="0.2">
      <c r="A1" s="2" t="s">
        <v>157</v>
      </c>
      <c r="B1" s="2"/>
      <c r="C1" s="2"/>
      <c r="D1" s="2"/>
      <c r="E1" s="2" t="s">
        <v>158</v>
      </c>
      <c r="F1" s="2"/>
      <c r="G1" s="2"/>
      <c r="H1" s="2"/>
      <c r="I1" s="2" t="s">
        <v>159</v>
      </c>
      <c r="J1" s="2"/>
      <c r="K1" s="2"/>
      <c r="L1" s="2"/>
      <c r="M1" s="2" t="s">
        <v>160</v>
      </c>
      <c r="N1" s="2"/>
      <c r="O1" s="2"/>
    </row>
    <row r="2" spans="1:15" x14ac:dyDescent="0.2">
      <c r="A2" s="2" t="s">
        <v>161</v>
      </c>
      <c r="B2" s="2" t="s">
        <v>162</v>
      </c>
      <c r="C2" s="2" t="s">
        <v>163</v>
      </c>
      <c r="D2" s="2"/>
      <c r="E2" s="2" t="s">
        <v>161</v>
      </c>
      <c r="F2" s="2" t="s">
        <v>162</v>
      </c>
      <c r="G2" s="2" t="s">
        <v>163</v>
      </c>
      <c r="H2" s="2"/>
      <c r="I2" s="2" t="s">
        <v>161</v>
      </c>
      <c r="J2" s="2" t="s">
        <v>162</v>
      </c>
      <c r="K2" s="2" t="s">
        <v>163</v>
      </c>
      <c r="L2" s="2"/>
      <c r="M2" s="2" t="s">
        <v>161</v>
      </c>
      <c r="N2" s="2" t="s">
        <v>162</v>
      </c>
      <c r="O2" s="2" t="s">
        <v>163</v>
      </c>
    </row>
    <row r="3" spans="1:15" x14ac:dyDescent="0.2">
      <c r="A3" s="2">
        <v>5.6590391944104053E-4</v>
      </c>
      <c r="B3" s="2">
        <v>9.6813969395703856E-4</v>
      </c>
      <c r="C3" s="2">
        <v>1.1841300856378196E-3</v>
      </c>
      <c r="D3" s="2"/>
      <c r="E3" s="2">
        <v>2.0952717536203101E-4</v>
      </c>
      <c r="F3" s="2">
        <v>5.879472794867854E-4</v>
      </c>
      <c r="G3" s="2">
        <v>3.4914020687469528E-4</v>
      </c>
      <c r="H3" s="2"/>
      <c r="I3" s="3"/>
      <c r="J3" s="2">
        <v>1.3670709880422534E-3</v>
      </c>
      <c r="K3" s="2">
        <v>2.1906279581845605E-3</v>
      </c>
      <c r="L3" s="2"/>
      <c r="M3" s="2">
        <v>2.6158067996858328E-3</v>
      </c>
      <c r="N3" s="2">
        <v>2.1221214141717119E-3</v>
      </c>
      <c r="O3" s="2">
        <v>1.967795312053656E-3</v>
      </c>
    </row>
    <row r="4" spans="1:15" x14ac:dyDescent="0.2">
      <c r="A4" s="2">
        <v>3.910316753839512E-4</v>
      </c>
      <c r="B4" s="2">
        <v>8.0952137284539031E-4</v>
      </c>
      <c r="C4" s="2">
        <v>1.0932486712186085E-3</v>
      </c>
      <c r="D4" s="2"/>
      <c r="E4" s="2">
        <v>2.0082600281718513E-4</v>
      </c>
      <c r="F4" s="3"/>
      <c r="G4" s="4">
        <v>2.3023203636992481E-4</v>
      </c>
      <c r="H4" s="2"/>
      <c r="I4" s="2">
        <v>3.7085188571593301E-3</v>
      </c>
      <c r="J4" s="2">
        <v>2.0168531395105584E-3</v>
      </c>
      <c r="K4" s="2">
        <v>5.64025205127243E-3</v>
      </c>
      <c r="L4" s="2"/>
      <c r="M4" s="3"/>
      <c r="N4" s="2">
        <v>3.1739595786969281E-3</v>
      </c>
      <c r="O4" s="2">
        <v>4.5213436269477599E-3</v>
      </c>
    </row>
    <row r="5" spans="1:15" x14ac:dyDescent="0.2">
      <c r="A5" s="2">
        <v>5.5648074692347547E-4</v>
      </c>
      <c r="B5" s="2">
        <v>9.383838042622114E-4</v>
      </c>
      <c r="C5" s="2">
        <v>6.9544151814078688E-4</v>
      </c>
      <c r="D5" s="2"/>
      <c r="E5" s="2">
        <v>1.2242589860231567E-4</v>
      </c>
      <c r="F5" s="2">
        <v>2.4685125994260859E-4</v>
      </c>
      <c r="G5" s="2">
        <v>3.2305964075606799E-4</v>
      </c>
      <c r="H5" s="2"/>
      <c r="I5" s="2">
        <v>1.3346421168031204E-3</v>
      </c>
      <c r="J5" s="2">
        <v>4.6318860109438245E-4</v>
      </c>
      <c r="K5" s="2">
        <v>2.9126049715035761E-4</v>
      </c>
      <c r="L5" s="2"/>
      <c r="M5" s="2">
        <v>4.6150701798222768E-4</v>
      </c>
      <c r="N5" s="2">
        <v>2.8497043848094833E-4</v>
      </c>
      <c r="O5" s="4">
        <v>7.1279347304960868E-4</v>
      </c>
    </row>
    <row r="6" spans="1:15" x14ac:dyDescent="0.2">
      <c r="A6" s="2">
        <v>5.2780335752240716E-4</v>
      </c>
      <c r="B6" s="2">
        <v>1.6448357892181282E-4</v>
      </c>
      <c r="C6" s="2">
        <v>2.9885123546625466E-4</v>
      </c>
      <c r="D6" s="2"/>
      <c r="E6" s="2">
        <v>5.8583330720874609E-4</v>
      </c>
      <c r="F6" s="2">
        <v>3.8471323038012992E-4</v>
      </c>
      <c r="G6" s="2">
        <v>3.7358118426745926E-4</v>
      </c>
      <c r="H6" s="2"/>
      <c r="I6" s="2" t="s">
        <v>164</v>
      </c>
      <c r="J6" s="2">
        <v>2.2646820504707246E-4</v>
      </c>
      <c r="K6" s="2">
        <v>2.1833136711615371E-4</v>
      </c>
      <c r="L6" s="2"/>
      <c r="M6" s="2">
        <v>4.5538150776756821E-4</v>
      </c>
      <c r="N6" s="2">
        <v>1.0413608992796189E-8</v>
      </c>
      <c r="O6" s="2">
        <v>9.3672685049951481E-4</v>
      </c>
    </row>
    <row r="7" spans="1:15" x14ac:dyDescent="0.2">
      <c r="A7">
        <v>1.241396194441487E-4</v>
      </c>
      <c r="B7" s="3"/>
      <c r="C7" s="2">
        <v>8.384903194443681E-4</v>
      </c>
      <c r="D7" s="2"/>
      <c r="E7" s="2">
        <v>2.6534760907532862E-4</v>
      </c>
      <c r="F7" s="2">
        <v>9.725741328655851E-4</v>
      </c>
      <c r="G7" s="4">
        <v>3.9048066676157468E-4</v>
      </c>
      <c r="H7" s="2"/>
      <c r="I7" s="2">
        <v>9.7373215124545306E-4</v>
      </c>
      <c r="J7" s="3"/>
      <c r="K7" s="2">
        <v>2.6410614521845473E-3</v>
      </c>
      <c r="L7" s="2"/>
      <c r="M7" s="2">
        <v>1.7154594706465097E-3</v>
      </c>
      <c r="N7" s="2">
        <v>4.2804460252428653E-3</v>
      </c>
      <c r="O7" s="2">
        <v>3.5340795962626715E-3</v>
      </c>
    </row>
    <row r="8" spans="1:15" x14ac:dyDescent="0.2">
      <c r="A8" s="2">
        <v>9.7235850091656245E-4</v>
      </c>
      <c r="B8" s="2">
        <v>6.7904460230287442E-4</v>
      </c>
      <c r="C8" s="2">
        <v>3.0879357663019994E-4</v>
      </c>
      <c r="D8" s="2"/>
      <c r="E8" s="3"/>
      <c r="F8" s="2">
        <v>3.5509810402932534E-4</v>
      </c>
      <c r="G8" s="2">
        <v>3.6897892219611391E-4</v>
      </c>
      <c r="H8" s="2"/>
      <c r="I8" s="2">
        <v>1.8246344423491641E-3</v>
      </c>
      <c r="J8" s="2">
        <v>1.8273659565437781E-3</v>
      </c>
      <c r="K8" s="2">
        <v>2.8773121802079674E-3</v>
      </c>
      <c r="L8" s="2"/>
      <c r="M8" s="2">
        <v>2.7984630317930909E-3</v>
      </c>
      <c r="N8" s="2">
        <v>2.9881978069704438E-3</v>
      </c>
      <c r="O8" s="2">
        <v>4.5935576387029419E-3</v>
      </c>
    </row>
    <row r="9" spans="1:15" x14ac:dyDescent="0.2">
      <c r="A9" s="2">
        <v>8.4616404135316747E-4</v>
      </c>
      <c r="B9" s="2">
        <v>5.0856026164308819E-4</v>
      </c>
      <c r="C9" s="2">
        <v>3.9623609966929203E-4</v>
      </c>
      <c r="D9" s="2"/>
      <c r="E9" s="2">
        <v>3.9723997805187991E-4</v>
      </c>
      <c r="F9" s="2">
        <v>3.7239112248398565E-4</v>
      </c>
      <c r="G9" s="2">
        <v>3.4425600486567154E-4</v>
      </c>
      <c r="H9" s="2"/>
      <c r="I9" s="2" t="s">
        <v>164</v>
      </c>
      <c r="J9" s="2">
        <v>3.0411398460000912E-4</v>
      </c>
      <c r="K9" s="2">
        <v>6.3746076872868917E-4</v>
      </c>
      <c r="L9" s="2"/>
      <c r="M9" s="2">
        <v>2.7088754556180068E-3</v>
      </c>
      <c r="N9" s="2">
        <v>2.1583946778207692E-3</v>
      </c>
      <c r="O9" s="2">
        <v>2.1186352514297869E-3</v>
      </c>
    </row>
    <row r="10" spans="1:15" x14ac:dyDescent="0.2">
      <c r="A10" s="3"/>
      <c r="B10" s="2">
        <v>1.6953742446647972E-4</v>
      </c>
      <c r="C10" s="5"/>
      <c r="D10" s="2"/>
      <c r="E10" s="2">
        <v>4.1532213855765204E-4</v>
      </c>
      <c r="F10" s="2">
        <v>2.6974646499701221E-4</v>
      </c>
      <c r="G10" s="2">
        <v>4.7857752919567664E-4</v>
      </c>
      <c r="H10" s="2"/>
      <c r="I10" s="2">
        <v>4.10041818825308E-4</v>
      </c>
      <c r="J10" s="2">
        <v>2.4630873870211518E-3</v>
      </c>
      <c r="K10" s="2">
        <v>1.1609693747912922E-3</v>
      </c>
      <c r="L10" s="2"/>
      <c r="M10" s="2">
        <v>1.4779459689249076E-3</v>
      </c>
      <c r="N10" s="2">
        <v>9.4124325925575101E-4</v>
      </c>
      <c r="O10" s="2">
        <v>1.2439131024296662E-3</v>
      </c>
    </row>
    <row r="11" spans="1:15" x14ac:dyDescent="0.2">
      <c r="A11" s="2">
        <v>2.7712998163799619E-4</v>
      </c>
      <c r="B11" s="2"/>
      <c r="C11" s="2"/>
      <c r="D11" s="2"/>
      <c r="E11" s="2"/>
      <c r="F11" s="2"/>
      <c r="G11" s="2"/>
      <c r="H11" s="2"/>
      <c r="I11" s="2">
        <v>2.952519312869216E-3</v>
      </c>
      <c r="J11" s="2">
        <v>2.1120952279474804E-3</v>
      </c>
      <c r="K11" s="2">
        <v>2.0321502822868817E-3</v>
      </c>
      <c r="L11" s="2"/>
      <c r="M11" s="2">
        <v>1.2360186003939724E-3</v>
      </c>
      <c r="N11" s="2">
        <v>1.6752369906267086E-3</v>
      </c>
      <c r="O11" s="2">
        <v>3.8415061749863628E-3</v>
      </c>
    </row>
    <row r="12" spans="1:15" x14ac:dyDescent="0.2">
      <c r="A12" s="2"/>
      <c r="B12" s="2"/>
      <c r="C12" s="2"/>
      <c r="D12" s="2"/>
      <c r="E12" s="2"/>
      <c r="F12" s="2"/>
      <c r="G12" s="2"/>
      <c r="H12" s="2"/>
      <c r="I12" s="2">
        <v>2.3470441586629152E-3</v>
      </c>
      <c r="J12" s="2"/>
      <c r="K12" s="2"/>
      <c r="L12" s="2"/>
      <c r="M12" s="2"/>
      <c r="N12" s="2"/>
      <c r="O12" s="2"/>
    </row>
    <row r="13" spans="1:15" x14ac:dyDescent="0.2">
      <c r="A13" s="2"/>
      <c r="B13" s="2"/>
      <c r="C13" s="5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x14ac:dyDescent="0.2">
      <c r="A14" s="3">
        <v>0.41397079449397439</v>
      </c>
      <c r="B14" s="3">
        <v>0.54892806393957538</v>
      </c>
      <c r="C14" s="2"/>
      <c r="D14" s="2"/>
      <c r="E14" s="3">
        <v>0.43711885340416862</v>
      </c>
      <c r="F14" s="3">
        <v>0.2649355617583965</v>
      </c>
      <c r="G14" s="2"/>
      <c r="H14" s="2"/>
      <c r="I14" s="3">
        <v>0.63582820577278454</v>
      </c>
      <c r="J14" s="3">
        <v>0.61026393301425597</v>
      </c>
      <c r="K14" s="2"/>
      <c r="L14" s="2"/>
      <c r="M14" s="3">
        <v>1.1348298944453337</v>
      </c>
      <c r="N14" s="2"/>
      <c r="O14" s="2"/>
    </row>
    <row r="15" spans="1:15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">
      <c r="A18" s="2">
        <f>AVERAGE(A3:A11)</f>
        <v>5.326264803278436E-4</v>
      </c>
      <c r="B18" s="2">
        <f>AVERAGE(B3:B11)</f>
        <v>6.0538153405698505E-4</v>
      </c>
      <c r="C18" s="2">
        <f>AVERAGE(C3:C11)</f>
        <v>6.8788450088676147E-4</v>
      </c>
      <c r="D18" s="2"/>
      <c r="E18" s="2">
        <f>AVERAGE(E3:E11)</f>
        <v>3.1378887281073407E-4</v>
      </c>
      <c r="F18" s="2">
        <f>AVERAGE(F3:F11)</f>
        <v>4.556173705979189E-4</v>
      </c>
      <c r="G18" s="2">
        <f>AVERAGE(G3:G11)</f>
        <v>3.5728827391089796E-4</v>
      </c>
      <c r="H18" s="2"/>
      <c r="I18" s="2">
        <f>AVERAGE(I3:I12)</f>
        <v>1.9358761225592154E-3</v>
      </c>
      <c r="J18" s="2">
        <f>AVERAGE(J3:J11)</f>
        <v>1.3475304362258358E-3</v>
      </c>
      <c r="K18" s="2">
        <f>AVERAGE(K3:K11)</f>
        <v>1.965491770213653E-3</v>
      </c>
      <c r="L18" s="2"/>
      <c r="M18" s="2">
        <f>AVERAGE(M3:M11)</f>
        <v>1.6836822316015144E-3</v>
      </c>
      <c r="N18" s="2">
        <f>AVERAGE(N3:N11)</f>
        <v>1.9582867338750133E-3</v>
      </c>
      <c r="O18" s="2">
        <f>AVERAGE(O3:O11)</f>
        <v>2.6078167807068852E-3</v>
      </c>
    </row>
    <row r="19" spans="1:15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x14ac:dyDescent="0.2">
      <c r="C22" s="2"/>
      <c r="K22" s="2"/>
    </row>
    <row r="23" spans="1:15" x14ac:dyDescent="0.2">
      <c r="A23" t="s">
        <v>165</v>
      </c>
      <c r="I23" t="s">
        <v>165</v>
      </c>
    </row>
    <row r="24" spans="1:15" x14ac:dyDescent="0.2">
      <c r="A24" t="s">
        <v>157</v>
      </c>
      <c r="E24" t="s">
        <v>158</v>
      </c>
      <c r="I24" t="s">
        <v>166</v>
      </c>
      <c r="M24" t="s">
        <v>160</v>
      </c>
    </row>
    <row r="25" spans="1:15" x14ac:dyDescent="0.2">
      <c r="A25">
        <f>STDEV(A3:A11)</f>
        <v>2.7917193722854633E-4</v>
      </c>
      <c r="B25">
        <f t="shared" ref="B25:G25" si="0">STDEV(B3:B10)</f>
        <v>3.3746821317936126E-4</v>
      </c>
      <c r="C25">
        <f t="shared" si="0"/>
        <v>3.6820162331189176E-4</v>
      </c>
      <c r="E25">
        <f t="shared" si="0"/>
        <v>1.6014510128233529E-4</v>
      </c>
      <c r="F25">
        <f t="shared" si="0"/>
        <v>2.5329327855751335E-4</v>
      </c>
      <c r="G25">
        <f t="shared" si="0"/>
        <v>6.9453032880928314E-5</v>
      </c>
      <c r="I25">
        <f>STDEV(I3:I11)</f>
        <v>1.2470282675514674E-3</v>
      </c>
      <c r="J25">
        <f t="shared" ref="J25:O25" si="1">STDEV(J3:J11)</f>
        <v>8.9723403310453095E-4</v>
      </c>
      <c r="K25">
        <f t="shared" si="1"/>
        <v>1.6997553535137702E-3</v>
      </c>
      <c r="M25">
        <f t="shared" si="1"/>
        <v>9.5683917441268245E-4</v>
      </c>
      <c r="N25">
        <f t="shared" si="1"/>
        <v>1.402997425499716E-3</v>
      </c>
      <c r="O25">
        <f t="shared" si="1"/>
        <v>1.5361281788714891E-3</v>
      </c>
    </row>
    <row r="27" spans="1:15" x14ac:dyDescent="0.2">
      <c r="A27" t="s">
        <v>167</v>
      </c>
      <c r="I27" t="s">
        <v>167</v>
      </c>
    </row>
    <row r="28" spans="1:15" x14ac:dyDescent="0.2">
      <c r="A28">
        <v>8</v>
      </c>
      <c r="B28">
        <v>7</v>
      </c>
      <c r="C28">
        <v>7</v>
      </c>
      <c r="E28">
        <v>7</v>
      </c>
      <c r="F28">
        <v>7</v>
      </c>
      <c r="G28">
        <v>8</v>
      </c>
      <c r="I28">
        <v>7</v>
      </c>
      <c r="J28">
        <v>8</v>
      </c>
      <c r="K28">
        <v>9</v>
      </c>
      <c r="M28">
        <v>8</v>
      </c>
      <c r="N28">
        <v>9</v>
      </c>
      <c r="O28">
        <v>9</v>
      </c>
    </row>
    <row r="31" spans="1:15" x14ac:dyDescent="0.2">
      <c r="A31" t="s">
        <v>168</v>
      </c>
      <c r="I31" t="s">
        <v>168</v>
      </c>
    </row>
    <row r="32" spans="1:15" x14ac:dyDescent="0.2">
      <c r="A32">
        <f>(A25/(SQRT(A28)))</f>
        <v>9.8702184965645141E-5</v>
      </c>
      <c r="B32">
        <f t="shared" ref="B32:G32" si="2">(B25/(SQRT(B28)))</f>
        <v>1.2755099535170282E-4</v>
      </c>
      <c r="C32">
        <f t="shared" si="2"/>
        <v>1.3916713251622116E-4</v>
      </c>
      <c r="E32">
        <f t="shared" si="2"/>
        <v>6.0529158811187179E-5</v>
      </c>
      <c r="F32">
        <f t="shared" si="2"/>
        <v>9.5735860546769928E-5</v>
      </c>
      <c r="G32">
        <f t="shared" si="2"/>
        <v>2.4555355262038332E-5</v>
      </c>
      <c r="I32">
        <f>(I25/(SQRT(I28)))</f>
        <v>4.7133238197269998E-4</v>
      </c>
      <c r="J32">
        <f t="shared" ref="J32:K32" si="3">(J25/(SQRT(J28)))</f>
        <v>3.1722013455978454E-4</v>
      </c>
      <c r="K32">
        <f t="shared" si="3"/>
        <v>5.6658511783792343E-4</v>
      </c>
      <c r="M32">
        <f t="shared" ref="M32:O32" si="4">(M25/(SQRT(M28)))</f>
        <v>3.3829373436607271E-4</v>
      </c>
      <c r="N32">
        <f t="shared" si="4"/>
        <v>4.6766580849990535E-4</v>
      </c>
      <c r="O32">
        <f t="shared" si="4"/>
        <v>5.1204272629049637E-4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workbookViewId="0">
      <selection activeCell="R12" sqref="R12"/>
    </sheetView>
  </sheetViews>
  <sheetFormatPr baseColWidth="10" defaultColWidth="8.83203125" defaultRowHeight="15" x14ac:dyDescent="0.2"/>
  <sheetData>
    <row r="1" spans="1:5" x14ac:dyDescent="0.2">
      <c r="B1" t="s">
        <v>169</v>
      </c>
      <c r="C1" t="s">
        <v>170</v>
      </c>
      <c r="D1" t="s">
        <v>166</v>
      </c>
      <c r="E1" t="s">
        <v>171</v>
      </c>
    </row>
    <row r="2" spans="1:5" x14ac:dyDescent="0.2">
      <c r="A2" t="s">
        <v>175</v>
      </c>
      <c r="B2">
        <v>5.326264803278436E-4</v>
      </c>
      <c r="C2">
        <v>3.1378887281073407E-4</v>
      </c>
      <c r="D2">
        <v>1.9358761225592154E-3</v>
      </c>
      <c r="E2">
        <v>1.6836822316015144E-3</v>
      </c>
    </row>
    <row r="3" spans="1:5" x14ac:dyDescent="0.2">
      <c r="A3" t="s">
        <v>176</v>
      </c>
      <c r="B3">
        <v>6.0538153405698505E-4</v>
      </c>
      <c r="C3">
        <v>4.556173705979189E-4</v>
      </c>
      <c r="D3">
        <v>1.3475304362258358E-3</v>
      </c>
      <c r="E3">
        <v>1.9582867338750133E-3</v>
      </c>
    </row>
    <row r="4" spans="1:5" x14ac:dyDescent="0.2">
      <c r="A4" t="s">
        <v>177</v>
      </c>
      <c r="B4">
        <v>6.8788450088676147E-4</v>
      </c>
      <c r="C4">
        <v>3.5728827391089796E-4</v>
      </c>
      <c r="D4">
        <v>1.965491770213653E-3</v>
      </c>
      <c r="E4">
        <v>2.6078167807068852E-3</v>
      </c>
    </row>
    <row r="6" spans="1:5" x14ac:dyDescent="0.2">
      <c r="B6" t="s">
        <v>166</v>
      </c>
      <c r="C6" t="s">
        <v>171</v>
      </c>
    </row>
    <row r="7" spans="1:5" x14ac:dyDescent="0.2">
      <c r="A7" t="s">
        <v>172</v>
      </c>
      <c r="B7">
        <v>1.9358761225592154E-3</v>
      </c>
      <c r="C7">
        <v>1.6836822316015144E-3</v>
      </c>
    </row>
    <row r="8" spans="1:5" x14ac:dyDescent="0.2">
      <c r="A8" t="s">
        <v>173</v>
      </c>
      <c r="B8">
        <v>1.3475304362258358E-3</v>
      </c>
      <c r="C8">
        <v>1.9582867338750133E-3</v>
      </c>
    </row>
    <row r="9" spans="1:5" x14ac:dyDescent="0.2">
      <c r="A9" t="s">
        <v>174</v>
      </c>
      <c r="B9">
        <v>1.965491770213653E-3</v>
      </c>
      <c r="C9">
        <v>2.6078167807068852E-3</v>
      </c>
    </row>
    <row r="13" spans="1:5" x14ac:dyDescent="0.2">
      <c r="A13" t="s">
        <v>168</v>
      </c>
    </row>
    <row r="14" spans="1:5" x14ac:dyDescent="0.2">
      <c r="B14" t="s">
        <v>157</v>
      </c>
      <c r="C14" t="s">
        <v>170</v>
      </c>
      <c r="D14" t="s">
        <v>159</v>
      </c>
      <c r="E14" t="s">
        <v>171</v>
      </c>
    </row>
    <row r="15" spans="1:5" x14ac:dyDescent="0.2">
      <c r="A15" t="s">
        <v>172</v>
      </c>
      <c r="B15">
        <v>9.8702184965645141E-5</v>
      </c>
      <c r="C15">
        <v>6.0529158811187179E-5</v>
      </c>
      <c r="D15">
        <v>4.7133238197269998E-4</v>
      </c>
      <c r="E15">
        <v>3.3829373436607271E-4</v>
      </c>
    </row>
    <row r="16" spans="1:5" x14ac:dyDescent="0.2">
      <c r="A16" t="s">
        <v>173</v>
      </c>
      <c r="B16">
        <v>1.2755099535170282E-4</v>
      </c>
      <c r="C16">
        <v>9.5735860546769928E-5</v>
      </c>
      <c r="D16">
        <v>3.1722013455978454E-4</v>
      </c>
      <c r="E16">
        <v>4.6766580849990535E-4</v>
      </c>
    </row>
    <row r="17" spans="1:5" x14ac:dyDescent="0.2">
      <c r="A17" t="s">
        <v>174</v>
      </c>
      <c r="B17">
        <v>1.3916713251622116E-4</v>
      </c>
      <c r="C17">
        <v>2.4555355262038332E-5</v>
      </c>
      <c r="D17">
        <v>5.6658511783792343E-4</v>
      </c>
      <c r="E17">
        <v>5.1204272629049637E-4</v>
      </c>
    </row>
    <row r="20" spans="1:5" x14ac:dyDescent="0.2">
      <c r="B20" t="s">
        <v>181</v>
      </c>
      <c r="C20" t="s">
        <v>182</v>
      </c>
      <c r="D20" t="s">
        <v>183</v>
      </c>
    </row>
    <row r="21" spans="1:5" x14ac:dyDescent="0.2">
      <c r="A21" t="s">
        <v>157</v>
      </c>
      <c r="B21">
        <v>9.8702184965645141E-5</v>
      </c>
      <c r="C21">
        <v>1.2755099535170282E-4</v>
      </c>
      <c r="D21">
        <v>1.3916713251622116E-4</v>
      </c>
    </row>
    <row r="22" spans="1:5" x14ac:dyDescent="0.2">
      <c r="A22" t="s">
        <v>178</v>
      </c>
      <c r="B22">
        <v>6.0529158811187179E-5</v>
      </c>
      <c r="C22">
        <v>9.5735860546769928E-5</v>
      </c>
      <c r="D22">
        <v>2.4555355262038332E-5</v>
      </c>
    </row>
    <row r="23" spans="1:5" x14ac:dyDescent="0.2">
      <c r="A23" t="s">
        <v>179</v>
      </c>
      <c r="B23">
        <v>4.7133238197269998E-4</v>
      </c>
      <c r="C23">
        <v>3.1722013455978454E-4</v>
      </c>
      <c r="D23">
        <v>5.6658511783792343E-4</v>
      </c>
    </row>
    <row r="24" spans="1:5" x14ac:dyDescent="0.2">
      <c r="A24" t="s">
        <v>180</v>
      </c>
      <c r="B24">
        <v>3.3829373436607271E-4</v>
      </c>
      <c r="C24">
        <v>4.6766580849990535E-4</v>
      </c>
      <c r="D24">
        <v>5.1204272629049637E-4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4"/>
  <sheetViews>
    <sheetView topLeftCell="A350" workbookViewId="0">
      <selection activeCell="I361" sqref="I361:I373"/>
    </sheetView>
  </sheetViews>
  <sheetFormatPr baseColWidth="10" defaultColWidth="8.83203125" defaultRowHeight="15" x14ac:dyDescent="0.2"/>
  <cols>
    <col min="3" max="3" width="13.6640625" customWidth="1"/>
  </cols>
  <sheetData>
    <row r="1" spans="1:9" x14ac:dyDescent="0.2">
      <c r="A1">
        <v>69</v>
      </c>
      <c r="B1">
        <v>54</v>
      </c>
      <c r="C1" t="s">
        <v>67</v>
      </c>
      <c r="D1">
        <v>33.378300000000003</v>
      </c>
      <c r="E1">
        <f>AVERAGE(D1,D2)</f>
        <v>33.902150000000006</v>
      </c>
      <c r="F1">
        <f>EXP((E1-28.652)/-1.516)</f>
        <v>3.1330612301055272E-2</v>
      </c>
      <c r="G1">
        <v>26.458758780864315</v>
      </c>
      <c r="I1" s="1">
        <f>(F1/G1)</f>
        <v>1.1841300856378196E-3</v>
      </c>
    </row>
    <row r="2" spans="1:9" x14ac:dyDescent="0.2">
      <c r="A2">
        <v>70</v>
      </c>
      <c r="B2">
        <v>54</v>
      </c>
      <c r="C2" t="s">
        <v>67</v>
      </c>
      <c r="D2">
        <v>34.426000000000002</v>
      </c>
      <c r="I2" s="1"/>
    </row>
    <row r="3" spans="1:9" x14ac:dyDescent="0.2">
      <c r="A3">
        <v>69</v>
      </c>
      <c r="B3">
        <v>54</v>
      </c>
      <c r="C3" t="s">
        <v>67</v>
      </c>
      <c r="D3">
        <v>14.382999999999999</v>
      </c>
      <c r="E3">
        <f>AVERAGE(D3,D4)</f>
        <v>14.33325</v>
      </c>
      <c r="F3">
        <f>EXP((E3-20.19)/-1.788)</f>
        <v>26.458758780864315</v>
      </c>
      <c r="I3" s="1"/>
    </row>
    <row r="4" spans="1:9" x14ac:dyDescent="0.2">
      <c r="A4">
        <v>70</v>
      </c>
      <c r="B4">
        <v>54</v>
      </c>
      <c r="C4" t="s">
        <v>67</v>
      </c>
      <c r="D4">
        <v>14.2835</v>
      </c>
      <c r="I4" s="1"/>
    </row>
    <row r="5" spans="1:9" x14ac:dyDescent="0.2">
      <c r="A5">
        <v>75</v>
      </c>
      <c r="B5">
        <v>57</v>
      </c>
      <c r="C5" t="s">
        <v>70</v>
      </c>
      <c r="D5">
        <v>34.162199999999999</v>
      </c>
      <c r="E5">
        <f>AVERAGE(D5,D6)</f>
        <v>33.758800000000001</v>
      </c>
      <c r="F5">
        <f>EXP((E5-28.652)/-1.516)</f>
        <v>3.4437762034403574E-2</v>
      </c>
      <c r="G5">
        <v>31.500392308747951</v>
      </c>
      <c r="I5" s="1">
        <f>(F5/G5)</f>
        <v>1.0932486712186085E-3</v>
      </c>
    </row>
    <row r="6" spans="1:9" x14ac:dyDescent="0.2">
      <c r="A6">
        <v>76</v>
      </c>
      <c r="B6">
        <v>57</v>
      </c>
      <c r="C6" t="s">
        <v>70</v>
      </c>
      <c r="D6">
        <v>33.355400000000003</v>
      </c>
      <c r="I6" s="1"/>
    </row>
    <row r="7" spans="1:9" x14ac:dyDescent="0.2">
      <c r="A7">
        <v>75</v>
      </c>
      <c r="B7">
        <v>57</v>
      </c>
      <c r="C7" t="s">
        <v>70</v>
      </c>
      <c r="D7">
        <v>14.030200000000001</v>
      </c>
      <c r="E7">
        <f>AVERAGE(D7,D8)</f>
        <v>14.0214</v>
      </c>
      <c r="F7">
        <f>EXP((E7-20.19)/-1.788)</f>
        <v>31.500392308747951</v>
      </c>
      <c r="I7" s="1"/>
    </row>
    <row r="8" spans="1:9" x14ac:dyDescent="0.2">
      <c r="A8">
        <v>76</v>
      </c>
      <c r="B8">
        <v>57</v>
      </c>
      <c r="C8" t="s">
        <v>70</v>
      </c>
      <c r="D8">
        <v>14.012600000000001</v>
      </c>
      <c r="I8" s="1"/>
    </row>
    <row r="9" spans="1:9" x14ac:dyDescent="0.2">
      <c r="A9">
        <v>81</v>
      </c>
      <c r="B9">
        <v>60</v>
      </c>
      <c r="C9" t="s">
        <v>73</v>
      </c>
      <c r="D9">
        <v>35.035899999999998</v>
      </c>
      <c r="E9">
        <f>AVERAGE(D9,D10)</f>
        <v>34.607500000000002</v>
      </c>
      <c r="F9">
        <f>EXP((E9-28.652)/-1.516)</f>
        <v>1.967453578414145E-2</v>
      </c>
      <c r="G9">
        <v>28.290712117303425</v>
      </c>
      <c r="I9" s="1">
        <f>(F9/G9)</f>
        <v>6.9544151814078688E-4</v>
      </c>
    </row>
    <row r="10" spans="1:9" x14ac:dyDescent="0.2">
      <c r="A10">
        <v>82</v>
      </c>
      <c r="B10">
        <v>60</v>
      </c>
      <c r="C10" t="s">
        <v>73</v>
      </c>
      <c r="D10">
        <v>34.179099999999998</v>
      </c>
      <c r="I10" s="1"/>
    </row>
    <row r="11" spans="1:9" x14ac:dyDescent="0.2">
      <c r="A11">
        <v>81</v>
      </c>
      <c r="B11">
        <v>60</v>
      </c>
      <c r="C11" t="s">
        <v>73</v>
      </c>
      <c r="D11">
        <v>14.243499999999999</v>
      </c>
      <c r="E11">
        <f>AVERAGE(D11,D12)</f>
        <v>14.21355</v>
      </c>
      <c r="F11">
        <f>EXP((E11-20.19)/-1.788)</f>
        <v>28.290712117303425</v>
      </c>
      <c r="I11" s="1"/>
    </row>
    <row r="12" spans="1:9" x14ac:dyDescent="0.2">
      <c r="A12">
        <v>82</v>
      </c>
      <c r="B12">
        <v>60</v>
      </c>
      <c r="C12" t="s">
        <v>73</v>
      </c>
      <c r="D12">
        <v>14.1836</v>
      </c>
      <c r="I12" s="1"/>
    </row>
    <row r="13" spans="1:9" x14ac:dyDescent="0.2">
      <c r="A13">
        <v>63</v>
      </c>
      <c r="B13">
        <v>63</v>
      </c>
      <c r="C13" t="s">
        <v>109</v>
      </c>
      <c r="D13">
        <v>36.353900000000003</v>
      </c>
      <c r="E13">
        <f>AVERAGE(D13,D14)</f>
        <v>36.353900000000003</v>
      </c>
      <c r="F13">
        <f>EXP((E13-29.106)/-1.468)</f>
        <v>7.1742175153228392E-3</v>
      </c>
      <c r="G13">
        <v>24.005982455217016</v>
      </c>
      <c r="I13" s="1">
        <f>(F13/G13)</f>
        <v>2.9885123546625466E-4</v>
      </c>
    </row>
    <row r="14" spans="1:9" x14ac:dyDescent="0.2">
      <c r="A14">
        <v>64</v>
      </c>
      <c r="B14">
        <v>63</v>
      </c>
      <c r="C14" t="s">
        <v>109</v>
      </c>
      <c r="I14" s="1"/>
    </row>
    <row r="15" spans="1:9" x14ac:dyDescent="0.2">
      <c r="A15">
        <v>63</v>
      </c>
      <c r="B15">
        <v>63</v>
      </c>
      <c r="C15" t="s">
        <v>109</v>
      </c>
      <c r="D15">
        <v>15.7241</v>
      </c>
      <c r="E15">
        <f>AVERAGE(D15,D16)</f>
        <v>15.39725</v>
      </c>
      <c r="F15">
        <f>EXP((E15-20.473)/-1.597)</f>
        <v>24.005982455217016</v>
      </c>
      <c r="I15" s="1"/>
    </row>
    <row r="16" spans="1:9" x14ac:dyDescent="0.2">
      <c r="A16">
        <v>64</v>
      </c>
      <c r="B16">
        <v>63</v>
      </c>
      <c r="C16" t="s">
        <v>109</v>
      </c>
      <c r="D16">
        <v>15.070399999999999</v>
      </c>
      <c r="I16" s="1"/>
    </row>
    <row r="17" spans="1:9" x14ac:dyDescent="0.2">
      <c r="A17">
        <v>65</v>
      </c>
      <c r="B17">
        <v>52</v>
      </c>
      <c r="C17" t="s">
        <v>65</v>
      </c>
      <c r="D17">
        <v>35.121499999999997</v>
      </c>
      <c r="E17">
        <f>AVERAGE(D17,D18)</f>
        <v>34.762149999999998</v>
      </c>
      <c r="F17">
        <f>EXP((E17-28.652)/-1.516)</f>
        <v>1.7766476279586697E-2</v>
      </c>
      <c r="G17">
        <v>31.39486345515181</v>
      </c>
      <c r="I17" s="1">
        <f>(F17/G17)</f>
        <v>5.6590391944104053E-4</v>
      </c>
    </row>
    <row r="18" spans="1:9" x14ac:dyDescent="0.2">
      <c r="A18">
        <v>66</v>
      </c>
      <c r="B18">
        <v>52</v>
      </c>
      <c r="C18" t="s">
        <v>65</v>
      </c>
      <c r="D18">
        <v>34.402799999999999</v>
      </c>
      <c r="I18" s="1"/>
    </row>
    <row r="19" spans="1:9" x14ac:dyDescent="0.2">
      <c r="A19">
        <v>65</v>
      </c>
      <c r="B19">
        <v>52</v>
      </c>
      <c r="C19" t="s">
        <v>65</v>
      </c>
      <c r="D19">
        <v>14.166499999999999</v>
      </c>
      <c r="E19">
        <f>AVERAGE(D19,D20)</f>
        <v>14.0274</v>
      </c>
      <c r="F19">
        <f>EXP((E19-20.19)/-1.788)</f>
        <v>31.39486345515181</v>
      </c>
      <c r="I19" s="1"/>
    </row>
    <row r="20" spans="1:9" x14ac:dyDescent="0.2">
      <c r="A20">
        <v>66</v>
      </c>
      <c r="B20">
        <v>52</v>
      </c>
      <c r="C20" t="s">
        <v>65</v>
      </c>
      <c r="D20">
        <v>13.888299999999999</v>
      </c>
      <c r="I20" s="1"/>
    </row>
    <row r="21" spans="1:9" x14ac:dyDescent="0.2">
      <c r="A21">
        <v>71</v>
      </c>
      <c r="B21">
        <v>55</v>
      </c>
      <c r="C21" t="s">
        <v>68</v>
      </c>
      <c r="D21">
        <v>36.052300000000002</v>
      </c>
      <c r="E21">
        <f>AVERAGE(D21,D22)</f>
        <v>35.637799999999999</v>
      </c>
      <c r="F21">
        <f>EXP((E21-28.652)/-1.516)</f>
        <v>9.9712682806607968E-3</v>
      </c>
      <c r="G21">
        <v>25.499899134437332</v>
      </c>
      <c r="I21" s="1">
        <f>(F21/G21)</f>
        <v>3.910316753839512E-4</v>
      </c>
    </row>
    <row r="22" spans="1:9" x14ac:dyDescent="0.2">
      <c r="A22">
        <v>72</v>
      </c>
      <c r="B22">
        <v>55</v>
      </c>
      <c r="C22" t="s">
        <v>68</v>
      </c>
      <c r="D22">
        <v>35.223300000000002</v>
      </c>
      <c r="I22" s="1"/>
    </row>
    <row r="23" spans="1:9" x14ac:dyDescent="0.2">
      <c r="A23">
        <v>71</v>
      </c>
      <c r="B23">
        <v>55</v>
      </c>
      <c r="C23" t="s">
        <v>68</v>
      </c>
      <c r="D23">
        <v>14.410500000000001</v>
      </c>
      <c r="E23">
        <f>AVERAGE(D23,D24)</f>
        <v>14.39925</v>
      </c>
      <c r="F23">
        <f>EXP((E23-20.19)/-1.788)</f>
        <v>25.499899134437332</v>
      </c>
      <c r="I23" s="1"/>
    </row>
    <row r="24" spans="1:9" x14ac:dyDescent="0.2">
      <c r="A24">
        <v>72</v>
      </c>
      <c r="B24">
        <v>55</v>
      </c>
      <c r="C24" t="s">
        <v>68</v>
      </c>
      <c r="D24">
        <v>14.388</v>
      </c>
      <c r="I24" s="1"/>
    </row>
    <row r="25" spans="1:9" x14ac:dyDescent="0.2">
      <c r="A25">
        <v>81</v>
      </c>
      <c r="B25" t="s">
        <v>35</v>
      </c>
      <c r="C25" t="s">
        <v>68</v>
      </c>
      <c r="D25">
        <v>38.349299999999999</v>
      </c>
      <c r="E25">
        <f>AVERAGE(D25,D26)</f>
        <v>37.426400000000001</v>
      </c>
      <c r="F25">
        <f>EXP((E25-30.974)/-1.804)</f>
        <v>2.7967325307024945E-2</v>
      </c>
      <c r="G25">
        <v>50.257489520784581</v>
      </c>
      <c r="I25" s="1">
        <f>F25/G25</f>
        <v>5.5648074692347547E-4</v>
      </c>
    </row>
    <row r="26" spans="1:9" x14ac:dyDescent="0.2">
      <c r="A26">
        <v>82</v>
      </c>
      <c r="B26" t="s">
        <v>35</v>
      </c>
      <c r="C26" t="s">
        <v>68</v>
      </c>
      <c r="D26">
        <v>36.503500000000003</v>
      </c>
      <c r="I26" s="1"/>
    </row>
    <row r="27" spans="1:9" x14ac:dyDescent="0.2">
      <c r="A27">
        <v>77</v>
      </c>
      <c r="B27">
        <v>58</v>
      </c>
      <c r="C27" t="s">
        <v>71</v>
      </c>
      <c r="D27">
        <v>34.998399999999997</v>
      </c>
      <c r="E27">
        <f>AVERAGE(D27,D28)</f>
        <v>34.986899999999999</v>
      </c>
      <c r="F27">
        <f>EXP((E27-28.652)/-1.516)</f>
        <v>1.5318501521005308E-2</v>
      </c>
      <c r="G27">
        <v>29.02312253736465</v>
      </c>
      <c r="I27" s="1">
        <f>(F27/G27)</f>
        <v>5.2780335752240716E-4</v>
      </c>
    </row>
    <row r="28" spans="1:9" x14ac:dyDescent="0.2">
      <c r="A28">
        <v>78</v>
      </c>
      <c r="B28">
        <v>58</v>
      </c>
      <c r="C28" t="s">
        <v>71</v>
      </c>
      <c r="D28">
        <v>34.9754</v>
      </c>
      <c r="I28" s="1"/>
    </row>
    <row r="29" spans="1:9" x14ac:dyDescent="0.2">
      <c r="A29">
        <v>77</v>
      </c>
      <c r="B29">
        <v>58</v>
      </c>
      <c r="C29" t="s">
        <v>71</v>
      </c>
      <c r="D29">
        <v>14.164999999999999</v>
      </c>
      <c r="E29">
        <f>AVERAGE(D29,D30)</f>
        <v>14.16785</v>
      </c>
      <c r="F29">
        <f>EXP((E29-20.19)/-1.788)</f>
        <v>29.02312253736465</v>
      </c>
      <c r="I29" s="1"/>
    </row>
    <row r="30" spans="1:9" x14ac:dyDescent="0.2">
      <c r="A30">
        <v>78</v>
      </c>
      <c r="B30">
        <v>58</v>
      </c>
      <c r="C30" t="s">
        <v>71</v>
      </c>
      <c r="D30">
        <v>14.1707</v>
      </c>
      <c r="I30" s="1"/>
    </row>
    <row r="31" spans="1:9" x14ac:dyDescent="0.2">
      <c r="A31">
        <v>59</v>
      </c>
      <c r="B31">
        <v>61</v>
      </c>
      <c r="C31" t="s">
        <v>107</v>
      </c>
      <c r="D31">
        <v>37.090200000000003</v>
      </c>
      <c r="E31">
        <f>AVERAGE(D31,D32)</f>
        <v>36.50385</v>
      </c>
      <c r="F31">
        <f>EXP((E31-29.106)/-1.468)</f>
        <v>6.4775860773474527E-3</v>
      </c>
      <c r="G31">
        <v>52.179844809833376</v>
      </c>
      <c r="I31" s="1">
        <f>(F31/G31)</f>
        <v>1.241396194441487E-4</v>
      </c>
    </row>
    <row r="32" spans="1:9" x14ac:dyDescent="0.2">
      <c r="A32">
        <v>60</v>
      </c>
      <c r="B32">
        <v>61</v>
      </c>
      <c r="C32" t="s">
        <v>107</v>
      </c>
      <c r="D32">
        <v>35.917499999999997</v>
      </c>
      <c r="I32" s="1"/>
    </row>
    <row r="33" spans="1:9" x14ac:dyDescent="0.2">
      <c r="A33">
        <v>59</v>
      </c>
      <c r="B33">
        <v>61</v>
      </c>
      <c r="C33" t="s">
        <v>107</v>
      </c>
      <c r="D33">
        <v>14.1736</v>
      </c>
      <c r="E33">
        <f>AVERAGE(D33,D34)</f>
        <v>14.157350000000001</v>
      </c>
      <c r="F33">
        <f>EXP((E33-20.473)/-1.597)</f>
        <v>52.179844809833376</v>
      </c>
      <c r="I33" s="1"/>
    </row>
    <row r="34" spans="1:9" x14ac:dyDescent="0.2">
      <c r="A34">
        <v>60</v>
      </c>
      <c r="B34">
        <v>61</v>
      </c>
      <c r="C34" t="s">
        <v>107</v>
      </c>
      <c r="D34">
        <v>14.1411</v>
      </c>
      <c r="I34" s="1"/>
    </row>
    <row r="35" spans="1:9" x14ac:dyDescent="0.2">
      <c r="A35">
        <v>67</v>
      </c>
      <c r="B35">
        <v>53</v>
      </c>
      <c r="C35" t="s">
        <v>66</v>
      </c>
      <c r="D35">
        <v>34.813099999999999</v>
      </c>
      <c r="E35">
        <f>AVERAGE(D35,D36)</f>
        <v>35.157200000000003</v>
      </c>
      <c r="F35">
        <f>EXP((E35-28.652)/-1.516)</f>
        <v>1.3690829857302229E-2</v>
      </c>
      <c r="G35">
        <v>14.141378504319196</v>
      </c>
      <c r="I35" s="1">
        <f>(F35/G35)</f>
        <v>9.6813969395703856E-4</v>
      </c>
    </row>
    <row r="36" spans="1:9" x14ac:dyDescent="0.2">
      <c r="A36">
        <v>68</v>
      </c>
      <c r="B36">
        <v>53</v>
      </c>
      <c r="C36" t="s">
        <v>66</v>
      </c>
      <c r="D36">
        <v>35.501300000000001</v>
      </c>
      <c r="I36" s="1"/>
    </row>
    <row r="37" spans="1:9" x14ac:dyDescent="0.2">
      <c r="A37">
        <v>67</v>
      </c>
      <c r="B37">
        <v>53</v>
      </c>
      <c r="C37" t="s">
        <v>66</v>
      </c>
      <c r="D37">
        <v>14.015599999999999</v>
      </c>
      <c r="E37">
        <f>AVERAGE(D37,D38)</f>
        <v>15.4534</v>
      </c>
      <c r="F37">
        <f>EXP((E37-20.19)/-1.788)</f>
        <v>14.141378504319196</v>
      </c>
      <c r="I37" s="1"/>
    </row>
    <row r="38" spans="1:9" x14ac:dyDescent="0.2">
      <c r="A38">
        <v>68</v>
      </c>
      <c r="B38">
        <v>53</v>
      </c>
      <c r="C38" t="s">
        <v>66</v>
      </c>
      <c r="D38">
        <v>16.891200000000001</v>
      </c>
      <c r="I38" s="1"/>
    </row>
    <row r="39" spans="1:9" x14ac:dyDescent="0.2">
      <c r="A39">
        <v>73</v>
      </c>
      <c r="B39">
        <v>56</v>
      </c>
      <c r="C39" t="s">
        <v>69</v>
      </c>
      <c r="D39">
        <v>34.213299999999997</v>
      </c>
      <c r="E39">
        <f>AVERAGE(D39,D40)</f>
        <v>34.542900000000003</v>
      </c>
      <c r="F39">
        <f>EXP((E39-28.652)/-1.516)</f>
        <v>2.053102870192695E-2</v>
      </c>
      <c r="G39">
        <v>25.361935324526819</v>
      </c>
      <c r="I39" s="1">
        <f>(F39/G39)</f>
        <v>8.0952137284539031E-4</v>
      </c>
    </row>
    <row r="40" spans="1:9" x14ac:dyDescent="0.2">
      <c r="A40">
        <v>74</v>
      </c>
      <c r="B40">
        <v>56</v>
      </c>
      <c r="C40" t="s">
        <v>69</v>
      </c>
      <c r="D40">
        <v>34.872500000000002</v>
      </c>
      <c r="I40" s="1"/>
    </row>
    <row r="41" spans="1:9" x14ac:dyDescent="0.2">
      <c r="A41">
        <v>73</v>
      </c>
      <c r="B41">
        <v>56</v>
      </c>
      <c r="C41" t="s">
        <v>69</v>
      </c>
      <c r="D41">
        <v>14.4991</v>
      </c>
      <c r="E41">
        <f>AVERAGE(D41,D42)</f>
        <v>14.408950000000001</v>
      </c>
      <c r="F41">
        <f>EXP((E41-20.19)/-1.788)</f>
        <v>25.361935324526819</v>
      </c>
      <c r="I41" s="1"/>
    </row>
    <row r="42" spans="1:9" x14ac:dyDescent="0.2">
      <c r="A42">
        <v>74</v>
      </c>
      <c r="B42">
        <v>56</v>
      </c>
      <c r="C42" t="s">
        <v>69</v>
      </c>
      <c r="D42">
        <v>14.3188</v>
      </c>
      <c r="I42" s="1"/>
    </row>
    <row r="43" spans="1:9" x14ac:dyDescent="0.2">
      <c r="A43">
        <v>79</v>
      </c>
      <c r="B43">
        <v>59</v>
      </c>
      <c r="C43" t="s">
        <v>72</v>
      </c>
      <c r="D43">
        <v>34.382899999999999</v>
      </c>
      <c r="E43">
        <f>AVERAGE(D43,D44)</f>
        <v>33.963999999999999</v>
      </c>
      <c r="F43">
        <f>EXP((E43-28.652)/-1.516)</f>
        <v>3.0078104907180502E-2</v>
      </c>
      <c r="G43">
        <v>32.05309466186803</v>
      </c>
      <c r="I43" s="1">
        <f>(F43/G43)</f>
        <v>9.383838042622114E-4</v>
      </c>
    </row>
    <row r="44" spans="1:9" x14ac:dyDescent="0.2">
      <c r="A44">
        <v>80</v>
      </c>
      <c r="B44">
        <v>59</v>
      </c>
      <c r="C44" t="s">
        <v>72</v>
      </c>
      <c r="D44">
        <v>33.545099999999998</v>
      </c>
      <c r="I44" s="1"/>
    </row>
    <row r="45" spans="1:9" x14ac:dyDescent="0.2">
      <c r="A45">
        <v>79</v>
      </c>
      <c r="B45">
        <v>59</v>
      </c>
      <c r="C45" t="s">
        <v>72</v>
      </c>
      <c r="D45">
        <v>14.0273</v>
      </c>
      <c r="E45">
        <f>AVERAGE(D45,D46)</f>
        <v>13.990300000000001</v>
      </c>
      <c r="F45">
        <f>EXP((E45-20.19)/-1.788)</f>
        <v>32.05309466186803</v>
      </c>
      <c r="I45" s="1"/>
    </row>
    <row r="46" spans="1:9" x14ac:dyDescent="0.2">
      <c r="A46">
        <v>80</v>
      </c>
      <c r="B46">
        <v>59</v>
      </c>
      <c r="C46" t="s">
        <v>72</v>
      </c>
      <c r="D46">
        <v>13.9533</v>
      </c>
      <c r="I46" s="1"/>
    </row>
    <row r="47" spans="1:9" x14ac:dyDescent="0.2">
      <c r="A47">
        <v>61</v>
      </c>
      <c r="B47">
        <v>62</v>
      </c>
      <c r="C47" t="s">
        <v>108</v>
      </c>
      <c r="D47">
        <v>36.1708</v>
      </c>
      <c r="E47">
        <f>AVERAGE(D47,D48)</f>
        <v>36.129999999999995</v>
      </c>
      <c r="F47">
        <f>EXP((E47-29.106)/-1.468)</f>
        <v>8.3562865394530613E-3</v>
      </c>
      <c r="G47">
        <v>50.803165849310815</v>
      </c>
      <c r="I47" s="1">
        <f>(F47/G47)</f>
        <v>1.6448357892181282E-4</v>
      </c>
    </row>
    <row r="48" spans="1:9" x14ac:dyDescent="0.2">
      <c r="A48">
        <v>62</v>
      </c>
      <c r="B48">
        <v>62</v>
      </c>
      <c r="C48" t="s">
        <v>108</v>
      </c>
      <c r="D48">
        <v>36.089199999999998</v>
      </c>
      <c r="I48" s="1"/>
    </row>
    <row r="49" spans="1:9" x14ac:dyDescent="0.2">
      <c r="A49">
        <v>61</v>
      </c>
      <c r="B49">
        <v>62</v>
      </c>
      <c r="C49" t="s">
        <v>108</v>
      </c>
      <c r="D49">
        <v>14.369300000000001</v>
      </c>
      <c r="E49">
        <f>AVERAGE(D49,D50)</f>
        <v>14.200050000000001</v>
      </c>
      <c r="F49">
        <f>EXP((E49-20.473)/-1.597)</f>
        <v>50.803165849310815</v>
      </c>
      <c r="I49" s="1"/>
    </row>
    <row r="50" spans="1:9" x14ac:dyDescent="0.2">
      <c r="A50">
        <v>62</v>
      </c>
      <c r="B50">
        <v>62</v>
      </c>
      <c r="C50" t="s">
        <v>108</v>
      </c>
      <c r="D50">
        <v>14.030799999999999</v>
      </c>
      <c r="I50" s="1"/>
    </row>
    <row r="51" spans="1:9" x14ac:dyDescent="0.2">
      <c r="A51">
        <v>93</v>
      </c>
      <c r="B51">
        <v>78</v>
      </c>
      <c r="C51" t="s">
        <v>79</v>
      </c>
      <c r="D51">
        <v>35.061199999999999</v>
      </c>
      <c r="E51">
        <f>AVERAGE(D51,D52)</f>
        <v>34.701099999999997</v>
      </c>
      <c r="F51">
        <f>EXP((E51-28.652)/-1.516)</f>
        <v>1.8496541617685991E-2</v>
      </c>
      <c r="G51">
        <v>22.059338299746695</v>
      </c>
      <c r="I51" s="1">
        <f>(F51/G51)</f>
        <v>8.384903194443681E-4</v>
      </c>
    </row>
    <row r="52" spans="1:9" x14ac:dyDescent="0.2">
      <c r="A52">
        <v>94</v>
      </c>
      <c r="B52">
        <v>78</v>
      </c>
      <c r="C52" t="s">
        <v>79</v>
      </c>
      <c r="D52">
        <v>34.341000000000001</v>
      </c>
      <c r="I52" s="1"/>
    </row>
    <row r="53" spans="1:9" x14ac:dyDescent="0.2">
      <c r="A53">
        <v>93</v>
      </c>
      <c r="B53">
        <v>78</v>
      </c>
      <c r="C53" t="s">
        <v>79</v>
      </c>
      <c r="D53">
        <v>14.7631</v>
      </c>
      <c r="E53">
        <f>AVERAGE(D53,D54)</f>
        <v>14.6584</v>
      </c>
      <c r="F53">
        <f>EXP((E53-20.19)/-1.788)</f>
        <v>22.059338299746695</v>
      </c>
      <c r="I53" s="1"/>
    </row>
    <row r="54" spans="1:9" x14ac:dyDescent="0.2">
      <c r="A54">
        <v>94</v>
      </c>
      <c r="B54">
        <v>78</v>
      </c>
      <c r="C54" t="s">
        <v>79</v>
      </c>
      <c r="D54">
        <v>14.553699999999999</v>
      </c>
      <c r="I54" s="1"/>
    </row>
    <row r="55" spans="1:9" x14ac:dyDescent="0.2">
      <c r="A55">
        <v>85</v>
      </c>
      <c r="B55">
        <v>81</v>
      </c>
      <c r="C55" t="s">
        <v>121</v>
      </c>
      <c r="D55">
        <v>35.007800000000003</v>
      </c>
      <c r="E55">
        <f>AVERAGE(D55,D56)</f>
        <v>35.2624</v>
      </c>
      <c r="F55">
        <f>EXP((E55-29.106)/-1.468)</f>
        <v>1.5089849646631803E-2</v>
      </c>
      <c r="G55">
        <v>48.867109903334757</v>
      </c>
      <c r="I55" s="1">
        <f>(F55/G55)</f>
        <v>3.0879357663019994E-4</v>
      </c>
    </row>
    <row r="56" spans="1:9" x14ac:dyDescent="0.2">
      <c r="A56">
        <v>86</v>
      </c>
      <c r="B56">
        <v>81</v>
      </c>
      <c r="C56" t="s">
        <v>121</v>
      </c>
      <c r="D56">
        <v>35.517000000000003</v>
      </c>
      <c r="I56" s="1"/>
    </row>
    <row r="57" spans="1:9" x14ac:dyDescent="0.2">
      <c r="A57">
        <v>85</v>
      </c>
      <c r="B57">
        <v>81</v>
      </c>
      <c r="C57" t="s">
        <v>121</v>
      </c>
      <c r="D57">
        <v>14.3218</v>
      </c>
      <c r="E57">
        <f>AVERAGE(D57,D58)</f>
        <v>14.2621</v>
      </c>
      <c r="F57">
        <f>EXP((E57-20.473)/-1.597)</f>
        <v>48.867109903334757</v>
      </c>
      <c r="I57" s="1"/>
    </row>
    <row r="58" spans="1:9" x14ac:dyDescent="0.2">
      <c r="A58">
        <v>86</v>
      </c>
      <c r="B58">
        <v>81</v>
      </c>
      <c r="C58" t="s">
        <v>121</v>
      </c>
      <c r="D58">
        <v>14.202400000000001</v>
      </c>
      <c r="I58" s="1"/>
    </row>
    <row r="59" spans="1:9" x14ac:dyDescent="0.2">
      <c r="A59">
        <v>91</v>
      </c>
      <c r="B59">
        <v>84</v>
      </c>
      <c r="C59" t="s">
        <v>126</v>
      </c>
      <c r="D59">
        <v>34.826900000000002</v>
      </c>
      <c r="E59">
        <f>AVERAGE(D59,D60)</f>
        <v>34.831200000000003</v>
      </c>
      <c r="F59">
        <f>EXP((E59-29.106)/-1.468)</f>
        <v>2.0241911445804374E-2</v>
      </c>
      <c r="G59">
        <v>51.085480254572339</v>
      </c>
      <c r="I59" s="1">
        <f>(F59/G59)</f>
        <v>3.9623609966929203E-4</v>
      </c>
    </row>
    <row r="60" spans="1:9" x14ac:dyDescent="0.2">
      <c r="A60">
        <v>92</v>
      </c>
      <c r="B60">
        <v>84</v>
      </c>
      <c r="C60" t="s">
        <v>126</v>
      </c>
      <c r="D60">
        <v>34.835500000000003</v>
      </c>
      <c r="I60" s="1"/>
    </row>
    <row r="61" spans="1:9" x14ac:dyDescent="0.2">
      <c r="A61">
        <v>91</v>
      </c>
      <c r="B61">
        <v>84</v>
      </c>
      <c r="C61" t="s">
        <v>126</v>
      </c>
      <c r="D61">
        <v>14.194100000000001</v>
      </c>
      <c r="E61">
        <f>AVERAGE(D61,D62)</f>
        <v>14.1912</v>
      </c>
      <c r="F61">
        <f>EXP((E61-20.473)/-1.597)</f>
        <v>51.085480254572339</v>
      </c>
      <c r="I61" s="1"/>
    </row>
    <row r="62" spans="1:9" x14ac:dyDescent="0.2">
      <c r="A62">
        <v>92</v>
      </c>
      <c r="B62">
        <v>84</v>
      </c>
      <c r="C62" t="s">
        <v>126</v>
      </c>
      <c r="D62">
        <v>14.1883</v>
      </c>
      <c r="I62" s="1"/>
    </row>
    <row r="63" spans="1:9" x14ac:dyDescent="0.2">
      <c r="A63">
        <v>89</v>
      </c>
      <c r="B63">
        <v>76</v>
      </c>
      <c r="C63" t="s">
        <v>77</v>
      </c>
      <c r="D63">
        <v>34.361800000000002</v>
      </c>
      <c r="E63">
        <f>AVERAGE(D63,D64)</f>
        <v>34.344999999999999</v>
      </c>
      <c r="F63">
        <f>EXP((E63-28.652)/-1.516)</f>
        <v>2.3393968532722333E-2</v>
      </c>
      <c r="G63">
        <v>24.058995227244644</v>
      </c>
      <c r="I63" s="1">
        <f>(F63/G63)</f>
        <v>9.7235850091656245E-4</v>
      </c>
    </row>
    <row r="64" spans="1:9" x14ac:dyDescent="0.2">
      <c r="A64">
        <v>90</v>
      </c>
      <c r="B64">
        <v>76</v>
      </c>
      <c r="C64" t="s">
        <v>77</v>
      </c>
      <c r="D64">
        <v>34.328200000000002</v>
      </c>
      <c r="I64" s="1"/>
    </row>
    <row r="65" spans="1:9" x14ac:dyDescent="0.2">
      <c r="A65">
        <v>89</v>
      </c>
      <c r="B65">
        <v>76</v>
      </c>
      <c r="C65" t="s">
        <v>77</v>
      </c>
      <c r="D65">
        <v>14.195600000000001</v>
      </c>
      <c r="E65">
        <f>AVERAGE(D65,D66)</f>
        <v>14.503250000000001</v>
      </c>
      <c r="F65">
        <f>EXP((E65-20.19)/-1.788)</f>
        <v>24.058995227244644</v>
      </c>
      <c r="I65" s="1"/>
    </row>
    <row r="66" spans="1:9" x14ac:dyDescent="0.2">
      <c r="A66">
        <v>90</v>
      </c>
      <c r="B66">
        <v>76</v>
      </c>
      <c r="C66" t="s">
        <v>77</v>
      </c>
      <c r="D66">
        <v>14.8109</v>
      </c>
      <c r="I66" s="1"/>
    </row>
    <row r="67" spans="1:9" x14ac:dyDescent="0.2">
      <c r="A67">
        <v>95</v>
      </c>
      <c r="B67">
        <v>79</v>
      </c>
      <c r="C67" t="s">
        <v>80</v>
      </c>
      <c r="D67">
        <v>35.021099999999997</v>
      </c>
      <c r="E67">
        <f>AVERAGE(D67,D68)</f>
        <v>34.254999999999995</v>
      </c>
      <c r="F67">
        <f>EXP((E67-28.652)/-1.516)</f>
        <v>2.4824845559523984E-2</v>
      </c>
      <c r="G67">
        <v>29.338100352060128</v>
      </c>
      <c r="I67" s="1">
        <f>(F67/G67)</f>
        <v>8.4616404135316747E-4</v>
      </c>
    </row>
    <row r="68" spans="1:9" x14ac:dyDescent="0.2">
      <c r="A68">
        <v>96</v>
      </c>
      <c r="B68">
        <v>79</v>
      </c>
      <c r="C68" t="s">
        <v>80</v>
      </c>
      <c r="D68">
        <v>33.488900000000001</v>
      </c>
      <c r="I68" s="1"/>
    </row>
    <row r="69" spans="1:9" x14ac:dyDescent="0.2">
      <c r="A69">
        <v>95</v>
      </c>
      <c r="B69">
        <v>79</v>
      </c>
      <c r="C69" t="s">
        <v>80</v>
      </c>
      <c r="D69">
        <v>14.1113</v>
      </c>
      <c r="E69">
        <f>AVERAGE(D69,D70)</f>
        <v>14.14855</v>
      </c>
      <c r="F69">
        <f>EXP((E69-20.19)/-1.788)</f>
        <v>29.338100352060128</v>
      </c>
      <c r="I69" s="1"/>
    </row>
    <row r="70" spans="1:9" x14ac:dyDescent="0.2">
      <c r="A70">
        <v>96</v>
      </c>
      <c r="B70">
        <v>79</v>
      </c>
      <c r="C70" t="s">
        <v>80</v>
      </c>
      <c r="D70">
        <v>14.1858</v>
      </c>
      <c r="I70" s="1"/>
    </row>
    <row r="71" spans="1:9" x14ac:dyDescent="0.2">
      <c r="A71">
        <v>87</v>
      </c>
      <c r="B71">
        <v>82</v>
      </c>
      <c r="C71" t="s">
        <v>122</v>
      </c>
      <c r="D71">
        <v>35.014099999999999</v>
      </c>
      <c r="E71">
        <f>AVERAGE(D71,D72)</f>
        <v>24.54655</v>
      </c>
      <c r="F71">
        <f>EXP((E71-29.106)/-1.468)</f>
        <v>22.329135951118182</v>
      </c>
      <c r="G71">
        <v>53.938916097722924</v>
      </c>
      <c r="I71" s="1">
        <f>(F71/G71)</f>
        <v>0.41397079449397439</v>
      </c>
    </row>
    <row r="72" spans="1:9" x14ac:dyDescent="0.2">
      <c r="A72">
        <v>87</v>
      </c>
      <c r="B72">
        <v>82</v>
      </c>
      <c r="C72" t="s">
        <v>122</v>
      </c>
      <c r="D72">
        <v>14.079000000000001</v>
      </c>
      <c r="E72">
        <f>AVERAGE(D72,D73)</f>
        <v>24.571850000000001</v>
      </c>
      <c r="F72">
        <f>EXP((E72-20.473)/-1.597)</f>
        <v>7.6796699652669359E-2</v>
      </c>
      <c r="I72" s="1"/>
    </row>
    <row r="73" spans="1:9" x14ac:dyDescent="0.2">
      <c r="A73">
        <v>88</v>
      </c>
      <c r="B73">
        <v>82</v>
      </c>
      <c r="C73" t="s">
        <v>123</v>
      </c>
      <c r="D73">
        <v>35.064700000000002</v>
      </c>
      <c r="I73" s="1"/>
    </row>
    <row r="74" spans="1:9" x14ac:dyDescent="0.2">
      <c r="A74">
        <v>88</v>
      </c>
      <c r="B74">
        <v>82</v>
      </c>
      <c r="C74" t="s">
        <v>123</v>
      </c>
      <c r="D74">
        <v>14.129799999999999</v>
      </c>
      <c r="I74" s="1"/>
    </row>
    <row r="75" spans="1:9" x14ac:dyDescent="0.2">
      <c r="A75">
        <v>93</v>
      </c>
      <c r="B75">
        <v>85</v>
      </c>
      <c r="C75" t="s">
        <v>127</v>
      </c>
      <c r="D75">
        <v>35.185400000000001</v>
      </c>
      <c r="E75">
        <f>AVERAGE(D75,D76)</f>
        <v>35.482300000000002</v>
      </c>
      <c r="F75">
        <f>EXP((E75-29.106)/-1.468)</f>
        <v>1.2990608439159716E-2</v>
      </c>
      <c r="G75">
        <v>46.87550716229913</v>
      </c>
      <c r="I75" s="1">
        <f>(F75/G75)</f>
        <v>2.7712998163799619E-4</v>
      </c>
    </row>
    <row r="76" spans="1:9" x14ac:dyDescent="0.2">
      <c r="A76">
        <v>94</v>
      </c>
      <c r="B76">
        <v>85</v>
      </c>
      <c r="C76" t="s">
        <v>127</v>
      </c>
      <c r="D76">
        <v>35.779200000000003</v>
      </c>
      <c r="I76" s="1"/>
    </row>
    <row r="77" spans="1:9" x14ac:dyDescent="0.2">
      <c r="A77">
        <v>93</v>
      </c>
      <c r="B77">
        <v>85</v>
      </c>
      <c r="C77" t="s">
        <v>127</v>
      </c>
      <c r="D77">
        <v>14.316000000000001</v>
      </c>
      <c r="E77">
        <f>AVERAGE(D77,D78)</f>
        <v>14.32855</v>
      </c>
      <c r="F77">
        <f>EXP((E77-20.473)/-1.597)</f>
        <v>46.87550716229913</v>
      </c>
      <c r="I77" s="1"/>
    </row>
    <row r="78" spans="1:9" x14ac:dyDescent="0.2">
      <c r="A78">
        <v>94</v>
      </c>
      <c r="B78">
        <v>85</v>
      </c>
      <c r="C78" t="s">
        <v>127</v>
      </c>
      <c r="D78">
        <v>14.341100000000001</v>
      </c>
      <c r="I78" s="1"/>
    </row>
    <row r="79" spans="1:9" x14ac:dyDescent="0.2">
      <c r="A79">
        <v>89</v>
      </c>
      <c r="B79">
        <v>83</v>
      </c>
      <c r="C79" t="s">
        <v>124</v>
      </c>
      <c r="D79">
        <v>34.229799999999997</v>
      </c>
      <c r="E79">
        <f>AVERAGE(D79,D80)</f>
        <v>24.1815</v>
      </c>
      <c r="F79">
        <f>EXP((E79-29.106)/-1.468)</f>
        <v>28.633118365823972</v>
      </c>
      <c r="G79">
        <v>52.161877387591232</v>
      </c>
      <c r="I79" s="1">
        <f>(F79/G79)</f>
        <v>0.54892806393957538</v>
      </c>
    </row>
    <row r="80" spans="1:9" x14ac:dyDescent="0.2">
      <c r="A80">
        <v>89</v>
      </c>
      <c r="B80">
        <v>83</v>
      </c>
      <c r="C80" t="s">
        <v>124</v>
      </c>
      <c r="D80">
        <v>14.1332</v>
      </c>
      <c r="E80">
        <f>AVERAGE(D80,D81)</f>
        <v>24.188549999999999</v>
      </c>
      <c r="F80">
        <f>EXP((E80-20.473)/-1.597)</f>
        <v>9.762896182778831E-2</v>
      </c>
      <c r="I80" s="1"/>
    </row>
    <row r="81" spans="1:9" x14ac:dyDescent="0.2">
      <c r="A81">
        <v>91</v>
      </c>
      <c r="B81">
        <v>77</v>
      </c>
      <c r="C81" t="s">
        <v>78</v>
      </c>
      <c r="D81">
        <v>34.243899999999996</v>
      </c>
      <c r="E81">
        <f>AVERAGE(D81,D82)</f>
        <v>34.56465</v>
      </c>
      <c r="F81">
        <f>EXP((E81-28.652)/-1.516)</f>
        <v>2.0238573674941192E-2</v>
      </c>
      <c r="G81">
        <v>29.804483543945729</v>
      </c>
      <c r="I81" s="1">
        <f>(F81/G81)</f>
        <v>6.7904460230287442E-4</v>
      </c>
    </row>
    <row r="82" spans="1:9" x14ac:dyDescent="0.2">
      <c r="A82">
        <v>92</v>
      </c>
      <c r="B82">
        <v>77</v>
      </c>
      <c r="C82" t="s">
        <v>78</v>
      </c>
      <c r="D82">
        <v>34.885399999999997</v>
      </c>
      <c r="I82" s="1"/>
    </row>
    <row r="83" spans="1:9" x14ac:dyDescent="0.2">
      <c r="A83">
        <v>91</v>
      </c>
      <c r="B83">
        <v>77</v>
      </c>
      <c r="C83" t="s">
        <v>78</v>
      </c>
      <c r="D83">
        <v>14.149699999999999</v>
      </c>
      <c r="E83">
        <f>AVERAGE(D83,D84)</f>
        <v>14.120349999999998</v>
      </c>
      <c r="F83">
        <f>EXP((E83-20.19)/-1.788)</f>
        <v>29.804483543945729</v>
      </c>
      <c r="I83" s="1"/>
    </row>
    <row r="84" spans="1:9" x14ac:dyDescent="0.2">
      <c r="A84">
        <v>92</v>
      </c>
      <c r="B84">
        <v>77</v>
      </c>
      <c r="C84" t="s">
        <v>78</v>
      </c>
      <c r="D84">
        <v>14.090999999999999</v>
      </c>
      <c r="I84" s="1"/>
    </row>
    <row r="85" spans="1:9" x14ac:dyDescent="0.2">
      <c r="A85">
        <v>83</v>
      </c>
      <c r="B85">
        <v>80</v>
      </c>
      <c r="C85" t="s">
        <v>120</v>
      </c>
      <c r="D85">
        <v>34.538400000000003</v>
      </c>
      <c r="E85">
        <f>AVERAGE(D85,D86)</f>
        <v>34.438950000000006</v>
      </c>
      <c r="F85">
        <f>EXP((E85-29.106)/-1.468)</f>
        <v>2.6442050143963398E-2</v>
      </c>
      <c r="G85">
        <v>51.993936880818758</v>
      </c>
      <c r="I85" s="1">
        <f>(F85/G85)</f>
        <v>5.0856026164308819E-4</v>
      </c>
    </row>
    <row r="86" spans="1:9" x14ac:dyDescent="0.2">
      <c r="A86">
        <v>84</v>
      </c>
      <c r="B86">
        <v>80</v>
      </c>
      <c r="C86" t="s">
        <v>120</v>
      </c>
      <c r="D86">
        <v>34.339500000000001</v>
      </c>
      <c r="I86" s="1"/>
    </row>
    <row r="87" spans="1:9" x14ac:dyDescent="0.2">
      <c r="A87">
        <v>83</v>
      </c>
      <c r="B87">
        <v>80</v>
      </c>
      <c r="C87" t="s">
        <v>120</v>
      </c>
      <c r="D87">
        <v>14.1058</v>
      </c>
      <c r="E87">
        <f>AVERAGE(D87,D88)</f>
        <v>14.16305</v>
      </c>
      <c r="F87">
        <f>EXP((E87-20.473)/-1.597)</f>
        <v>51.993936880818758</v>
      </c>
      <c r="I87" s="1"/>
    </row>
    <row r="88" spans="1:9" x14ac:dyDescent="0.2">
      <c r="A88">
        <v>84</v>
      </c>
      <c r="B88">
        <v>80</v>
      </c>
      <c r="C88" t="s">
        <v>120</v>
      </c>
      <c r="D88">
        <v>14.2203</v>
      </c>
      <c r="I88" s="1"/>
    </row>
    <row r="89" spans="1:9" x14ac:dyDescent="0.2">
      <c r="A89">
        <v>90</v>
      </c>
      <c r="B89">
        <v>83</v>
      </c>
      <c r="C89" t="s">
        <v>125</v>
      </c>
      <c r="D89">
        <v>33.941499999999998</v>
      </c>
      <c r="I89" s="1"/>
    </row>
    <row r="90" spans="1:9" x14ac:dyDescent="0.2">
      <c r="A90">
        <v>90</v>
      </c>
      <c r="B90">
        <v>83</v>
      </c>
      <c r="C90" t="s">
        <v>125</v>
      </c>
      <c r="D90">
        <v>14.182600000000001</v>
      </c>
      <c r="I90" s="1"/>
    </row>
    <row r="91" spans="1:9" x14ac:dyDescent="0.2">
      <c r="A91">
        <v>95</v>
      </c>
      <c r="B91">
        <v>86</v>
      </c>
      <c r="C91" t="s">
        <v>128</v>
      </c>
      <c r="D91">
        <v>35.053400000000003</v>
      </c>
      <c r="E91">
        <f>AVERAGE(D91,D92)</f>
        <v>36.225250000000003</v>
      </c>
      <c r="F91">
        <f>EXP((E91-29.106)/-1.468)</f>
        <v>7.831311073967593E-3</v>
      </c>
      <c r="G91">
        <v>46.192226280492832</v>
      </c>
      <c r="I91" s="1">
        <f>(F91/G91)</f>
        <v>1.6953742446647972E-4</v>
      </c>
    </row>
    <row r="92" spans="1:9" x14ac:dyDescent="0.2">
      <c r="A92">
        <v>96</v>
      </c>
      <c r="B92">
        <v>86</v>
      </c>
      <c r="C92" t="s">
        <v>128</v>
      </c>
      <c r="D92">
        <v>37.397100000000002</v>
      </c>
      <c r="I92" s="1"/>
    </row>
    <row r="93" spans="1:9" x14ac:dyDescent="0.2">
      <c r="A93">
        <v>95</v>
      </c>
      <c r="B93">
        <v>86</v>
      </c>
      <c r="C93" t="s">
        <v>128</v>
      </c>
      <c r="D93">
        <v>14.339600000000001</v>
      </c>
      <c r="E93">
        <f>AVERAGE(D93,D94)</f>
        <v>14.352</v>
      </c>
      <c r="F93">
        <f>EXP((E93-20.473)/-1.597)</f>
        <v>46.192226280492832</v>
      </c>
      <c r="I93" s="1"/>
    </row>
    <row r="94" spans="1:9" x14ac:dyDescent="0.2">
      <c r="A94">
        <v>96</v>
      </c>
      <c r="B94">
        <v>86</v>
      </c>
      <c r="C94" t="s">
        <v>128</v>
      </c>
      <c r="D94">
        <v>14.3644</v>
      </c>
      <c r="I94" s="1"/>
    </row>
    <row r="95" spans="1:9" x14ac:dyDescent="0.2">
      <c r="A95">
        <v>3</v>
      </c>
      <c r="B95">
        <v>13</v>
      </c>
      <c r="C95" t="s">
        <v>81</v>
      </c>
      <c r="D95">
        <v>34.490600000000001</v>
      </c>
      <c r="E95">
        <f>AVERAGE(D95,D96)</f>
        <v>24.6373</v>
      </c>
      <c r="F95">
        <f>EXP((E95-29.106)/-1.468)</f>
        <v>20.99057588218804</v>
      </c>
      <c r="G95">
        <v>33.012967483372542</v>
      </c>
      <c r="I95" s="1">
        <f>(F95/G95)</f>
        <v>0.63582820577278454</v>
      </c>
    </row>
    <row r="96" spans="1:9" x14ac:dyDescent="0.2">
      <c r="A96">
        <v>3</v>
      </c>
      <c r="B96">
        <v>13</v>
      </c>
      <c r="C96" t="s">
        <v>81</v>
      </c>
      <c r="D96">
        <v>14.784000000000001</v>
      </c>
      <c r="E96">
        <f>AVERAGE(D96,D97)</f>
        <v>23.9191</v>
      </c>
      <c r="F96">
        <f>EXP((E96-20.473)/-1.597)</f>
        <v>0.11557235618844557</v>
      </c>
      <c r="I96" s="1"/>
    </row>
    <row r="97" spans="1:9" x14ac:dyDescent="0.2">
      <c r="A97">
        <v>21</v>
      </c>
      <c r="B97">
        <v>9</v>
      </c>
      <c r="C97" t="s">
        <v>45</v>
      </c>
      <c r="D97">
        <v>33.054200000000002</v>
      </c>
      <c r="E97">
        <f>AVERAGE(D97,D98)</f>
        <v>32.583500000000001</v>
      </c>
      <c r="F97">
        <f>EXP((E97-28.652)/-1.516)</f>
        <v>7.4770060795481846E-2</v>
      </c>
      <c r="G97">
        <v>34.131793359127059</v>
      </c>
      <c r="I97" s="1">
        <f>(F97/G97)</f>
        <v>2.1906279581845605E-3</v>
      </c>
    </row>
    <row r="98" spans="1:9" x14ac:dyDescent="0.2">
      <c r="A98">
        <v>22</v>
      </c>
      <c r="B98">
        <v>9</v>
      </c>
      <c r="C98" t="s">
        <v>45</v>
      </c>
      <c r="D98">
        <v>32.1128</v>
      </c>
      <c r="I98" s="1"/>
    </row>
    <row r="99" spans="1:9" x14ac:dyDescent="0.2">
      <c r="A99">
        <v>21</v>
      </c>
      <c r="B99">
        <v>9</v>
      </c>
      <c r="C99" t="s">
        <v>45</v>
      </c>
      <c r="D99">
        <v>13.8422</v>
      </c>
      <c r="E99">
        <f>AVERAGE(D99,D100)</f>
        <v>13.87795</v>
      </c>
      <c r="F99">
        <f>EXP((E99-20.19)/-1.788)</f>
        <v>34.131793359127059</v>
      </c>
      <c r="I99" s="1"/>
    </row>
    <row r="100" spans="1:9" x14ac:dyDescent="0.2">
      <c r="A100">
        <v>22</v>
      </c>
      <c r="B100">
        <v>9</v>
      </c>
      <c r="C100" t="s">
        <v>45</v>
      </c>
      <c r="D100">
        <v>13.9137</v>
      </c>
      <c r="I100" s="1"/>
    </row>
    <row r="101" spans="1:9" x14ac:dyDescent="0.2">
      <c r="A101">
        <v>29</v>
      </c>
      <c r="B101">
        <v>12</v>
      </c>
      <c r="C101" t="s">
        <v>48</v>
      </c>
      <c r="D101">
        <v>30.964300000000001</v>
      </c>
      <c r="E101">
        <f>AVERAGE(D101,D102)</f>
        <v>31.172650000000001</v>
      </c>
      <c r="F101">
        <f>EXP((E101-28.652)/-1.516)</f>
        <v>0.18962669755551184</v>
      </c>
      <c r="G101">
        <v>33.620252398602013</v>
      </c>
      <c r="I101" s="1">
        <f>(F101/G101)</f>
        <v>5.64025205127243E-3</v>
      </c>
    </row>
    <row r="102" spans="1:9" x14ac:dyDescent="0.2">
      <c r="A102">
        <v>30</v>
      </c>
      <c r="B102">
        <v>12</v>
      </c>
      <c r="C102" t="s">
        <v>48</v>
      </c>
      <c r="D102">
        <v>31.381</v>
      </c>
      <c r="I102" s="1"/>
    </row>
    <row r="103" spans="1:9" x14ac:dyDescent="0.2">
      <c r="A103">
        <v>29</v>
      </c>
      <c r="B103">
        <v>12</v>
      </c>
      <c r="C103" t="s">
        <v>48</v>
      </c>
      <c r="D103">
        <v>13.922000000000001</v>
      </c>
      <c r="E103">
        <f>AVERAGE(D103,D104)</f>
        <v>13.904949999999999</v>
      </c>
      <c r="F103">
        <f>EXP((E103-20.19)/-1.788)</f>
        <v>33.620252398602013</v>
      </c>
      <c r="I103" s="1"/>
    </row>
    <row r="104" spans="1:9" x14ac:dyDescent="0.2">
      <c r="A104">
        <v>30</v>
      </c>
      <c r="B104">
        <v>12</v>
      </c>
      <c r="C104" t="s">
        <v>48</v>
      </c>
      <c r="D104">
        <v>13.8879</v>
      </c>
      <c r="I104" s="1"/>
    </row>
    <row r="105" spans="1:9" x14ac:dyDescent="0.2">
      <c r="A105">
        <v>7</v>
      </c>
      <c r="B105">
        <v>15</v>
      </c>
      <c r="C105" t="s">
        <v>84</v>
      </c>
      <c r="D105">
        <v>36.045499999999997</v>
      </c>
      <c r="E105">
        <f>AVERAGE(D105,D106)</f>
        <v>35.589599999999997</v>
      </c>
      <c r="F105">
        <f>EXP((E105-29.106)/-1.468)</f>
        <v>1.2074961674463746E-2</v>
      </c>
      <c r="G105">
        <v>41.457601674799996</v>
      </c>
      <c r="I105" s="1">
        <f>(F105/G105)</f>
        <v>2.9126049715035761E-4</v>
      </c>
    </row>
    <row r="106" spans="1:9" x14ac:dyDescent="0.2">
      <c r="A106">
        <v>8</v>
      </c>
      <c r="B106">
        <v>15</v>
      </c>
      <c r="C106" t="s">
        <v>84</v>
      </c>
      <c r="D106">
        <v>35.133699999999997</v>
      </c>
      <c r="I106" s="1"/>
    </row>
    <row r="107" spans="1:9" x14ac:dyDescent="0.2">
      <c r="A107">
        <v>7</v>
      </c>
      <c r="B107">
        <v>15</v>
      </c>
      <c r="C107" t="s">
        <v>84</v>
      </c>
      <c r="D107">
        <v>14.5961</v>
      </c>
      <c r="E107">
        <f>AVERAGE(D107,D108)</f>
        <v>14.524699999999999</v>
      </c>
      <c r="F107">
        <f>EXP((E107-20.473)/-1.597)</f>
        <v>41.457601674799996</v>
      </c>
      <c r="I107" s="1"/>
    </row>
    <row r="108" spans="1:9" x14ac:dyDescent="0.2">
      <c r="A108">
        <v>8</v>
      </c>
      <c r="B108">
        <v>15</v>
      </c>
      <c r="C108" t="s">
        <v>84</v>
      </c>
      <c r="D108">
        <v>14.4533</v>
      </c>
      <c r="I108" s="1"/>
    </row>
    <row r="109" spans="1:9" x14ac:dyDescent="0.2">
      <c r="A109">
        <v>15</v>
      </c>
      <c r="B109">
        <v>18</v>
      </c>
      <c r="C109" t="s">
        <v>87</v>
      </c>
      <c r="D109">
        <v>36.955199999999998</v>
      </c>
      <c r="E109">
        <f>AVERAGE(D109,D110)</f>
        <v>35.886749999999999</v>
      </c>
      <c r="F109">
        <f>EXP((E109-29.106)/-1.468)</f>
        <v>9.8622641241042242E-3</v>
      </c>
      <c r="G109">
        <v>45.171082169138963</v>
      </c>
      <c r="I109" s="1">
        <f>(F109/G109)</f>
        <v>2.1833136711615371E-4</v>
      </c>
    </row>
    <row r="110" spans="1:9" x14ac:dyDescent="0.2">
      <c r="A110">
        <v>16</v>
      </c>
      <c r="B110">
        <v>18</v>
      </c>
      <c r="C110" t="s">
        <v>87</v>
      </c>
      <c r="D110">
        <v>34.818300000000001</v>
      </c>
      <c r="I110" s="1"/>
    </row>
    <row r="111" spans="1:9" x14ac:dyDescent="0.2">
      <c r="A111">
        <v>15</v>
      </c>
      <c r="B111">
        <v>18</v>
      </c>
      <c r="C111" t="s">
        <v>87</v>
      </c>
      <c r="D111">
        <v>14.521699999999999</v>
      </c>
      <c r="E111">
        <f>AVERAGE(D111,D112)</f>
        <v>14.387699999999999</v>
      </c>
      <c r="F111">
        <f>EXP((E111-20.473)/-1.597)</f>
        <v>45.171082169138963</v>
      </c>
      <c r="I111" s="1"/>
    </row>
    <row r="112" spans="1:9" x14ac:dyDescent="0.2">
      <c r="A112">
        <v>16</v>
      </c>
      <c r="B112">
        <v>18</v>
      </c>
      <c r="C112" t="s">
        <v>87</v>
      </c>
      <c r="D112">
        <v>14.2537</v>
      </c>
      <c r="I112" s="1"/>
    </row>
    <row r="113" spans="1:9" x14ac:dyDescent="0.2">
      <c r="A113">
        <v>17</v>
      </c>
      <c r="B113">
        <v>7</v>
      </c>
      <c r="C113" t="s">
        <v>43</v>
      </c>
      <c r="D113">
        <v>32.088999999999999</v>
      </c>
      <c r="E113">
        <f>AVERAGE(D113,D114)</f>
        <v>32.172550000000001</v>
      </c>
      <c r="F113">
        <f>EXP((E113-28.652)/-1.516)</f>
        <v>9.8051489720093449E-2</v>
      </c>
      <c r="G113">
        <v>26.43952842003328</v>
      </c>
      <c r="I113" s="1">
        <f>(F113/G113)</f>
        <v>3.7085188571593301E-3</v>
      </c>
    </row>
    <row r="114" spans="1:9" x14ac:dyDescent="0.2">
      <c r="A114">
        <v>18</v>
      </c>
      <c r="B114">
        <v>7</v>
      </c>
      <c r="C114" t="s">
        <v>43</v>
      </c>
      <c r="D114">
        <v>32.256100000000004</v>
      </c>
      <c r="I114" s="1"/>
    </row>
    <row r="115" spans="1:9" x14ac:dyDescent="0.2">
      <c r="A115">
        <v>17</v>
      </c>
      <c r="B115">
        <v>7</v>
      </c>
      <c r="C115" t="s">
        <v>43</v>
      </c>
      <c r="D115">
        <v>14.3186</v>
      </c>
      <c r="E115">
        <f>AVERAGE(D115,D116)</f>
        <v>14.33455</v>
      </c>
      <c r="F115">
        <f>EXP((E115-20.19)/-1.788)</f>
        <v>26.43952842003328</v>
      </c>
      <c r="I115" s="1"/>
    </row>
    <row r="116" spans="1:9" x14ac:dyDescent="0.2">
      <c r="A116">
        <v>18</v>
      </c>
      <c r="B116">
        <v>7</v>
      </c>
      <c r="C116" t="s">
        <v>43</v>
      </c>
      <c r="D116">
        <v>14.3505</v>
      </c>
      <c r="I116" s="1"/>
    </row>
    <row r="117" spans="1:9" x14ac:dyDescent="0.2">
      <c r="A117">
        <v>23</v>
      </c>
      <c r="B117">
        <v>10</v>
      </c>
      <c r="C117" t="s">
        <v>46</v>
      </c>
      <c r="D117">
        <v>33.230400000000003</v>
      </c>
      <c r="E117">
        <f>AVERAGE(D117,D118)</f>
        <v>33.226399999999998</v>
      </c>
      <c r="F117">
        <f>EXP((E117-28.652)/-1.516)</f>
        <v>4.8927569494911095E-2</v>
      </c>
      <c r="G117">
        <v>36.659692421596674</v>
      </c>
      <c r="I117" s="1">
        <f>(F117/G117)</f>
        <v>1.3346421168031204E-3</v>
      </c>
    </row>
    <row r="118" spans="1:9" x14ac:dyDescent="0.2">
      <c r="A118">
        <v>24</v>
      </c>
      <c r="B118">
        <v>10</v>
      </c>
      <c r="C118" t="s">
        <v>46</v>
      </c>
      <c r="D118">
        <v>33.2224</v>
      </c>
      <c r="I118" s="1"/>
    </row>
    <row r="119" spans="1:9" x14ac:dyDescent="0.2">
      <c r="A119">
        <v>23</v>
      </c>
      <c r="B119">
        <v>10</v>
      </c>
      <c r="C119" t="s">
        <v>46</v>
      </c>
      <c r="D119">
        <v>13.671799999999999</v>
      </c>
      <c r="E119">
        <f>AVERAGE(D119,D120)</f>
        <v>13.7502</v>
      </c>
      <c r="F119">
        <f>EXP((E119-20.19)/-1.788)</f>
        <v>36.659692421596674</v>
      </c>
      <c r="I119" s="1"/>
    </row>
    <row r="120" spans="1:9" x14ac:dyDescent="0.2">
      <c r="A120">
        <v>24</v>
      </c>
      <c r="B120">
        <v>10</v>
      </c>
      <c r="C120" t="s">
        <v>46</v>
      </c>
      <c r="D120">
        <v>13.8286</v>
      </c>
      <c r="I120" s="1"/>
    </row>
    <row r="121" spans="1:9" x14ac:dyDescent="0.2">
      <c r="A121">
        <v>4</v>
      </c>
      <c r="B121">
        <v>13</v>
      </c>
      <c r="C121" t="s">
        <v>82</v>
      </c>
      <c r="D121">
        <v>34.8474</v>
      </c>
      <c r="I121" s="1"/>
    </row>
    <row r="122" spans="1:9" x14ac:dyDescent="0.2">
      <c r="A122">
        <v>4</v>
      </c>
      <c r="B122">
        <v>13</v>
      </c>
      <c r="C122" t="s">
        <v>82</v>
      </c>
      <c r="D122">
        <v>14.992900000000001</v>
      </c>
      <c r="I122" s="1"/>
    </row>
    <row r="123" spans="1:9" x14ac:dyDescent="0.2">
      <c r="A123">
        <v>9</v>
      </c>
      <c r="B123">
        <v>16</v>
      </c>
      <c r="C123" t="s">
        <v>85</v>
      </c>
      <c r="D123">
        <v>36.823599999999999</v>
      </c>
      <c r="E123">
        <f>AVERAGE(D123,D124)</f>
        <v>36.559750000000001</v>
      </c>
      <c r="F123">
        <f>EXP((E123-29.106)/-1.468)</f>
        <v>6.2355631945042542E-3</v>
      </c>
      <c r="G123">
        <v>6.4037766304919179</v>
      </c>
      <c r="I123" s="1">
        <f>(F123/G123)</f>
        <v>9.7373215124545306E-4</v>
      </c>
    </row>
    <row r="124" spans="1:9" x14ac:dyDescent="0.2">
      <c r="A124">
        <v>10</v>
      </c>
      <c r="B124">
        <v>16</v>
      </c>
      <c r="C124" t="s">
        <v>85</v>
      </c>
      <c r="D124">
        <v>36.295900000000003</v>
      </c>
      <c r="I124" s="1"/>
    </row>
    <row r="125" spans="1:9" x14ac:dyDescent="0.2">
      <c r="A125">
        <v>9</v>
      </c>
      <c r="B125">
        <v>16</v>
      </c>
      <c r="C125" t="s">
        <v>85</v>
      </c>
      <c r="D125">
        <v>17.7879</v>
      </c>
      <c r="E125">
        <f>AVERAGE(D125,D126)</f>
        <v>17.507550000000002</v>
      </c>
      <c r="F125">
        <f>EXP((E125-20.473)/-1.597)</f>
        <v>6.4037766304919179</v>
      </c>
      <c r="I125" s="1"/>
    </row>
    <row r="126" spans="1:9" x14ac:dyDescent="0.2">
      <c r="A126">
        <v>10</v>
      </c>
      <c r="B126">
        <v>16</v>
      </c>
      <c r="C126" t="s">
        <v>85</v>
      </c>
      <c r="D126">
        <v>17.2272</v>
      </c>
      <c r="I126" s="1"/>
    </row>
    <row r="127" spans="1:9" x14ac:dyDescent="0.2">
      <c r="A127">
        <v>19</v>
      </c>
      <c r="B127">
        <v>8</v>
      </c>
      <c r="C127" t="s">
        <v>44</v>
      </c>
      <c r="D127">
        <v>34.721600000000002</v>
      </c>
      <c r="E127">
        <f>AVERAGE(D127,D128)</f>
        <v>34.828649999999996</v>
      </c>
      <c r="F127">
        <f>EXP((E127-28.652)/-1.516)</f>
        <v>1.7003987767714487E-2</v>
      </c>
      <c r="G127">
        <v>12.43826247243053</v>
      </c>
      <c r="I127" s="1">
        <f>(F127/G127)</f>
        <v>1.3670709880422534E-3</v>
      </c>
    </row>
    <row r="128" spans="1:9" x14ac:dyDescent="0.2">
      <c r="A128">
        <v>20</v>
      </c>
      <c r="B128">
        <v>8</v>
      </c>
      <c r="C128" t="s">
        <v>44</v>
      </c>
      <c r="D128">
        <v>34.935699999999997</v>
      </c>
      <c r="I128" s="1"/>
    </row>
    <row r="129" spans="1:9" x14ac:dyDescent="0.2">
      <c r="A129">
        <v>19</v>
      </c>
      <c r="B129">
        <v>8</v>
      </c>
      <c r="C129" t="s">
        <v>44</v>
      </c>
      <c r="D129">
        <v>15.6997</v>
      </c>
      <c r="E129">
        <f>AVERAGE(D129,D130)</f>
        <v>15.68285</v>
      </c>
      <c r="F129">
        <f>EXP((E129-20.19)/-1.788)</f>
        <v>12.43826247243053</v>
      </c>
      <c r="I129" s="1"/>
    </row>
    <row r="130" spans="1:9" x14ac:dyDescent="0.2">
      <c r="A130">
        <v>20</v>
      </c>
      <c r="B130">
        <v>8</v>
      </c>
      <c r="C130" t="s">
        <v>44</v>
      </c>
      <c r="D130">
        <v>15.666</v>
      </c>
      <c r="I130" s="1"/>
    </row>
    <row r="131" spans="1:9" x14ac:dyDescent="0.2">
      <c r="A131">
        <v>27</v>
      </c>
      <c r="B131">
        <v>11</v>
      </c>
      <c r="C131" t="s">
        <v>47</v>
      </c>
      <c r="D131">
        <v>32.283200000000001</v>
      </c>
      <c r="E131">
        <f>AVERAGE(D131,D132)</f>
        <v>32.607900000000001</v>
      </c>
      <c r="F131">
        <f>EXP((E131-28.652)/-1.516)</f>
        <v>7.3576270444068087E-2</v>
      </c>
      <c r="G131">
        <v>36.48072782429923</v>
      </c>
      <c r="I131" s="1">
        <f>(F131/G131)</f>
        <v>2.0168531395105584E-3</v>
      </c>
    </row>
    <row r="132" spans="1:9" x14ac:dyDescent="0.2">
      <c r="A132">
        <v>28</v>
      </c>
      <c r="B132">
        <v>11</v>
      </c>
      <c r="C132" t="s">
        <v>47</v>
      </c>
      <c r="D132">
        <v>32.932600000000001</v>
      </c>
      <c r="I132" s="1"/>
    </row>
    <row r="133" spans="1:9" x14ac:dyDescent="0.2">
      <c r="A133">
        <v>27</v>
      </c>
      <c r="B133">
        <v>11</v>
      </c>
      <c r="C133" t="s">
        <v>47</v>
      </c>
      <c r="D133">
        <v>13.8217</v>
      </c>
      <c r="E133">
        <f>AVERAGE(D133,D134)</f>
        <v>13.758949999999999</v>
      </c>
      <c r="F133">
        <f>EXP((E133-20.19)/-1.788)</f>
        <v>36.48072782429923</v>
      </c>
      <c r="I133" s="1"/>
    </row>
    <row r="134" spans="1:9" x14ac:dyDescent="0.2">
      <c r="A134">
        <v>28</v>
      </c>
      <c r="B134">
        <v>11</v>
      </c>
      <c r="C134" t="s">
        <v>47</v>
      </c>
      <c r="D134">
        <v>13.696199999999999</v>
      </c>
      <c r="I134" s="1"/>
    </row>
    <row r="135" spans="1:9" x14ac:dyDescent="0.2">
      <c r="A135">
        <v>5</v>
      </c>
      <c r="B135">
        <v>14</v>
      </c>
      <c r="C135" t="s">
        <v>83</v>
      </c>
      <c r="D135">
        <v>35.267400000000002</v>
      </c>
      <c r="E135">
        <f>AVERAGE(D135,D136)</f>
        <v>34.902550000000005</v>
      </c>
      <c r="F135">
        <f>EXP((E135-29.106)/-1.468)</f>
        <v>1.9281608936190936E-2</v>
      </c>
      <c r="G135">
        <v>41.627986722112759</v>
      </c>
      <c r="I135" s="1">
        <f>(F135/G135)</f>
        <v>4.6318860109438245E-4</v>
      </c>
    </row>
    <row r="136" spans="1:9" x14ac:dyDescent="0.2">
      <c r="A136">
        <v>6</v>
      </c>
      <c r="B136">
        <v>14</v>
      </c>
      <c r="C136" t="s">
        <v>83</v>
      </c>
      <c r="D136">
        <v>34.537700000000001</v>
      </c>
      <c r="I136" s="1"/>
    </row>
    <row r="137" spans="1:9" x14ac:dyDescent="0.2">
      <c r="A137">
        <v>5</v>
      </c>
      <c r="B137">
        <v>14</v>
      </c>
      <c r="C137" t="s">
        <v>83</v>
      </c>
      <c r="D137">
        <v>14.527200000000001</v>
      </c>
      <c r="E137">
        <f>AVERAGE(D137,D138)</f>
        <v>14.51815</v>
      </c>
      <c r="F137">
        <f>EXP((E137-20.473)/-1.597)</f>
        <v>41.627986722112759</v>
      </c>
      <c r="I137" s="1"/>
    </row>
    <row r="138" spans="1:9" x14ac:dyDescent="0.2">
      <c r="A138">
        <v>6</v>
      </c>
      <c r="B138">
        <v>14</v>
      </c>
      <c r="C138" t="s">
        <v>83</v>
      </c>
      <c r="D138">
        <v>14.5091</v>
      </c>
      <c r="I138" s="1"/>
    </row>
    <row r="139" spans="1:9" x14ac:dyDescent="0.2">
      <c r="A139">
        <v>11</v>
      </c>
      <c r="B139">
        <v>17</v>
      </c>
      <c r="C139" t="s">
        <v>86</v>
      </c>
      <c r="D139">
        <v>36.202599999999997</v>
      </c>
      <c r="E139">
        <f>AVERAGE(D139,D140)</f>
        <v>35.902850000000001</v>
      </c>
      <c r="F139">
        <f>EXP((E139-29.106)/-1.468)</f>
        <v>9.7546926532565432E-3</v>
      </c>
      <c r="G139">
        <v>43.073122124268991</v>
      </c>
      <c r="I139" s="1">
        <f>(F139/G139)</f>
        <v>2.2646820504707246E-4</v>
      </c>
    </row>
    <row r="140" spans="1:9" x14ac:dyDescent="0.2">
      <c r="A140">
        <v>12</v>
      </c>
      <c r="B140">
        <v>17</v>
      </c>
      <c r="C140" t="s">
        <v>86</v>
      </c>
      <c r="D140">
        <v>35.603099999999998</v>
      </c>
      <c r="I140" s="1"/>
    </row>
    <row r="141" spans="1:9" x14ac:dyDescent="0.2">
      <c r="A141">
        <v>11</v>
      </c>
      <c r="B141">
        <v>17</v>
      </c>
      <c r="C141" t="s">
        <v>86</v>
      </c>
      <c r="D141">
        <v>14.3794</v>
      </c>
      <c r="E141">
        <f>AVERAGE(D141,D142)</f>
        <v>14.463650000000001</v>
      </c>
      <c r="F141">
        <f>EXP((E141-20.473)/-1.597)</f>
        <v>43.073122124268991</v>
      </c>
      <c r="I141" s="1"/>
    </row>
    <row r="142" spans="1:9" x14ac:dyDescent="0.2">
      <c r="A142">
        <v>12</v>
      </c>
      <c r="B142">
        <v>17</v>
      </c>
      <c r="C142" t="s">
        <v>86</v>
      </c>
      <c r="D142">
        <v>14.5479</v>
      </c>
      <c r="I142" s="1"/>
    </row>
    <row r="143" spans="1:9" x14ac:dyDescent="0.2">
      <c r="A143">
        <v>51</v>
      </c>
      <c r="B143">
        <v>33</v>
      </c>
      <c r="C143" t="s">
        <v>58</v>
      </c>
      <c r="D143">
        <v>32.575800000000001</v>
      </c>
      <c r="E143">
        <f>AVERAGE(D143,D144)</f>
        <v>32.269750000000002</v>
      </c>
      <c r="F143">
        <f>EXP((E143-28.652)/-1.516)</f>
        <v>9.196211060910682E-2</v>
      </c>
      <c r="G143">
        <v>34.820132842058861</v>
      </c>
      <c r="I143" s="1">
        <f>(F143/G143)</f>
        <v>2.6410614521845473E-3</v>
      </c>
    </row>
    <row r="144" spans="1:9" x14ac:dyDescent="0.2">
      <c r="A144">
        <v>52</v>
      </c>
      <c r="B144">
        <v>33</v>
      </c>
      <c r="C144" t="s">
        <v>58</v>
      </c>
      <c r="D144">
        <v>31.963699999999999</v>
      </c>
      <c r="I144" s="1"/>
    </row>
    <row r="145" spans="1:9" x14ac:dyDescent="0.2">
      <c r="A145">
        <v>51</v>
      </c>
      <c r="B145">
        <v>33</v>
      </c>
      <c r="C145" t="s">
        <v>58</v>
      </c>
      <c r="D145">
        <v>13.9216</v>
      </c>
      <c r="E145">
        <f>AVERAGE(D145,D146)</f>
        <v>13.84225</v>
      </c>
      <c r="F145">
        <f>EXP((E145-20.19)/-1.788)</f>
        <v>34.820132842058861</v>
      </c>
      <c r="I145" s="1"/>
    </row>
    <row r="146" spans="1:9" x14ac:dyDescent="0.2">
      <c r="A146">
        <v>52</v>
      </c>
      <c r="B146">
        <v>33</v>
      </c>
      <c r="C146" t="s">
        <v>58</v>
      </c>
      <c r="D146">
        <v>13.7629</v>
      </c>
      <c r="I146" s="1"/>
    </row>
    <row r="147" spans="1:9" x14ac:dyDescent="0.2">
      <c r="A147">
        <v>57</v>
      </c>
      <c r="B147">
        <v>36</v>
      </c>
      <c r="C147" t="s">
        <v>61</v>
      </c>
      <c r="D147">
        <v>32.227400000000003</v>
      </c>
      <c r="E147">
        <f>AVERAGE(D147,D148)</f>
        <v>31.999500000000001</v>
      </c>
      <c r="F147">
        <f>EXP((E147-28.652)/-1.516)</f>
        <v>0.10990779890249523</v>
      </c>
      <c r="G147">
        <v>38.198079325042606</v>
      </c>
      <c r="I147" s="1">
        <f>(F147/G147)</f>
        <v>2.8773121802079674E-3</v>
      </c>
    </row>
    <row r="148" spans="1:9" x14ac:dyDescent="0.2">
      <c r="A148">
        <v>58</v>
      </c>
      <c r="B148">
        <v>36</v>
      </c>
      <c r="C148" t="s">
        <v>61</v>
      </c>
      <c r="D148">
        <v>31.771599999999999</v>
      </c>
      <c r="I148" s="1"/>
    </row>
    <row r="149" spans="1:9" x14ac:dyDescent="0.2">
      <c r="A149">
        <v>57</v>
      </c>
      <c r="B149">
        <v>36</v>
      </c>
      <c r="C149" t="s">
        <v>61</v>
      </c>
      <c r="D149">
        <v>13.7064</v>
      </c>
      <c r="E149">
        <f>AVERAGE(D149,D150)</f>
        <v>13.6767</v>
      </c>
      <c r="F149">
        <f>EXP((E149-20.19)/-1.788)</f>
        <v>38.198079325042606</v>
      </c>
      <c r="I149" s="1"/>
    </row>
    <row r="150" spans="1:9" x14ac:dyDescent="0.2">
      <c r="A150">
        <v>58</v>
      </c>
      <c r="B150">
        <v>36</v>
      </c>
      <c r="C150" t="s">
        <v>61</v>
      </c>
      <c r="D150">
        <v>13.647</v>
      </c>
      <c r="I150" s="1"/>
    </row>
    <row r="151" spans="1:9" x14ac:dyDescent="0.2">
      <c r="A151">
        <v>35</v>
      </c>
      <c r="B151">
        <v>39</v>
      </c>
      <c r="C151" t="s">
        <v>96</v>
      </c>
      <c r="D151">
        <v>34.826799999999999</v>
      </c>
      <c r="E151">
        <f>AVERAGE(D151,D152)</f>
        <v>34.447749999999999</v>
      </c>
      <c r="F151">
        <f>EXP((E151-29.106)/-1.468)</f>
        <v>2.6284016086269263E-2</v>
      </c>
      <c r="G151">
        <v>41.232366563809748</v>
      </c>
      <c r="I151" s="1">
        <f>(F151/G151)</f>
        <v>6.3746076872868917E-4</v>
      </c>
    </row>
    <row r="152" spans="1:9" x14ac:dyDescent="0.2">
      <c r="A152">
        <v>36</v>
      </c>
      <c r="B152">
        <v>39</v>
      </c>
      <c r="C152" t="s">
        <v>96</v>
      </c>
      <c r="D152">
        <v>34.0687</v>
      </c>
      <c r="I152" s="1"/>
    </row>
    <row r="153" spans="1:9" x14ac:dyDescent="0.2">
      <c r="A153">
        <v>35</v>
      </c>
      <c r="B153">
        <v>39</v>
      </c>
      <c r="C153" t="s">
        <v>96</v>
      </c>
      <c r="D153">
        <v>14.3782</v>
      </c>
      <c r="E153">
        <f>AVERAGE(D153,D154)</f>
        <v>14.5334</v>
      </c>
      <c r="F153">
        <f>EXP((E153-20.473)/-1.597)</f>
        <v>41.232366563809748</v>
      </c>
      <c r="I153" s="1"/>
    </row>
    <row r="154" spans="1:9" x14ac:dyDescent="0.2">
      <c r="A154">
        <v>36</v>
      </c>
      <c r="B154">
        <v>39</v>
      </c>
      <c r="C154" t="s">
        <v>96</v>
      </c>
      <c r="D154">
        <v>14.688599999999999</v>
      </c>
      <c r="I154" s="1"/>
    </row>
    <row r="155" spans="1:9" x14ac:dyDescent="0.2">
      <c r="A155">
        <v>45</v>
      </c>
      <c r="B155">
        <v>31</v>
      </c>
      <c r="C155" t="s">
        <v>55</v>
      </c>
      <c r="D155">
        <v>32.045400000000001</v>
      </c>
      <c r="E155">
        <f>AVERAGE(D155,D156)</f>
        <v>32.694200000000002</v>
      </c>
      <c r="F155">
        <f>EXP((E155-28.652)/-1.516)</f>
        <v>6.9504843440368752E-2</v>
      </c>
      <c r="G155">
        <v>38.092475855538098</v>
      </c>
      <c r="I155" s="1">
        <f>(F155/G155)</f>
        <v>1.8246344423491641E-3</v>
      </c>
    </row>
    <row r="156" spans="1:9" x14ac:dyDescent="0.2">
      <c r="A156">
        <v>46</v>
      </c>
      <c r="B156">
        <v>31</v>
      </c>
      <c r="C156" t="s">
        <v>55</v>
      </c>
      <c r="D156">
        <v>33.343000000000004</v>
      </c>
      <c r="I156" s="1"/>
    </row>
    <row r="157" spans="1:9" x14ac:dyDescent="0.2">
      <c r="A157">
        <v>45</v>
      </c>
      <c r="B157">
        <v>31</v>
      </c>
      <c r="C157" t="s">
        <v>55</v>
      </c>
      <c r="D157">
        <v>13.7005</v>
      </c>
      <c r="E157">
        <f>AVERAGE(D157,D158)</f>
        <v>13.681650000000001</v>
      </c>
      <c r="F157">
        <f>EXP((E157-20.19)/-1.788)</f>
        <v>38.092475855538098</v>
      </c>
      <c r="I157" s="1"/>
    </row>
    <row r="158" spans="1:9" x14ac:dyDescent="0.2">
      <c r="A158">
        <v>46</v>
      </c>
      <c r="B158">
        <v>31</v>
      </c>
      <c r="C158" t="s">
        <v>55</v>
      </c>
      <c r="D158">
        <v>13.662800000000001</v>
      </c>
      <c r="I158" s="1"/>
    </row>
    <row r="159" spans="1:9" x14ac:dyDescent="0.2">
      <c r="A159">
        <v>53</v>
      </c>
      <c r="B159">
        <v>34</v>
      </c>
      <c r="C159" t="s">
        <v>59</v>
      </c>
      <c r="G159">
        <v>5.150772462030756E-2</v>
      </c>
      <c r="I159" s="1">
        <f>(F159/G159)</f>
        <v>0</v>
      </c>
    </row>
    <row r="160" spans="1:9" x14ac:dyDescent="0.2">
      <c r="A160">
        <v>54</v>
      </c>
      <c r="B160">
        <v>34</v>
      </c>
      <c r="C160" t="s">
        <v>59</v>
      </c>
      <c r="I160" s="1"/>
    </row>
    <row r="161" spans="1:9" x14ac:dyDescent="0.2">
      <c r="A161">
        <v>53</v>
      </c>
      <c r="B161">
        <v>34</v>
      </c>
      <c r="C161" t="s">
        <v>59</v>
      </c>
      <c r="D161">
        <v>26.363900000000001</v>
      </c>
      <c r="E161">
        <f>AVERAGE(D161,D162)</f>
        <v>25.49325</v>
      </c>
      <c r="F161">
        <f>EXP((E161-20.19)/-1.788)</f>
        <v>5.150772462030756E-2</v>
      </c>
      <c r="I161" s="1"/>
    </row>
    <row r="162" spans="1:9" x14ac:dyDescent="0.2">
      <c r="A162">
        <v>54</v>
      </c>
      <c r="B162">
        <v>34</v>
      </c>
      <c r="C162" t="s">
        <v>59</v>
      </c>
      <c r="D162">
        <v>24.622599999999998</v>
      </c>
      <c r="I162" s="1"/>
    </row>
    <row r="163" spans="1:9" x14ac:dyDescent="0.2">
      <c r="A163">
        <v>31</v>
      </c>
      <c r="B163">
        <v>37</v>
      </c>
      <c r="C163" t="s">
        <v>94</v>
      </c>
      <c r="D163">
        <v>35.496400000000001</v>
      </c>
      <c r="E163">
        <f>AVERAGE(D163,D164)</f>
        <v>34.99</v>
      </c>
      <c r="F163">
        <f>EXP((E163-29.106)/-1.468)</f>
        <v>1.8166530036771683E-2</v>
      </c>
      <c r="G163">
        <v>44.304090955442895</v>
      </c>
      <c r="I163" s="1">
        <f>(F163/G163)</f>
        <v>4.10041818825308E-4</v>
      </c>
    </row>
    <row r="164" spans="1:9" x14ac:dyDescent="0.2">
      <c r="A164">
        <v>32</v>
      </c>
      <c r="B164">
        <v>37</v>
      </c>
      <c r="C164" t="s">
        <v>94</v>
      </c>
      <c r="D164">
        <v>34.483600000000003</v>
      </c>
      <c r="I164" s="1"/>
    </row>
    <row r="165" spans="1:9" x14ac:dyDescent="0.2">
      <c r="A165">
        <v>31</v>
      </c>
      <c r="B165">
        <v>37</v>
      </c>
      <c r="C165" t="s">
        <v>94</v>
      </c>
      <c r="D165">
        <v>14.4655</v>
      </c>
      <c r="E165">
        <f>AVERAGE(D165,D166)</f>
        <v>14.41865</v>
      </c>
      <c r="F165">
        <f>EXP((E165-20.473)/-1.597)</f>
        <v>44.304090955442895</v>
      </c>
      <c r="I165" s="1"/>
    </row>
    <row r="166" spans="1:9" x14ac:dyDescent="0.2">
      <c r="A166">
        <v>32</v>
      </c>
      <c r="B166">
        <v>37</v>
      </c>
      <c r="C166" t="s">
        <v>94</v>
      </c>
      <c r="D166">
        <v>14.3718</v>
      </c>
      <c r="I166" s="1"/>
    </row>
    <row r="167" spans="1:9" x14ac:dyDescent="0.2">
      <c r="A167">
        <v>47</v>
      </c>
      <c r="B167">
        <v>32</v>
      </c>
      <c r="C167" t="s">
        <v>56</v>
      </c>
      <c r="D167">
        <v>34.165599999999998</v>
      </c>
      <c r="E167">
        <f>AVERAGE(D167,D168)</f>
        <v>23.968999999999998</v>
      </c>
      <c r="F167">
        <f>EXP((E167-28.652)/-1.516)</f>
        <v>21.956212562301019</v>
      </c>
      <c r="G167">
        <v>35.978224133045913</v>
      </c>
      <c r="I167" s="1">
        <f>(F167/G167)</f>
        <v>0.61026393301425597</v>
      </c>
    </row>
    <row r="168" spans="1:9" x14ac:dyDescent="0.2">
      <c r="A168">
        <v>47</v>
      </c>
      <c r="B168">
        <v>32</v>
      </c>
      <c r="C168" t="s">
        <v>56</v>
      </c>
      <c r="D168">
        <v>13.772399999999999</v>
      </c>
      <c r="E168">
        <f>AVERAGE(D168,D169)</f>
        <v>23.888299999999997</v>
      </c>
      <c r="F168">
        <f>EXP((E168-20.19)/-1.788)</f>
        <v>0.12638778401038825</v>
      </c>
      <c r="I168" s="1"/>
    </row>
    <row r="169" spans="1:9" x14ac:dyDescent="0.2">
      <c r="A169">
        <v>48</v>
      </c>
      <c r="B169">
        <v>32</v>
      </c>
      <c r="C169" t="s">
        <v>57</v>
      </c>
      <c r="D169">
        <v>34.004199999999997</v>
      </c>
      <c r="I169" s="1"/>
    </row>
    <row r="170" spans="1:9" x14ac:dyDescent="0.2">
      <c r="A170">
        <v>48</v>
      </c>
      <c r="B170">
        <v>32</v>
      </c>
      <c r="C170" t="s">
        <v>57</v>
      </c>
      <c r="D170">
        <v>13.7951</v>
      </c>
      <c r="I170" s="1"/>
    </row>
    <row r="171" spans="1:9" x14ac:dyDescent="0.2">
      <c r="A171">
        <v>55</v>
      </c>
      <c r="B171">
        <v>35</v>
      </c>
      <c r="C171" t="s">
        <v>60</v>
      </c>
      <c r="D171">
        <v>32.364899999999999</v>
      </c>
      <c r="E171">
        <f>AVERAGE(D171,D172)</f>
        <v>32.7746</v>
      </c>
      <c r="F171">
        <f>EXP((E171-28.652)/-1.516)</f>
        <v>6.5914743322909725E-2</v>
      </c>
      <c r="G171">
        <v>36.070904728672289</v>
      </c>
      <c r="I171" s="1">
        <f>(F171/G171)</f>
        <v>1.8273659565437781E-3</v>
      </c>
    </row>
    <row r="172" spans="1:9" x14ac:dyDescent="0.2">
      <c r="A172">
        <v>56</v>
      </c>
      <c r="B172">
        <v>35</v>
      </c>
      <c r="C172" t="s">
        <v>60</v>
      </c>
      <c r="D172">
        <v>33.1843</v>
      </c>
      <c r="I172" s="1"/>
    </row>
    <row r="173" spans="1:9" x14ac:dyDescent="0.2">
      <c r="A173">
        <v>55</v>
      </c>
      <c r="B173">
        <v>35</v>
      </c>
      <c r="C173" t="s">
        <v>60</v>
      </c>
      <c r="D173">
        <v>13.8362</v>
      </c>
      <c r="E173">
        <f>AVERAGE(D173,D174)</f>
        <v>13.77915</v>
      </c>
      <c r="F173">
        <f>EXP((E173-20.19)/-1.788)</f>
        <v>36.070904728672289</v>
      </c>
      <c r="I173" s="1"/>
    </row>
    <row r="174" spans="1:9" x14ac:dyDescent="0.2">
      <c r="A174">
        <v>56</v>
      </c>
      <c r="B174">
        <v>35</v>
      </c>
      <c r="C174" t="s">
        <v>60</v>
      </c>
      <c r="D174">
        <v>13.722099999999999</v>
      </c>
      <c r="I174" s="1"/>
    </row>
    <row r="175" spans="1:9" x14ac:dyDescent="0.2">
      <c r="A175">
        <v>33</v>
      </c>
      <c r="B175">
        <v>38</v>
      </c>
      <c r="C175" t="s">
        <v>95</v>
      </c>
      <c r="D175">
        <v>35.357599999999998</v>
      </c>
      <c r="E175">
        <f>AVERAGE(D175,D176)</f>
        <v>35.31915</v>
      </c>
      <c r="F175">
        <f>EXP((E175-29.106)/-1.468)</f>
        <v>1.4517637227951491E-2</v>
      </c>
      <c r="G175">
        <v>47.737486479110949</v>
      </c>
      <c r="I175" s="1">
        <f>(F175/G175)</f>
        <v>3.0411398460000912E-4</v>
      </c>
    </row>
    <row r="176" spans="1:9" x14ac:dyDescent="0.2">
      <c r="A176">
        <v>34</v>
      </c>
      <c r="B176">
        <v>38</v>
      </c>
      <c r="C176" t="s">
        <v>95</v>
      </c>
      <c r="D176">
        <v>35.280700000000003</v>
      </c>
      <c r="I176" s="1"/>
    </row>
    <row r="177" spans="1:9" x14ac:dyDescent="0.2">
      <c r="A177">
        <v>33</v>
      </c>
      <c r="B177">
        <v>38</v>
      </c>
      <c r="C177" t="s">
        <v>95</v>
      </c>
      <c r="D177">
        <v>14.359500000000001</v>
      </c>
      <c r="E177">
        <f>AVERAGE(D177,D178)</f>
        <v>14.29945</v>
      </c>
      <c r="F177">
        <f>EXP((E177-20.473)/-1.597)</f>
        <v>47.737486479110949</v>
      </c>
      <c r="I177" s="1"/>
    </row>
    <row r="178" spans="1:9" x14ac:dyDescent="0.2">
      <c r="A178">
        <v>34</v>
      </c>
      <c r="B178">
        <v>38</v>
      </c>
      <c r="C178" t="s">
        <v>95</v>
      </c>
      <c r="D178">
        <v>14.2394</v>
      </c>
      <c r="I178" s="1"/>
    </row>
    <row r="179" spans="1:9" x14ac:dyDescent="0.2">
      <c r="A179">
        <v>73</v>
      </c>
      <c r="B179" t="s">
        <v>31</v>
      </c>
      <c r="C179" t="s">
        <v>140</v>
      </c>
      <c r="D179">
        <v>36.708300000000001</v>
      </c>
      <c r="E179">
        <f>AVERAGE(D179,D180)</f>
        <v>36.174250000000001</v>
      </c>
      <c r="F179">
        <f>EXP((E179-30.974)/-1.804)</f>
        <v>5.5987773008548306E-2</v>
      </c>
      <c r="G179">
        <v>48.225021455551527</v>
      </c>
      <c r="I179" s="1">
        <f>F179/G179</f>
        <v>1.1609693747912922E-3</v>
      </c>
    </row>
    <row r="180" spans="1:9" x14ac:dyDescent="0.2">
      <c r="A180">
        <v>74</v>
      </c>
      <c r="B180" t="s">
        <v>31</v>
      </c>
      <c r="C180" t="s">
        <v>140</v>
      </c>
      <c r="D180">
        <v>35.6402</v>
      </c>
      <c r="I180" s="1"/>
    </row>
    <row r="181" spans="1:9" x14ac:dyDescent="0.2">
      <c r="A181">
        <v>79</v>
      </c>
      <c r="B181" t="s">
        <v>34</v>
      </c>
      <c r="C181" t="s">
        <v>143</v>
      </c>
      <c r="D181">
        <v>34.878500000000003</v>
      </c>
      <c r="E181">
        <f>AVERAGE(D181,D182)</f>
        <v>34.878250000000001</v>
      </c>
      <c r="F181">
        <f>EXP((E181-30.974)/-1.804)</f>
        <v>0.11483965779816493</v>
      </c>
      <c r="G181">
        <v>56.511400165213196</v>
      </c>
      <c r="I181" s="1">
        <f>F181/G181</f>
        <v>2.0321502822868817E-3</v>
      </c>
    </row>
    <row r="182" spans="1:9" x14ac:dyDescent="0.2">
      <c r="A182">
        <v>80</v>
      </c>
      <c r="B182" t="s">
        <v>34</v>
      </c>
      <c r="C182" t="s">
        <v>143</v>
      </c>
      <c r="D182">
        <v>34.878</v>
      </c>
      <c r="I182" s="1"/>
    </row>
    <row r="183" spans="1:9" x14ac:dyDescent="0.2">
      <c r="A183">
        <v>69</v>
      </c>
      <c r="B183" t="s">
        <v>29</v>
      </c>
      <c r="C183" t="s">
        <v>138</v>
      </c>
      <c r="D183">
        <v>33.903500000000001</v>
      </c>
      <c r="E183">
        <f>AVERAGE(D183,D184)</f>
        <v>34.111249999999998</v>
      </c>
      <c r="F183">
        <f>EXP((E183-30.974)/-1.804)</f>
        <v>0.17568685415377386</v>
      </c>
      <c r="G183">
        <v>59.504049097326273</v>
      </c>
      <c r="I183" s="1">
        <f>F183/G183</f>
        <v>2.952519312869216E-3</v>
      </c>
    </row>
    <row r="184" spans="1:9" x14ac:dyDescent="0.2">
      <c r="A184">
        <v>70</v>
      </c>
      <c r="B184" t="s">
        <v>29</v>
      </c>
      <c r="C184" t="s">
        <v>138</v>
      </c>
      <c r="D184">
        <v>34.319000000000003</v>
      </c>
      <c r="I184" s="1"/>
    </row>
    <row r="185" spans="1:9" x14ac:dyDescent="0.2">
      <c r="A185">
        <v>75</v>
      </c>
      <c r="B185" t="s">
        <v>32</v>
      </c>
      <c r="C185" t="s">
        <v>141</v>
      </c>
      <c r="D185">
        <v>34.606299999999997</v>
      </c>
      <c r="E185">
        <f>AVERAGE(D185,D186)</f>
        <v>34.616749999999996</v>
      </c>
      <c r="F185">
        <f>EXP((E185-30.974)/-1.804)</f>
        <v>0.13275330145581604</v>
      </c>
      <c r="G185">
        <v>56.561910420741341</v>
      </c>
      <c r="I185" s="1">
        <f>F185/G185</f>
        <v>2.3470441586629152E-3</v>
      </c>
    </row>
    <row r="186" spans="1:9" x14ac:dyDescent="0.2">
      <c r="A186">
        <v>76</v>
      </c>
      <c r="B186" t="s">
        <v>32</v>
      </c>
      <c r="C186" t="s">
        <v>141</v>
      </c>
      <c r="D186">
        <v>34.627200000000002</v>
      </c>
      <c r="I186" s="1"/>
    </row>
    <row r="187" spans="1:9" x14ac:dyDescent="0.2">
      <c r="A187">
        <v>71</v>
      </c>
      <c r="B187" t="s">
        <v>30</v>
      </c>
      <c r="C187" t="s">
        <v>139</v>
      </c>
      <c r="D187">
        <v>34.242800000000003</v>
      </c>
      <c r="E187">
        <f>AVERAGE(D187,D188)</f>
        <v>34.403700000000001</v>
      </c>
      <c r="F187">
        <f>EXP((E187-30.974)/-1.804)</f>
        <v>0.14939461071045002</v>
      </c>
      <c r="G187">
        <v>60.653394393419092</v>
      </c>
      <c r="I187" s="1">
        <f>F187/G187</f>
        <v>2.4630873870211518E-3</v>
      </c>
    </row>
    <row r="188" spans="1:9" x14ac:dyDescent="0.2">
      <c r="A188">
        <v>72</v>
      </c>
      <c r="B188" t="s">
        <v>30</v>
      </c>
      <c r="C188" t="s">
        <v>139</v>
      </c>
      <c r="D188">
        <v>34.564599999999999</v>
      </c>
      <c r="I188" s="1"/>
    </row>
    <row r="189" spans="1:9" x14ac:dyDescent="0.2">
      <c r="A189">
        <v>77</v>
      </c>
      <c r="B189" t="s">
        <v>33</v>
      </c>
      <c r="C189" t="s">
        <v>142</v>
      </c>
      <c r="D189">
        <v>34.766500000000001</v>
      </c>
      <c r="E189">
        <f>AVERAGE(D189,D190)</f>
        <v>34.728000000000002</v>
      </c>
      <c r="F189">
        <f>EXP((E189-30.974)/-1.804)</f>
        <v>0.12481392336337689</v>
      </c>
      <c r="G189">
        <v>59.094837065973685</v>
      </c>
      <c r="I189" s="1">
        <f>F189/G189</f>
        <v>2.1120952279474804E-3</v>
      </c>
    </row>
    <row r="190" spans="1:9" x14ac:dyDescent="0.2">
      <c r="A190">
        <v>78</v>
      </c>
      <c r="B190" t="s">
        <v>33</v>
      </c>
      <c r="C190" t="s">
        <v>142</v>
      </c>
      <c r="D190">
        <v>34.689500000000002</v>
      </c>
      <c r="I190" s="1"/>
    </row>
    <row r="191" spans="1:9" x14ac:dyDescent="0.2">
      <c r="A191">
        <v>7</v>
      </c>
      <c r="B191">
        <v>3</v>
      </c>
      <c r="C191" t="s">
        <v>38</v>
      </c>
      <c r="D191">
        <v>33.233499999999999</v>
      </c>
      <c r="E191">
        <f>AVERAGE(D191,D192)</f>
        <v>32.882000000000005</v>
      </c>
      <c r="F191">
        <f>EXP((E191-28.652)/-1.516)</f>
        <v>6.1406630134112808E-2</v>
      </c>
      <c r="G191">
        <v>31.205801618678944</v>
      </c>
      <c r="I191" s="1">
        <f>(F191/G191)</f>
        <v>1.967795312053656E-3</v>
      </c>
    </row>
    <row r="192" spans="1:9" x14ac:dyDescent="0.2">
      <c r="A192">
        <v>8</v>
      </c>
      <c r="B192">
        <v>3</v>
      </c>
      <c r="C192" t="s">
        <v>38</v>
      </c>
      <c r="D192">
        <v>32.530500000000004</v>
      </c>
      <c r="I192" s="1"/>
    </row>
    <row r="193" spans="1:9" x14ac:dyDescent="0.2">
      <c r="A193">
        <v>7</v>
      </c>
      <c r="B193">
        <v>3</v>
      </c>
      <c r="C193" t="s">
        <v>38</v>
      </c>
      <c r="D193">
        <v>13.9856</v>
      </c>
      <c r="E193">
        <f>AVERAGE(D193,D194)</f>
        <v>14.0382</v>
      </c>
      <c r="F193">
        <f>EXP((E193-20.19)/-1.788)</f>
        <v>31.205801618678944</v>
      </c>
      <c r="I193" s="1"/>
    </row>
    <row r="194" spans="1:9" x14ac:dyDescent="0.2">
      <c r="A194">
        <v>8</v>
      </c>
      <c r="B194">
        <v>3</v>
      </c>
      <c r="C194" t="s">
        <v>38</v>
      </c>
      <c r="D194">
        <v>14.0908</v>
      </c>
      <c r="I194" s="1"/>
    </row>
    <row r="195" spans="1:9" x14ac:dyDescent="0.2">
      <c r="A195">
        <v>15</v>
      </c>
      <c r="B195">
        <v>6</v>
      </c>
      <c r="C195" t="s">
        <v>42</v>
      </c>
      <c r="D195">
        <v>31.059699999999999</v>
      </c>
      <c r="E195">
        <f>AVERAGE(D195,D196)</f>
        <v>31.605499999999999</v>
      </c>
      <c r="F195">
        <f>EXP((E195-28.652)/-1.516)</f>
        <v>0.14252768786199196</v>
      </c>
      <c r="G195">
        <v>31.52330360658932</v>
      </c>
      <c r="I195" s="1">
        <f>(F195/G195)</f>
        <v>4.5213436269477599E-3</v>
      </c>
    </row>
    <row r="196" spans="1:9" x14ac:dyDescent="0.2">
      <c r="A196">
        <v>16</v>
      </c>
      <c r="B196">
        <v>6</v>
      </c>
      <c r="C196" t="s">
        <v>42</v>
      </c>
      <c r="D196">
        <v>32.151299999999999</v>
      </c>
      <c r="I196" s="1"/>
    </row>
    <row r="197" spans="1:9" x14ac:dyDescent="0.2">
      <c r="A197">
        <v>15</v>
      </c>
      <c r="B197">
        <v>6</v>
      </c>
      <c r="C197" t="s">
        <v>42</v>
      </c>
      <c r="D197">
        <v>14.023199999999999</v>
      </c>
      <c r="E197">
        <f>AVERAGE(D197,D198)</f>
        <v>14.020099999999999</v>
      </c>
      <c r="F197">
        <f>EXP((E197-20.19)/-1.788)</f>
        <v>31.52330360658932</v>
      </c>
      <c r="I197" s="1"/>
    </row>
    <row r="198" spans="1:9" x14ac:dyDescent="0.2">
      <c r="A198">
        <v>16</v>
      </c>
      <c r="B198">
        <v>6</v>
      </c>
      <c r="C198" t="s">
        <v>42</v>
      </c>
      <c r="D198">
        <v>14.016999999999999</v>
      </c>
      <c r="I198" s="1"/>
    </row>
    <row r="199" spans="1:9" x14ac:dyDescent="0.2">
      <c r="A199">
        <v>3</v>
      </c>
      <c r="B199">
        <v>1</v>
      </c>
      <c r="C199" t="s">
        <v>36</v>
      </c>
      <c r="D199">
        <v>32.227899999999998</v>
      </c>
      <c r="E199">
        <f>AVERAGE(D199,D200)</f>
        <v>32.21</v>
      </c>
      <c r="F199">
        <f>EXP((E199-28.652)/-1.516)</f>
        <v>9.565898041538444E-2</v>
      </c>
      <c r="G199">
        <v>36.569589323979663</v>
      </c>
      <c r="I199" s="1">
        <f>(F199/G199)</f>
        <v>2.6158067996858328E-3</v>
      </c>
    </row>
    <row r="200" spans="1:9" x14ac:dyDescent="0.2">
      <c r="A200">
        <v>4</v>
      </c>
      <c r="B200">
        <v>1</v>
      </c>
      <c r="C200" t="s">
        <v>36</v>
      </c>
      <c r="D200">
        <v>32.192100000000003</v>
      </c>
      <c r="I200" s="1"/>
    </row>
    <row r="201" spans="1:9" x14ac:dyDescent="0.2">
      <c r="A201">
        <v>3</v>
      </c>
      <c r="B201">
        <v>1</v>
      </c>
      <c r="C201" t="s">
        <v>36</v>
      </c>
      <c r="D201">
        <v>13.8055</v>
      </c>
      <c r="E201">
        <f>AVERAGE(D201,D202)</f>
        <v>13.7546</v>
      </c>
      <c r="F201">
        <f>EXP((E201-20.19)/-1.788)</f>
        <v>36.569589323979663</v>
      </c>
      <c r="I201" s="1"/>
    </row>
    <row r="202" spans="1:9" x14ac:dyDescent="0.2">
      <c r="A202">
        <v>4</v>
      </c>
      <c r="B202">
        <v>1</v>
      </c>
      <c r="C202" t="s">
        <v>36</v>
      </c>
      <c r="D202">
        <v>13.7037</v>
      </c>
      <c r="I202" s="1"/>
    </row>
    <row r="203" spans="1:9" x14ac:dyDescent="0.2">
      <c r="A203">
        <v>9</v>
      </c>
      <c r="B203">
        <v>4</v>
      </c>
      <c r="C203" t="s">
        <v>39</v>
      </c>
      <c r="D203">
        <v>32.287799999999997</v>
      </c>
      <c r="E203">
        <f>AVERAGE(D203,D204)</f>
        <v>23.003499999999999</v>
      </c>
      <c r="F203">
        <f>EXP((E203-28.652)/-1.516)</f>
        <v>41.509548406227658</v>
      </c>
      <c r="G203">
        <v>36.577771355341426</v>
      </c>
      <c r="I203" s="1">
        <f>(F203/G203)</f>
        <v>1.1348298944453337</v>
      </c>
    </row>
    <row r="204" spans="1:9" x14ac:dyDescent="0.2">
      <c r="A204">
        <v>9</v>
      </c>
      <c r="B204">
        <v>4</v>
      </c>
      <c r="C204" t="s">
        <v>39</v>
      </c>
      <c r="D204">
        <v>13.719200000000001</v>
      </c>
      <c r="E204">
        <f>AVERAGE(D204,D205)</f>
        <v>22.73405</v>
      </c>
      <c r="F204">
        <f>EXP((E204-20.19)/-1.788)</f>
        <v>0.24102689453132875</v>
      </c>
      <c r="I204" s="1"/>
    </row>
    <row r="205" spans="1:9" x14ac:dyDescent="0.2">
      <c r="A205">
        <v>10</v>
      </c>
      <c r="B205">
        <v>4</v>
      </c>
      <c r="C205" t="s">
        <v>40</v>
      </c>
      <c r="D205">
        <v>31.748899999999999</v>
      </c>
      <c r="I205" s="1"/>
    </row>
    <row r="206" spans="1:9" x14ac:dyDescent="0.2">
      <c r="A206">
        <v>10</v>
      </c>
      <c r="B206">
        <v>4</v>
      </c>
      <c r="C206" t="s">
        <v>40</v>
      </c>
      <c r="D206">
        <v>13.789199999999999</v>
      </c>
      <c r="I206" s="1"/>
    </row>
    <row r="207" spans="1:9" x14ac:dyDescent="0.2">
      <c r="A207">
        <v>5</v>
      </c>
      <c r="B207">
        <v>2</v>
      </c>
      <c r="C207" t="s">
        <v>37</v>
      </c>
      <c r="D207">
        <v>32.620399999999997</v>
      </c>
      <c r="E207">
        <f>AVERAGE(D207,D208)</f>
        <v>32.612250000000003</v>
      </c>
      <c r="F207">
        <f>EXP((E207-28.652)/-1.516)</f>
        <v>7.3365453800960462E-2</v>
      </c>
      <c r="G207">
        <v>34.571751319702805</v>
      </c>
      <c r="I207" s="1">
        <f>(F207/G207)</f>
        <v>2.1221214141717119E-3</v>
      </c>
    </row>
    <row r="208" spans="1:9" x14ac:dyDescent="0.2">
      <c r="A208">
        <v>6</v>
      </c>
      <c r="B208">
        <v>2</v>
      </c>
      <c r="C208" t="s">
        <v>37</v>
      </c>
      <c r="D208">
        <v>32.604100000000003</v>
      </c>
      <c r="I208" s="1"/>
    </row>
    <row r="209" spans="1:9" x14ac:dyDescent="0.2">
      <c r="A209">
        <v>5</v>
      </c>
      <c r="B209">
        <v>2</v>
      </c>
      <c r="C209" t="s">
        <v>37</v>
      </c>
      <c r="D209">
        <v>13.8696</v>
      </c>
      <c r="E209">
        <f>AVERAGE(D209,D210)</f>
        <v>13.85505</v>
      </c>
      <c r="F209">
        <f>EXP((E209-20.19)/-1.788)</f>
        <v>34.571751319702805</v>
      </c>
      <c r="I209" s="1"/>
    </row>
    <row r="210" spans="1:9" x14ac:dyDescent="0.2">
      <c r="A210">
        <v>6</v>
      </c>
      <c r="B210">
        <v>2</v>
      </c>
      <c r="C210" t="s">
        <v>37</v>
      </c>
      <c r="D210">
        <v>13.8405</v>
      </c>
      <c r="I210" s="1"/>
    </row>
    <row r="211" spans="1:9" x14ac:dyDescent="0.2">
      <c r="A211">
        <v>11</v>
      </c>
      <c r="B211">
        <v>5</v>
      </c>
      <c r="C211" t="s">
        <v>41</v>
      </c>
      <c r="D211">
        <v>34.447800000000001</v>
      </c>
      <c r="E211">
        <f>AVERAGE(D211,D212)</f>
        <v>34.36215</v>
      </c>
      <c r="F211">
        <f>EXP((E211-28.652)/-1.516)</f>
        <v>2.313081171478349E-2</v>
      </c>
      <c r="G211">
        <v>7.2876831419131891</v>
      </c>
      <c r="I211" s="1">
        <f>(F211/G211)</f>
        <v>3.1739595786969281E-3</v>
      </c>
    </row>
    <row r="212" spans="1:9" x14ac:dyDescent="0.2">
      <c r="A212">
        <v>12</v>
      </c>
      <c r="B212">
        <v>5</v>
      </c>
      <c r="C212" t="s">
        <v>41</v>
      </c>
      <c r="D212">
        <v>34.276499999999999</v>
      </c>
      <c r="I212" s="1"/>
    </row>
    <row r="213" spans="1:9" x14ac:dyDescent="0.2">
      <c r="A213">
        <v>11</v>
      </c>
      <c r="B213">
        <v>5</v>
      </c>
      <c r="C213" t="s">
        <v>41</v>
      </c>
      <c r="D213">
        <v>16.536999999999999</v>
      </c>
      <c r="E213">
        <f>AVERAGE(D213,D214)</f>
        <v>16.6387</v>
      </c>
      <c r="F213">
        <f>EXP((E213-20.19)/-1.788)</f>
        <v>7.2876831419131891</v>
      </c>
      <c r="I213" s="1"/>
    </row>
    <row r="214" spans="1:9" x14ac:dyDescent="0.2">
      <c r="A214">
        <v>12</v>
      </c>
      <c r="B214">
        <v>5</v>
      </c>
      <c r="C214" t="s">
        <v>41</v>
      </c>
      <c r="D214">
        <v>16.740400000000001</v>
      </c>
      <c r="I214" s="1"/>
    </row>
    <row r="215" spans="1:9" x14ac:dyDescent="0.2">
      <c r="A215">
        <v>21</v>
      </c>
      <c r="B215">
        <v>21</v>
      </c>
      <c r="C215" t="s">
        <v>90</v>
      </c>
      <c r="D215">
        <v>36.372900000000001</v>
      </c>
      <c r="E215">
        <f>AVERAGE(D215,D216)</f>
        <v>35.718500000000006</v>
      </c>
      <c r="F215">
        <f>EXP((E215-29.106)/-1.468)</f>
        <v>1.1059916939406788E-2</v>
      </c>
      <c r="G215">
        <v>15.516299401688046</v>
      </c>
      <c r="I215" s="1">
        <f>(F215/G215)</f>
        <v>7.1279347304960868E-4</v>
      </c>
    </row>
    <row r="216" spans="1:9" x14ac:dyDescent="0.2">
      <c r="A216">
        <v>22</v>
      </c>
      <c r="B216">
        <v>21</v>
      </c>
      <c r="C216" t="s">
        <v>90</v>
      </c>
      <c r="D216">
        <v>35.064100000000003</v>
      </c>
      <c r="I216" s="1"/>
    </row>
    <row r="217" spans="1:9" x14ac:dyDescent="0.2">
      <c r="A217">
        <v>21</v>
      </c>
      <c r="B217">
        <v>21</v>
      </c>
      <c r="C217" t="s">
        <v>90</v>
      </c>
      <c r="D217">
        <v>15.732200000000001</v>
      </c>
      <c r="E217">
        <f>AVERAGE(D217,D218)</f>
        <v>16.094200000000001</v>
      </c>
      <c r="F217">
        <f>EXP((E217-20.473)/-1.597)</f>
        <v>15.516299401688046</v>
      </c>
      <c r="I217" s="1"/>
    </row>
    <row r="218" spans="1:9" x14ac:dyDescent="0.2">
      <c r="A218">
        <v>22</v>
      </c>
      <c r="B218">
        <v>21</v>
      </c>
      <c r="C218" t="s">
        <v>90</v>
      </c>
      <c r="D218">
        <v>16.456199999999999</v>
      </c>
      <c r="I218" s="1"/>
    </row>
    <row r="219" spans="1:9" x14ac:dyDescent="0.2">
      <c r="A219">
        <v>29</v>
      </c>
      <c r="B219">
        <v>24</v>
      </c>
      <c r="C219" t="s">
        <v>93</v>
      </c>
      <c r="D219">
        <v>35.927199999999999</v>
      </c>
      <c r="E219">
        <f>AVERAGE(D219,D220)</f>
        <v>35.890900000000002</v>
      </c>
      <c r="F219">
        <f>EXP((E219-29.106)/-1.468)</f>
        <v>9.8344231167434015E-3</v>
      </c>
      <c r="G219">
        <v>10.498709534694282</v>
      </c>
      <c r="I219" s="1">
        <f>(F219/G219)</f>
        <v>9.3672685049951481E-4</v>
      </c>
    </row>
    <row r="220" spans="1:9" x14ac:dyDescent="0.2">
      <c r="A220">
        <v>30</v>
      </c>
      <c r="B220">
        <v>24</v>
      </c>
      <c r="C220" t="s">
        <v>93</v>
      </c>
      <c r="D220">
        <v>35.854599999999998</v>
      </c>
      <c r="I220" s="1"/>
    </row>
    <row r="221" spans="1:9" x14ac:dyDescent="0.2">
      <c r="A221">
        <v>29</v>
      </c>
      <c r="B221">
        <v>24</v>
      </c>
      <c r="C221" t="s">
        <v>93</v>
      </c>
      <c r="D221">
        <v>16.555800000000001</v>
      </c>
      <c r="E221">
        <f>AVERAGE(D221,D222)</f>
        <v>16.718049999999998</v>
      </c>
      <c r="F221">
        <f>EXP((E221-20.473)/-1.597)</f>
        <v>10.498709534694282</v>
      </c>
      <c r="I221" s="1"/>
    </row>
    <row r="222" spans="1:9" x14ac:dyDescent="0.2">
      <c r="A222">
        <v>30</v>
      </c>
      <c r="B222">
        <v>24</v>
      </c>
      <c r="C222" t="s">
        <v>93</v>
      </c>
      <c r="D222">
        <v>16.880299999999998</v>
      </c>
      <c r="I222" s="1"/>
    </row>
    <row r="223" spans="1:9" x14ac:dyDescent="0.2">
      <c r="A223">
        <v>35</v>
      </c>
      <c r="B223">
        <v>27</v>
      </c>
      <c r="C223" t="s">
        <v>51</v>
      </c>
      <c r="D223">
        <v>32.082700000000003</v>
      </c>
      <c r="E223">
        <f>AVERAGE(D223,D224)</f>
        <v>32.280650000000001</v>
      </c>
      <c r="F223">
        <f>EXP((E223-28.652)/-1.516)</f>
        <v>9.1303276797368035E-2</v>
      </c>
      <c r="G223">
        <v>25.835093497589096</v>
      </c>
      <c r="I223" s="1">
        <f>(F223/G223)</f>
        <v>3.5340795962626715E-3</v>
      </c>
    </row>
    <row r="224" spans="1:9" x14ac:dyDescent="0.2">
      <c r="A224">
        <v>36</v>
      </c>
      <c r="B224">
        <v>27</v>
      </c>
      <c r="C224" t="s">
        <v>51</v>
      </c>
      <c r="D224">
        <v>32.4786</v>
      </c>
      <c r="I224" s="1"/>
    </row>
    <row r="225" spans="1:9" x14ac:dyDescent="0.2">
      <c r="A225">
        <v>35</v>
      </c>
      <c r="B225">
        <v>27</v>
      </c>
      <c r="C225" t="s">
        <v>51</v>
      </c>
      <c r="D225">
        <v>14.3279</v>
      </c>
      <c r="E225">
        <f>AVERAGE(D225,D226)</f>
        <v>14.3759</v>
      </c>
      <c r="F225">
        <f>EXP((E225-20.19)/-1.788)</f>
        <v>25.835093497589096</v>
      </c>
      <c r="I225" s="1"/>
    </row>
    <row r="226" spans="1:9" x14ac:dyDescent="0.2">
      <c r="A226">
        <v>36</v>
      </c>
      <c r="B226">
        <v>27</v>
      </c>
      <c r="C226" t="s">
        <v>51</v>
      </c>
      <c r="D226">
        <v>14.4239</v>
      </c>
      <c r="I226" s="1"/>
    </row>
    <row r="227" spans="1:9" x14ac:dyDescent="0.2">
      <c r="A227">
        <v>43</v>
      </c>
      <c r="B227">
        <v>30</v>
      </c>
      <c r="C227" t="s">
        <v>54</v>
      </c>
      <c r="D227">
        <v>31.6663</v>
      </c>
      <c r="E227">
        <f>AVERAGE(D227,D228)</f>
        <v>31.48995</v>
      </c>
      <c r="F227">
        <f>EXP((E227-28.652)/-1.516)</f>
        <v>0.15381592545668002</v>
      </c>
      <c r="G227">
        <v>33.485141050741703</v>
      </c>
      <c r="I227" s="1">
        <f>(F227/G227)</f>
        <v>4.5935576387029419E-3</v>
      </c>
    </row>
    <row r="228" spans="1:9" x14ac:dyDescent="0.2">
      <c r="A228">
        <v>44</v>
      </c>
      <c r="B228">
        <v>30</v>
      </c>
      <c r="C228" t="s">
        <v>54</v>
      </c>
      <c r="D228">
        <v>31.313600000000001</v>
      </c>
      <c r="I228" s="1"/>
    </row>
    <row r="229" spans="1:9" x14ac:dyDescent="0.2">
      <c r="A229">
        <v>43</v>
      </c>
      <c r="B229">
        <v>30</v>
      </c>
      <c r="C229" t="s">
        <v>54</v>
      </c>
      <c r="D229">
        <v>14.0632</v>
      </c>
      <c r="E229">
        <f>AVERAGE(D229,D230)</f>
        <v>13.91215</v>
      </c>
      <c r="F229">
        <f>EXP((E229-20.19)/-1.788)</f>
        <v>33.485141050741703</v>
      </c>
      <c r="I229" s="1"/>
    </row>
    <row r="230" spans="1:9" x14ac:dyDescent="0.2">
      <c r="A230">
        <v>44</v>
      </c>
      <c r="B230">
        <v>30</v>
      </c>
      <c r="C230" t="s">
        <v>54</v>
      </c>
      <c r="D230">
        <v>13.761100000000001</v>
      </c>
      <c r="I230" s="1"/>
    </row>
    <row r="231" spans="1:9" x14ac:dyDescent="0.2">
      <c r="A231">
        <v>17</v>
      </c>
      <c r="B231">
        <v>19</v>
      </c>
      <c r="C231" t="s">
        <v>88</v>
      </c>
      <c r="D231">
        <v>35.510399999999997</v>
      </c>
      <c r="E231">
        <f>AVERAGE(D231,D232)</f>
        <v>34.78145</v>
      </c>
      <c r="F231">
        <f>EXP((E231-29.106)/-1.468)</f>
        <v>2.0939659085258792E-2</v>
      </c>
      <c r="G231">
        <v>45.372352465645854</v>
      </c>
      <c r="I231" s="1">
        <f>(F231/G231)</f>
        <v>4.6150701798222768E-4</v>
      </c>
    </row>
    <row r="232" spans="1:9" x14ac:dyDescent="0.2">
      <c r="A232">
        <v>18</v>
      </c>
      <c r="B232">
        <v>19</v>
      </c>
      <c r="C232" t="s">
        <v>88</v>
      </c>
      <c r="D232">
        <v>34.052500000000002</v>
      </c>
      <c r="I232" s="1"/>
    </row>
    <row r="233" spans="1:9" x14ac:dyDescent="0.2">
      <c r="A233">
        <v>17</v>
      </c>
      <c r="B233">
        <v>19</v>
      </c>
      <c r="C233" t="s">
        <v>88</v>
      </c>
      <c r="D233">
        <v>14.3672</v>
      </c>
      <c r="E233">
        <f>AVERAGE(D233,D234)</f>
        <v>14.380600000000001</v>
      </c>
      <c r="F233">
        <f>EXP((E233-20.473)/-1.597)</f>
        <v>45.372352465645854</v>
      </c>
      <c r="I233" s="1"/>
    </row>
    <row r="234" spans="1:9" x14ac:dyDescent="0.2">
      <c r="A234">
        <v>18</v>
      </c>
      <c r="B234">
        <v>19</v>
      </c>
      <c r="C234" t="s">
        <v>88</v>
      </c>
      <c r="D234">
        <v>14.394</v>
      </c>
      <c r="I234" s="1"/>
    </row>
    <row r="235" spans="1:9" x14ac:dyDescent="0.2">
      <c r="A235">
        <v>23</v>
      </c>
      <c r="B235">
        <v>22</v>
      </c>
      <c r="C235" t="s">
        <v>91</v>
      </c>
      <c r="D235">
        <v>35.210999999999999</v>
      </c>
      <c r="E235">
        <f>AVERAGE(D235,D236)</f>
        <v>34.776200000000003</v>
      </c>
      <c r="F235">
        <f>EXP((E235-29.106)/-1.468)</f>
        <v>2.1014679535872736E-2</v>
      </c>
      <c r="G235">
        <v>46.147415249454667</v>
      </c>
      <c r="I235" s="1">
        <f>(F235/G235)</f>
        <v>4.5538150776756821E-4</v>
      </c>
    </row>
    <row r="236" spans="1:9" x14ac:dyDescent="0.2">
      <c r="A236">
        <v>24</v>
      </c>
      <c r="B236">
        <v>22</v>
      </c>
      <c r="C236" t="s">
        <v>91</v>
      </c>
      <c r="D236">
        <v>34.3414</v>
      </c>
      <c r="I236" s="1"/>
    </row>
    <row r="237" spans="1:9" x14ac:dyDescent="0.2">
      <c r="A237">
        <v>23</v>
      </c>
      <c r="B237">
        <v>22</v>
      </c>
      <c r="C237" t="s">
        <v>91</v>
      </c>
      <c r="D237">
        <v>14.2264</v>
      </c>
      <c r="E237">
        <f>AVERAGE(D237,D238)</f>
        <v>14.35355</v>
      </c>
      <c r="F237">
        <f>EXP((E237-20.473)/-1.597)</f>
        <v>46.147415249454667</v>
      </c>
      <c r="I237" s="1"/>
    </row>
    <row r="238" spans="1:9" x14ac:dyDescent="0.2">
      <c r="A238">
        <v>24</v>
      </c>
      <c r="B238">
        <v>22</v>
      </c>
      <c r="C238" t="s">
        <v>91</v>
      </c>
      <c r="D238">
        <v>14.480700000000001</v>
      </c>
      <c r="I238" s="1"/>
    </row>
    <row r="239" spans="1:9" x14ac:dyDescent="0.2">
      <c r="A239">
        <v>31</v>
      </c>
      <c r="B239">
        <v>25</v>
      </c>
      <c r="C239" t="s">
        <v>49</v>
      </c>
      <c r="D239">
        <v>32.481699999999996</v>
      </c>
      <c r="E239">
        <f>AVERAGE(D239,D240)</f>
        <v>32.7988</v>
      </c>
      <c r="F239">
        <f>EXP((E239-28.652)/-1.516)</f>
        <v>6.4870895940642687E-2</v>
      </c>
      <c r="G239">
        <v>37.815464049520578</v>
      </c>
      <c r="I239" s="1">
        <f>(F239/G239)</f>
        <v>1.7154594706465097E-3</v>
      </c>
    </row>
    <row r="240" spans="1:9" x14ac:dyDescent="0.2">
      <c r="A240">
        <v>32</v>
      </c>
      <c r="B240">
        <v>25</v>
      </c>
      <c r="C240" t="s">
        <v>49</v>
      </c>
      <c r="D240">
        <v>33.115900000000003</v>
      </c>
      <c r="I240" s="1"/>
    </row>
    <row r="241" spans="1:9" x14ac:dyDescent="0.2">
      <c r="A241">
        <v>31</v>
      </c>
      <c r="B241">
        <v>25</v>
      </c>
      <c r="C241" t="s">
        <v>49</v>
      </c>
      <c r="D241">
        <v>13.686400000000001</v>
      </c>
      <c r="E241">
        <f>AVERAGE(D241,D242)</f>
        <v>13.694700000000001</v>
      </c>
      <c r="F241">
        <f>EXP((E241-20.19)/-1.788)</f>
        <v>37.815464049520578</v>
      </c>
      <c r="I241" s="1"/>
    </row>
    <row r="242" spans="1:9" x14ac:dyDescent="0.2">
      <c r="A242">
        <v>32</v>
      </c>
      <c r="B242">
        <v>25</v>
      </c>
      <c r="C242" t="s">
        <v>49</v>
      </c>
      <c r="D242">
        <v>13.702999999999999</v>
      </c>
      <c r="I242" s="1"/>
    </row>
    <row r="243" spans="1:9" x14ac:dyDescent="0.2">
      <c r="A243">
        <v>39</v>
      </c>
      <c r="B243">
        <v>28</v>
      </c>
      <c r="C243" t="s">
        <v>52</v>
      </c>
      <c r="D243">
        <v>32.183999999999997</v>
      </c>
      <c r="E243">
        <f>AVERAGE(D243,D244)</f>
        <v>32.192799999999998</v>
      </c>
      <c r="F243">
        <f>EXP((E243-28.652)/-1.516)</f>
        <v>9.6750473524857855E-2</v>
      </c>
      <c r="G243">
        <v>34.572718104789764</v>
      </c>
      <c r="I243" s="1">
        <f>(F243/G243)</f>
        <v>2.7984630317930909E-3</v>
      </c>
    </row>
    <row r="244" spans="1:9" x14ac:dyDescent="0.2">
      <c r="A244">
        <v>40</v>
      </c>
      <c r="B244">
        <v>28</v>
      </c>
      <c r="C244" t="s">
        <v>52</v>
      </c>
      <c r="D244">
        <v>32.201599999999999</v>
      </c>
      <c r="I244" s="1"/>
    </row>
    <row r="245" spans="1:9" x14ac:dyDescent="0.2">
      <c r="A245">
        <v>39</v>
      </c>
      <c r="B245">
        <v>28</v>
      </c>
      <c r="C245" t="s">
        <v>52</v>
      </c>
      <c r="D245">
        <v>13.8787</v>
      </c>
      <c r="E245">
        <f>AVERAGE(D245,D246)</f>
        <v>13.855</v>
      </c>
      <c r="F245">
        <f>EXP((E245-20.19)/-1.788)</f>
        <v>34.572718104789764</v>
      </c>
      <c r="I245" s="1"/>
    </row>
    <row r="246" spans="1:9" x14ac:dyDescent="0.2">
      <c r="A246">
        <v>40</v>
      </c>
      <c r="B246">
        <v>28</v>
      </c>
      <c r="C246" t="s">
        <v>52</v>
      </c>
      <c r="D246">
        <v>13.831300000000001</v>
      </c>
      <c r="I246" s="1"/>
    </row>
    <row r="247" spans="1:9" x14ac:dyDescent="0.2">
      <c r="A247">
        <v>19</v>
      </c>
      <c r="B247">
        <v>20</v>
      </c>
      <c r="C247" t="s">
        <v>89</v>
      </c>
      <c r="D247">
        <v>35.619300000000003</v>
      </c>
      <c r="E247">
        <f>AVERAGE(D247,D248)</f>
        <v>35.482250000000001</v>
      </c>
      <c r="F247">
        <f>EXP((E247-29.106)/-1.468)</f>
        <v>1.2991050906110399E-2</v>
      </c>
      <c r="G247">
        <v>45.587363290592386</v>
      </c>
      <c r="I247" s="1">
        <f>(F247/G247)</f>
        <v>2.8497043848094833E-4</v>
      </c>
    </row>
    <row r="248" spans="1:9" x14ac:dyDescent="0.2">
      <c r="A248">
        <v>20</v>
      </c>
      <c r="B248">
        <v>20</v>
      </c>
      <c r="C248" t="s">
        <v>89</v>
      </c>
      <c r="D248">
        <v>35.345199999999998</v>
      </c>
      <c r="I248" s="1"/>
    </row>
    <row r="249" spans="1:9" x14ac:dyDescent="0.2">
      <c r="A249">
        <v>19</v>
      </c>
      <c r="B249">
        <v>20</v>
      </c>
      <c r="C249" t="s">
        <v>89</v>
      </c>
      <c r="D249">
        <v>14.371</v>
      </c>
      <c r="E249">
        <f>AVERAGE(D249,D250)</f>
        <v>14.373049999999999</v>
      </c>
      <c r="F249">
        <f>EXP((E249-20.473)/-1.597)</f>
        <v>45.587363290592386</v>
      </c>
      <c r="I249" s="1"/>
    </row>
    <row r="250" spans="1:9" x14ac:dyDescent="0.2">
      <c r="A250">
        <v>20</v>
      </c>
      <c r="B250">
        <v>20</v>
      </c>
      <c r="C250" t="s">
        <v>89</v>
      </c>
      <c r="D250">
        <v>14.3751</v>
      </c>
      <c r="I250" s="1"/>
    </row>
    <row r="251" spans="1:9" x14ac:dyDescent="0.2">
      <c r="A251">
        <v>27</v>
      </c>
      <c r="B251">
        <v>23</v>
      </c>
      <c r="C251" t="s">
        <v>92</v>
      </c>
      <c r="D251">
        <v>38.229199999999999</v>
      </c>
      <c r="E251">
        <f>AVERAGE(D251,D252)</f>
        <v>37.268799999999999</v>
      </c>
      <c r="F251">
        <f>EXP((E251-29.106)/-1.468)</f>
        <v>3.8468891772076891E-3</v>
      </c>
      <c r="G251">
        <v>369409.7963413882</v>
      </c>
      <c r="I251" s="1">
        <f>(F251/G251)</f>
        <v>1.0413608992796189E-8</v>
      </c>
    </row>
    <row r="252" spans="1:9" x14ac:dyDescent="0.2">
      <c r="A252">
        <v>28</v>
      </c>
      <c r="B252">
        <v>23</v>
      </c>
      <c r="C252" t="s">
        <v>92</v>
      </c>
      <c r="D252">
        <v>36.308399999999999</v>
      </c>
      <c r="I252" s="1"/>
    </row>
    <row r="253" spans="1:9" x14ac:dyDescent="0.2">
      <c r="A253">
        <v>27</v>
      </c>
      <c r="B253">
        <v>23</v>
      </c>
      <c r="C253" t="s">
        <v>92</v>
      </c>
      <c r="F253">
        <f>EXP((E253-20.473)/-1.597)</f>
        <v>369409.7963413882</v>
      </c>
      <c r="I253" s="1"/>
    </row>
    <row r="254" spans="1:9" x14ac:dyDescent="0.2">
      <c r="A254">
        <v>28</v>
      </c>
      <c r="B254">
        <v>23</v>
      </c>
      <c r="C254" t="s">
        <v>92</v>
      </c>
      <c r="I254" s="1"/>
    </row>
    <row r="255" spans="1:9" x14ac:dyDescent="0.2">
      <c r="A255">
        <v>33</v>
      </c>
      <c r="B255">
        <v>26</v>
      </c>
      <c r="C255" t="s">
        <v>50</v>
      </c>
      <c r="D255">
        <v>31.4558</v>
      </c>
      <c r="E255">
        <f>AVERAGE(D255,D256)</f>
        <v>31.334049999999998</v>
      </c>
      <c r="F255">
        <f>EXP((E255-28.652)/-1.516)</f>
        <v>0.17047574181439384</v>
      </c>
      <c r="G255">
        <v>39.826630404648391</v>
      </c>
      <c r="I255" s="1">
        <f>(F255/G255)</f>
        <v>4.2804460252428653E-3</v>
      </c>
    </row>
    <row r="256" spans="1:9" x14ac:dyDescent="0.2">
      <c r="A256">
        <v>34</v>
      </c>
      <c r="B256">
        <v>26</v>
      </c>
      <c r="C256" t="s">
        <v>50</v>
      </c>
      <c r="D256">
        <v>31.212299999999999</v>
      </c>
      <c r="I256" s="1"/>
    </row>
    <row r="257" spans="1:9" x14ac:dyDescent="0.2">
      <c r="A257">
        <v>33</v>
      </c>
      <c r="B257">
        <v>26</v>
      </c>
      <c r="C257" t="s">
        <v>50</v>
      </c>
      <c r="D257">
        <v>13.614800000000001</v>
      </c>
      <c r="E257">
        <f>AVERAGE(D257,D258)</f>
        <v>13.60205</v>
      </c>
      <c r="F257">
        <f>EXP((E257-20.19)/-1.788)</f>
        <v>39.826630404648391</v>
      </c>
      <c r="I257" s="1"/>
    </row>
    <row r="258" spans="1:9" x14ac:dyDescent="0.2">
      <c r="A258">
        <v>34</v>
      </c>
      <c r="B258">
        <v>26</v>
      </c>
      <c r="C258" t="s">
        <v>50</v>
      </c>
      <c r="D258">
        <v>13.5893</v>
      </c>
      <c r="I258" s="1"/>
    </row>
    <row r="259" spans="1:9" x14ac:dyDescent="0.2">
      <c r="A259">
        <v>41</v>
      </c>
      <c r="B259">
        <v>29</v>
      </c>
      <c r="C259" t="s">
        <v>53</v>
      </c>
      <c r="D259">
        <v>32.2988</v>
      </c>
      <c r="E259">
        <f>AVERAGE(D259,D260)</f>
        <v>32.032600000000002</v>
      </c>
      <c r="F259">
        <f>EXP((E259-28.652)/-1.516)</f>
        <v>0.10753410460900584</v>
      </c>
      <c r="G259">
        <v>35.986273853145043</v>
      </c>
      <c r="I259" s="1">
        <f>(F259/G259)</f>
        <v>2.9881978069704438E-3</v>
      </c>
    </row>
    <row r="260" spans="1:9" x14ac:dyDescent="0.2">
      <c r="A260">
        <v>42</v>
      </c>
      <c r="B260">
        <v>29</v>
      </c>
      <c r="C260" t="s">
        <v>53</v>
      </c>
      <c r="D260">
        <v>31.766400000000001</v>
      </c>
      <c r="I260" s="1"/>
    </row>
    <row r="261" spans="1:9" x14ac:dyDescent="0.2">
      <c r="A261">
        <v>41</v>
      </c>
      <c r="B261">
        <v>29</v>
      </c>
      <c r="C261" t="s">
        <v>53</v>
      </c>
      <c r="D261">
        <v>13.7699</v>
      </c>
      <c r="E261">
        <f>AVERAGE(D261,D262)</f>
        <v>13.783349999999999</v>
      </c>
      <c r="F261">
        <f>EXP((E261-20.19)/-1.788)</f>
        <v>35.986273853145043</v>
      </c>
      <c r="I261" s="1"/>
    </row>
    <row r="262" spans="1:9" x14ac:dyDescent="0.2">
      <c r="A262">
        <v>42</v>
      </c>
      <c r="B262">
        <v>29</v>
      </c>
      <c r="C262" t="s">
        <v>53</v>
      </c>
      <c r="D262">
        <v>13.796799999999999</v>
      </c>
      <c r="I262" s="1"/>
    </row>
    <row r="263" spans="1:9" x14ac:dyDescent="0.2">
      <c r="A263">
        <v>55</v>
      </c>
      <c r="B263" t="s">
        <v>22</v>
      </c>
      <c r="C263" t="s">
        <v>131</v>
      </c>
      <c r="D263">
        <v>34.860500000000002</v>
      </c>
      <c r="E263">
        <f>AVERAGE(D263,D264)</f>
        <v>34.781500000000001</v>
      </c>
      <c r="F263">
        <f>EXP((E263-30.974)/-1.804)</f>
        <v>0.12116674997218503</v>
      </c>
      <c r="G263">
        <v>57.190943976984322</v>
      </c>
      <c r="I263" s="1">
        <f>F263/G263</f>
        <v>2.1186352514297869E-3</v>
      </c>
    </row>
    <row r="264" spans="1:9" x14ac:dyDescent="0.2">
      <c r="A264">
        <v>56</v>
      </c>
      <c r="B264" t="s">
        <v>22</v>
      </c>
      <c r="C264" t="s">
        <v>131</v>
      </c>
      <c r="D264">
        <v>34.702500000000001</v>
      </c>
      <c r="I264" s="1"/>
    </row>
    <row r="265" spans="1:9" x14ac:dyDescent="0.2">
      <c r="A265">
        <v>61</v>
      </c>
      <c r="B265" t="s">
        <v>25</v>
      </c>
      <c r="C265" t="s">
        <v>134</v>
      </c>
      <c r="D265">
        <v>35.957900000000002</v>
      </c>
      <c r="E265">
        <f>AVERAGE(D265,D266)</f>
        <v>35.687350000000002</v>
      </c>
      <c r="F265">
        <f>EXP((E265-30.974)/-1.804)</f>
        <v>7.3334674744844938E-2</v>
      </c>
      <c r="G265">
        <v>58.954821363007113</v>
      </c>
      <c r="I265" s="1">
        <f>F265/G265</f>
        <v>1.2439131024296662E-3</v>
      </c>
    </row>
    <row r="266" spans="1:9" x14ac:dyDescent="0.2">
      <c r="A266">
        <v>62</v>
      </c>
      <c r="B266" t="s">
        <v>25</v>
      </c>
      <c r="C266" t="s">
        <v>134</v>
      </c>
      <c r="D266">
        <v>35.416800000000002</v>
      </c>
      <c r="I266" s="1"/>
    </row>
    <row r="267" spans="1:9" x14ac:dyDescent="0.2">
      <c r="A267">
        <v>67</v>
      </c>
      <c r="B267" t="s">
        <v>28</v>
      </c>
      <c r="C267" t="s">
        <v>137</v>
      </c>
      <c r="D267">
        <v>34.191800000000001</v>
      </c>
      <c r="E267">
        <f>AVERAGE(D267,D268)</f>
        <v>35.142150000000001</v>
      </c>
      <c r="F267">
        <f>EXP((E267-30.974)/-1.804)</f>
        <v>9.9211193377532786E-2</v>
      </c>
      <c r="G267">
        <v>25.826118417702396</v>
      </c>
      <c r="I267" s="1">
        <f>F267/G267</f>
        <v>3.8415061749863628E-3</v>
      </c>
    </row>
    <row r="268" spans="1:9" x14ac:dyDescent="0.2">
      <c r="A268">
        <v>68</v>
      </c>
      <c r="B268" t="s">
        <v>28</v>
      </c>
      <c r="C268" t="s">
        <v>137</v>
      </c>
      <c r="D268">
        <v>36.092500000000001</v>
      </c>
      <c r="I268" s="1"/>
    </row>
    <row r="269" spans="1:9" x14ac:dyDescent="0.2">
      <c r="A269">
        <v>51</v>
      </c>
      <c r="B269" t="s">
        <v>20</v>
      </c>
      <c r="C269" t="s">
        <v>129</v>
      </c>
      <c r="D269">
        <v>34.015500000000003</v>
      </c>
      <c r="E269">
        <f>AVERAGE(D269,D270)</f>
        <v>34.092500000000001</v>
      </c>
      <c r="F269">
        <f>EXP((E269-30.974)/-1.804)</f>
        <v>0.17752239010497203</v>
      </c>
      <c r="G269">
        <v>65.533610907361492</v>
      </c>
      <c r="I269" s="1">
        <f>F269/G269</f>
        <v>2.7088754556180068E-3</v>
      </c>
    </row>
    <row r="270" spans="1:9" x14ac:dyDescent="0.2">
      <c r="A270">
        <v>52</v>
      </c>
      <c r="B270" t="s">
        <v>20</v>
      </c>
      <c r="C270" t="s">
        <v>129</v>
      </c>
      <c r="D270">
        <v>34.169499999999999</v>
      </c>
      <c r="I270" s="1"/>
    </row>
    <row r="271" spans="1:9" x14ac:dyDescent="0.2">
      <c r="A271">
        <v>57</v>
      </c>
      <c r="B271" t="s">
        <v>23</v>
      </c>
      <c r="C271" t="s">
        <v>132</v>
      </c>
      <c r="D271">
        <v>35.3521</v>
      </c>
      <c r="E271">
        <f>AVERAGE(D271,D272)</f>
        <v>35.238749999999996</v>
      </c>
      <c r="F271">
        <f>EXP((E271-30.974)/-1.804)</f>
        <v>9.4038396526356621E-2</v>
      </c>
      <c r="G271">
        <v>63.627763466050354</v>
      </c>
      <c r="I271" s="1">
        <f>F271/G271</f>
        <v>1.4779459689249076E-3</v>
      </c>
    </row>
    <row r="272" spans="1:9" x14ac:dyDescent="0.2">
      <c r="A272">
        <v>58</v>
      </c>
      <c r="B272" t="s">
        <v>23</v>
      </c>
      <c r="C272" t="s">
        <v>132</v>
      </c>
      <c r="D272">
        <v>35.125399999999999</v>
      </c>
      <c r="I272" s="1"/>
    </row>
    <row r="273" spans="1:9" x14ac:dyDescent="0.2">
      <c r="A273">
        <v>63</v>
      </c>
      <c r="B273" t="s">
        <v>26</v>
      </c>
      <c r="C273" t="s">
        <v>135</v>
      </c>
      <c r="D273">
        <v>36.1541</v>
      </c>
      <c r="E273">
        <f>AVERAGE(D273,D274)</f>
        <v>35.647649999999999</v>
      </c>
      <c r="F273">
        <f>EXP((E273-30.974)/-1.804)</f>
        <v>7.496641411036363E-2</v>
      </c>
      <c r="G273">
        <v>60.651525864148489</v>
      </c>
      <c r="I273" s="1">
        <f>F273/G273</f>
        <v>1.2360186003939724E-3</v>
      </c>
    </row>
    <row r="274" spans="1:9" x14ac:dyDescent="0.2">
      <c r="A274">
        <v>64</v>
      </c>
      <c r="B274" t="s">
        <v>26</v>
      </c>
      <c r="C274" t="s">
        <v>135</v>
      </c>
      <c r="D274">
        <v>35.141199999999998</v>
      </c>
      <c r="I274" s="1"/>
    </row>
    <row r="275" spans="1:9" x14ac:dyDescent="0.2">
      <c r="A275">
        <v>53</v>
      </c>
      <c r="B275" t="s">
        <v>21</v>
      </c>
      <c r="C275" t="s">
        <v>130</v>
      </c>
      <c r="D275">
        <v>34.414900000000003</v>
      </c>
      <c r="E275">
        <f>AVERAGE(D275,D276)</f>
        <v>34.663650000000004</v>
      </c>
      <c r="F275">
        <f>EXP((E275-30.974)/-1.804)</f>
        <v>0.12934648666879658</v>
      </c>
      <c r="G275">
        <v>59.927170872841344</v>
      </c>
      <c r="I275" s="1">
        <f>F275/G275</f>
        <v>2.1583946778207692E-3</v>
      </c>
    </row>
    <row r="276" spans="1:9" x14ac:dyDescent="0.2">
      <c r="A276">
        <v>54</v>
      </c>
      <c r="B276" t="s">
        <v>21</v>
      </c>
      <c r="C276" t="s">
        <v>130</v>
      </c>
      <c r="D276">
        <v>34.912399999999998</v>
      </c>
      <c r="I276" s="1"/>
    </row>
    <row r="277" spans="1:9" x14ac:dyDescent="0.2">
      <c r="A277">
        <v>59</v>
      </c>
      <c r="B277" t="s">
        <v>24</v>
      </c>
      <c r="C277" t="s">
        <v>133</v>
      </c>
      <c r="D277">
        <v>36.304099999999998</v>
      </c>
      <c r="E277">
        <f>AVERAGE(D277,D278)</f>
        <v>36.129199999999997</v>
      </c>
      <c r="F277">
        <f>EXP((E277-30.974)/-1.804)</f>
        <v>5.7403519201475899E-2</v>
      </c>
      <c r="G277">
        <v>60.986911339864832</v>
      </c>
      <c r="I277" s="1">
        <f>F277/G277</f>
        <v>9.4124325925575101E-4</v>
      </c>
    </row>
    <row r="278" spans="1:9" x14ac:dyDescent="0.2">
      <c r="A278">
        <v>60</v>
      </c>
      <c r="B278" t="s">
        <v>24</v>
      </c>
      <c r="C278" t="s">
        <v>133</v>
      </c>
      <c r="D278">
        <v>35.954300000000003</v>
      </c>
      <c r="I278" s="1"/>
    </row>
    <row r="279" spans="1:9" x14ac:dyDescent="0.2">
      <c r="A279">
        <v>65</v>
      </c>
      <c r="B279" t="s">
        <v>27</v>
      </c>
      <c r="C279" t="s">
        <v>136</v>
      </c>
      <c r="D279">
        <v>34.597999999999999</v>
      </c>
      <c r="E279">
        <f>AVERAGE(D279,D280)</f>
        <v>35.100850000000001</v>
      </c>
      <c r="F279">
        <f>EXP((E279-30.974)/-1.804)</f>
        <v>0.10150869037117231</v>
      </c>
      <c r="G279">
        <v>60.593629999298052</v>
      </c>
      <c r="I279" s="1">
        <f>F279/G279</f>
        <v>1.6752369906267086E-3</v>
      </c>
    </row>
    <row r="280" spans="1:9" x14ac:dyDescent="0.2">
      <c r="A280">
        <v>66</v>
      </c>
      <c r="B280" t="s">
        <v>27</v>
      </c>
      <c r="C280" t="s">
        <v>136</v>
      </c>
      <c r="D280">
        <v>35.603700000000003</v>
      </c>
      <c r="I280" s="1"/>
    </row>
    <row r="281" spans="1:9" x14ac:dyDescent="0.2">
      <c r="A281">
        <v>43</v>
      </c>
      <c r="B281">
        <v>42</v>
      </c>
      <c r="C281" t="s">
        <v>99</v>
      </c>
      <c r="D281">
        <v>35.416899999999998</v>
      </c>
      <c r="E281">
        <f>AVERAGE(D281,D282)</f>
        <v>35.244050000000001</v>
      </c>
      <c r="F281">
        <f>EXP((E281-29.106)/-1.468)</f>
        <v>1.5279656589167408E-2</v>
      </c>
      <c r="G281">
        <v>43.763669403596367</v>
      </c>
      <c r="I281" s="1">
        <f>(F281/G281)</f>
        <v>3.4914020687469528E-4</v>
      </c>
    </row>
    <row r="282" spans="1:9" x14ac:dyDescent="0.2">
      <c r="A282">
        <v>44</v>
      </c>
      <c r="B282">
        <v>42</v>
      </c>
      <c r="C282" t="s">
        <v>99</v>
      </c>
      <c r="D282">
        <v>35.071199999999997</v>
      </c>
      <c r="I282" s="1"/>
    </row>
    <row r="283" spans="1:9" x14ac:dyDescent="0.2">
      <c r="A283">
        <v>43</v>
      </c>
      <c r="B283">
        <v>42</v>
      </c>
      <c r="C283" t="s">
        <v>99</v>
      </c>
      <c r="D283">
        <v>14.550800000000001</v>
      </c>
      <c r="E283">
        <f>AVERAGE(D283,D284)</f>
        <v>14.43825</v>
      </c>
      <c r="F283">
        <f>EXP((E283-20.473)/-1.597)</f>
        <v>43.763669403596367</v>
      </c>
      <c r="I283" s="1"/>
    </row>
    <row r="284" spans="1:9" x14ac:dyDescent="0.2">
      <c r="A284">
        <v>44</v>
      </c>
      <c r="B284">
        <v>42</v>
      </c>
      <c r="C284" t="s">
        <v>99</v>
      </c>
      <c r="D284">
        <v>14.325699999999999</v>
      </c>
      <c r="I284" s="1"/>
    </row>
    <row r="285" spans="1:9" x14ac:dyDescent="0.2">
      <c r="A285">
        <v>51</v>
      </c>
      <c r="B285">
        <v>45</v>
      </c>
      <c r="C285" t="s">
        <v>103</v>
      </c>
      <c r="D285">
        <v>35.891599999999997</v>
      </c>
      <c r="E285">
        <f>AVERAGE(D285,D286)</f>
        <v>35.796750000000003</v>
      </c>
      <c r="F285">
        <f>EXP((E285-29.106)/-1.468)</f>
        <v>1.0485817935284601E-2</v>
      </c>
      <c r="G285">
        <v>45.544564955489236</v>
      </c>
      <c r="I285" s="1">
        <f>(F285/G285)</f>
        <v>2.3023203636992481E-4</v>
      </c>
    </row>
    <row r="286" spans="1:9" x14ac:dyDescent="0.2">
      <c r="A286">
        <v>52</v>
      </c>
      <c r="B286">
        <v>45</v>
      </c>
      <c r="C286" t="s">
        <v>103</v>
      </c>
      <c r="D286">
        <v>35.701900000000002</v>
      </c>
      <c r="I286" s="1"/>
    </row>
    <row r="287" spans="1:9" x14ac:dyDescent="0.2">
      <c r="A287">
        <v>51</v>
      </c>
      <c r="B287">
        <v>45</v>
      </c>
      <c r="C287" t="s">
        <v>103</v>
      </c>
      <c r="D287">
        <v>14.4451</v>
      </c>
      <c r="E287">
        <f>AVERAGE(D287,D288)</f>
        <v>14.374549999999999</v>
      </c>
      <c r="F287">
        <f>EXP((E287-20.473)/-1.597)</f>
        <v>45.544564955489236</v>
      </c>
      <c r="I287" s="1"/>
    </row>
    <row r="288" spans="1:9" x14ac:dyDescent="0.2">
      <c r="A288">
        <v>52</v>
      </c>
      <c r="B288">
        <v>45</v>
      </c>
      <c r="C288" t="s">
        <v>103</v>
      </c>
      <c r="D288">
        <v>14.304</v>
      </c>
      <c r="I288" s="1"/>
    </row>
    <row r="289" spans="1:9" x14ac:dyDescent="0.2">
      <c r="A289">
        <v>57</v>
      </c>
      <c r="B289">
        <v>48</v>
      </c>
      <c r="C289" t="s">
        <v>106</v>
      </c>
      <c r="D289">
        <v>35.308300000000003</v>
      </c>
      <c r="E289">
        <f>AVERAGE(D289,D290)</f>
        <v>35.259250000000002</v>
      </c>
      <c r="F289">
        <f>EXP((E289-29.106)/-1.468)</f>
        <v>1.5122263856788496E-2</v>
      </c>
      <c r="G289">
        <v>46.809511152174018</v>
      </c>
      <c r="I289" s="1">
        <f>(F289/G289)</f>
        <v>3.2305964075606799E-4</v>
      </c>
    </row>
    <row r="290" spans="1:9" x14ac:dyDescent="0.2">
      <c r="A290">
        <v>58</v>
      </c>
      <c r="B290">
        <v>48</v>
      </c>
      <c r="C290" t="s">
        <v>106</v>
      </c>
      <c r="D290">
        <v>35.2102</v>
      </c>
      <c r="I290" s="1"/>
    </row>
    <row r="291" spans="1:9" x14ac:dyDescent="0.2">
      <c r="A291">
        <v>57</v>
      </c>
      <c r="B291">
        <v>48</v>
      </c>
      <c r="C291" t="s">
        <v>106</v>
      </c>
      <c r="D291">
        <v>14.3355</v>
      </c>
      <c r="E291">
        <f>AVERAGE(D291,D292)</f>
        <v>14.3308</v>
      </c>
      <c r="F291">
        <f>EXP((E291-20.473)/-1.597)</f>
        <v>46.809511152174018</v>
      </c>
      <c r="I291" s="1"/>
    </row>
    <row r="292" spans="1:9" x14ac:dyDescent="0.2">
      <c r="A292">
        <v>58</v>
      </c>
      <c r="B292">
        <v>48</v>
      </c>
      <c r="C292" t="s">
        <v>106</v>
      </c>
      <c r="D292">
        <v>14.3261</v>
      </c>
      <c r="I292" s="1"/>
    </row>
    <row r="293" spans="1:9" x14ac:dyDescent="0.2">
      <c r="A293">
        <v>63</v>
      </c>
      <c r="B293">
        <v>51</v>
      </c>
      <c r="C293" t="s">
        <v>64</v>
      </c>
      <c r="D293">
        <v>35.325600000000001</v>
      </c>
      <c r="E293">
        <f>AVERAGE(D293,D294)</f>
        <v>35.28125</v>
      </c>
      <c r="F293">
        <f>EXP((E293-28.652)/-1.516)</f>
        <v>1.2615157642584198E-2</v>
      </c>
      <c r="G293">
        <v>33.768182590139723</v>
      </c>
      <c r="I293" s="1">
        <f>(F293/G293)</f>
        <v>3.7358118426745926E-4</v>
      </c>
    </row>
    <row r="294" spans="1:9" x14ac:dyDescent="0.2">
      <c r="A294">
        <v>64</v>
      </c>
      <c r="B294">
        <v>51</v>
      </c>
      <c r="C294" t="s">
        <v>64</v>
      </c>
      <c r="D294">
        <v>35.236899999999999</v>
      </c>
      <c r="I294" s="1"/>
    </row>
    <row r="295" spans="1:9" x14ac:dyDescent="0.2">
      <c r="A295">
        <v>63</v>
      </c>
      <c r="B295">
        <v>51</v>
      </c>
      <c r="C295" t="s">
        <v>64</v>
      </c>
      <c r="D295">
        <v>14.0107</v>
      </c>
      <c r="E295">
        <f>AVERAGE(D295,D296)</f>
        <v>13.8971</v>
      </c>
      <c r="F295">
        <f>EXP((E295-20.19)/-1.788)</f>
        <v>33.768182590139723</v>
      </c>
      <c r="I295" s="1"/>
    </row>
    <row r="296" spans="1:9" x14ac:dyDescent="0.2">
      <c r="A296">
        <v>64</v>
      </c>
      <c r="B296">
        <v>51</v>
      </c>
      <c r="C296" t="s">
        <v>64</v>
      </c>
      <c r="D296">
        <v>13.7835</v>
      </c>
      <c r="I296" s="1"/>
    </row>
    <row r="297" spans="1:9" x14ac:dyDescent="0.2">
      <c r="A297">
        <v>39</v>
      </c>
      <c r="B297">
        <v>40</v>
      </c>
      <c r="C297" t="s">
        <v>97</v>
      </c>
      <c r="D297">
        <v>35.889499999999998</v>
      </c>
      <c r="E297">
        <f>AVERAGE(D297,D298)</f>
        <v>36.039050000000003</v>
      </c>
      <c r="F297">
        <f>EXP((E297-29.106)/-1.468)</f>
        <v>8.8903745072644209E-3</v>
      </c>
      <c r="G297">
        <v>42.430651259929455</v>
      </c>
      <c r="I297" s="1">
        <f>(F297/G297)</f>
        <v>2.0952717536203101E-4</v>
      </c>
    </row>
    <row r="298" spans="1:9" x14ac:dyDescent="0.2">
      <c r="A298">
        <v>40</v>
      </c>
      <c r="B298">
        <v>40</v>
      </c>
      <c r="C298" t="s">
        <v>97</v>
      </c>
      <c r="D298">
        <v>36.188600000000001</v>
      </c>
      <c r="I298" s="1"/>
    </row>
    <row r="299" spans="1:9" x14ac:dyDescent="0.2">
      <c r="A299">
        <v>39</v>
      </c>
      <c r="B299">
        <v>40</v>
      </c>
      <c r="C299" t="s">
        <v>97</v>
      </c>
      <c r="D299">
        <v>14.5524</v>
      </c>
      <c r="E299">
        <f>AVERAGE(D299,D300)</f>
        <v>14.48765</v>
      </c>
      <c r="F299">
        <f>EXP((E299-20.473)/-1.597)</f>
        <v>42.430651259929455</v>
      </c>
      <c r="I299" s="1"/>
    </row>
    <row r="300" spans="1:9" x14ac:dyDescent="0.2">
      <c r="A300">
        <v>40</v>
      </c>
      <c r="B300">
        <v>40</v>
      </c>
      <c r="C300" t="s">
        <v>97</v>
      </c>
      <c r="D300">
        <v>14.4229</v>
      </c>
      <c r="I300" s="1"/>
    </row>
    <row r="301" spans="1:9" x14ac:dyDescent="0.2">
      <c r="A301">
        <v>45</v>
      </c>
      <c r="B301">
        <v>43</v>
      </c>
      <c r="C301" t="s">
        <v>100</v>
      </c>
      <c r="D301">
        <v>36.377600000000001</v>
      </c>
      <c r="E301">
        <f>AVERAGE(D301,D302)</f>
        <v>35.9268</v>
      </c>
      <c r="F301">
        <f>EXP((E301-29.106)/-1.468)</f>
        <v>9.596838804969832E-3</v>
      </c>
      <c r="G301">
        <v>47.786833728428959</v>
      </c>
      <c r="I301" s="1">
        <f>(F301/G301)</f>
        <v>2.0082600281718513E-4</v>
      </c>
    </row>
    <row r="302" spans="1:9" x14ac:dyDescent="0.2">
      <c r="A302">
        <v>46</v>
      </c>
      <c r="B302">
        <v>43</v>
      </c>
      <c r="C302" t="s">
        <v>100</v>
      </c>
      <c r="D302">
        <v>35.475999999999999</v>
      </c>
      <c r="I302" s="1"/>
    </row>
    <row r="303" spans="1:9" x14ac:dyDescent="0.2">
      <c r="A303">
        <v>45</v>
      </c>
      <c r="B303">
        <v>43</v>
      </c>
      <c r="C303" t="s">
        <v>100</v>
      </c>
      <c r="D303">
        <v>14.3255</v>
      </c>
      <c r="E303">
        <f>AVERAGE(D303,D304)</f>
        <v>14.297799999999999</v>
      </c>
      <c r="F303">
        <f>EXP((E303-20.473)/-1.597)</f>
        <v>47.786833728428959</v>
      </c>
      <c r="I303" s="1"/>
    </row>
    <row r="304" spans="1:9" x14ac:dyDescent="0.2">
      <c r="A304">
        <v>46</v>
      </c>
      <c r="B304">
        <v>43</v>
      </c>
      <c r="C304" t="s">
        <v>100</v>
      </c>
      <c r="D304">
        <v>14.270099999999999</v>
      </c>
      <c r="I304" s="1"/>
    </row>
    <row r="305" spans="1:9" x14ac:dyDescent="0.2">
      <c r="A305">
        <v>53</v>
      </c>
      <c r="B305">
        <v>46</v>
      </c>
      <c r="C305" t="s">
        <v>104</v>
      </c>
      <c r="D305">
        <v>38.005600000000001</v>
      </c>
      <c r="E305">
        <f>AVERAGE(D305,D306)</f>
        <v>36.802</v>
      </c>
      <c r="F305">
        <f>EXP((E305-29.106)/-1.468)</f>
        <v>5.2869867282705797E-3</v>
      </c>
      <c r="G305">
        <v>43.18519846396763</v>
      </c>
      <c r="I305" s="1">
        <f>(F305/G305)</f>
        <v>1.2242589860231567E-4</v>
      </c>
    </row>
    <row r="306" spans="1:9" x14ac:dyDescent="0.2">
      <c r="A306">
        <v>54</v>
      </c>
      <c r="B306">
        <v>46</v>
      </c>
      <c r="C306" t="s">
        <v>104</v>
      </c>
      <c r="D306">
        <v>35.598399999999998</v>
      </c>
      <c r="I306" s="1"/>
    </row>
    <row r="307" spans="1:9" x14ac:dyDescent="0.2">
      <c r="A307">
        <v>53</v>
      </c>
      <c r="B307">
        <v>46</v>
      </c>
      <c r="C307" t="s">
        <v>104</v>
      </c>
      <c r="D307">
        <v>14.4976</v>
      </c>
      <c r="E307">
        <f>AVERAGE(D307,D308)</f>
        <v>14.4595</v>
      </c>
      <c r="F307">
        <f>EXP((E307-20.473)/-1.597)</f>
        <v>43.18519846396763</v>
      </c>
      <c r="I307" s="1"/>
    </row>
    <row r="308" spans="1:9" x14ac:dyDescent="0.2">
      <c r="A308">
        <v>54</v>
      </c>
      <c r="B308">
        <v>46</v>
      </c>
      <c r="C308" t="s">
        <v>104</v>
      </c>
      <c r="D308">
        <v>14.4214</v>
      </c>
      <c r="I308" s="1"/>
    </row>
    <row r="309" spans="1:9" x14ac:dyDescent="0.2">
      <c r="A309">
        <v>59</v>
      </c>
      <c r="B309">
        <v>49</v>
      </c>
      <c r="C309" t="s">
        <v>62</v>
      </c>
      <c r="D309">
        <v>34.861499999999999</v>
      </c>
      <c r="E309">
        <f>AVERAGE(D309,D310)</f>
        <v>34.626800000000003</v>
      </c>
      <c r="F309">
        <f>EXP((E309-28.652)/-1.516)</f>
        <v>1.9425649444168639E-2</v>
      </c>
      <c r="G309">
        <v>33.159004797326801</v>
      </c>
      <c r="I309" s="1">
        <f>(F309/G309)</f>
        <v>5.8583330720874609E-4</v>
      </c>
    </row>
    <row r="310" spans="1:9" x14ac:dyDescent="0.2">
      <c r="A310">
        <v>60</v>
      </c>
      <c r="B310">
        <v>49</v>
      </c>
      <c r="C310" t="s">
        <v>62</v>
      </c>
      <c r="D310">
        <v>34.392099999999999</v>
      </c>
      <c r="I310" s="1"/>
    </row>
    <row r="311" spans="1:9" x14ac:dyDescent="0.2">
      <c r="A311">
        <v>59</v>
      </c>
      <c r="B311">
        <v>49</v>
      </c>
      <c r="C311" t="s">
        <v>62</v>
      </c>
      <c r="D311">
        <v>13.9353</v>
      </c>
      <c r="E311">
        <f>AVERAGE(D311,D312)</f>
        <v>13.929649999999999</v>
      </c>
      <c r="F311">
        <f>EXP((E311-20.19)/-1.788)</f>
        <v>33.159004797326801</v>
      </c>
      <c r="I311" s="1"/>
    </row>
    <row r="312" spans="1:9" x14ac:dyDescent="0.2">
      <c r="A312">
        <v>60</v>
      </c>
      <c r="B312">
        <v>49</v>
      </c>
      <c r="C312" t="s">
        <v>62</v>
      </c>
      <c r="D312">
        <v>13.923999999999999</v>
      </c>
      <c r="I312" s="1"/>
    </row>
    <row r="313" spans="1:9" x14ac:dyDescent="0.2">
      <c r="A313">
        <v>41</v>
      </c>
      <c r="B313">
        <v>41</v>
      </c>
      <c r="C313" t="s">
        <v>98</v>
      </c>
      <c r="D313">
        <v>35.2684</v>
      </c>
      <c r="E313">
        <f>AVERAGE(D313,D314)</f>
        <v>34.937950000000001</v>
      </c>
      <c r="F313">
        <f>EXP((E313-29.106)/-1.468)</f>
        <v>1.882220510246229E-2</v>
      </c>
      <c r="G313">
        <v>32.013423242458146</v>
      </c>
      <c r="I313" s="1">
        <f>(F313/G313)</f>
        <v>5.879472794867854E-4</v>
      </c>
    </row>
    <row r="314" spans="1:9" x14ac:dyDescent="0.2">
      <c r="A314">
        <v>42</v>
      </c>
      <c r="B314">
        <v>41</v>
      </c>
      <c r="C314" t="s">
        <v>98</v>
      </c>
      <c r="D314">
        <v>34.607500000000002</v>
      </c>
      <c r="I314" s="1"/>
    </row>
    <row r="315" spans="1:9" x14ac:dyDescent="0.2">
      <c r="A315">
        <v>41</v>
      </c>
      <c r="B315">
        <v>41</v>
      </c>
      <c r="C315" t="s">
        <v>98</v>
      </c>
      <c r="D315">
        <v>14.9307</v>
      </c>
      <c r="E315">
        <f>AVERAGE(D315,D316)</f>
        <v>14.93755</v>
      </c>
      <c r="F315">
        <f>EXP((E315-20.473)/-1.597)</f>
        <v>32.013423242458146</v>
      </c>
      <c r="I315" s="1"/>
    </row>
    <row r="316" spans="1:9" x14ac:dyDescent="0.2">
      <c r="A316">
        <v>42</v>
      </c>
      <c r="B316">
        <v>41</v>
      </c>
      <c r="C316" t="s">
        <v>98</v>
      </c>
      <c r="D316">
        <v>14.9444</v>
      </c>
      <c r="I316" s="1"/>
    </row>
    <row r="317" spans="1:9" x14ac:dyDescent="0.2">
      <c r="A317">
        <v>47</v>
      </c>
      <c r="B317">
        <v>44</v>
      </c>
      <c r="C317" t="s">
        <v>101</v>
      </c>
      <c r="D317">
        <v>36.585700000000003</v>
      </c>
      <c r="E317">
        <f>AVERAGE(D317,D318)</f>
        <v>25.466100000000001</v>
      </c>
      <c r="F317">
        <f>EXP((E317-29.106)/-1.468)</f>
        <v>11.935246496288373</v>
      </c>
      <c r="G317">
        <v>45.049620432505471</v>
      </c>
      <c r="I317" s="1">
        <f>(F317/G317)</f>
        <v>0.2649355617583965</v>
      </c>
    </row>
    <row r="318" spans="1:9" x14ac:dyDescent="0.2">
      <c r="A318">
        <v>47</v>
      </c>
      <c r="B318">
        <v>44</v>
      </c>
      <c r="C318" t="s">
        <v>101</v>
      </c>
      <c r="D318">
        <v>14.346500000000001</v>
      </c>
      <c r="E318">
        <f>AVERAGE(D318,D319)</f>
        <v>25.801449999999999</v>
      </c>
      <c r="F318">
        <f>EXP((E318-20.473)/-1.597)</f>
        <v>3.555987948661346E-2</v>
      </c>
      <c r="I318" s="1"/>
    </row>
    <row r="319" spans="1:9" x14ac:dyDescent="0.2">
      <c r="A319">
        <v>48</v>
      </c>
      <c r="B319">
        <v>44</v>
      </c>
      <c r="C319" t="s">
        <v>102</v>
      </c>
      <c r="D319">
        <v>37.256399999999999</v>
      </c>
      <c r="I319" s="1"/>
    </row>
    <row r="320" spans="1:9" x14ac:dyDescent="0.2">
      <c r="A320">
        <v>48</v>
      </c>
      <c r="B320">
        <v>44</v>
      </c>
      <c r="C320" t="s">
        <v>102</v>
      </c>
      <c r="D320">
        <v>14.4375</v>
      </c>
      <c r="I320" s="1"/>
    </row>
    <row r="321" spans="1:9" x14ac:dyDescent="0.2">
      <c r="A321">
        <v>55</v>
      </c>
      <c r="B321">
        <v>47</v>
      </c>
      <c r="C321" t="s">
        <v>105</v>
      </c>
      <c r="D321">
        <v>36.166400000000003</v>
      </c>
      <c r="E321">
        <f>AVERAGE(D321,D322)</f>
        <v>35.693100000000001</v>
      </c>
      <c r="F321">
        <f>EXP((E321-29.106)/-1.468)</f>
        <v>1.1252945745083384E-2</v>
      </c>
      <c r="G321">
        <v>45.58593603168007</v>
      </c>
      <c r="I321" s="1">
        <f>(F321/G321)</f>
        <v>2.4685125994260859E-4</v>
      </c>
    </row>
    <row r="322" spans="1:9" x14ac:dyDescent="0.2">
      <c r="A322">
        <v>56</v>
      </c>
      <c r="B322">
        <v>47</v>
      </c>
      <c r="C322" t="s">
        <v>105</v>
      </c>
      <c r="D322">
        <v>35.219799999999999</v>
      </c>
      <c r="I322" s="1"/>
    </row>
    <row r="323" spans="1:9" x14ac:dyDescent="0.2">
      <c r="A323">
        <v>55</v>
      </c>
      <c r="B323">
        <v>47</v>
      </c>
      <c r="C323" t="s">
        <v>105</v>
      </c>
      <c r="D323">
        <v>14.4659</v>
      </c>
      <c r="E323">
        <f>AVERAGE(D323,D324)</f>
        <v>14.373100000000001</v>
      </c>
      <c r="F323">
        <f>EXP((E323-20.473)/-1.597)</f>
        <v>45.58593603168007</v>
      </c>
      <c r="I323" s="1"/>
    </row>
    <row r="324" spans="1:9" x14ac:dyDescent="0.2">
      <c r="A324">
        <v>56</v>
      </c>
      <c r="B324">
        <v>47</v>
      </c>
      <c r="C324" t="s">
        <v>105</v>
      </c>
      <c r="D324">
        <v>14.2803</v>
      </c>
      <c r="I324" s="1"/>
    </row>
    <row r="325" spans="1:9" x14ac:dyDescent="0.2">
      <c r="A325">
        <v>61</v>
      </c>
      <c r="B325">
        <v>50</v>
      </c>
      <c r="C325" t="s">
        <v>63</v>
      </c>
      <c r="D325">
        <v>36.098999999999997</v>
      </c>
      <c r="E325">
        <f>AVERAGE(D325,D326)</f>
        <v>35.368749999999999</v>
      </c>
      <c r="F325">
        <f>EXP((E325-28.652)/-1.516)</f>
        <v>1.1907654163367282E-2</v>
      </c>
      <c r="G325">
        <v>30.952026660485501</v>
      </c>
      <c r="I325" s="1">
        <f>(F325/G325)</f>
        <v>3.8471323038012992E-4</v>
      </c>
    </row>
    <row r="326" spans="1:9" x14ac:dyDescent="0.2">
      <c r="A326">
        <v>62</v>
      </c>
      <c r="B326">
        <v>50</v>
      </c>
      <c r="C326" t="s">
        <v>63</v>
      </c>
      <c r="D326">
        <v>34.638500000000001</v>
      </c>
      <c r="I326" s="1"/>
    </row>
    <row r="327" spans="1:9" x14ac:dyDescent="0.2">
      <c r="A327">
        <v>61</v>
      </c>
      <c r="B327">
        <v>50</v>
      </c>
      <c r="C327" t="s">
        <v>63</v>
      </c>
      <c r="D327">
        <v>14.1465</v>
      </c>
      <c r="E327">
        <f>AVERAGE(D327,D328)</f>
        <v>14.0528</v>
      </c>
      <c r="F327">
        <f>EXP((E327-20.19)/-1.788)</f>
        <v>30.952026660485501</v>
      </c>
      <c r="I327" s="1"/>
    </row>
    <row r="328" spans="1:9" x14ac:dyDescent="0.2">
      <c r="A328">
        <v>62</v>
      </c>
      <c r="B328">
        <v>50</v>
      </c>
      <c r="C328" t="s">
        <v>63</v>
      </c>
      <c r="D328">
        <v>13.959099999999999</v>
      </c>
      <c r="I328" s="1"/>
    </row>
    <row r="329" spans="1:9" x14ac:dyDescent="0.2">
      <c r="A329">
        <v>69</v>
      </c>
      <c r="B329">
        <v>66</v>
      </c>
      <c r="C329" t="s">
        <v>112</v>
      </c>
      <c r="D329">
        <v>34.190199999999997</v>
      </c>
      <c r="E329">
        <f>AVERAGE(D329,D330)</f>
        <v>34.833100000000002</v>
      </c>
      <c r="F329">
        <f>EXP((E329-29.106)/-1.468)</f>
        <v>2.0215729733437271E-2</v>
      </c>
      <c r="G329">
        <v>51.771397291177244</v>
      </c>
      <c r="I329" s="1">
        <f>(F329/G329)</f>
        <v>3.9048066676157468E-4</v>
      </c>
    </row>
    <row r="330" spans="1:9" x14ac:dyDescent="0.2">
      <c r="A330">
        <v>70</v>
      </c>
      <c r="B330">
        <v>66</v>
      </c>
      <c r="C330" t="s">
        <v>112</v>
      </c>
      <c r="D330">
        <v>35.475999999999999</v>
      </c>
      <c r="I330" s="1"/>
    </row>
    <row r="331" spans="1:9" x14ac:dyDescent="0.2">
      <c r="A331">
        <v>69</v>
      </c>
      <c r="B331">
        <v>66</v>
      </c>
      <c r="C331" t="s">
        <v>112</v>
      </c>
      <c r="D331">
        <v>14.2814</v>
      </c>
      <c r="E331">
        <f>AVERAGE(D331,D332)</f>
        <v>14.1699</v>
      </c>
      <c r="F331">
        <f>EXP((E331-20.473)/-1.597)</f>
        <v>51.771397291177244</v>
      </c>
      <c r="I331" s="1"/>
    </row>
    <row r="332" spans="1:9" x14ac:dyDescent="0.2">
      <c r="A332">
        <v>70</v>
      </c>
      <c r="B332">
        <v>66</v>
      </c>
      <c r="C332" t="s">
        <v>112</v>
      </c>
      <c r="D332">
        <v>14.058400000000001</v>
      </c>
      <c r="I332" s="1"/>
    </row>
    <row r="333" spans="1:9" x14ac:dyDescent="0.2">
      <c r="A333">
        <v>75</v>
      </c>
      <c r="B333">
        <v>69</v>
      </c>
      <c r="C333" t="s">
        <v>116</v>
      </c>
      <c r="D333">
        <v>35.599600000000002</v>
      </c>
      <c r="E333">
        <f>AVERAGE(D333,D334)</f>
        <v>34.916200000000003</v>
      </c>
      <c r="F333">
        <f>EXP((E333-29.106)/-1.468)</f>
        <v>1.9103152458665052E-2</v>
      </c>
      <c r="G333">
        <v>51.773018211895703</v>
      </c>
      <c r="I333" s="1">
        <f>(F333/G333)</f>
        <v>3.6897892219611391E-4</v>
      </c>
    </row>
    <row r="334" spans="1:9" x14ac:dyDescent="0.2">
      <c r="A334">
        <v>76</v>
      </c>
      <c r="B334">
        <v>69</v>
      </c>
      <c r="C334" t="s">
        <v>116</v>
      </c>
      <c r="D334">
        <v>34.232799999999997</v>
      </c>
      <c r="I334" s="1"/>
    </row>
    <row r="335" spans="1:9" x14ac:dyDescent="0.2">
      <c r="A335">
        <v>75</v>
      </c>
      <c r="B335">
        <v>69</v>
      </c>
      <c r="C335" t="s">
        <v>116</v>
      </c>
      <c r="D335">
        <v>14.1572</v>
      </c>
      <c r="E335">
        <f>AVERAGE(D335,D336)</f>
        <v>14.16985</v>
      </c>
      <c r="F335">
        <f>EXP((E335-20.473)/-1.597)</f>
        <v>51.773018211895703</v>
      </c>
      <c r="I335" s="1"/>
    </row>
    <row r="336" spans="1:9" x14ac:dyDescent="0.2">
      <c r="A336">
        <v>76</v>
      </c>
      <c r="B336">
        <v>69</v>
      </c>
      <c r="C336" t="s">
        <v>116</v>
      </c>
      <c r="D336">
        <v>14.182499999999999</v>
      </c>
      <c r="I336" s="1"/>
    </row>
    <row r="337" spans="1:9" x14ac:dyDescent="0.2">
      <c r="A337">
        <v>81</v>
      </c>
      <c r="B337">
        <v>72</v>
      </c>
      <c r="C337" t="s">
        <v>119</v>
      </c>
      <c r="D337">
        <v>35.587699999999998</v>
      </c>
      <c r="E337">
        <f>AVERAGE(D337,D338)</f>
        <v>34.901499999999999</v>
      </c>
      <c r="F337">
        <f>EXP((E337-29.106)/-1.468)</f>
        <v>1.9295405211098293E-2</v>
      </c>
      <c r="G337">
        <v>56.049582108603587</v>
      </c>
      <c r="I337" s="1">
        <f>(F337/G337)</f>
        <v>3.4425600486567154E-4</v>
      </c>
    </row>
    <row r="338" spans="1:9" x14ac:dyDescent="0.2">
      <c r="A338">
        <v>82</v>
      </c>
      <c r="B338">
        <v>72</v>
      </c>
      <c r="C338" t="s">
        <v>119</v>
      </c>
      <c r="D338">
        <v>34.215299999999999</v>
      </c>
      <c r="I338" s="1"/>
    </row>
    <row r="339" spans="1:9" x14ac:dyDescent="0.2">
      <c r="A339">
        <v>81</v>
      </c>
      <c r="B339">
        <v>72</v>
      </c>
      <c r="C339" t="s">
        <v>119</v>
      </c>
      <c r="D339">
        <v>14.0594</v>
      </c>
      <c r="E339">
        <f>AVERAGE(D339,D340)</f>
        <v>14.043099999999999</v>
      </c>
      <c r="F339">
        <f>EXP((E339-20.473)/-1.597)</f>
        <v>56.049582108603587</v>
      </c>
      <c r="I339" s="1"/>
    </row>
    <row r="340" spans="1:9" x14ac:dyDescent="0.2">
      <c r="A340">
        <v>82</v>
      </c>
      <c r="B340">
        <v>72</v>
      </c>
      <c r="C340" t="s">
        <v>119</v>
      </c>
      <c r="D340">
        <v>14.0268</v>
      </c>
      <c r="I340" s="1"/>
    </row>
    <row r="341" spans="1:9" x14ac:dyDescent="0.2">
      <c r="A341">
        <v>87</v>
      </c>
      <c r="B341">
        <v>75</v>
      </c>
      <c r="C341" t="s">
        <v>76</v>
      </c>
      <c r="D341">
        <v>34.057699999999997</v>
      </c>
      <c r="E341">
        <f>AVERAGE(D341,D342)</f>
        <v>35.138249999999999</v>
      </c>
      <c r="F341">
        <f>EXP((E341-28.652)/-1.516)</f>
        <v>1.3863039297213414E-2</v>
      </c>
      <c r="G341">
        <v>28.967175538961033</v>
      </c>
      <c r="I341" s="1">
        <f>(F341/G341)</f>
        <v>4.7857752919567664E-4</v>
      </c>
    </row>
    <row r="342" spans="1:9" x14ac:dyDescent="0.2">
      <c r="A342">
        <v>88</v>
      </c>
      <c r="B342">
        <v>75</v>
      </c>
      <c r="C342" t="s">
        <v>76</v>
      </c>
      <c r="D342">
        <v>36.218800000000002</v>
      </c>
      <c r="I342" s="1"/>
    </row>
    <row r="343" spans="1:9" x14ac:dyDescent="0.2">
      <c r="A343">
        <v>87</v>
      </c>
      <c r="B343">
        <v>75</v>
      </c>
      <c r="C343" t="s">
        <v>76</v>
      </c>
      <c r="D343">
        <v>14.170500000000001</v>
      </c>
      <c r="E343">
        <f>AVERAGE(D343,D344)</f>
        <v>14.1713</v>
      </c>
      <c r="F343">
        <f>EXP((E343-20.19)/-1.788)</f>
        <v>28.967175538961033</v>
      </c>
      <c r="I343" s="1"/>
    </row>
    <row r="344" spans="1:9" x14ac:dyDescent="0.2">
      <c r="A344">
        <v>88</v>
      </c>
      <c r="B344">
        <v>75</v>
      </c>
      <c r="C344" t="s">
        <v>76</v>
      </c>
      <c r="D344">
        <v>14.1721</v>
      </c>
      <c r="I344" s="1"/>
    </row>
    <row r="345" spans="1:9" x14ac:dyDescent="0.2">
      <c r="A345">
        <v>65</v>
      </c>
      <c r="B345">
        <v>64</v>
      </c>
      <c r="C345" t="s">
        <v>110</v>
      </c>
      <c r="D345">
        <v>35.173900000000003</v>
      </c>
      <c r="E345">
        <f>AVERAGE(D345,D346)</f>
        <v>35.374000000000002</v>
      </c>
      <c r="F345">
        <f>EXP((E345-29.106)/-1.468)</f>
        <v>1.3985212348954909E-2</v>
      </c>
      <c r="G345">
        <v>52.70525103915557</v>
      </c>
      <c r="I345" s="1">
        <f>(F345/G345)</f>
        <v>2.6534760907532862E-4</v>
      </c>
    </row>
    <row r="346" spans="1:9" x14ac:dyDescent="0.2">
      <c r="A346">
        <v>66</v>
      </c>
      <c r="B346">
        <v>64</v>
      </c>
      <c r="C346" t="s">
        <v>110</v>
      </c>
      <c r="D346">
        <v>35.574100000000001</v>
      </c>
      <c r="I346" s="1"/>
    </row>
    <row r="347" spans="1:9" x14ac:dyDescent="0.2">
      <c r="A347">
        <v>65</v>
      </c>
      <c r="B347">
        <v>64</v>
      </c>
      <c r="C347" t="s">
        <v>110</v>
      </c>
      <c r="D347">
        <v>14.2188</v>
      </c>
      <c r="E347">
        <f>AVERAGE(D347,D348)</f>
        <v>14.141349999999999</v>
      </c>
      <c r="F347">
        <f>EXP((E347-20.473)/-1.597)</f>
        <v>52.70525103915557</v>
      </c>
      <c r="I347" s="1"/>
    </row>
    <row r="348" spans="1:9" x14ac:dyDescent="0.2">
      <c r="A348">
        <v>66</v>
      </c>
      <c r="B348">
        <v>64</v>
      </c>
      <c r="C348" t="s">
        <v>110</v>
      </c>
      <c r="D348">
        <v>14.0639</v>
      </c>
      <c r="I348" s="1"/>
    </row>
    <row r="349" spans="1:9" x14ac:dyDescent="0.2">
      <c r="A349">
        <v>71</v>
      </c>
      <c r="B349">
        <v>67</v>
      </c>
      <c r="C349" t="s">
        <v>113</v>
      </c>
      <c r="D349">
        <v>34.814399999999999</v>
      </c>
      <c r="E349">
        <f>AVERAGE(D349,D350)</f>
        <v>24.517049999999998</v>
      </c>
      <c r="F349">
        <f>EXP((E349-29.106)/-1.468)</f>
        <v>22.782387022579737</v>
      </c>
      <c r="G349">
        <v>52.11943352513029</v>
      </c>
      <c r="I349" s="1">
        <f>(F349/G349)</f>
        <v>0.43711885340416862</v>
      </c>
    </row>
    <row r="350" spans="1:9" x14ac:dyDescent="0.2">
      <c r="A350">
        <v>71</v>
      </c>
      <c r="B350">
        <v>67</v>
      </c>
      <c r="C350" t="s">
        <v>113</v>
      </c>
      <c r="D350">
        <v>14.2197</v>
      </c>
      <c r="E350">
        <f>AVERAGE(D350,D351)</f>
        <v>24.443249999999999</v>
      </c>
      <c r="F350">
        <f>EXP((E350-20.473)/-1.597)</f>
        <v>8.3236641388402463E-2</v>
      </c>
      <c r="I350" s="1"/>
    </row>
    <row r="351" spans="1:9" x14ac:dyDescent="0.2">
      <c r="A351">
        <v>72</v>
      </c>
      <c r="B351">
        <v>67</v>
      </c>
      <c r="C351" t="s">
        <v>114</v>
      </c>
      <c r="D351">
        <v>34.666800000000002</v>
      </c>
      <c r="I351" s="1"/>
    </row>
    <row r="352" spans="1:9" x14ac:dyDescent="0.2">
      <c r="A352">
        <v>72</v>
      </c>
      <c r="B352">
        <v>67</v>
      </c>
      <c r="C352" t="s">
        <v>114</v>
      </c>
      <c r="D352">
        <v>14.098699999999999</v>
      </c>
      <c r="I352" s="1"/>
    </row>
    <row r="353" spans="1:9" x14ac:dyDescent="0.2">
      <c r="A353">
        <v>77</v>
      </c>
      <c r="B353">
        <v>70</v>
      </c>
      <c r="C353" t="s">
        <v>117</v>
      </c>
      <c r="D353">
        <v>35.412799999999997</v>
      </c>
      <c r="E353">
        <f>AVERAGE(D353,D354)</f>
        <v>34.838700000000003</v>
      </c>
      <c r="F353">
        <f>EXP((E353-29.106)/-1.468)</f>
        <v>2.0138759411513996E-2</v>
      </c>
      <c r="G353">
        <v>50.696708599867698</v>
      </c>
      <c r="I353" s="1">
        <f>(F353/G353)</f>
        <v>3.9723997805187991E-4</v>
      </c>
    </row>
    <row r="354" spans="1:9" x14ac:dyDescent="0.2">
      <c r="A354">
        <v>78</v>
      </c>
      <c r="B354">
        <v>70</v>
      </c>
      <c r="C354" t="s">
        <v>117</v>
      </c>
      <c r="D354">
        <v>34.264600000000002</v>
      </c>
      <c r="I354" s="1"/>
    </row>
    <row r="355" spans="1:9" x14ac:dyDescent="0.2">
      <c r="A355">
        <v>77</v>
      </c>
      <c r="B355">
        <v>70</v>
      </c>
      <c r="C355" t="s">
        <v>117</v>
      </c>
      <c r="D355">
        <v>14.2187</v>
      </c>
      <c r="E355">
        <f>AVERAGE(D355,D356)</f>
        <v>14.2034</v>
      </c>
      <c r="F355">
        <f>EXP((E355-20.473)/-1.597)</f>
        <v>50.696708599867698</v>
      </c>
      <c r="I355" s="1"/>
    </row>
    <row r="356" spans="1:9" x14ac:dyDescent="0.2">
      <c r="A356">
        <v>78</v>
      </c>
      <c r="B356">
        <v>70</v>
      </c>
      <c r="C356" t="s">
        <v>117</v>
      </c>
      <c r="D356">
        <v>14.1881</v>
      </c>
      <c r="I356" s="1"/>
    </row>
    <row r="357" spans="1:9" x14ac:dyDescent="0.2">
      <c r="A357">
        <v>83</v>
      </c>
      <c r="B357">
        <v>73</v>
      </c>
      <c r="C357" t="s">
        <v>74</v>
      </c>
      <c r="D357">
        <v>35.432299999999998</v>
      </c>
      <c r="E357">
        <f>AVERAGE(D357,D358)</f>
        <v>35.244</v>
      </c>
      <c r="F357">
        <f>EXP((E357-28.652)/-1.516)</f>
        <v>1.2928967267531273E-2</v>
      </c>
      <c r="G357">
        <v>31.129973741422805</v>
      </c>
      <c r="I357" s="1">
        <f>(F357/G357)</f>
        <v>4.1532213855765204E-4</v>
      </c>
    </row>
    <row r="358" spans="1:9" x14ac:dyDescent="0.2">
      <c r="A358">
        <v>84</v>
      </c>
      <c r="B358">
        <v>73</v>
      </c>
      <c r="C358" t="s">
        <v>74</v>
      </c>
      <c r="D358">
        <v>35.055700000000002</v>
      </c>
      <c r="I358" s="1"/>
    </row>
    <row r="359" spans="1:9" x14ac:dyDescent="0.2">
      <c r="A359">
        <v>83</v>
      </c>
      <c r="B359">
        <v>73</v>
      </c>
      <c r="C359" t="s">
        <v>74</v>
      </c>
      <c r="D359">
        <v>13.962899999999999</v>
      </c>
      <c r="E359">
        <f>AVERAGE(D359,D360)</f>
        <v>14.042549999999999</v>
      </c>
      <c r="F359">
        <f>EXP((E359-20.19)/-1.788)</f>
        <v>31.129973741422805</v>
      </c>
      <c r="I359" s="1"/>
    </row>
    <row r="360" spans="1:9" x14ac:dyDescent="0.2">
      <c r="A360">
        <v>84</v>
      </c>
      <c r="B360">
        <v>73</v>
      </c>
      <c r="C360" t="s">
        <v>74</v>
      </c>
      <c r="D360">
        <v>14.122199999999999</v>
      </c>
      <c r="I360" s="1"/>
    </row>
    <row r="361" spans="1:9" x14ac:dyDescent="0.2">
      <c r="A361">
        <v>67</v>
      </c>
      <c r="B361">
        <v>65</v>
      </c>
      <c r="C361" t="s">
        <v>111</v>
      </c>
      <c r="D361">
        <v>35.252499999999998</v>
      </c>
      <c r="E361">
        <f>AVERAGE(D361,D362)</f>
        <v>34.817499999999995</v>
      </c>
      <c r="F361">
        <f>EXP((E361-29.106)/-1.468)</f>
        <v>2.0431701792234119E-2</v>
      </c>
      <c r="G361">
        <v>21.007860585428389</v>
      </c>
      <c r="I361" s="1">
        <f>(F361/G361)</f>
        <v>9.725741328655851E-4</v>
      </c>
    </row>
    <row r="362" spans="1:9" x14ac:dyDescent="0.2">
      <c r="A362">
        <v>68</v>
      </c>
      <c r="B362">
        <v>65</v>
      </c>
      <c r="C362" t="s">
        <v>111</v>
      </c>
      <c r="D362">
        <v>34.3825</v>
      </c>
      <c r="I362" s="1"/>
    </row>
    <row r="363" spans="1:9" x14ac:dyDescent="0.2">
      <c r="A363">
        <v>67</v>
      </c>
      <c r="B363">
        <v>65</v>
      </c>
      <c r="C363" t="s">
        <v>111</v>
      </c>
      <c r="D363">
        <v>14.430300000000001</v>
      </c>
      <c r="E363">
        <f>AVERAGE(D363,D364)</f>
        <v>15.610299999999999</v>
      </c>
      <c r="F363">
        <f>EXP((E363-20.473)/-1.597)</f>
        <v>21.007860585428389</v>
      </c>
      <c r="I363" s="1"/>
    </row>
    <row r="364" spans="1:9" x14ac:dyDescent="0.2">
      <c r="A364">
        <v>68</v>
      </c>
      <c r="B364">
        <v>65</v>
      </c>
      <c r="C364" t="s">
        <v>111</v>
      </c>
      <c r="D364">
        <v>16.790299999999998</v>
      </c>
      <c r="I364" s="1"/>
    </row>
    <row r="365" spans="1:9" x14ac:dyDescent="0.2">
      <c r="A365">
        <v>73</v>
      </c>
      <c r="B365">
        <v>68</v>
      </c>
      <c r="C365" t="s">
        <v>115</v>
      </c>
      <c r="D365">
        <v>35.076099999999997</v>
      </c>
      <c r="E365">
        <f>AVERAGE(D365,D366)</f>
        <v>35.011650000000003</v>
      </c>
      <c r="F365">
        <f>EXP((E365-29.106)/-1.468)</f>
        <v>1.7900576797613015E-2</v>
      </c>
      <c r="G365">
        <v>50.410229157784293</v>
      </c>
      <c r="I365" s="1">
        <f>(F365/G365)</f>
        <v>3.5509810402932534E-4</v>
      </c>
    </row>
    <row r="366" spans="1:9" x14ac:dyDescent="0.2">
      <c r="A366">
        <v>74</v>
      </c>
      <c r="B366">
        <v>68</v>
      </c>
      <c r="C366" t="s">
        <v>115</v>
      </c>
      <c r="D366">
        <v>34.947200000000002</v>
      </c>
      <c r="I366" s="1"/>
    </row>
    <row r="367" spans="1:9" x14ac:dyDescent="0.2">
      <c r="A367">
        <v>73</v>
      </c>
      <c r="B367">
        <v>68</v>
      </c>
      <c r="C367" t="s">
        <v>115</v>
      </c>
      <c r="D367">
        <v>14.359400000000001</v>
      </c>
      <c r="E367">
        <f>AVERAGE(D367,D368)</f>
        <v>14.21245</v>
      </c>
      <c r="F367">
        <f>EXP((E367-20.473)/-1.597)</f>
        <v>50.410229157784293</v>
      </c>
      <c r="I367" s="1"/>
    </row>
    <row r="368" spans="1:9" x14ac:dyDescent="0.2">
      <c r="A368">
        <v>74</v>
      </c>
      <c r="B368">
        <v>68</v>
      </c>
      <c r="C368" t="s">
        <v>115</v>
      </c>
      <c r="D368">
        <v>14.0655</v>
      </c>
      <c r="I368" s="1"/>
    </row>
    <row r="369" spans="1:9" x14ac:dyDescent="0.2">
      <c r="A369">
        <v>79</v>
      </c>
      <c r="B369">
        <v>71</v>
      </c>
      <c r="C369" t="s">
        <v>118</v>
      </c>
      <c r="D369">
        <v>34.6417</v>
      </c>
      <c r="E369">
        <f>AVERAGE(D369,D370)</f>
        <v>34.861000000000004</v>
      </c>
      <c r="F369">
        <f>EXP((E369-29.106)/-1.468)</f>
        <v>1.9835148713378867E-2</v>
      </c>
      <c r="G369">
        <v>53.264289924719833</v>
      </c>
      <c r="I369" s="1">
        <f>(F369/G369)</f>
        <v>3.7239112248398565E-4</v>
      </c>
    </row>
    <row r="370" spans="1:9" x14ac:dyDescent="0.2">
      <c r="A370">
        <v>80</v>
      </c>
      <c r="B370">
        <v>71</v>
      </c>
      <c r="C370" t="s">
        <v>118</v>
      </c>
      <c r="D370">
        <v>35.080300000000001</v>
      </c>
      <c r="I370" s="1"/>
    </row>
    <row r="371" spans="1:9" x14ac:dyDescent="0.2">
      <c r="A371">
        <v>79</v>
      </c>
      <c r="B371">
        <v>71</v>
      </c>
      <c r="C371" t="s">
        <v>118</v>
      </c>
      <c r="D371">
        <v>14.0989</v>
      </c>
      <c r="E371">
        <f>AVERAGE(D371,D372)</f>
        <v>14.124500000000001</v>
      </c>
      <c r="F371">
        <f>EXP((E371-20.473)/-1.597)</f>
        <v>53.264289924719833</v>
      </c>
      <c r="I371" s="1"/>
    </row>
    <row r="372" spans="1:9" x14ac:dyDescent="0.2">
      <c r="A372">
        <v>80</v>
      </c>
      <c r="B372">
        <v>71</v>
      </c>
      <c r="C372" t="s">
        <v>118</v>
      </c>
      <c r="D372">
        <v>14.1501</v>
      </c>
      <c r="I372" s="1"/>
    </row>
    <row r="373" spans="1:9" x14ac:dyDescent="0.2">
      <c r="A373">
        <v>85</v>
      </c>
      <c r="B373">
        <v>74</v>
      </c>
      <c r="C373" t="s">
        <v>75</v>
      </c>
      <c r="D373">
        <v>36.686199999999999</v>
      </c>
      <c r="E373">
        <f>AVERAGE(D373,D374)</f>
        <v>36.10595</v>
      </c>
      <c r="F373">
        <f>EXP((E373-28.652)/-1.516)</f>
        <v>7.3221332782984708E-3</v>
      </c>
      <c r="G373">
        <v>27.144501331572862</v>
      </c>
      <c r="I373" s="1">
        <f>(F373/G373)</f>
        <v>2.6974646499701221E-4</v>
      </c>
    </row>
    <row r="374" spans="1:9" x14ac:dyDescent="0.2">
      <c r="A374">
        <v>86</v>
      </c>
      <c r="B374">
        <v>74</v>
      </c>
      <c r="C374" t="s">
        <v>75</v>
      </c>
      <c r="D374">
        <v>35.525700000000001</v>
      </c>
      <c r="I374" s="1"/>
    </row>
    <row r="375" spans="1:9" x14ac:dyDescent="0.2">
      <c r="A375">
        <v>85</v>
      </c>
      <c r="B375">
        <v>74</v>
      </c>
      <c r="C375" t="s">
        <v>75</v>
      </c>
      <c r="D375">
        <v>14.282299999999999</v>
      </c>
      <c r="E375">
        <f>AVERAGE(D375,D376)</f>
        <v>14.2875</v>
      </c>
      <c r="F375">
        <f>EXP((E375-20.19)/-1.788)</f>
        <v>27.144501331572862</v>
      </c>
      <c r="I375" s="1"/>
    </row>
    <row r="376" spans="1:9" x14ac:dyDescent="0.2">
      <c r="A376">
        <v>86</v>
      </c>
      <c r="B376">
        <v>74</v>
      </c>
      <c r="C376" t="s">
        <v>75</v>
      </c>
      <c r="D376">
        <v>14.2927</v>
      </c>
      <c r="I376" s="1"/>
    </row>
    <row r="377" spans="1:9" x14ac:dyDescent="0.2">
      <c r="A377" t="s">
        <v>6</v>
      </c>
      <c r="B377" t="s">
        <v>7</v>
      </c>
      <c r="D377">
        <v>3</v>
      </c>
      <c r="E377">
        <v>15</v>
      </c>
      <c r="F377">
        <v>0.2</v>
      </c>
      <c r="I377" s="1"/>
    </row>
    <row r="378" spans="1:9" x14ac:dyDescent="0.2">
      <c r="A378" t="s">
        <v>8</v>
      </c>
      <c r="B378" t="s">
        <v>9</v>
      </c>
      <c r="D378" t="s">
        <v>10</v>
      </c>
      <c r="E378" t="s">
        <v>144</v>
      </c>
      <c r="F378" t="s">
        <v>151</v>
      </c>
      <c r="G378" t="s">
        <v>153</v>
      </c>
      <c r="I378" s="1" t="s">
        <v>154</v>
      </c>
    </row>
    <row r="379" spans="1:9" x14ac:dyDescent="0.2">
      <c r="A379">
        <v>1</v>
      </c>
      <c r="B379" t="s">
        <v>11</v>
      </c>
      <c r="D379">
        <v>26.4908</v>
      </c>
      <c r="E379">
        <f>AVERAGE(D379,D380)</f>
        <v>26.331800000000001</v>
      </c>
      <c r="F379">
        <f>EXP((E379-28.652)/-1.516)</f>
        <v>4.6203706725871445</v>
      </c>
      <c r="G379">
        <v>3.6995880533157348</v>
      </c>
      <c r="I379" s="1">
        <f>(F379/G379)</f>
        <v>1.2488878777857886</v>
      </c>
    </row>
    <row r="380" spans="1:9" x14ac:dyDescent="0.2">
      <c r="A380">
        <v>2</v>
      </c>
      <c r="B380" t="s">
        <v>11</v>
      </c>
      <c r="D380">
        <v>26.172799999999999</v>
      </c>
      <c r="I380" s="1"/>
    </row>
    <row r="381" spans="1:9" x14ac:dyDescent="0.2">
      <c r="A381">
        <v>13</v>
      </c>
      <c r="B381" t="s">
        <v>12</v>
      </c>
      <c r="D381">
        <v>30.277699999999999</v>
      </c>
      <c r="E381">
        <f>AVERAGE(D381,D382)</f>
        <v>29.59685</v>
      </c>
      <c r="F381">
        <f>EXP((E381-28.652)/-1.516)</f>
        <v>0.53619789503760307</v>
      </c>
      <c r="G381">
        <v>0.49373288512862717</v>
      </c>
      <c r="I381" s="1">
        <f>(F381/G381)</f>
        <v>1.0860080646601309</v>
      </c>
    </row>
    <row r="382" spans="1:9" x14ac:dyDescent="0.2">
      <c r="A382">
        <v>14</v>
      </c>
      <c r="B382" t="s">
        <v>12</v>
      </c>
      <c r="D382">
        <v>28.916</v>
      </c>
      <c r="I382" s="1"/>
    </row>
    <row r="383" spans="1:9" x14ac:dyDescent="0.2">
      <c r="A383">
        <v>25</v>
      </c>
      <c r="B383" t="s">
        <v>13</v>
      </c>
      <c r="D383">
        <v>33.7074</v>
      </c>
      <c r="E383">
        <f>AVERAGE(D383,D384)</f>
        <v>33.044449999999998</v>
      </c>
      <c r="F383">
        <f>EXP((E383-28.652)/-1.516)</f>
        <v>5.5166772240885328E-2</v>
      </c>
      <c r="G383">
        <v>7.8016188716940479E-2</v>
      </c>
      <c r="I383" s="1">
        <f>(F383/G383)</f>
        <v>0.70711954977757563</v>
      </c>
    </row>
    <row r="384" spans="1:9" x14ac:dyDescent="0.2">
      <c r="A384">
        <v>26</v>
      </c>
      <c r="B384" t="s">
        <v>13</v>
      </c>
      <c r="D384">
        <v>32.381500000000003</v>
      </c>
      <c r="I384" s="1"/>
    </row>
    <row r="385" spans="1:9" x14ac:dyDescent="0.2">
      <c r="A385">
        <v>37</v>
      </c>
      <c r="B385" t="s">
        <v>14</v>
      </c>
      <c r="D385">
        <v>36.127400000000002</v>
      </c>
      <c r="E385">
        <f>AVERAGE(D385,D386)</f>
        <v>36.818100000000001</v>
      </c>
      <c r="F385">
        <f>EXP((E385-28.652)/-1.516)</f>
        <v>4.5774669630880846E-3</v>
      </c>
      <c r="G385">
        <v>7.1337013493102475E-3</v>
      </c>
      <c r="I385" s="1">
        <f>(F385/G385)</f>
        <v>0.64166787183075402</v>
      </c>
    </row>
    <row r="386" spans="1:9" x14ac:dyDescent="0.2">
      <c r="A386">
        <v>38</v>
      </c>
      <c r="B386" t="s">
        <v>14</v>
      </c>
      <c r="D386">
        <v>37.508800000000001</v>
      </c>
      <c r="I386" s="1"/>
    </row>
    <row r="387" spans="1:9" x14ac:dyDescent="0.2">
      <c r="A387">
        <v>49</v>
      </c>
      <c r="B387" t="s">
        <v>15</v>
      </c>
      <c r="G387">
        <v>3.0850245381642503E-4</v>
      </c>
      <c r="I387" s="1">
        <f>(F387/G387)</f>
        <v>0</v>
      </c>
    </row>
    <row r="388" spans="1:9" x14ac:dyDescent="0.2">
      <c r="A388">
        <v>50</v>
      </c>
      <c r="B388" t="s">
        <v>15</v>
      </c>
      <c r="I388" s="1"/>
    </row>
    <row r="389" spans="1:9" x14ac:dyDescent="0.2">
      <c r="A389" t="s">
        <v>0</v>
      </c>
      <c r="I389" s="1"/>
    </row>
    <row r="390" spans="1:9" x14ac:dyDescent="0.2">
      <c r="A390" t="s">
        <v>1</v>
      </c>
      <c r="B390" t="s">
        <v>2</v>
      </c>
      <c r="D390" t="s">
        <v>3</v>
      </c>
      <c r="F390" t="s">
        <v>5</v>
      </c>
      <c r="I390" s="1"/>
    </row>
    <row r="391" spans="1:9" x14ac:dyDescent="0.2">
      <c r="A391" t="s">
        <v>16</v>
      </c>
      <c r="B391" t="s">
        <v>17</v>
      </c>
      <c r="D391">
        <v>3</v>
      </c>
      <c r="F391">
        <v>0.2</v>
      </c>
      <c r="I391" s="1"/>
    </row>
    <row r="392" spans="1:9" x14ac:dyDescent="0.2">
      <c r="A392" t="s">
        <v>8</v>
      </c>
      <c r="B392" t="s">
        <v>9</v>
      </c>
      <c r="D392" t="s">
        <v>10</v>
      </c>
      <c r="E392" t="s">
        <v>144</v>
      </c>
      <c r="F392" t="s">
        <v>153</v>
      </c>
      <c r="I392" s="1"/>
    </row>
    <row r="393" spans="1:9" x14ac:dyDescent="0.2">
      <c r="A393">
        <v>1</v>
      </c>
      <c r="B393" t="s">
        <v>11</v>
      </c>
      <c r="D393">
        <v>18.2194</v>
      </c>
      <c r="E393">
        <f>AVERAGE(D393,D394)</f>
        <v>17.850899999999999</v>
      </c>
      <c r="F393">
        <f>EXP((E393-20.19)/-1.788)</f>
        <v>3.6995880533157348</v>
      </c>
      <c r="I393" s="1"/>
    </row>
    <row r="394" spans="1:9" x14ac:dyDescent="0.2">
      <c r="A394">
        <v>2</v>
      </c>
      <c r="B394" t="s">
        <v>11</v>
      </c>
      <c r="D394">
        <v>17.482399999999998</v>
      </c>
      <c r="I394" s="1"/>
    </row>
    <row r="395" spans="1:9" x14ac:dyDescent="0.2">
      <c r="A395">
        <v>13</v>
      </c>
      <c r="B395" t="s">
        <v>12</v>
      </c>
      <c r="D395">
        <v>22.129200000000001</v>
      </c>
      <c r="E395">
        <f>AVERAGE(D395,D396)</f>
        <v>21.451900000000002</v>
      </c>
      <c r="F395">
        <f>EXP((E395-20.19)/-1.788)</f>
        <v>0.49373288512862717</v>
      </c>
      <c r="I395" s="1"/>
    </row>
    <row r="396" spans="1:9" x14ac:dyDescent="0.2">
      <c r="A396">
        <v>14</v>
      </c>
      <c r="B396" t="s">
        <v>12</v>
      </c>
      <c r="D396">
        <v>20.7746</v>
      </c>
      <c r="I396" s="1"/>
    </row>
    <row r="397" spans="1:9" x14ac:dyDescent="0.2">
      <c r="A397">
        <v>25</v>
      </c>
      <c r="B397" t="s">
        <v>13</v>
      </c>
      <c r="D397">
        <v>25.082699999999999</v>
      </c>
      <c r="E397">
        <f>AVERAGE(D397,D398)</f>
        <v>24.750900000000001</v>
      </c>
      <c r="F397">
        <f>EXP((E397-20.19)/-1.788)</f>
        <v>7.8016188716940479E-2</v>
      </c>
      <c r="I397" s="1"/>
    </row>
    <row r="398" spans="1:9" x14ac:dyDescent="0.2">
      <c r="A398">
        <v>26</v>
      </c>
      <c r="B398" t="s">
        <v>13</v>
      </c>
      <c r="D398">
        <v>24.4191</v>
      </c>
      <c r="I398" s="1"/>
    </row>
    <row r="399" spans="1:9" x14ac:dyDescent="0.2">
      <c r="A399">
        <v>37</v>
      </c>
      <c r="B399" t="s">
        <v>14</v>
      </c>
      <c r="D399">
        <v>29.1557</v>
      </c>
      <c r="E399">
        <f>AVERAGE(D399,D400)</f>
        <v>29.027950000000001</v>
      </c>
      <c r="F399">
        <f>EXP((E399-20.19)/-1.788)</f>
        <v>7.1337013493102475E-3</v>
      </c>
      <c r="I399" s="1"/>
    </row>
    <row r="400" spans="1:9" x14ac:dyDescent="0.2">
      <c r="A400">
        <v>38</v>
      </c>
      <c r="B400" t="s">
        <v>14</v>
      </c>
      <c r="D400">
        <v>28.900200000000002</v>
      </c>
      <c r="I400" s="1"/>
    </row>
    <row r="401" spans="1:9" x14ac:dyDescent="0.2">
      <c r="A401">
        <v>49</v>
      </c>
      <c r="B401" t="s">
        <v>15</v>
      </c>
      <c r="D401">
        <v>34.462400000000002</v>
      </c>
      <c r="E401">
        <f>AVERAGE(D401,D402)</f>
        <v>34.643799999999999</v>
      </c>
      <c r="F401">
        <f>EXP((E401-20.19)/-1.788)</f>
        <v>3.0850245381642503E-4</v>
      </c>
      <c r="I401" s="1"/>
    </row>
    <row r="402" spans="1:9" x14ac:dyDescent="0.2">
      <c r="A402">
        <v>50</v>
      </c>
      <c r="B402" t="s">
        <v>15</v>
      </c>
      <c r="D402">
        <v>34.825200000000002</v>
      </c>
      <c r="I402" s="1"/>
    </row>
    <row r="403" spans="1:9" x14ac:dyDescent="0.2">
      <c r="A403" t="s">
        <v>18</v>
      </c>
      <c r="I403" s="1"/>
    </row>
    <row r="404" spans="1:9" x14ac:dyDescent="0.2">
      <c r="A404" t="s">
        <v>1</v>
      </c>
      <c r="B404" t="s">
        <v>2</v>
      </c>
      <c r="D404" t="s">
        <v>3</v>
      </c>
      <c r="I404" s="1"/>
    </row>
    <row r="405" spans="1:9" x14ac:dyDescent="0.2">
      <c r="A405" t="s">
        <v>6</v>
      </c>
      <c r="B405" t="s">
        <v>7</v>
      </c>
      <c r="D405">
        <v>3</v>
      </c>
      <c r="I405" s="1"/>
    </row>
    <row r="406" spans="1:9" x14ac:dyDescent="0.2">
      <c r="A406" t="s">
        <v>8</v>
      </c>
      <c r="B406" t="s">
        <v>9</v>
      </c>
      <c r="D406" t="s">
        <v>10</v>
      </c>
      <c r="E406" t="s">
        <v>144</v>
      </c>
      <c r="F406" t="s">
        <v>151</v>
      </c>
      <c r="G406" t="s">
        <v>153</v>
      </c>
      <c r="I406" s="1" t="s">
        <v>154</v>
      </c>
    </row>
    <row r="407" spans="1:9" x14ac:dyDescent="0.2">
      <c r="A407">
        <v>1</v>
      </c>
      <c r="B407" t="s">
        <v>11</v>
      </c>
      <c r="D407">
        <v>26.9923</v>
      </c>
      <c r="E407">
        <f>AVERAGE(D407,D408)</f>
        <v>26.861000000000001</v>
      </c>
      <c r="F407">
        <f>EXP((E407-29.106)/-1.468)</f>
        <v>4.6149062480519811</v>
      </c>
      <c r="G407">
        <v>4.5407265768249552</v>
      </c>
      <c r="I407" s="1">
        <f>(F407/G407)</f>
        <v>1.0163365201520007</v>
      </c>
    </row>
    <row r="408" spans="1:9" x14ac:dyDescent="0.2">
      <c r="A408">
        <v>2</v>
      </c>
      <c r="B408" t="s">
        <v>11</v>
      </c>
      <c r="D408">
        <v>26.729700000000001</v>
      </c>
      <c r="I408" s="1"/>
    </row>
    <row r="409" spans="1:9" x14ac:dyDescent="0.2">
      <c r="A409">
        <v>13</v>
      </c>
      <c r="B409" t="s">
        <v>12</v>
      </c>
      <c r="D409">
        <v>30.040600000000001</v>
      </c>
      <c r="E409">
        <f>AVERAGE(D409,D410)</f>
        <v>30.03875</v>
      </c>
      <c r="F409">
        <f>EXP((E409-29.106)/-1.468)</f>
        <v>0.52972976311806974</v>
      </c>
      <c r="G409">
        <v>0.51638873799672869</v>
      </c>
      <c r="I409" s="1">
        <f>(F409/G409)</f>
        <v>1.0258352364017389</v>
      </c>
    </row>
    <row r="410" spans="1:9" x14ac:dyDescent="0.2">
      <c r="A410">
        <v>14</v>
      </c>
      <c r="B410" t="s">
        <v>12</v>
      </c>
      <c r="D410">
        <v>30.036899999999999</v>
      </c>
      <c r="I410" s="1"/>
    </row>
    <row r="411" spans="1:9" x14ac:dyDescent="0.2">
      <c r="A411">
        <v>25</v>
      </c>
      <c r="B411" t="s">
        <v>13</v>
      </c>
      <c r="D411">
        <v>33.824199999999998</v>
      </c>
      <c r="E411">
        <f>AVERAGE(D411,D412)</f>
        <v>33.322499999999998</v>
      </c>
      <c r="F411">
        <f>EXP((E411-29.106)/-1.468)</f>
        <v>5.6570071576222215E-2</v>
      </c>
      <c r="G411">
        <v>6.2514645947796169E-2</v>
      </c>
      <c r="I411" s="1">
        <f>(F411/G411)</f>
        <v>0.90490909319812729</v>
      </c>
    </row>
    <row r="412" spans="1:9" x14ac:dyDescent="0.2">
      <c r="A412">
        <v>26</v>
      </c>
      <c r="B412" t="s">
        <v>13</v>
      </c>
      <c r="D412">
        <v>32.820799999999998</v>
      </c>
      <c r="I412" s="1"/>
    </row>
    <row r="413" spans="1:9" x14ac:dyDescent="0.2">
      <c r="A413">
        <v>37</v>
      </c>
      <c r="B413" t="s">
        <v>14</v>
      </c>
      <c r="D413">
        <v>36.276200000000003</v>
      </c>
      <c r="E413">
        <f>AVERAGE(D413,D414)</f>
        <v>37.032800000000002</v>
      </c>
      <c r="F413">
        <f>EXP((E413-29.106)/-1.468)</f>
        <v>4.5178117863010885E-3</v>
      </c>
      <c r="G413">
        <v>4.2697537493061799E-3</v>
      </c>
      <c r="I413" s="1">
        <f>(F413/G413)</f>
        <v>1.0580965675210701</v>
      </c>
    </row>
    <row r="414" spans="1:9" x14ac:dyDescent="0.2">
      <c r="A414">
        <v>38</v>
      </c>
      <c r="B414" t="s">
        <v>14</v>
      </c>
      <c r="D414">
        <v>37.789400000000001</v>
      </c>
      <c r="I414" s="1"/>
    </row>
    <row r="415" spans="1:9" x14ac:dyDescent="0.2">
      <c r="A415">
        <v>49</v>
      </c>
      <c r="B415" t="s">
        <v>15</v>
      </c>
      <c r="E415" t="e">
        <f>AVERAGE(D415,D416)</f>
        <v>#DIV/0!</v>
      </c>
      <c r="F415" t="e">
        <f>EXP((E415-29.106)/-1.468)</f>
        <v>#DIV/0!</v>
      </c>
      <c r="G415">
        <v>7.0670167713590294E-3</v>
      </c>
      <c r="I415" s="1"/>
    </row>
    <row r="416" spans="1:9" x14ac:dyDescent="0.2">
      <c r="A416">
        <v>50</v>
      </c>
      <c r="B416" t="s">
        <v>15</v>
      </c>
      <c r="I416" s="1"/>
    </row>
    <row r="417" spans="1:9" x14ac:dyDescent="0.2">
      <c r="A417" t="s">
        <v>18</v>
      </c>
      <c r="I417" s="1"/>
    </row>
    <row r="418" spans="1:9" x14ac:dyDescent="0.2">
      <c r="A418" t="s">
        <v>1</v>
      </c>
      <c r="B418" t="s">
        <v>2</v>
      </c>
      <c r="D418" t="s">
        <v>3</v>
      </c>
      <c r="I418" s="1"/>
    </row>
    <row r="419" spans="1:9" x14ac:dyDescent="0.2">
      <c r="A419" t="s">
        <v>16</v>
      </c>
      <c r="B419" t="s">
        <v>17</v>
      </c>
      <c r="D419">
        <v>3</v>
      </c>
      <c r="I419" s="1"/>
    </row>
    <row r="420" spans="1:9" x14ac:dyDescent="0.2">
      <c r="A420" t="s">
        <v>8</v>
      </c>
      <c r="B420" t="s">
        <v>9</v>
      </c>
      <c r="D420" t="s">
        <v>10</v>
      </c>
      <c r="E420" t="s">
        <v>144</v>
      </c>
      <c r="F420" t="s">
        <v>153</v>
      </c>
      <c r="I420" s="1"/>
    </row>
    <row r="421" spans="1:9" x14ac:dyDescent="0.2">
      <c r="A421">
        <v>1</v>
      </c>
      <c r="B421" t="s">
        <v>11</v>
      </c>
      <c r="D421">
        <v>18.3369</v>
      </c>
      <c r="E421">
        <f>AVERAGE(D421,D422)</f>
        <v>18.0566</v>
      </c>
      <c r="F421">
        <f>EXP((E421-20.473)/-1.597)</f>
        <v>4.5407265768249552</v>
      </c>
      <c r="I421" s="1"/>
    </row>
    <row r="422" spans="1:9" x14ac:dyDescent="0.2">
      <c r="A422">
        <v>2</v>
      </c>
      <c r="B422" t="s">
        <v>11</v>
      </c>
      <c r="D422">
        <v>17.776299999999999</v>
      </c>
      <c r="I422" s="1"/>
    </row>
    <row r="423" spans="1:9" x14ac:dyDescent="0.2">
      <c r="A423">
        <v>13</v>
      </c>
      <c r="B423" t="s">
        <v>12</v>
      </c>
      <c r="D423">
        <v>21.829599999999999</v>
      </c>
      <c r="E423">
        <f>AVERAGE(D423,D424)</f>
        <v>21.528449999999999</v>
      </c>
      <c r="F423">
        <f>EXP((E423-20.473)/-1.597)</f>
        <v>0.51638873799672869</v>
      </c>
      <c r="I423" s="1"/>
    </row>
    <row r="424" spans="1:9" x14ac:dyDescent="0.2">
      <c r="A424">
        <v>14</v>
      </c>
      <c r="B424" t="s">
        <v>12</v>
      </c>
      <c r="D424">
        <v>21.2273</v>
      </c>
      <c r="I424" s="1"/>
    </row>
    <row r="425" spans="1:9" x14ac:dyDescent="0.2">
      <c r="A425">
        <v>25</v>
      </c>
      <c r="B425" t="s">
        <v>13</v>
      </c>
      <c r="D425">
        <v>25.244199999999999</v>
      </c>
      <c r="E425">
        <f>AVERAGE(D425,D426)</f>
        <v>24.900449999999999</v>
      </c>
      <c r="F425">
        <f>EXP((E425-20.473)/-1.597)</f>
        <v>6.2514645947796169E-2</v>
      </c>
      <c r="I425" s="1"/>
    </row>
    <row r="426" spans="1:9" x14ac:dyDescent="0.2">
      <c r="A426">
        <v>26</v>
      </c>
      <c r="B426" t="s">
        <v>13</v>
      </c>
      <c r="D426">
        <v>24.556699999999999</v>
      </c>
      <c r="I426" s="1"/>
    </row>
    <row r="427" spans="1:9" x14ac:dyDescent="0.2">
      <c r="A427">
        <v>37</v>
      </c>
      <c r="B427" t="s">
        <v>14</v>
      </c>
      <c r="D427">
        <v>29.235099999999999</v>
      </c>
      <c r="E427">
        <f>AVERAGE(D427,D428)</f>
        <v>29.18655</v>
      </c>
      <c r="F427">
        <f>EXP((E427-20.473)/-1.597)</f>
        <v>4.2697537493061799E-3</v>
      </c>
      <c r="I427" s="1"/>
    </row>
    <row r="428" spans="1:9" x14ac:dyDescent="0.2">
      <c r="A428">
        <v>38</v>
      </c>
      <c r="B428" t="s">
        <v>14</v>
      </c>
      <c r="D428">
        <v>29.138000000000002</v>
      </c>
      <c r="I428" s="1"/>
    </row>
    <row r="429" spans="1:9" x14ac:dyDescent="0.2">
      <c r="A429">
        <v>49</v>
      </c>
      <c r="B429" t="s">
        <v>15</v>
      </c>
      <c r="D429">
        <v>28.358799999999999</v>
      </c>
      <c r="E429">
        <f>AVERAGE(D429,D430)</f>
        <v>28.38185</v>
      </c>
      <c r="F429">
        <f>EXP((E429-20.473)/-1.597)</f>
        <v>7.0670167713590294E-3</v>
      </c>
      <c r="I429" s="1"/>
    </row>
    <row r="430" spans="1:9" x14ac:dyDescent="0.2">
      <c r="A430">
        <v>50</v>
      </c>
      <c r="B430" t="s">
        <v>15</v>
      </c>
      <c r="D430">
        <v>28.404900000000001</v>
      </c>
      <c r="I430" s="1"/>
    </row>
    <row r="431" spans="1:9" x14ac:dyDescent="0.2">
      <c r="A431" t="s">
        <v>19</v>
      </c>
      <c r="I431" s="1"/>
    </row>
    <row r="432" spans="1:9" x14ac:dyDescent="0.2">
      <c r="A432" t="s">
        <v>1</v>
      </c>
      <c r="B432" t="s">
        <v>2</v>
      </c>
      <c r="D432" t="s">
        <v>3</v>
      </c>
      <c r="F432" t="s">
        <v>5</v>
      </c>
      <c r="I432" s="1"/>
    </row>
    <row r="433" spans="1:9" x14ac:dyDescent="0.2">
      <c r="A433" t="s">
        <v>6</v>
      </c>
      <c r="B433" t="s">
        <v>7</v>
      </c>
      <c r="D433">
        <v>3</v>
      </c>
      <c r="F433">
        <v>0.2</v>
      </c>
      <c r="I433" s="1"/>
    </row>
    <row r="434" spans="1:9" x14ac:dyDescent="0.2">
      <c r="A434" t="s">
        <v>8</v>
      </c>
      <c r="B434" t="s">
        <v>9</v>
      </c>
      <c r="D434" t="s">
        <v>10</v>
      </c>
      <c r="E434" t="s">
        <v>155</v>
      </c>
      <c r="F434" t="s">
        <v>156</v>
      </c>
      <c r="G434" t="s">
        <v>153</v>
      </c>
      <c r="I434" s="1" t="s">
        <v>154</v>
      </c>
    </row>
    <row r="435" spans="1:9" x14ac:dyDescent="0.2">
      <c r="A435">
        <v>1</v>
      </c>
      <c r="B435" t="s">
        <v>11</v>
      </c>
      <c r="D435">
        <v>28.312200000000001</v>
      </c>
      <c r="E435">
        <f>AVERAGE(D435,D436)</f>
        <v>28.094799999999999</v>
      </c>
      <c r="F435">
        <f>EXP((E435-30.974)/-1.804)</f>
        <v>4.9333036203391778</v>
      </c>
      <c r="G435">
        <v>5.6779990511603975</v>
      </c>
      <c r="I435" s="1">
        <f>F435/G435</f>
        <v>0.86884544641319938</v>
      </c>
    </row>
    <row r="436" spans="1:9" x14ac:dyDescent="0.2">
      <c r="A436">
        <v>2</v>
      </c>
      <c r="B436" t="s">
        <v>11</v>
      </c>
      <c r="D436">
        <v>27.877400000000002</v>
      </c>
      <c r="I436" s="1"/>
    </row>
    <row r="437" spans="1:9" x14ac:dyDescent="0.2">
      <c r="A437">
        <v>13</v>
      </c>
      <c r="B437" t="s">
        <v>12</v>
      </c>
      <c r="D437">
        <v>32.441299999999998</v>
      </c>
      <c r="E437">
        <f>AVERAGE(D437,D438)</f>
        <v>32.174549999999996</v>
      </c>
      <c r="F437">
        <f>EXP((E437-30.974)/-1.804)</f>
        <v>0.51401987440582431</v>
      </c>
      <c r="G437">
        <v>0.55872322847671752</v>
      </c>
      <c r="I437" s="1">
        <f>F437/G437</f>
        <v>0.91999016365800512</v>
      </c>
    </row>
    <row r="438" spans="1:9" x14ac:dyDescent="0.2">
      <c r="A438">
        <v>14</v>
      </c>
      <c r="B438" t="s">
        <v>12</v>
      </c>
      <c r="D438">
        <v>31.907800000000002</v>
      </c>
      <c r="I438" s="1"/>
    </row>
    <row r="439" spans="1:9" x14ac:dyDescent="0.2">
      <c r="A439">
        <v>25</v>
      </c>
      <c r="B439" t="s">
        <v>13</v>
      </c>
      <c r="D439">
        <v>37.609900000000003</v>
      </c>
      <c r="E439">
        <f>AVERAGE(D439,D440)</f>
        <v>36.403100000000002</v>
      </c>
      <c r="F439">
        <f>EXP((E439-30.974)/-1.804)</f>
        <v>4.9317369587332884E-2</v>
      </c>
      <c r="G439">
        <v>3.1844567453317936E-2</v>
      </c>
      <c r="I439" s="1">
        <f>F439/G439</f>
        <v>1.5486902015431341</v>
      </c>
    </row>
    <row r="440" spans="1:9" x14ac:dyDescent="0.2">
      <c r="A440">
        <v>26</v>
      </c>
      <c r="B440" t="s">
        <v>13</v>
      </c>
      <c r="D440">
        <v>35.196300000000001</v>
      </c>
      <c r="I440" s="1"/>
    </row>
    <row r="441" spans="1:9" x14ac:dyDescent="0.2">
      <c r="A441">
        <v>37</v>
      </c>
      <c r="B441" t="s">
        <v>14</v>
      </c>
      <c r="E441">
        <f>AVERAGE(D441,D442)</f>
        <v>37.725299999999997</v>
      </c>
      <c r="F441">
        <f>EXP((E441-30.974)/-1.804)</f>
        <v>2.3697025027955381E-2</v>
      </c>
      <c r="G441">
        <v>5.3170037024366694E-3</v>
      </c>
      <c r="I441" s="1">
        <f>F441/G441</f>
        <v>4.4568381656562588</v>
      </c>
    </row>
    <row r="442" spans="1:9" x14ac:dyDescent="0.2">
      <c r="A442">
        <v>38</v>
      </c>
      <c r="B442" t="s">
        <v>14</v>
      </c>
      <c r="D442">
        <v>37.725299999999997</v>
      </c>
      <c r="I442" s="1"/>
    </row>
    <row r="443" spans="1:9" x14ac:dyDescent="0.2">
      <c r="A443">
        <v>49</v>
      </c>
      <c r="B443" t="s">
        <v>15</v>
      </c>
      <c r="G443">
        <v>5.8334344686011288E-4</v>
      </c>
      <c r="I443" s="1">
        <f>F443/G443</f>
        <v>0</v>
      </c>
    </row>
    <row r="444" spans="1:9" x14ac:dyDescent="0.2">
      <c r="A444">
        <v>50</v>
      </c>
      <c r="B444" t="s">
        <v>15</v>
      </c>
      <c r="I444" s="1"/>
    </row>
  </sheetData>
  <sortState ref="A1:I444">
    <sortCondition ref="C1:C444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Jennie OB Brain TNFa Study Stud</vt:lpstr>
      <vt:lpstr>group means</vt:lpstr>
      <vt:lpstr>graph</vt:lpstr>
      <vt:lpstr>copy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Microsoft Office User</cp:lastModifiedBy>
  <dcterms:created xsi:type="dcterms:W3CDTF">2014-12-11T22:34:16Z</dcterms:created>
  <dcterms:modified xsi:type="dcterms:W3CDTF">2017-10-30T17:51:37Z</dcterms:modified>
</cp:coreProperties>
</file>