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nhs90247/Desktop/fat mouse /"/>
    </mc:Choice>
  </mc:AlternateContent>
  <bookViews>
    <workbookView xWindow="0" yWindow="460" windowWidth="25600" windowHeight="14440" activeTab="2"/>
  </bookViews>
  <sheets>
    <sheet name="Jennie OB Heart TGFB Study 12.1" sheetId="1" r:id="rId1"/>
    <sheet name="group means" sheetId="3" r:id="rId2"/>
    <sheet name="graph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3" l="1"/>
  <c r="E25" i="3"/>
  <c r="E32" i="3"/>
  <c r="M25" i="3"/>
  <c r="M32" i="3"/>
  <c r="I25" i="3"/>
  <c r="I32" i="3"/>
  <c r="A25" i="3"/>
  <c r="A32" i="3"/>
  <c r="M17" i="3"/>
  <c r="I17" i="3"/>
  <c r="E149" i="1"/>
  <c r="F149" i="1"/>
  <c r="E7" i="1"/>
  <c r="F7" i="1"/>
  <c r="I7" i="1"/>
  <c r="E9" i="1"/>
  <c r="F9" i="1"/>
  <c r="I9" i="1"/>
  <c r="E11" i="1"/>
  <c r="F11" i="1"/>
  <c r="I11" i="1"/>
  <c r="E13" i="1"/>
  <c r="F13" i="1"/>
  <c r="I13" i="1"/>
  <c r="E15" i="1"/>
  <c r="F15" i="1"/>
  <c r="I15" i="1"/>
  <c r="E17" i="1"/>
  <c r="F17" i="1"/>
  <c r="I17" i="1"/>
  <c r="E19" i="1"/>
  <c r="F19" i="1"/>
  <c r="I19" i="1"/>
  <c r="E21" i="1"/>
  <c r="F21" i="1"/>
  <c r="I21" i="1"/>
  <c r="E23" i="1"/>
  <c r="F23" i="1"/>
  <c r="I23" i="1"/>
  <c r="E25" i="1"/>
  <c r="F25" i="1"/>
  <c r="I25" i="1"/>
  <c r="E27" i="1"/>
  <c r="F27" i="1"/>
  <c r="I27" i="1"/>
  <c r="E29" i="1"/>
  <c r="F29" i="1"/>
  <c r="I29" i="1"/>
  <c r="E31" i="1"/>
  <c r="F31" i="1"/>
  <c r="I31" i="1"/>
  <c r="E33" i="1"/>
  <c r="F33" i="1"/>
  <c r="I33" i="1"/>
  <c r="E35" i="1"/>
  <c r="F35" i="1"/>
  <c r="I35" i="1"/>
  <c r="E37" i="1"/>
  <c r="F37" i="1"/>
  <c r="I37" i="1"/>
  <c r="E39" i="1"/>
  <c r="F39" i="1"/>
  <c r="I39" i="1"/>
  <c r="E41" i="1"/>
  <c r="F41" i="1"/>
  <c r="I41" i="1"/>
  <c r="E43" i="1"/>
  <c r="F43" i="1"/>
  <c r="I43" i="1"/>
  <c r="E45" i="1"/>
  <c r="F45" i="1"/>
  <c r="I45" i="1"/>
  <c r="E47" i="1"/>
  <c r="F47" i="1"/>
  <c r="I47" i="1"/>
  <c r="E49" i="1"/>
  <c r="F49" i="1"/>
  <c r="I49" i="1"/>
  <c r="E51" i="1"/>
  <c r="F51" i="1"/>
  <c r="I51" i="1"/>
  <c r="E55" i="1"/>
  <c r="F55" i="1"/>
  <c r="I55" i="1"/>
  <c r="E57" i="1"/>
  <c r="F57" i="1"/>
  <c r="I57" i="1"/>
  <c r="E59" i="1"/>
  <c r="F59" i="1"/>
  <c r="I59" i="1"/>
  <c r="E61" i="1"/>
  <c r="F61" i="1"/>
  <c r="I61" i="1"/>
  <c r="E63" i="1"/>
  <c r="F63" i="1"/>
  <c r="I63" i="1"/>
  <c r="E65" i="1"/>
  <c r="F65" i="1"/>
  <c r="I65" i="1"/>
  <c r="E67" i="1"/>
  <c r="F67" i="1"/>
  <c r="I67" i="1"/>
  <c r="E69" i="1"/>
  <c r="F69" i="1"/>
  <c r="I69" i="1"/>
  <c r="E71" i="1"/>
  <c r="F71" i="1"/>
  <c r="I71" i="1"/>
  <c r="E73" i="1"/>
  <c r="F73" i="1"/>
  <c r="I73" i="1"/>
  <c r="E75" i="1"/>
  <c r="F75" i="1"/>
  <c r="I75" i="1"/>
  <c r="E77" i="1"/>
  <c r="F77" i="1"/>
  <c r="I77" i="1"/>
  <c r="E79" i="1"/>
  <c r="F79" i="1"/>
  <c r="I79" i="1"/>
  <c r="E85" i="1"/>
  <c r="F85" i="1"/>
  <c r="E87" i="1"/>
  <c r="F87" i="1"/>
  <c r="E89" i="1"/>
  <c r="F89" i="1"/>
  <c r="E91" i="1"/>
  <c r="F91" i="1"/>
  <c r="E93" i="1"/>
  <c r="F93" i="1"/>
  <c r="E95" i="1"/>
  <c r="F95" i="1"/>
  <c r="E97" i="1"/>
  <c r="F97" i="1"/>
  <c r="E99" i="1"/>
  <c r="F99" i="1"/>
  <c r="E101" i="1"/>
  <c r="F101" i="1"/>
  <c r="E103" i="1"/>
  <c r="F103" i="1"/>
  <c r="E105" i="1"/>
  <c r="F105" i="1"/>
  <c r="E107" i="1"/>
  <c r="F107" i="1"/>
  <c r="E109" i="1"/>
  <c r="F109" i="1"/>
  <c r="E111" i="1"/>
  <c r="F111" i="1"/>
  <c r="E113" i="1"/>
  <c r="F113" i="1"/>
  <c r="E115" i="1"/>
  <c r="F115" i="1"/>
  <c r="E117" i="1"/>
  <c r="F117" i="1"/>
  <c r="E119" i="1"/>
  <c r="F119" i="1"/>
  <c r="E121" i="1"/>
  <c r="F121" i="1"/>
  <c r="E123" i="1"/>
  <c r="F123" i="1"/>
  <c r="E125" i="1"/>
  <c r="F125" i="1"/>
  <c r="E127" i="1"/>
  <c r="F127" i="1"/>
  <c r="E129" i="1"/>
  <c r="F129" i="1"/>
  <c r="E131" i="1"/>
  <c r="F131" i="1"/>
  <c r="E133" i="1"/>
  <c r="F133" i="1"/>
  <c r="E135" i="1"/>
  <c r="F135" i="1"/>
  <c r="E137" i="1"/>
  <c r="F137" i="1"/>
  <c r="E139" i="1"/>
  <c r="F139" i="1"/>
  <c r="E141" i="1"/>
  <c r="F141" i="1"/>
  <c r="E143" i="1"/>
  <c r="F143" i="1"/>
  <c r="E145" i="1"/>
  <c r="F145" i="1"/>
  <c r="E147" i="1"/>
  <c r="F147" i="1"/>
  <c r="E151" i="1"/>
  <c r="F151" i="1"/>
  <c r="E153" i="1"/>
  <c r="F153" i="1"/>
  <c r="E155" i="1"/>
  <c r="F155" i="1"/>
  <c r="E157" i="1"/>
  <c r="F157" i="1"/>
  <c r="E159" i="1"/>
  <c r="F159" i="1"/>
  <c r="E5" i="1"/>
  <c r="F5" i="1"/>
  <c r="I5" i="1"/>
  <c r="E17" i="3"/>
</calcChain>
</file>

<file path=xl/sharedStrings.xml><?xml version="1.0" encoding="utf-8"?>
<sst xmlns="http://schemas.openxmlformats.org/spreadsheetml/2006/main" count="254" uniqueCount="90">
  <si>
    <t>Plate Name: Jennie OB Heart TGFb Plate 12.9.14</t>
  </si>
  <si>
    <t>Detector</t>
  </si>
  <si>
    <t>Reporter</t>
  </si>
  <si>
    <t>Start</t>
  </si>
  <si>
    <t>End</t>
  </si>
  <si>
    <t>Threshold</t>
  </si>
  <si>
    <t>Tgfb1- Mouse</t>
  </si>
  <si>
    <t>FAM</t>
  </si>
  <si>
    <t>Well</t>
  </si>
  <si>
    <t>SampleName</t>
  </si>
  <si>
    <t>Ct</t>
  </si>
  <si>
    <t>S1</t>
  </si>
  <si>
    <t>S2</t>
  </si>
  <si>
    <t>S3</t>
  </si>
  <si>
    <t>S4</t>
  </si>
  <si>
    <t>S5</t>
  </si>
  <si>
    <t>18S Mouse</t>
  </si>
  <si>
    <t>VIC</t>
  </si>
  <si>
    <t xml:space="preserve">OBSD H1 </t>
  </si>
  <si>
    <t xml:space="preserve">OBSD H2 </t>
  </si>
  <si>
    <t>OBSD H2</t>
  </si>
  <si>
    <t>OBSD H3</t>
  </si>
  <si>
    <t>OBSD H4</t>
  </si>
  <si>
    <t>OBSD H5</t>
  </si>
  <si>
    <t>OBSD H7</t>
  </si>
  <si>
    <t>OBSD H8</t>
  </si>
  <si>
    <t>OBSD H9</t>
  </si>
  <si>
    <t>OBC H1</t>
  </si>
  <si>
    <t>OBC H2</t>
  </si>
  <si>
    <t>OBC H3</t>
  </si>
  <si>
    <t>OBC H4</t>
  </si>
  <si>
    <t>OBC H5</t>
  </si>
  <si>
    <t>OBC H6</t>
  </si>
  <si>
    <t>OBC H7</t>
  </si>
  <si>
    <t>OBC H8</t>
  </si>
  <si>
    <t>OBC H9</t>
  </si>
  <si>
    <t xml:space="preserve">SD1 H1 </t>
  </si>
  <si>
    <t>SD1 H2</t>
  </si>
  <si>
    <t xml:space="preserve">SD1 H2 </t>
  </si>
  <si>
    <t xml:space="preserve">SD1 H3 </t>
  </si>
  <si>
    <t xml:space="preserve">SD1 H4 </t>
  </si>
  <si>
    <t xml:space="preserve">C2 H1 </t>
  </si>
  <si>
    <t xml:space="preserve">C2 H2 </t>
  </si>
  <si>
    <t xml:space="preserve">C2 H3 </t>
  </si>
  <si>
    <t xml:space="preserve">C2 H4 </t>
  </si>
  <si>
    <t xml:space="preserve">SD3 H1 </t>
  </si>
  <si>
    <t xml:space="preserve">SD3 H2 </t>
  </si>
  <si>
    <t xml:space="preserve">SD3 H3 </t>
  </si>
  <si>
    <t>SD3 H4</t>
  </si>
  <si>
    <t xml:space="preserve">SD3 H4 </t>
  </si>
  <si>
    <t xml:space="preserve">C3 H1 </t>
  </si>
  <si>
    <t>C3 H2</t>
  </si>
  <si>
    <t xml:space="preserve">C3 H2 </t>
  </si>
  <si>
    <t xml:space="preserve">C3 H3 </t>
  </si>
  <si>
    <t xml:space="preserve">C3 H4 </t>
  </si>
  <si>
    <t>Average CT</t>
  </si>
  <si>
    <t>18s</t>
  </si>
  <si>
    <t>std1</t>
  </si>
  <si>
    <t>std2</t>
  </si>
  <si>
    <t>std3</t>
  </si>
  <si>
    <t>std4</t>
  </si>
  <si>
    <t>std5</t>
  </si>
  <si>
    <t>x for TGF</t>
  </si>
  <si>
    <t>TGFB</t>
  </si>
  <si>
    <t>x for 18s</t>
  </si>
  <si>
    <t>relative expression</t>
  </si>
  <si>
    <t>control</t>
  </si>
  <si>
    <t>SD</t>
  </si>
  <si>
    <t xml:space="preserve">OB control </t>
  </si>
  <si>
    <t>OB SD</t>
  </si>
  <si>
    <t>heart</t>
  </si>
  <si>
    <t>NA</t>
  </si>
  <si>
    <t xml:space="preserve"> Standard Deviation </t>
  </si>
  <si>
    <t>OB control</t>
  </si>
  <si>
    <t xml:space="preserve">Sample Size </t>
  </si>
  <si>
    <t>Sample size</t>
  </si>
  <si>
    <t>sample size</t>
  </si>
  <si>
    <t xml:space="preserve">Standard Error </t>
  </si>
  <si>
    <t xml:space="preserve">control </t>
  </si>
  <si>
    <t>HSF</t>
  </si>
  <si>
    <t>OB HSF</t>
  </si>
  <si>
    <r>
      <t>TNF-</t>
    </r>
    <r>
      <rPr>
        <sz val="11"/>
        <color theme="1"/>
        <rFont val="Calibri"/>
        <family val="2"/>
      </rPr>
      <t>α</t>
    </r>
  </si>
  <si>
    <r>
      <t>IL-1</t>
    </r>
    <r>
      <rPr>
        <sz val="11"/>
        <color theme="1"/>
        <rFont val="Calibri"/>
        <family val="2"/>
      </rPr>
      <t>β</t>
    </r>
  </si>
  <si>
    <r>
      <t>TGF-</t>
    </r>
    <r>
      <rPr>
        <sz val="11"/>
        <color theme="1"/>
        <rFont val="Calibri"/>
        <family val="2"/>
      </rPr>
      <t>β1</t>
    </r>
  </si>
  <si>
    <t xml:space="preserve">HSF </t>
  </si>
  <si>
    <t>ob con</t>
  </si>
  <si>
    <t>ob hsf</t>
  </si>
  <si>
    <t xml:space="preserve">il-1 </t>
  </si>
  <si>
    <t>tnf</t>
  </si>
  <si>
    <t>tgf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</si>
</sst>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0" fontId="0" fillId="33" borderId="0" xfId="0" applyFill="1"/>
    <xf numFmtId="1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34776902887139"/>
                  <c:y val="0.141134806065908"/>
                </c:manualLayout>
              </c:layout>
              <c:numFmt formatCode="General" sourceLinked="0"/>
            </c:trendlineLbl>
          </c:trendline>
          <c:xVal>
            <c:numRef>
              <c:f>'Jennie OB Heart TGFB Study 12.1'!$N$4:$N$8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Heart TGFB Study 12.1'!$O$4:$O$8</c:f>
              <c:numCache>
                <c:formatCode>General</c:formatCode>
                <c:ptCount val="5"/>
                <c:pt idx="0">
                  <c:v>27.6796</c:v>
                </c:pt>
                <c:pt idx="1">
                  <c:v>31.3328</c:v>
                </c:pt>
                <c:pt idx="2">
                  <c:v>35.24345</c:v>
                </c:pt>
                <c:pt idx="3">
                  <c:v>38.63665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4629024"/>
        <c:axId val="-1315542880"/>
      </c:scatterChart>
      <c:valAx>
        <c:axId val="-131462902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15542880"/>
        <c:crosses val="autoZero"/>
        <c:crossBetween val="midCat"/>
      </c:valAx>
      <c:valAx>
        <c:axId val="-131554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462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29221347331584"/>
                  <c:y val="0.051687080781569"/>
                </c:manualLayout>
              </c:layout>
              <c:numFmt formatCode="General" sourceLinked="0"/>
            </c:trendlineLbl>
          </c:trendline>
          <c:xVal>
            <c:numRef>
              <c:f>'Jennie OB Heart TGFB Study 12.1'!$N$83:$N$87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Heart TGFB Study 12.1'!$O$83:$O$87</c:f>
              <c:numCache>
                <c:formatCode>General</c:formatCode>
                <c:ptCount val="5"/>
                <c:pt idx="0">
                  <c:v>20.0883</c:v>
                </c:pt>
                <c:pt idx="1">
                  <c:v>23.79415</c:v>
                </c:pt>
                <c:pt idx="2">
                  <c:v>29.0318</c:v>
                </c:pt>
                <c:pt idx="3">
                  <c:v>32.4244</c:v>
                </c:pt>
                <c:pt idx="4">
                  <c:v>34.12165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065792"/>
        <c:axId val="-1296203088"/>
      </c:scatterChart>
      <c:valAx>
        <c:axId val="-130006579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96203088"/>
        <c:crosses val="autoZero"/>
        <c:crossBetween val="midCat"/>
      </c:valAx>
      <c:valAx>
        <c:axId val="-129620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00065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graph!$A$22</c:f>
              <c:strCache>
                <c:ptCount val="1"/>
                <c:pt idx="0">
                  <c:v>IL-1β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graph!$B$36:$E$36</c:f>
                <c:numCache>
                  <c:formatCode>General</c:formatCode>
                  <c:ptCount val="4"/>
                  <c:pt idx="0">
                    <c:v>0.00242973954274742</c:v>
                  </c:pt>
                  <c:pt idx="1">
                    <c:v>0.00360620028865974</c:v>
                  </c:pt>
                  <c:pt idx="2">
                    <c:v>0.00113872599378866</c:v>
                  </c:pt>
                  <c:pt idx="3">
                    <c:v>0.000538493211096659</c:v>
                  </c:pt>
                </c:numCache>
              </c:numRef>
            </c:plus>
            <c:minus>
              <c:numRef>
                <c:f>graph!$B$36:$E$36</c:f>
                <c:numCache>
                  <c:formatCode>General</c:formatCode>
                  <c:ptCount val="4"/>
                  <c:pt idx="0">
                    <c:v>0.00242973954274742</c:v>
                  </c:pt>
                  <c:pt idx="1">
                    <c:v>0.00360620028865974</c:v>
                  </c:pt>
                  <c:pt idx="2">
                    <c:v>0.00113872599378866</c:v>
                  </c:pt>
                  <c:pt idx="3">
                    <c:v>0.000538493211096659</c:v>
                  </c:pt>
                </c:numCache>
              </c:numRef>
            </c:minus>
          </c:errBars>
          <c:cat>
            <c:strRef>
              <c:f>graph!$B$21:$E$21</c:f>
              <c:strCache>
                <c:ptCount val="4"/>
                <c:pt idx="0">
                  <c:v>control </c:v>
                </c:pt>
                <c:pt idx="1">
                  <c:v>HSF</c:v>
                </c:pt>
                <c:pt idx="2">
                  <c:v>OB control</c:v>
                </c:pt>
                <c:pt idx="3">
                  <c:v>OB HSF</c:v>
                </c:pt>
              </c:strCache>
            </c:strRef>
          </c:cat>
          <c:val>
            <c:numRef>
              <c:f>graph!$B$22:$E$22</c:f>
              <c:numCache>
                <c:formatCode>General</c:formatCode>
                <c:ptCount val="4"/>
                <c:pt idx="0">
                  <c:v>0.0105079172724798</c:v>
                </c:pt>
                <c:pt idx="1">
                  <c:v>0.0139093960343525</c:v>
                </c:pt>
                <c:pt idx="2">
                  <c:v>0.00336417803862316</c:v>
                </c:pt>
                <c:pt idx="3">
                  <c:v>0.00256491835833116</c:v>
                </c:pt>
              </c:numCache>
            </c:numRef>
          </c:val>
        </c:ser>
        <c:ser>
          <c:idx val="1"/>
          <c:order val="1"/>
          <c:tx>
            <c:strRef>
              <c:f>graph!$A$23</c:f>
              <c:strCache>
                <c:ptCount val="1"/>
                <c:pt idx="0">
                  <c:v>TNF-α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graph!$B$35:$E$35</c:f>
                <c:numCache>
                  <c:formatCode>General</c:formatCode>
                  <c:ptCount val="4"/>
                  <c:pt idx="0">
                    <c:v>0.00218259841103</c:v>
                  </c:pt>
                  <c:pt idx="1">
                    <c:v>0.00356630879979459</c:v>
                  </c:pt>
                  <c:pt idx="2">
                    <c:v>0.000378387977425354</c:v>
                  </c:pt>
                  <c:pt idx="3">
                    <c:v>0.000423544229801302</c:v>
                  </c:pt>
                </c:numCache>
              </c:numRef>
            </c:plus>
            <c:minus>
              <c:numRef>
                <c:f>graph!$B$35:$E$35</c:f>
                <c:numCache>
                  <c:formatCode>General</c:formatCode>
                  <c:ptCount val="4"/>
                  <c:pt idx="0">
                    <c:v>0.00218259841103</c:v>
                  </c:pt>
                  <c:pt idx="1">
                    <c:v>0.00356630879979459</c:v>
                  </c:pt>
                  <c:pt idx="2">
                    <c:v>0.000378387977425354</c:v>
                  </c:pt>
                  <c:pt idx="3">
                    <c:v>0.000423544229801302</c:v>
                  </c:pt>
                </c:numCache>
              </c:numRef>
            </c:minus>
          </c:errBars>
          <c:cat>
            <c:strRef>
              <c:f>graph!$B$21:$E$21</c:f>
              <c:strCache>
                <c:ptCount val="4"/>
                <c:pt idx="0">
                  <c:v>control </c:v>
                </c:pt>
                <c:pt idx="1">
                  <c:v>HSF</c:v>
                </c:pt>
                <c:pt idx="2">
                  <c:v>OB control</c:v>
                </c:pt>
                <c:pt idx="3">
                  <c:v>OB HSF</c:v>
                </c:pt>
              </c:strCache>
            </c:strRef>
          </c:cat>
          <c:val>
            <c:numRef>
              <c:f>graph!$B$23:$E$23</c:f>
              <c:numCache>
                <c:formatCode>General</c:formatCode>
                <c:ptCount val="4"/>
                <c:pt idx="0">
                  <c:v>0.0191761275407506</c:v>
                </c:pt>
                <c:pt idx="1">
                  <c:v>0.0141670968937334</c:v>
                </c:pt>
                <c:pt idx="2">
                  <c:v>0.00970589318316276</c:v>
                </c:pt>
                <c:pt idx="3">
                  <c:v>0.00407933941054325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0613984"/>
        <c:axId val="-1326508912"/>
      </c:barChart>
      <c:catAx>
        <c:axId val="-137061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326508912"/>
        <c:crosses val="autoZero"/>
        <c:auto val="1"/>
        <c:lblAlgn val="ctr"/>
        <c:lblOffset val="100"/>
        <c:noMultiLvlLbl val="0"/>
      </c:catAx>
      <c:valAx>
        <c:axId val="-132650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7061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graph!$B$21</c:f>
              <c:strCache>
                <c:ptCount val="1"/>
                <c:pt idx="0">
                  <c:v>control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graph!$B$35:$B$36</c:f>
                <c:numCache>
                  <c:formatCode>General</c:formatCode>
                  <c:ptCount val="2"/>
                  <c:pt idx="0">
                    <c:v>0.00218259841103</c:v>
                  </c:pt>
                  <c:pt idx="1">
                    <c:v>0.00242973954274742</c:v>
                  </c:pt>
                </c:numCache>
              </c:numRef>
            </c:plus>
            <c:minus>
              <c:numRef>
                <c:f>graph!$B$35:$B$36</c:f>
                <c:numCache>
                  <c:formatCode>General</c:formatCode>
                  <c:ptCount val="2"/>
                  <c:pt idx="0">
                    <c:v>0.00218259841103</c:v>
                  </c:pt>
                  <c:pt idx="1">
                    <c:v>0.00242973954274742</c:v>
                  </c:pt>
                </c:numCache>
              </c:numRef>
            </c:minus>
          </c:errBars>
          <c:cat>
            <c:strRef>
              <c:f>graph!$A$22:$A$23</c:f>
              <c:strCache>
                <c:ptCount val="2"/>
                <c:pt idx="0">
                  <c:v>IL-1β</c:v>
                </c:pt>
                <c:pt idx="1">
                  <c:v>TNF-α</c:v>
                </c:pt>
              </c:strCache>
            </c:strRef>
          </c:cat>
          <c:val>
            <c:numRef>
              <c:f>graph!$B$22:$B$23</c:f>
              <c:numCache>
                <c:formatCode>General</c:formatCode>
                <c:ptCount val="2"/>
                <c:pt idx="0">
                  <c:v>0.0105079172724798</c:v>
                </c:pt>
                <c:pt idx="1">
                  <c:v>0.0191761275407506</c:v>
                </c:pt>
              </c:numCache>
            </c:numRef>
          </c:val>
        </c:ser>
        <c:ser>
          <c:idx val="1"/>
          <c:order val="1"/>
          <c:tx>
            <c:strRef>
              <c:f>graph!$C$21</c:f>
              <c:strCache>
                <c:ptCount val="1"/>
                <c:pt idx="0">
                  <c:v>HSF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graph!$C$35:$C$36</c:f>
                <c:numCache>
                  <c:formatCode>General</c:formatCode>
                  <c:ptCount val="2"/>
                  <c:pt idx="0">
                    <c:v>0.00356630879979459</c:v>
                  </c:pt>
                  <c:pt idx="1">
                    <c:v>0.00360620028865974</c:v>
                  </c:pt>
                </c:numCache>
              </c:numRef>
            </c:plus>
            <c:minus>
              <c:numRef>
                <c:f>graph!$C$35:$C$36</c:f>
                <c:numCache>
                  <c:formatCode>General</c:formatCode>
                  <c:ptCount val="2"/>
                  <c:pt idx="0">
                    <c:v>0.00356630879979459</c:v>
                  </c:pt>
                  <c:pt idx="1">
                    <c:v>0.00360620028865974</c:v>
                  </c:pt>
                </c:numCache>
              </c:numRef>
            </c:minus>
          </c:errBars>
          <c:cat>
            <c:strRef>
              <c:f>graph!$A$22:$A$23</c:f>
              <c:strCache>
                <c:ptCount val="2"/>
                <c:pt idx="0">
                  <c:v>IL-1β</c:v>
                </c:pt>
                <c:pt idx="1">
                  <c:v>TNF-α</c:v>
                </c:pt>
              </c:strCache>
            </c:strRef>
          </c:cat>
          <c:val>
            <c:numRef>
              <c:f>graph!$C$22:$C$23</c:f>
              <c:numCache>
                <c:formatCode>General</c:formatCode>
                <c:ptCount val="2"/>
                <c:pt idx="0">
                  <c:v>0.0139093960343525</c:v>
                </c:pt>
                <c:pt idx="1">
                  <c:v>0.0141670968937334</c:v>
                </c:pt>
              </c:numCache>
            </c:numRef>
          </c:val>
        </c:ser>
        <c:ser>
          <c:idx val="2"/>
          <c:order val="2"/>
          <c:tx>
            <c:strRef>
              <c:f>graph!$D$21</c:f>
              <c:strCache>
                <c:ptCount val="1"/>
                <c:pt idx="0">
                  <c:v>OB control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graph!$D$35:$D$36</c:f>
                <c:numCache>
                  <c:formatCode>General</c:formatCode>
                  <c:ptCount val="2"/>
                  <c:pt idx="0">
                    <c:v>0.000378387977425354</c:v>
                  </c:pt>
                  <c:pt idx="1">
                    <c:v>0.00113872599378866</c:v>
                  </c:pt>
                </c:numCache>
              </c:numRef>
            </c:plus>
            <c:minus>
              <c:numRef>
                <c:f>graph!$D$35:$D$36</c:f>
                <c:numCache>
                  <c:formatCode>General</c:formatCode>
                  <c:ptCount val="2"/>
                  <c:pt idx="0">
                    <c:v>0.000378387977425354</c:v>
                  </c:pt>
                  <c:pt idx="1">
                    <c:v>0.00113872599378866</c:v>
                  </c:pt>
                </c:numCache>
              </c:numRef>
            </c:minus>
          </c:errBars>
          <c:cat>
            <c:strRef>
              <c:f>graph!$A$22:$A$23</c:f>
              <c:strCache>
                <c:ptCount val="2"/>
                <c:pt idx="0">
                  <c:v>IL-1β</c:v>
                </c:pt>
                <c:pt idx="1">
                  <c:v>TNF-α</c:v>
                </c:pt>
              </c:strCache>
            </c:strRef>
          </c:cat>
          <c:val>
            <c:numRef>
              <c:f>graph!$D$22:$D$23</c:f>
              <c:numCache>
                <c:formatCode>General</c:formatCode>
                <c:ptCount val="2"/>
                <c:pt idx="0">
                  <c:v>0.00336417803862316</c:v>
                </c:pt>
                <c:pt idx="1">
                  <c:v>0.00970589318316276</c:v>
                </c:pt>
              </c:numCache>
            </c:numRef>
          </c:val>
        </c:ser>
        <c:ser>
          <c:idx val="3"/>
          <c:order val="3"/>
          <c:tx>
            <c:strRef>
              <c:f>graph!$E$21</c:f>
              <c:strCache>
                <c:ptCount val="1"/>
                <c:pt idx="0">
                  <c:v>OB HSF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graph!$E$35:$E$36</c:f>
                <c:numCache>
                  <c:formatCode>General</c:formatCode>
                  <c:ptCount val="2"/>
                  <c:pt idx="0">
                    <c:v>0.000423544229801302</c:v>
                  </c:pt>
                  <c:pt idx="1">
                    <c:v>0.000538493211096659</c:v>
                  </c:pt>
                </c:numCache>
              </c:numRef>
            </c:plus>
            <c:minus>
              <c:numRef>
                <c:f>graph!$E$35:$E$36</c:f>
                <c:numCache>
                  <c:formatCode>General</c:formatCode>
                  <c:ptCount val="2"/>
                  <c:pt idx="0">
                    <c:v>0.000423544229801302</c:v>
                  </c:pt>
                  <c:pt idx="1">
                    <c:v>0.000538493211096659</c:v>
                  </c:pt>
                </c:numCache>
              </c:numRef>
            </c:minus>
          </c:errBars>
          <c:cat>
            <c:strRef>
              <c:f>graph!$A$22:$A$23</c:f>
              <c:strCache>
                <c:ptCount val="2"/>
                <c:pt idx="0">
                  <c:v>IL-1β</c:v>
                </c:pt>
                <c:pt idx="1">
                  <c:v>TNF-α</c:v>
                </c:pt>
              </c:strCache>
            </c:strRef>
          </c:cat>
          <c:val>
            <c:numRef>
              <c:f>graph!$E$22:$E$23</c:f>
              <c:numCache>
                <c:formatCode>General</c:formatCode>
                <c:ptCount val="2"/>
                <c:pt idx="0">
                  <c:v>0.00256491835833116</c:v>
                </c:pt>
                <c:pt idx="1">
                  <c:v>0.00407933941054325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5213216"/>
        <c:axId val="-1315137520"/>
      </c:barChart>
      <c:catAx>
        <c:axId val="-137521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315137520"/>
        <c:crosses val="autoZero"/>
        <c:auto val="1"/>
        <c:lblAlgn val="ctr"/>
        <c:lblOffset val="100"/>
        <c:noMultiLvlLbl val="0"/>
      </c:catAx>
      <c:valAx>
        <c:axId val="-1315137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Relative Gene Expression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375213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8</xdr:row>
      <xdr:rowOff>52387</xdr:rowOff>
    </xdr:from>
    <xdr:to>
      <xdr:col>19</xdr:col>
      <xdr:colOff>114300</xdr:colOff>
      <xdr:row>22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409575</xdr:colOff>
      <xdr:row>87</xdr:row>
      <xdr:rowOff>52387</xdr:rowOff>
    </xdr:from>
    <xdr:to>
      <xdr:col>19</xdr:col>
      <xdr:colOff>104775</xdr:colOff>
      <xdr:row>101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80962</xdr:rowOff>
    </xdr:from>
    <xdr:to>
      <xdr:col>7</xdr:col>
      <xdr:colOff>304800</xdr:colOff>
      <xdr:row>59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38</xdr:row>
      <xdr:rowOff>23812</xdr:rowOff>
    </xdr:from>
    <xdr:to>
      <xdr:col>16</xdr:col>
      <xdr:colOff>66675</xdr:colOff>
      <xdr:row>52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opLeftCell="A66" workbookViewId="0">
      <selection activeCell="I73" sqref="I73:I79"/>
    </sheetView>
  </sheetViews>
  <sheetFormatPr baseColWidth="10" defaultColWidth="8.83203125" defaultRowHeight="15" x14ac:dyDescent="0.2"/>
  <cols>
    <col min="9" max="9" width="8.83203125" style="2"/>
  </cols>
  <sheetData>
    <row r="1" spans="1:15" x14ac:dyDescent="0.2">
      <c r="A1" t="s">
        <v>0</v>
      </c>
    </row>
    <row r="2" spans="1:15" x14ac:dyDescent="0.2">
      <c r="A2" t="s">
        <v>1</v>
      </c>
      <c r="B2" t="s">
        <v>2</v>
      </c>
      <c r="D2" t="s">
        <v>3</v>
      </c>
      <c r="E2" t="s">
        <v>4</v>
      </c>
      <c r="F2" t="s">
        <v>5</v>
      </c>
    </row>
    <row r="3" spans="1:15" x14ac:dyDescent="0.2">
      <c r="A3" t="s">
        <v>6</v>
      </c>
      <c r="B3" t="s">
        <v>7</v>
      </c>
      <c r="D3">
        <v>3</v>
      </c>
      <c r="E3">
        <v>15</v>
      </c>
      <c r="F3">
        <v>0.2</v>
      </c>
      <c r="M3" t="s">
        <v>63</v>
      </c>
    </row>
    <row r="4" spans="1:15" x14ac:dyDescent="0.2">
      <c r="A4" t="s">
        <v>8</v>
      </c>
      <c r="B4" t="s">
        <v>9</v>
      </c>
      <c r="D4" t="s">
        <v>10</v>
      </c>
      <c r="E4" t="s">
        <v>55</v>
      </c>
      <c r="F4" t="s">
        <v>62</v>
      </c>
      <c r="G4" t="s">
        <v>64</v>
      </c>
      <c r="I4" s="2" t="s">
        <v>65</v>
      </c>
      <c r="M4" t="s">
        <v>57</v>
      </c>
      <c r="N4">
        <v>5</v>
      </c>
      <c r="O4">
        <v>27.679600000000001</v>
      </c>
    </row>
    <row r="5" spans="1:15" x14ac:dyDescent="0.2">
      <c r="A5">
        <v>1</v>
      </c>
      <c r="B5" t="s">
        <v>11</v>
      </c>
      <c r="D5">
        <v>28.002199999999998</v>
      </c>
      <c r="E5">
        <f>AVERAGE(D5:D6)</f>
        <v>27.679600000000001</v>
      </c>
      <c r="F5">
        <f>EXP((E5-30.277)/-1.597)</f>
        <v>5.0856586341719199</v>
      </c>
      <c r="G5">
        <v>6.6905098890109231</v>
      </c>
      <c r="I5" s="2">
        <f>(F5/G5)</f>
        <v>0.76013020211285376</v>
      </c>
      <c r="M5" t="s">
        <v>58</v>
      </c>
      <c r="N5">
        <v>0.5</v>
      </c>
      <c r="O5">
        <v>31.332799999999999</v>
      </c>
    </row>
    <row r="6" spans="1:15" x14ac:dyDescent="0.2">
      <c r="A6">
        <v>2</v>
      </c>
      <c r="B6" t="s">
        <v>11</v>
      </c>
      <c r="D6">
        <v>27.356999999999999</v>
      </c>
      <c r="M6" t="s">
        <v>59</v>
      </c>
      <c r="N6">
        <v>0.05</v>
      </c>
      <c r="O6">
        <v>35.243449999999996</v>
      </c>
    </row>
    <row r="7" spans="1:15" x14ac:dyDescent="0.2">
      <c r="A7">
        <v>3</v>
      </c>
      <c r="B7">
        <v>1</v>
      </c>
      <c r="C7" t="s">
        <v>18</v>
      </c>
      <c r="D7">
        <v>25.434100000000001</v>
      </c>
      <c r="E7">
        <f t="shared" ref="E7:E69" si="0">AVERAGE(D7:D8)</f>
        <v>25.246549999999999</v>
      </c>
      <c r="F7">
        <f t="shared" ref="F7:F69" si="1">EXP((E7-30.277)/-1.597)</f>
        <v>23.334603382822873</v>
      </c>
      <c r="G7">
        <v>51.471530974945608</v>
      </c>
      <c r="I7" s="2">
        <f t="shared" ref="I7:I69" si="2">(F7/G7)</f>
        <v>0.45334970498898264</v>
      </c>
      <c r="M7" t="s">
        <v>60</v>
      </c>
      <c r="N7">
        <v>5.0000000000000001E-3</v>
      </c>
      <c r="O7">
        <v>38.636650000000003</v>
      </c>
    </row>
    <row r="8" spans="1:15" x14ac:dyDescent="0.2">
      <c r="A8">
        <v>4</v>
      </c>
      <c r="B8">
        <v>1</v>
      </c>
      <c r="C8" t="s">
        <v>18</v>
      </c>
      <c r="D8">
        <v>25.059000000000001</v>
      </c>
      <c r="M8" t="s">
        <v>61</v>
      </c>
      <c r="N8">
        <v>5.0000000000000001E-4</v>
      </c>
    </row>
    <row r="9" spans="1:15" x14ac:dyDescent="0.2">
      <c r="A9">
        <v>5</v>
      </c>
      <c r="B9">
        <v>2</v>
      </c>
      <c r="C9" t="s">
        <v>19</v>
      </c>
      <c r="D9">
        <v>26.3795</v>
      </c>
      <c r="E9">
        <f t="shared" si="0"/>
        <v>25.814700000000002</v>
      </c>
      <c r="F9">
        <f t="shared" si="1"/>
        <v>16.349161000779013</v>
      </c>
      <c r="G9">
        <v>51.192972075283556</v>
      </c>
      <c r="I9" s="2">
        <f t="shared" si="2"/>
        <v>0.31936338794192692</v>
      </c>
    </row>
    <row r="10" spans="1:15" x14ac:dyDescent="0.2">
      <c r="A10">
        <v>6</v>
      </c>
      <c r="B10">
        <v>2</v>
      </c>
      <c r="C10" t="s">
        <v>20</v>
      </c>
      <c r="D10">
        <v>25.2499</v>
      </c>
    </row>
    <row r="11" spans="1:15" x14ac:dyDescent="0.2">
      <c r="A11">
        <v>7</v>
      </c>
      <c r="B11">
        <v>3</v>
      </c>
      <c r="C11" t="s">
        <v>21</v>
      </c>
      <c r="D11">
        <v>25.5138</v>
      </c>
      <c r="E11">
        <f t="shared" si="0"/>
        <v>24.9816</v>
      </c>
      <c r="F11">
        <f t="shared" si="1"/>
        <v>27.545583222190594</v>
      </c>
      <c r="G11">
        <v>51.875125495667746</v>
      </c>
      <c r="I11" s="2">
        <f t="shared" si="2"/>
        <v>0.53099791005789487</v>
      </c>
    </row>
    <row r="12" spans="1:15" x14ac:dyDescent="0.2">
      <c r="A12">
        <v>8</v>
      </c>
      <c r="B12">
        <v>3</v>
      </c>
      <c r="C12" t="s">
        <v>21</v>
      </c>
      <c r="D12">
        <v>24.449400000000001</v>
      </c>
    </row>
    <row r="13" spans="1:15" x14ac:dyDescent="0.2">
      <c r="A13">
        <v>9</v>
      </c>
      <c r="B13">
        <v>4</v>
      </c>
      <c r="C13" t="s">
        <v>22</v>
      </c>
      <c r="D13">
        <v>26.036100000000001</v>
      </c>
      <c r="E13">
        <f t="shared" si="0"/>
        <v>25.907150000000001</v>
      </c>
      <c r="F13">
        <f t="shared" si="1"/>
        <v>15.429585268033843</v>
      </c>
      <c r="G13">
        <v>54.682132667996413</v>
      </c>
      <c r="I13" s="2">
        <f t="shared" si="2"/>
        <v>0.28216868134450529</v>
      </c>
    </row>
    <row r="14" spans="1:15" x14ac:dyDescent="0.2">
      <c r="A14">
        <v>10</v>
      </c>
      <c r="B14">
        <v>4</v>
      </c>
      <c r="C14" t="s">
        <v>22</v>
      </c>
      <c r="D14">
        <v>25.778199999999998</v>
      </c>
    </row>
    <row r="15" spans="1:15" x14ac:dyDescent="0.2">
      <c r="A15">
        <v>11</v>
      </c>
      <c r="B15">
        <v>5</v>
      </c>
      <c r="C15" t="s">
        <v>23</v>
      </c>
      <c r="D15">
        <v>26.159099999999999</v>
      </c>
      <c r="E15">
        <f t="shared" si="0"/>
        <v>25.912799999999997</v>
      </c>
      <c r="F15">
        <f t="shared" si="1"/>
        <v>15.375093641765515</v>
      </c>
      <c r="G15">
        <v>47.870856759741301</v>
      </c>
      <c r="I15" s="2">
        <f t="shared" si="2"/>
        <v>0.32117857674725692</v>
      </c>
    </row>
    <row r="16" spans="1:15" x14ac:dyDescent="0.2">
      <c r="A16">
        <v>12</v>
      </c>
      <c r="B16">
        <v>5</v>
      </c>
      <c r="C16" t="s">
        <v>23</v>
      </c>
      <c r="D16">
        <v>25.666499999999999</v>
      </c>
    </row>
    <row r="17" spans="1:9" x14ac:dyDescent="0.2">
      <c r="A17">
        <v>13</v>
      </c>
      <c r="B17" t="s">
        <v>12</v>
      </c>
      <c r="D17">
        <v>31.740500000000001</v>
      </c>
      <c r="E17">
        <f t="shared" si="0"/>
        <v>31.332799999999999</v>
      </c>
      <c r="F17">
        <f t="shared" si="1"/>
        <v>0.51627557816291325</v>
      </c>
      <c r="G17">
        <v>0.65430319001486403</v>
      </c>
      <c r="I17" s="2">
        <f t="shared" si="2"/>
        <v>0.78904640240434232</v>
      </c>
    </row>
    <row r="18" spans="1:9" x14ac:dyDescent="0.2">
      <c r="A18">
        <v>14</v>
      </c>
      <c r="B18" t="s">
        <v>12</v>
      </c>
      <c r="D18">
        <v>30.9251</v>
      </c>
    </row>
    <row r="19" spans="1:9" x14ac:dyDescent="0.2">
      <c r="A19">
        <v>15</v>
      </c>
      <c r="B19">
        <v>6</v>
      </c>
      <c r="C19" t="s">
        <v>24</v>
      </c>
      <c r="D19">
        <v>25.254300000000001</v>
      </c>
      <c r="E19">
        <f t="shared" si="0"/>
        <v>24.82995</v>
      </c>
      <c r="F19">
        <f t="shared" si="1"/>
        <v>30.289511661851506</v>
      </c>
      <c r="G19">
        <v>59.743264817094961</v>
      </c>
      <c r="I19" s="2">
        <f t="shared" si="2"/>
        <v>0.5069945834828975</v>
      </c>
    </row>
    <row r="20" spans="1:9" x14ac:dyDescent="0.2">
      <c r="A20">
        <v>16</v>
      </c>
      <c r="B20">
        <v>6</v>
      </c>
      <c r="C20" t="s">
        <v>24</v>
      </c>
      <c r="D20">
        <v>24.4056</v>
      </c>
    </row>
    <row r="21" spans="1:9" x14ac:dyDescent="0.2">
      <c r="A21">
        <v>17</v>
      </c>
      <c r="B21">
        <v>7</v>
      </c>
      <c r="C21" t="s">
        <v>25</v>
      </c>
      <c r="D21">
        <v>26.456399999999999</v>
      </c>
      <c r="E21">
        <f t="shared" si="0"/>
        <v>25.672049999999999</v>
      </c>
      <c r="F21">
        <f t="shared" si="1"/>
        <v>17.876737972547449</v>
      </c>
      <c r="G21">
        <v>54.646124303608353</v>
      </c>
      <c r="I21" s="2">
        <f t="shared" si="2"/>
        <v>0.32713642916789665</v>
      </c>
    </row>
    <row r="22" spans="1:9" x14ac:dyDescent="0.2">
      <c r="A22">
        <v>18</v>
      </c>
      <c r="B22">
        <v>7</v>
      </c>
      <c r="C22" t="s">
        <v>25</v>
      </c>
      <c r="D22">
        <v>24.887699999999999</v>
      </c>
    </row>
    <row r="23" spans="1:9" x14ac:dyDescent="0.2">
      <c r="A23">
        <v>19</v>
      </c>
      <c r="B23">
        <v>8</v>
      </c>
      <c r="C23" t="s">
        <v>26</v>
      </c>
      <c r="D23">
        <v>25.786200000000001</v>
      </c>
      <c r="E23">
        <f t="shared" si="0"/>
        <v>25.417099999999998</v>
      </c>
      <c r="F23">
        <f t="shared" si="1"/>
        <v>20.971060038266213</v>
      </c>
      <c r="G23">
        <v>58.889259359512607</v>
      </c>
      <c r="I23" s="2">
        <f t="shared" si="2"/>
        <v>0.35611009998003446</v>
      </c>
    </row>
    <row r="24" spans="1:9" x14ac:dyDescent="0.2">
      <c r="A24">
        <v>20</v>
      </c>
      <c r="B24">
        <v>8</v>
      </c>
      <c r="C24" t="s">
        <v>26</v>
      </c>
      <c r="D24">
        <v>25.047999999999998</v>
      </c>
    </row>
    <row r="25" spans="1:9" x14ac:dyDescent="0.2">
      <c r="A25">
        <v>21</v>
      </c>
      <c r="B25">
        <v>9</v>
      </c>
      <c r="C25" t="s">
        <v>27</v>
      </c>
      <c r="D25">
        <v>26.2119</v>
      </c>
      <c r="E25">
        <f t="shared" si="0"/>
        <v>25.649549999999998</v>
      </c>
      <c r="F25">
        <f t="shared" si="1"/>
        <v>18.130384451435535</v>
      </c>
      <c r="G25">
        <v>44.365927187033506</v>
      </c>
      <c r="I25" s="2">
        <f t="shared" si="2"/>
        <v>0.40865559678271224</v>
      </c>
    </row>
    <row r="26" spans="1:9" x14ac:dyDescent="0.2">
      <c r="A26">
        <v>22</v>
      </c>
      <c r="B26">
        <v>9</v>
      </c>
      <c r="C26" t="s">
        <v>27</v>
      </c>
      <c r="D26">
        <v>25.087199999999999</v>
      </c>
    </row>
    <row r="27" spans="1:9" x14ac:dyDescent="0.2">
      <c r="A27">
        <v>23</v>
      </c>
      <c r="B27">
        <v>10</v>
      </c>
      <c r="C27" t="s">
        <v>28</v>
      </c>
      <c r="D27">
        <v>26.2651</v>
      </c>
      <c r="E27">
        <f t="shared" si="0"/>
        <v>25.682200000000002</v>
      </c>
      <c r="F27">
        <f t="shared" si="1"/>
        <v>17.76347967842019</v>
      </c>
      <c r="G27">
        <v>40.453648537665494</v>
      </c>
      <c r="I27" s="2">
        <f t="shared" si="2"/>
        <v>0.43910698590959002</v>
      </c>
    </row>
    <row r="28" spans="1:9" x14ac:dyDescent="0.2">
      <c r="A28">
        <v>24</v>
      </c>
      <c r="B28">
        <v>10</v>
      </c>
      <c r="C28" t="s">
        <v>28</v>
      </c>
      <c r="D28">
        <v>25.099299999999999</v>
      </c>
    </row>
    <row r="29" spans="1:9" x14ac:dyDescent="0.2">
      <c r="A29">
        <v>25</v>
      </c>
      <c r="B29" t="s">
        <v>13</v>
      </c>
      <c r="D29">
        <v>35.507100000000001</v>
      </c>
      <c r="E29">
        <f t="shared" si="0"/>
        <v>35.243449999999996</v>
      </c>
      <c r="F29">
        <f t="shared" si="1"/>
        <v>4.4607099915141668E-2</v>
      </c>
      <c r="G29">
        <v>2.4476601926761939E-2</v>
      </c>
      <c r="I29" s="2">
        <f t="shared" si="2"/>
        <v>1.8224384270583607</v>
      </c>
    </row>
    <row r="30" spans="1:9" x14ac:dyDescent="0.2">
      <c r="A30">
        <v>26</v>
      </c>
      <c r="B30" t="s">
        <v>13</v>
      </c>
      <c r="D30">
        <v>34.979799999999997</v>
      </c>
    </row>
    <row r="31" spans="1:9" x14ac:dyDescent="0.2">
      <c r="A31">
        <v>27</v>
      </c>
      <c r="B31">
        <v>11</v>
      </c>
      <c r="C31" t="s">
        <v>29</v>
      </c>
      <c r="D31">
        <v>25.584099999999999</v>
      </c>
      <c r="E31">
        <f t="shared" si="0"/>
        <v>25.292299999999997</v>
      </c>
      <c r="F31">
        <f t="shared" si="1"/>
        <v>22.675610478085993</v>
      </c>
      <c r="G31">
        <v>48.318914404247032</v>
      </c>
      <c r="I31" s="2">
        <f t="shared" si="2"/>
        <v>0.46929056162927579</v>
      </c>
    </row>
    <row r="32" spans="1:9" x14ac:dyDescent="0.2">
      <c r="A32">
        <v>28</v>
      </c>
      <c r="B32">
        <v>11</v>
      </c>
      <c r="C32" t="s">
        <v>29</v>
      </c>
      <c r="D32">
        <v>25.000499999999999</v>
      </c>
    </row>
    <row r="33" spans="1:9" x14ac:dyDescent="0.2">
      <c r="A33">
        <v>29</v>
      </c>
      <c r="B33">
        <v>12</v>
      </c>
      <c r="C33" t="s">
        <v>30</v>
      </c>
      <c r="D33">
        <v>26.353000000000002</v>
      </c>
      <c r="E33">
        <f t="shared" si="0"/>
        <v>25.838700000000003</v>
      </c>
      <c r="F33">
        <f t="shared" si="1"/>
        <v>16.105299885508728</v>
      </c>
      <c r="G33">
        <v>35.975635121868741</v>
      </c>
      <c r="I33" s="2">
        <f t="shared" si="2"/>
        <v>0.44767242693426962</v>
      </c>
    </row>
    <row r="34" spans="1:9" x14ac:dyDescent="0.2">
      <c r="A34">
        <v>30</v>
      </c>
      <c r="B34">
        <v>12</v>
      </c>
      <c r="C34" t="s">
        <v>30</v>
      </c>
      <c r="D34">
        <v>25.324400000000001</v>
      </c>
    </row>
    <row r="35" spans="1:9" x14ac:dyDescent="0.2">
      <c r="A35">
        <v>31</v>
      </c>
      <c r="B35">
        <v>13</v>
      </c>
      <c r="C35" t="s">
        <v>31</v>
      </c>
      <c r="D35">
        <v>25.422899999999998</v>
      </c>
      <c r="E35">
        <f t="shared" si="0"/>
        <v>25.11835</v>
      </c>
      <c r="F35">
        <f t="shared" si="1"/>
        <v>25.285039562308061</v>
      </c>
      <c r="G35">
        <v>57.458704051518161</v>
      </c>
      <c r="I35" s="2">
        <f t="shared" si="2"/>
        <v>0.44005586237443139</v>
      </c>
    </row>
    <row r="36" spans="1:9" x14ac:dyDescent="0.2">
      <c r="A36">
        <v>32</v>
      </c>
      <c r="B36">
        <v>13</v>
      </c>
      <c r="C36" t="s">
        <v>31</v>
      </c>
      <c r="D36">
        <v>24.813800000000001</v>
      </c>
    </row>
    <row r="37" spans="1:9" x14ac:dyDescent="0.2">
      <c r="A37">
        <v>33</v>
      </c>
      <c r="B37">
        <v>14</v>
      </c>
      <c r="C37" t="s">
        <v>32</v>
      </c>
      <c r="D37">
        <v>25.612400000000001</v>
      </c>
      <c r="E37">
        <f t="shared" si="0"/>
        <v>25.305799999999998</v>
      </c>
      <c r="F37">
        <f t="shared" si="1"/>
        <v>22.484733517080318</v>
      </c>
      <c r="G37">
        <v>46.696244273010933</v>
      </c>
      <c r="I37" s="2">
        <f t="shared" si="2"/>
        <v>0.48151053402973221</v>
      </c>
    </row>
    <row r="38" spans="1:9" x14ac:dyDescent="0.2">
      <c r="A38">
        <v>34</v>
      </c>
      <c r="B38">
        <v>14</v>
      </c>
      <c r="C38" t="s">
        <v>32</v>
      </c>
      <c r="D38">
        <v>24.999199999999998</v>
      </c>
    </row>
    <row r="39" spans="1:9" x14ac:dyDescent="0.2">
      <c r="A39">
        <v>35</v>
      </c>
      <c r="B39">
        <v>15</v>
      </c>
      <c r="C39" t="s">
        <v>33</v>
      </c>
      <c r="D39">
        <v>27.092300000000002</v>
      </c>
      <c r="E39">
        <f t="shared" si="0"/>
        <v>26.884250000000002</v>
      </c>
      <c r="F39">
        <f t="shared" si="1"/>
        <v>8.3683112147244625</v>
      </c>
      <c r="G39">
        <v>18.078056790122254</v>
      </c>
      <c r="I39" s="2">
        <f t="shared" si="2"/>
        <v>0.4628988232461389</v>
      </c>
    </row>
    <row r="40" spans="1:9" x14ac:dyDescent="0.2">
      <c r="A40">
        <v>36</v>
      </c>
      <c r="B40">
        <v>15</v>
      </c>
      <c r="C40" t="s">
        <v>33</v>
      </c>
      <c r="D40">
        <v>26.676200000000001</v>
      </c>
    </row>
    <row r="41" spans="1:9" x14ac:dyDescent="0.2">
      <c r="A41">
        <v>37</v>
      </c>
      <c r="B41" t="s">
        <v>14</v>
      </c>
      <c r="D41">
        <v>38.794600000000003</v>
      </c>
      <c r="E41">
        <f t="shared" si="0"/>
        <v>38.636650000000003</v>
      </c>
      <c r="F41">
        <f t="shared" si="1"/>
        <v>5.3289763283508795E-3</v>
      </c>
      <c r="G41">
        <v>2.9135180461753586E-3</v>
      </c>
      <c r="I41" s="2">
        <f t="shared" si="2"/>
        <v>1.8290521094751233</v>
      </c>
    </row>
    <row r="42" spans="1:9" x14ac:dyDescent="0.2">
      <c r="A42">
        <v>38</v>
      </c>
      <c r="B42" t="s">
        <v>14</v>
      </c>
      <c r="D42">
        <v>38.478700000000003</v>
      </c>
    </row>
    <row r="43" spans="1:9" x14ac:dyDescent="0.2">
      <c r="A43">
        <v>39</v>
      </c>
      <c r="B43">
        <v>16</v>
      </c>
      <c r="C43" t="s">
        <v>34</v>
      </c>
      <c r="D43">
        <v>24.663</v>
      </c>
      <c r="E43">
        <f t="shared" si="0"/>
        <v>24.660299999999999</v>
      </c>
      <c r="F43">
        <f t="shared" si="1"/>
        <v>33.684302743389225</v>
      </c>
      <c r="G43">
        <v>52.956948836494043</v>
      </c>
      <c r="I43" s="2">
        <f t="shared" si="2"/>
        <v>0.6360695524092671</v>
      </c>
    </row>
    <row r="44" spans="1:9" x14ac:dyDescent="0.2">
      <c r="A44">
        <v>40</v>
      </c>
      <c r="B44">
        <v>16</v>
      </c>
      <c r="C44" t="s">
        <v>34</v>
      </c>
      <c r="D44">
        <v>24.657599999999999</v>
      </c>
    </row>
    <row r="45" spans="1:9" x14ac:dyDescent="0.2">
      <c r="A45">
        <v>41</v>
      </c>
      <c r="B45">
        <v>17</v>
      </c>
      <c r="C45" t="s">
        <v>35</v>
      </c>
      <c r="D45">
        <v>24.8748</v>
      </c>
      <c r="E45">
        <f t="shared" si="0"/>
        <v>24.63965</v>
      </c>
      <c r="F45">
        <f t="shared" si="1"/>
        <v>34.122685586203495</v>
      </c>
      <c r="G45">
        <v>91.282454477022625</v>
      </c>
      <c r="I45" s="2">
        <f t="shared" si="2"/>
        <v>0.37381428645515624</v>
      </c>
    </row>
    <row r="46" spans="1:9" x14ac:dyDescent="0.2">
      <c r="A46">
        <v>42</v>
      </c>
      <c r="B46">
        <v>17</v>
      </c>
      <c r="C46" t="s">
        <v>35</v>
      </c>
      <c r="D46">
        <v>24.404499999999999</v>
      </c>
    </row>
    <row r="47" spans="1:9" x14ac:dyDescent="0.2">
      <c r="A47">
        <v>43</v>
      </c>
      <c r="B47">
        <v>18</v>
      </c>
      <c r="C47" t="s">
        <v>36</v>
      </c>
      <c r="D47">
        <v>25.255400000000002</v>
      </c>
      <c r="E47">
        <f t="shared" si="0"/>
        <v>25.328850000000003</v>
      </c>
      <c r="F47">
        <f t="shared" si="1"/>
        <v>22.162535121049512</v>
      </c>
      <c r="G47">
        <v>181.46567173546728</v>
      </c>
      <c r="I47" s="2">
        <f t="shared" si="2"/>
        <v>0.12213073089304233</v>
      </c>
    </row>
    <row r="48" spans="1:9" x14ac:dyDescent="0.2">
      <c r="A48">
        <v>44</v>
      </c>
      <c r="B48">
        <v>18</v>
      </c>
      <c r="C48" t="s">
        <v>36</v>
      </c>
      <c r="D48">
        <v>25.4023</v>
      </c>
    </row>
    <row r="49" spans="1:9" x14ac:dyDescent="0.2">
      <c r="A49">
        <v>45</v>
      </c>
      <c r="B49">
        <v>19</v>
      </c>
      <c r="C49" t="s">
        <v>37</v>
      </c>
      <c r="D49">
        <v>24.8552</v>
      </c>
      <c r="E49">
        <f t="shared" si="0"/>
        <v>25.419150000000002</v>
      </c>
      <c r="F49">
        <f t="shared" si="1"/>
        <v>20.944157663660643</v>
      </c>
      <c r="G49">
        <v>123.10252759905542</v>
      </c>
      <c r="I49" s="2">
        <f t="shared" si="2"/>
        <v>0.17013588650166231</v>
      </c>
    </row>
    <row r="50" spans="1:9" x14ac:dyDescent="0.2">
      <c r="A50">
        <v>46</v>
      </c>
      <c r="B50">
        <v>19</v>
      </c>
      <c r="C50" t="s">
        <v>38</v>
      </c>
      <c r="D50">
        <v>25.9831</v>
      </c>
    </row>
    <row r="51" spans="1:9" x14ac:dyDescent="0.2">
      <c r="A51">
        <v>47</v>
      </c>
      <c r="B51">
        <v>20</v>
      </c>
      <c r="C51" t="s">
        <v>39</v>
      </c>
      <c r="D51">
        <v>24.811199999999999</v>
      </c>
      <c r="E51">
        <f t="shared" si="0"/>
        <v>24.795000000000002</v>
      </c>
      <c r="F51">
        <f t="shared" si="1"/>
        <v>30.959697772004734</v>
      </c>
      <c r="G51">
        <v>175.43762442742576</v>
      </c>
      <c r="I51" s="2">
        <f t="shared" si="2"/>
        <v>0.17647125508594652</v>
      </c>
    </row>
    <row r="52" spans="1:9" x14ac:dyDescent="0.2">
      <c r="A52">
        <v>48</v>
      </c>
      <c r="B52">
        <v>20</v>
      </c>
      <c r="C52" t="s">
        <v>39</v>
      </c>
      <c r="D52">
        <v>24.7788</v>
      </c>
    </row>
    <row r="53" spans="1:9" x14ac:dyDescent="0.2">
      <c r="A53">
        <v>49</v>
      </c>
      <c r="B53" t="s">
        <v>15</v>
      </c>
      <c r="G53">
        <v>1.0045976855639896E-3</v>
      </c>
    </row>
    <row r="54" spans="1:9" x14ac:dyDescent="0.2">
      <c r="A54">
        <v>50</v>
      </c>
      <c r="B54" t="s">
        <v>15</v>
      </c>
    </row>
    <row r="55" spans="1:9" x14ac:dyDescent="0.2">
      <c r="A55">
        <v>51</v>
      </c>
      <c r="B55">
        <v>21</v>
      </c>
      <c r="C55" t="s">
        <v>40</v>
      </c>
      <c r="D55">
        <v>25.179500000000001</v>
      </c>
      <c r="E55">
        <f t="shared" si="0"/>
        <v>24.59395</v>
      </c>
      <c r="F55">
        <f t="shared" si="1"/>
        <v>35.113251149249166</v>
      </c>
      <c r="G55">
        <v>121.69350701327973</v>
      </c>
      <c r="I55" s="2">
        <f t="shared" si="2"/>
        <v>0.28853841105439959</v>
      </c>
    </row>
    <row r="56" spans="1:9" x14ac:dyDescent="0.2">
      <c r="A56">
        <v>52</v>
      </c>
      <c r="B56">
        <v>21</v>
      </c>
      <c r="C56" t="s">
        <v>40</v>
      </c>
      <c r="D56">
        <v>24.008400000000002</v>
      </c>
    </row>
    <row r="57" spans="1:9" x14ac:dyDescent="0.2">
      <c r="A57">
        <v>53</v>
      </c>
      <c r="B57">
        <v>22</v>
      </c>
      <c r="C57" t="s">
        <v>41</v>
      </c>
      <c r="D57">
        <v>25.1447</v>
      </c>
      <c r="E57">
        <f t="shared" si="0"/>
        <v>25.204750000000001</v>
      </c>
      <c r="F57">
        <f t="shared" si="1"/>
        <v>23.953428331683234</v>
      </c>
      <c r="G57">
        <v>138.78639298774647</v>
      </c>
      <c r="I57" s="2">
        <f t="shared" si="2"/>
        <v>0.17259205182887127</v>
      </c>
    </row>
    <row r="58" spans="1:9" x14ac:dyDescent="0.2">
      <c r="A58">
        <v>54</v>
      </c>
      <c r="B58">
        <v>22</v>
      </c>
      <c r="C58" t="s">
        <v>41</v>
      </c>
      <c r="D58">
        <v>25.264800000000001</v>
      </c>
    </row>
    <row r="59" spans="1:9" x14ac:dyDescent="0.2">
      <c r="A59">
        <v>55</v>
      </c>
      <c r="B59">
        <v>23</v>
      </c>
      <c r="C59" t="s">
        <v>42</v>
      </c>
      <c r="D59">
        <v>24.063500000000001</v>
      </c>
      <c r="E59">
        <f t="shared" si="0"/>
        <v>24.060200000000002</v>
      </c>
      <c r="F59">
        <f t="shared" si="1"/>
        <v>49.047979775605342</v>
      </c>
      <c r="G59">
        <v>193.45116320990545</v>
      </c>
      <c r="I59" s="2">
        <f t="shared" si="2"/>
        <v>0.25354192221829913</v>
      </c>
    </row>
    <row r="60" spans="1:9" x14ac:dyDescent="0.2">
      <c r="A60">
        <v>56</v>
      </c>
      <c r="B60">
        <v>23</v>
      </c>
      <c r="C60" t="s">
        <v>42</v>
      </c>
      <c r="D60">
        <v>24.056899999999999</v>
      </c>
    </row>
    <row r="61" spans="1:9" x14ac:dyDescent="0.2">
      <c r="A61">
        <v>57</v>
      </c>
      <c r="B61">
        <v>24</v>
      </c>
      <c r="C61" t="s">
        <v>43</v>
      </c>
      <c r="D61">
        <v>24.767299999999999</v>
      </c>
      <c r="E61">
        <f t="shared" si="0"/>
        <v>25.141950000000001</v>
      </c>
      <c r="F61">
        <f t="shared" si="1"/>
        <v>24.914131957828612</v>
      </c>
      <c r="G61">
        <v>171.009471874517</v>
      </c>
      <c r="I61" s="2">
        <f t="shared" si="2"/>
        <v>0.14568860826674007</v>
      </c>
    </row>
    <row r="62" spans="1:9" x14ac:dyDescent="0.2">
      <c r="A62">
        <v>58</v>
      </c>
      <c r="B62">
        <v>24</v>
      </c>
      <c r="C62" t="s">
        <v>43</v>
      </c>
      <c r="D62">
        <v>25.5166</v>
      </c>
    </row>
    <row r="63" spans="1:9" x14ac:dyDescent="0.2">
      <c r="A63">
        <v>59</v>
      </c>
      <c r="B63">
        <v>25</v>
      </c>
      <c r="C63" t="s">
        <v>44</v>
      </c>
      <c r="D63">
        <v>25.1646</v>
      </c>
      <c r="E63">
        <f t="shared" si="0"/>
        <v>24.913499999999999</v>
      </c>
      <c r="F63">
        <f t="shared" si="1"/>
        <v>28.745598467353044</v>
      </c>
      <c r="G63">
        <v>162.14452713223787</v>
      </c>
      <c r="I63" s="2">
        <f t="shared" si="2"/>
        <v>0.17728380338060631</v>
      </c>
    </row>
    <row r="64" spans="1:9" x14ac:dyDescent="0.2">
      <c r="A64">
        <v>60</v>
      </c>
      <c r="B64">
        <v>25</v>
      </c>
      <c r="C64" t="s">
        <v>44</v>
      </c>
      <c r="D64">
        <v>24.662400000000002</v>
      </c>
    </row>
    <row r="65" spans="1:9" x14ac:dyDescent="0.2">
      <c r="A65">
        <v>61</v>
      </c>
      <c r="B65">
        <v>26</v>
      </c>
      <c r="C65" t="s">
        <v>45</v>
      </c>
      <c r="D65">
        <v>27.040199999999999</v>
      </c>
      <c r="E65">
        <f t="shared" si="0"/>
        <v>26.68375</v>
      </c>
      <c r="F65">
        <f t="shared" si="1"/>
        <v>9.4877358363585333</v>
      </c>
      <c r="G65">
        <v>64.23492407166286</v>
      </c>
      <c r="I65" s="2">
        <f t="shared" si="2"/>
        <v>0.14770369815917683</v>
      </c>
    </row>
    <row r="66" spans="1:9" x14ac:dyDescent="0.2">
      <c r="A66">
        <v>62</v>
      </c>
      <c r="B66">
        <v>26</v>
      </c>
      <c r="C66" t="s">
        <v>45</v>
      </c>
      <c r="D66">
        <v>26.327300000000001</v>
      </c>
    </row>
    <row r="67" spans="1:9" x14ac:dyDescent="0.2">
      <c r="A67">
        <v>63</v>
      </c>
      <c r="B67">
        <v>27</v>
      </c>
      <c r="C67" t="s">
        <v>46</v>
      </c>
      <c r="D67">
        <v>26.145800000000001</v>
      </c>
      <c r="E67">
        <f t="shared" si="0"/>
        <v>25.652050000000003</v>
      </c>
      <c r="F67">
        <f t="shared" si="1"/>
        <v>18.102024713046891</v>
      </c>
      <c r="G67">
        <v>99.051498289079561</v>
      </c>
      <c r="I67" s="2">
        <f t="shared" si="2"/>
        <v>0.18275366880586238</v>
      </c>
    </row>
    <row r="68" spans="1:9" x14ac:dyDescent="0.2">
      <c r="A68">
        <v>64</v>
      </c>
      <c r="B68">
        <v>27</v>
      </c>
      <c r="C68" t="s">
        <v>46</v>
      </c>
      <c r="D68">
        <v>25.158300000000001</v>
      </c>
    </row>
    <row r="69" spans="1:9" x14ac:dyDescent="0.2">
      <c r="A69">
        <v>65</v>
      </c>
      <c r="B69">
        <v>28</v>
      </c>
      <c r="C69" t="s">
        <v>47</v>
      </c>
      <c r="D69">
        <v>24.4756</v>
      </c>
      <c r="E69">
        <f t="shared" si="0"/>
        <v>24.175800000000002</v>
      </c>
      <c r="F69">
        <f t="shared" si="1"/>
        <v>45.623059290092989</v>
      </c>
      <c r="G69">
        <v>141.44978714988821</v>
      </c>
      <c r="I69" s="2">
        <f t="shared" si="2"/>
        <v>0.32253890380017475</v>
      </c>
    </row>
    <row r="70" spans="1:9" x14ac:dyDescent="0.2">
      <c r="A70">
        <v>66</v>
      </c>
      <c r="B70">
        <v>28</v>
      </c>
      <c r="C70" t="s">
        <v>47</v>
      </c>
      <c r="D70">
        <v>23.876000000000001</v>
      </c>
    </row>
    <row r="71" spans="1:9" x14ac:dyDescent="0.2">
      <c r="A71">
        <v>67</v>
      </c>
      <c r="B71">
        <v>29</v>
      </c>
      <c r="C71" t="s">
        <v>48</v>
      </c>
      <c r="D71">
        <v>26.261600000000001</v>
      </c>
      <c r="E71">
        <f t="shared" ref="E71:E133" si="3">AVERAGE(D71:D72)</f>
        <v>25.779299999999999</v>
      </c>
      <c r="F71">
        <f t="shared" ref="F71:F79" si="4">EXP((E71-30.277)/-1.597)</f>
        <v>16.715612173376837</v>
      </c>
      <c r="G71">
        <v>161.91581457020314</v>
      </c>
      <c r="I71" s="2">
        <f t="shared" ref="I71:I79" si="5">(F71/G71)</f>
        <v>0.10323643936663959</v>
      </c>
    </row>
    <row r="72" spans="1:9" x14ac:dyDescent="0.2">
      <c r="A72">
        <v>68</v>
      </c>
      <c r="B72">
        <v>29</v>
      </c>
      <c r="C72" t="s">
        <v>49</v>
      </c>
      <c r="D72">
        <v>25.297000000000001</v>
      </c>
    </row>
    <row r="73" spans="1:9" x14ac:dyDescent="0.2">
      <c r="A73">
        <v>69</v>
      </c>
      <c r="B73">
        <v>30</v>
      </c>
      <c r="C73" t="s">
        <v>50</v>
      </c>
      <c r="D73">
        <v>26.265499999999999</v>
      </c>
      <c r="E73">
        <f t="shared" si="3"/>
        <v>25.552500000000002</v>
      </c>
      <c r="F73">
        <f t="shared" si="4"/>
        <v>19.266337920596868</v>
      </c>
      <c r="G73">
        <v>88.638573237777194</v>
      </c>
      <c r="I73" s="2">
        <f t="shared" si="5"/>
        <v>0.2173583939456471</v>
      </c>
    </row>
    <row r="74" spans="1:9" x14ac:dyDescent="0.2">
      <c r="A74">
        <v>70</v>
      </c>
      <c r="B74">
        <v>30</v>
      </c>
      <c r="C74" t="s">
        <v>50</v>
      </c>
      <c r="D74">
        <v>24.839500000000001</v>
      </c>
    </row>
    <row r="75" spans="1:9" x14ac:dyDescent="0.2">
      <c r="A75">
        <v>71</v>
      </c>
      <c r="B75">
        <v>31</v>
      </c>
      <c r="C75" t="s">
        <v>51</v>
      </c>
      <c r="D75">
        <v>24.117899999999999</v>
      </c>
      <c r="E75">
        <f t="shared" si="3"/>
        <v>23.762999999999998</v>
      </c>
      <c r="F75">
        <f t="shared" si="4"/>
        <v>59.080323520742652</v>
      </c>
      <c r="G75">
        <v>185.2907054193025</v>
      </c>
      <c r="I75" s="2">
        <f t="shared" si="5"/>
        <v>0.31885206215307554</v>
      </c>
    </row>
    <row r="76" spans="1:9" x14ac:dyDescent="0.2">
      <c r="A76">
        <v>72</v>
      </c>
      <c r="B76">
        <v>31</v>
      </c>
      <c r="C76" t="s">
        <v>52</v>
      </c>
      <c r="D76">
        <v>23.408100000000001</v>
      </c>
    </row>
    <row r="77" spans="1:9" x14ac:dyDescent="0.2">
      <c r="A77">
        <v>73</v>
      </c>
      <c r="B77">
        <v>32</v>
      </c>
      <c r="C77" t="s">
        <v>53</v>
      </c>
      <c r="D77">
        <v>24.793399999999998</v>
      </c>
      <c r="E77">
        <f t="shared" si="3"/>
        <v>24.74475</v>
      </c>
      <c r="F77">
        <f t="shared" si="4"/>
        <v>31.949340344838944</v>
      </c>
      <c r="G77">
        <v>159.86183519898023</v>
      </c>
      <c r="I77" s="2">
        <f t="shared" si="5"/>
        <v>0.1998559587725961</v>
      </c>
    </row>
    <row r="78" spans="1:9" x14ac:dyDescent="0.2">
      <c r="A78">
        <v>74</v>
      </c>
      <c r="B78">
        <v>32</v>
      </c>
      <c r="C78" t="s">
        <v>53</v>
      </c>
      <c r="D78">
        <v>24.696100000000001</v>
      </c>
    </row>
    <row r="79" spans="1:9" x14ac:dyDescent="0.2">
      <c r="A79">
        <v>75</v>
      </c>
      <c r="B79">
        <v>33</v>
      </c>
      <c r="C79" t="s">
        <v>54</v>
      </c>
      <c r="D79">
        <v>26.4055</v>
      </c>
      <c r="E79">
        <f t="shared" si="3"/>
        <v>26.165150000000001</v>
      </c>
      <c r="F79">
        <f t="shared" si="4"/>
        <v>13.127823065024421</v>
      </c>
      <c r="G79">
        <v>65.88790115288208</v>
      </c>
      <c r="I79" s="2">
        <f t="shared" si="5"/>
        <v>0.19924482090518347</v>
      </c>
    </row>
    <row r="80" spans="1:9" x14ac:dyDescent="0.2">
      <c r="A80">
        <v>76</v>
      </c>
      <c r="B80">
        <v>33</v>
      </c>
      <c r="C80" t="s">
        <v>54</v>
      </c>
      <c r="D80">
        <v>25.924800000000001</v>
      </c>
    </row>
    <row r="81" spans="1:15" x14ac:dyDescent="0.2">
      <c r="A81" t="s">
        <v>0</v>
      </c>
    </row>
    <row r="82" spans="1:15" x14ac:dyDescent="0.2">
      <c r="A82" t="s">
        <v>1</v>
      </c>
      <c r="B82" t="s">
        <v>2</v>
      </c>
      <c r="D82" t="s">
        <v>3</v>
      </c>
      <c r="F82" t="s">
        <v>5</v>
      </c>
      <c r="M82" t="s">
        <v>56</v>
      </c>
    </row>
    <row r="83" spans="1:15" x14ac:dyDescent="0.2">
      <c r="A83" t="s">
        <v>16</v>
      </c>
      <c r="B83" t="s">
        <v>17</v>
      </c>
      <c r="D83">
        <v>3</v>
      </c>
      <c r="F83">
        <v>0.2</v>
      </c>
      <c r="M83" t="s">
        <v>57</v>
      </c>
      <c r="N83">
        <v>5</v>
      </c>
      <c r="O83">
        <v>20.088299999999997</v>
      </c>
    </row>
    <row r="84" spans="1:15" x14ac:dyDescent="0.2">
      <c r="A84" t="s">
        <v>8</v>
      </c>
      <c r="B84" t="s">
        <v>9</v>
      </c>
      <c r="D84" t="s">
        <v>10</v>
      </c>
      <c r="E84" t="s">
        <v>55</v>
      </c>
      <c r="F84" t="s">
        <v>64</v>
      </c>
      <c r="M84" t="s">
        <v>58</v>
      </c>
      <c r="N84">
        <v>0.5</v>
      </c>
      <c r="O84">
        <v>23.794149999999998</v>
      </c>
    </row>
    <row r="85" spans="1:15" x14ac:dyDescent="0.2">
      <c r="A85">
        <v>1</v>
      </c>
      <c r="B85" t="s">
        <v>11</v>
      </c>
      <c r="D85">
        <v>20.377099999999999</v>
      </c>
      <c r="E85">
        <f t="shared" si="3"/>
        <v>20.088299999999997</v>
      </c>
      <c r="F85">
        <f>EXP((E85-23.118)/-1.594)</f>
        <v>6.6905098890109231</v>
      </c>
      <c r="M85" t="s">
        <v>59</v>
      </c>
      <c r="N85">
        <v>0.05</v>
      </c>
      <c r="O85">
        <v>29.0318</v>
      </c>
    </row>
    <row r="86" spans="1:15" x14ac:dyDescent="0.2">
      <c r="A86">
        <v>2</v>
      </c>
      <c r="B86" t="s">
        <v>11</v>
      </c>
      <c r="D86">
        <v>19.799499999999998</v>
      </c>
      <c r="M86" t="s">
        <v>60</v>
      </c>
      <c r="N86">
        <v>5.0000000000000001E-3</v>
      </c>
      <c r="O86">
        <v>32.424399999999999</v>
      </c>
    </row>
    <row r="87" spans="1:15" x14ac:dyDescent="0.2">
      <c r="A87">
        <v>3</v>
      </c>
      <c r="B87">
        <v>1</v>
      </c>
      <c r="C87" t="s">
        <v>18</v>
      </c>
      <c r="D87">
        <v>16.7636</v>
      </c>
      <c r="E87">
        <f t="shared" si="3"/>
        <v>16.835999999999999</v>
      </c>
      <c r="F87">
        <f t="shared" ref="F87:F149" si="6">EXP((E87-23.118)/-1.594)</f>
        <v>51.471530974945608</v>
      </c>
      <c r="M87" t="s">
        <v>61</v>
      </c>
      <c r="N87">
        <v>5.0000000000000001E-4</v>
      </c>
      <c r="O87">
        <v>34.121650000000002</v>
      </c>
    </row>
    <row r="88" spans="1:15" x14ac:dyDescent="0.2">
      <c r="A88">
        <v>4</v>
      </c>
      <c r="B88">
        <v>1</v>
      </c>
      <c r="C88" t="s">
        <v>18</v>
      </c>
      <c r="D88">
        <v>16.9084</v>
      </c>
    </row>
    <row r="89" spans="1:15" x14ac:dyDescent="0.2">
      <c r="A89">
        <v>5</v>
      </c>
      <c r="B89">
        <v>2</v>
      </c>
      <c r="C89" t="s">
        <v>19</v>
      </c>
      <c r="D89">
        <v>17.011199999999999</v>
      </c>
      <c r="E89">
        <f t="shared" si="3"/>
        <v>16.844650000000001</v>
      </c>
      <c r="F89">
        <f t="shared" si="6"/>
        <v>51.192972075283556</v>
      </c>
    </row>
    <row r="90" spans="1:15" x14ac:dyDescent="0.2">
      <c r="A90">
        <v>6</v>
      </c>
      <c r="B90">
        <v>2</v>
      </c>
      <c r="C90" t="s">
        <v>20</v>
      </c>
      <c r="D90">
        <v>16.678100000000001</v>
      </c>
    </row>
    <row r="91" spans="1:15" x14ac:dyDescent="0.2">
      <c r="A91">
        <v>7</v>
      </c>
      <c r="B91">
        <v>3</v>
      </c>
      <c r="C91" t="s">
        <v>21</v>
      </c>
      <c r="D91">
        <v>16.686299999999999</v>
      </c>
      <c r="E91">
        <f t="shared" si="3"/>
        <v>16.823549999999997</v>
      </c>
      <c r="F91">
        <f t="shared" si="6"/>
        <v>51.875125495667746</v>
      </c>
    </row>
    <row r="92" spans="1:15" x14ac:dyDescent="0.2">
      <c r="A92">
        <v>8</v>
      </c>
      <c r="B92">
        <v>3</v>
      </c>
      <c r="C92" t="s">
        <v>21</v>
      </c>
      <c r="D92">
        <v>16.960799999999999</v>
      </c>
    </row>
    <row r="93" spans="1:15" x14ac:dyDescent="0.2">
      <c r="A93">
        <v>9</v>
      </c>
      <c r="B93">
        <v>4</v>
      </c>
      <c r="C93" t="s">
        <v>22</v>
      </c>
      <c r="D93">
        <v>16.566400000000002</v>
      </c>
      <c r="E93">
        <f t="shared" si="3"/>
        <v>16.739550000000001</v>
      </c>
      <c r="F93">
        <f t="shared" si="6"/>
        <v>54.682132667996413</v>
      </c>
    </row>
    <row r="94" spans="1:15" x14ac:dyDescent="0.2">
      <c r="A94">
        <v>10</v>
      </c>
      <c r="B94">
        <v>4</v>
      </c>
      <c r="C94" t="s">
        <v>22</v>
      </c>
      <c r="D94">
        <v>16.912700000000001</v>
      </c>
    </row>
    <row r="95" spans="1:15" x14ac:dyDescent="0.2">
      <c r="A95">
        <v>11</v>
      </c>
      <c r="B95">
        <v>5</v>
      </c>
      <c r="C95" t="s">
        <v>23</v>
      </c>
      <c r="D95">
        <v>16.706800000000001</v>
      </c>
      <c r="E95">
        <f t="shared" si="3"/>
        <v>16.951599999999999</v>
      </c>
      <c r="F95">
        <f t="shared" si="6"/>
        <v>47.870856759741301</v>
      </c>
    </row>
    <row r="96" spans="1:15" x14ac:dyDescent="0.2">
      <c r="A96">
        <v>12</v>
      </c>
      <c r="B96">
        <v>5</v>
      </c>
      <c r="C96" t="s">
        <v>23</v>
      </c>
      <c r="D96">
        <v>17.196400000000001</v>
      </c>
    </row>
    <row r="97" spans="1:6" x14ac:dyDescent="0.2">
      <c r="A97">
        <v>13</v>
      </c>
      <c r="B97" t="s">
        <v>12</v>
      </c>
      <c r="D97">
        <v>24.360499999999998</v>
      </c>
      <c r="E97">
        <f t="shared" si="3"/>
        <v>23.794149999999998</v>
      </c>
      <c r="F97">
        <f t="shared" si="6"/>
        <v>0.65430319001486403</v>
      </c>
    </row>
    <row r="98" spans="1:6" x14ac:dyDescent="0.2">
      <c r="A98">
        <v>14</v>
      </c>
      <c r="B98" t="s">
        <v>12</v>
      </c>
      <c r="D98">
        <v>23.227799999999998</v>
      </c>
    </row>
    <row r="99" spans="1:6" x14ac:dyDescent="0.2">
      <c r="A99">
        <v>15</v>
      </c>
      <c r="B99">
        <v>6</v>
      </c>
      <c r="C99" t="s">
        <v>24</v>
      </c>
      <c r="D99">
        <v>16.482900000000001</v>
      </c>
      <c r="E99">
        <f t="shared" si="3"/>
        <v>16.59845</v>
      </c>
      <c r="F99">
        <f t="shared" si="6"/>
        <v>59.743264817094961</v>
      </c>
    </row>
    <row r="100" spans="1:6" x14ac:dyDescent="0.2">
      <c r="A100">
        <v>16</v>
      </c>
      <c r="B100">
        <v>6</v>
      </c>
      <c r="C100" t="s">
        <v>24</v>
      </c>
      <c r="D100">
        <v>16.713999999999999</v>
      </c>
    </row>
    <row r="101" spans="1:6" x14ac:dyDescent="0.2">
      <c r="A101">
        <v>17</v>
      </c>
      <c r="B101">
        <v>7</v>
      </c>
      <c r="C101" t="s">
        <v>25</v>
      </c>
      <c r="D101">
        <v>16.7179</v>
      </c>
      <c r="E101">
        <f t="shared" si="3"/>
        <v>16.740600000000001</v>
      </c>
      <c r="F101">
        <f t="shared" si="6"/>
        <v>54.646124303608353</v>
      </c>
    </row>
    <row r="102" spans="1:6" x14ac:dyDescent="0.2">
      <c r="A102">
        <v>18</v>
      </c>
      <c r="B102">
        <v>7</v>
      </c>
      <c r="C102" t="s">
        <v>25</v>
      </c>
      <c r="D102">
        <v>16.763300000000001</v>
      </c>
    </row>
    <row r="103" spans="1:6" x14ac:dyDescent="0.2">
      <c r="A103">
        <v>19</v>
      </c>
      <c r="B103">
        <v>8</v>
      </c>
      <c r="C103" t="s">
        <v>26</v>
      </c>
      <c r="D103">
        <v>16.644500000000001</v>
      </c>
      <c r="E103">
        <f t="shared" si="3"/>
        <v>16.621400000000001</v>
      </c>
      <c r="F103">
        <f t="shared" si="6"/>
        <v>58.889259359512607</v>
      </c>
    </row>
    <row r="104" spans="1:6" x14ac:dyDescent="0.2">
      <c r="A104">
        <v>20</v>
      </c>
      <c r="B104">
        <v>8</v>
      </c>
      <c r="C104" t="s">
        <v>26</v>
      </c>
      <c r="D104">
        <v>16.598299999999998</v>
      </c>
    </row>
    <row r="105" spans="1:6" x14ac:dyDescent="0.2">
      <c r="A105">
        <v>21</v>
      </c>
      <c r="B105">
        <v>9</v>
      </c>
      <c r="C105" t="s">
        <v>27</v>
      </c>
      <c r="D105">
        <v>17.0289</v>
      </c>
      <c r="E105">
        <f t="shared" si="3"/>
        <v>17.072800000000001</v>
      </c>
      <c r="F105">
        <f t="shared" si="6"/>
        <v>44.365927187033506</v>
      </c>
    </row>
    <row r="106" spans="1:6" x14ac:dyDescent="0.2">
      <c r="A106">
        <v>22</v>
      </c>
      <c r="B106">
        <v>9</v>
      </c>
      <c r="C106" t="s">
        <v>27</v>
      </c>
      <c r="D106">
        <v>17.116700000000002</v>
      </c>
    </row>
    <row r="107" spans="1:6" x14ac:dyDescent="0.2">
      <c r="A107">
        <v>23</v>
      </c>
      <c r="B107">
        <v>10</v>
      </c>
      <c r="C107" t="s">
        <v>28</v>
      </c>
      <c r="D107">
        <v>17.060300000000002</v>
      </c>
      <c r="E107">
        <f t="shared" si="3"/>
        <v>17.219950000000001</v>
      </c>
      <c r="F107">
        <f t="shared" si="6"/>
        <v>40.453648537665494</v>
      </c>
    </row>
    <row r="108" spans="1:6" x14ac:dyDescent="0.2">
      <c r="A108">
        <v>24</v>
      </c>
      <c r="B108">
        <v>10</v>
      </c>
      <c r="C108" t="s">
        <v>28</v>
      </c>
      <c r="D108">
        <v>17.3796</v>
      </c>
    </row>
    <row r="109" spans="1:6" x14ac:dyDescent="0.2">
      <c r="A109">
        <v>25</v>
      </c>
      <c r="B109" t="s">
        <v>13</v>
      </c>
      <c r="D109">
        <v>29.2256</v>
      </c>
      <c r="E109">
        <f t="shared" si="3"/>
        <v>29.0318</v>
      </c>
      <c r="F109">
        <f t="shared" si="6"/>
        <v>2.4476601926761939E-2</v>
      </c>
    </row>
    <row r="110" spans="1:6" x14ac:dyDescent="0.2">
      <c r="A110">
        <v>26</v>
      </c>
      <c r="B110" t="s">
        <v>13</v>
      </c>
      <c r="D110">
        <v>28.838000000000001</v>
      </c>
    </row>
    <row r="111" spans="1:6" x14ac:dyDescent="0.2">
      <c r="A111">
        <v>27</v>
      </c>
      <c r="B111">
        <v>11</v>
      </c>
      <c r="C111" t="s">
        <v>29</v>
      </c>
      <c r="D111">
        <v>16.9312</v>
      </c>
      <c r="E111">
        <f t="shared" si="3"/>
        <v>16.93675</v>
      </c>
      <c r="F111">
        <f t="shared" si="6"/>
        <v>48.318914404247032</v>
      </c>
    </row>
    <row r="112" spans="1:6" x14ac:dyDescent="0.2">
      <c r="A112">
        <v>28</v>
      </c>
      <c r="B112">
        <v>11</v>
      </c>
      <c r="C112" t="s">
        <v>29</v>
      </c>
      <c r="D112">
        <v>16.942299999999999</v>
      </c>
    </row>
    <row r="113" spans="1:6" x14ac:dyDescent="0.2">
      <c r="A113">
        <v>29</v>
      </c>
      <c r="B113">
        <v>12</v>
      </c>
      <c r="C113" t="s">
        <v>30</v>
      </c>
      <c r="D113">
        <v>17.518799999999999</v>
      </c>
      <c r="E113">
        <f t="shared" si="3"/>
        <v>17.406950000000002</v>
      </c>
      <c r="F113">
        <f t="shared" si="6"/>
        <v>35.975635121868741</v>
      </c>
    </row>
    <row r="114" spans="1:6" x14ac:dyDescent="0.2">
      <c r="A114">
        <v>30</v>
      </c>
      <c r="B114">
        <v>12</v>
      </c>
      <c r="C114" t="s">
        <v>30</v>
      </c>
      <c r="D114">
        <v>17.295100000000001</v>
      </c>
    </row>
    <row r="115" spans="1:6" x14ac:dyDescent="0.2">
      <c r="A115">
        <v>31</v>
      </c>
      <c r="B115">
        <v>13</v>
      </c>
      <c r="C115" t="s">
        <v>31</v>
      </c>
      <c r="D115">
        <v>16.544799999999999</v>
      </c>
      <c r="E115">
        <f t="shared" si="3"/>
        <v>16.660599999999999</v>
      </c>
      <c r="F115">
        <f t="shared" si="6"/>
        <v>57.458704051518161</v>
      </c>
    </row>
    <row r="116" spans="1:6" x14ac:dyDescent="0.2">
      <c r="A116">
        <v>32</v>
      </c>
      <c r="B116">
        <v>13</v>
      </c>
      <c r="C116" t="s">
        <v>31</v>
      </c>
      <c r="D116">
        <v>16.776399999999999</v>
      </c>
    </row>
    <row r="117" spans="1:6" x14ac:dyDescent="0.2">
      <c r="A117">
        <v>33</v>
      </c>
      <c r="B117">
        <v>14</v>
      </c>
      <c r="C117" t="s">
        <v>32</v>
      </c>
      <c r="D117">
        <v>16.971399999999999</v>
      </c>
      <c r="E117">
        <f t="shared" si="3"/>
        <v>16.991199999999999</v>
      </c>
      <c r="F117">
        <f t="shared" si="6"/>
        <v>46.696244273010933</v>
      </c>
    </row>
    <row r="118" spans="1:6" x14ac:dyDescent="0.2">
      <c r="A118">
        <v>34</v>
      </c>
      <c r="B118">
        <v>14</v>
      </c>
      <c r="C118" t="s">
        <v>32</v>
      </c>
      <c r="D118">
        <v>17.010999999999999</v>
      </c>
    </row>
    <row r="119" spans="1:6" x14ac:dyDescent="0.2">
      <c r="A119">
        <v>35</v>
      </c>
      <c r="B119">
        <v>15</v>
      </c>
      <c r="C119" t="s">
        <v>33</v>
      </c>
      <c r="D119">
        <v>18.664400000000001</v>
      </c>
      <c r="E119">
        <f t="shared" si="3"/>
        <v>18.50385</v>
      </c>
      <c r="F119">
        <f t="shared" si="6"/>
        <v>18.078056790122254</v>
      </c>
    </row>
    <row r="120" spans="1:6" x14ac:dyDescent="0.2">
      <c r="A120">
        <v>36</v>
      </c>
      <c r="B120">
        <v>15</v>
      </c>
      <c r="C120" t="s">
        <v>33</v>
      </c>
      <c r="D120">
        <v>18.343299999999999</v>
      </c>
    </row>
    <row r="121" spans="1:6" x14ac:dyDescent="0.2">
      <c r="A121">
        <v>37</v>
      </c>
      <c r="B121" t="s">
        <v>14</v>
      </c>
      <c r="D121">
        <v>32.495899999999999</v>
      </c>
      <c r="E121">
        <f t="shared" si="3"/>
        <v>32.424399999999999</v>
      </c>
      <c r="F121">
        <f t="shared" si="6"/>
        <v>2.9135180461753586E-3</v>
      </c>
    </row>
    <row r="122" spans="1:6" x14ac:dyDescent="0.2">
      <c r="A122">
        <v>38</v>
      </c>
      <c r="B122" t="s">
        <v>14</v>
      </c>
      <c r="D122">
        <v>32.352899999999998</v>
      </c>
    </row>
    <row r="123" spans="1:6" x14ac:dyDescent="0.2">
      <c r="A123">
        <v>39</v>
      </c>
      <c r="B123">
        <v>16</v>
      </c>
      <c r="C123" t="s">
        <v>34</v>
      </c>
      <c r="D123">
        <v>16.738900000000001</v>
      </c>
      <c r="E123">
        <f t="shared" si="3"/>
        <v>16.790649999999999</v>
      </c>
      <c r="F123">
        <f t="shared" si="6"/>
        <v>52.956948836494043</v>
      </c>
    </row>
    <row r="124" spans="1:6" x14ac:dyDescent="0.2">
      <c r="A124">
        <v>40</v>
      </c>
      <c r="B124">
        <v>16</v>
      </c>
      <c r="C124" t="s">
        <v>34</v>
      </c>
      <c r="D124">
        <v>16.842400000000001</v>
      </c>
    </row>
    <row r="125" spans="1:6" x14ac:dyDescent="0.2">
      <c r="A125">
        <v>41</v>
      </c>
      <c r="B125">
        <v>17</v>
      </c>
      <c r="C125" t="s">
        <v>35</v>
      </c>
      <c r="D125">
        <v>15.9581</v>
      </c>
      <c r="E125">
        <f t="shared" si="3"/>
        <v>15.922750000000001</v>
      </c>
      <c r="F125">
        <f t="shared" si="6"/>
        <v>91.282454477022625</v>
      </c>
    </row>
    <row r="126" spans="1:6" x14ac:dyDescent="0.2">
      <c r="A126">
        <v>42</v>
      </c>
      <c r="B126">
        <v>17</v>
      </c>
      <c r="C126" t="s">
        <v>35</v>
      </c>
      <c r="D126">
        <v>15.8874</v>
      </c>
    </row>
    <row r="127" spans="1:6" x14ac:dyDescent="0.2">
      <c r="A127">
        <v>43</v>
      </c>
      <c r="B127">
        <v>18</v>
      </c>
      <c r="C127" t="s">
        <v>36</v>
      </c>
      <c r="D127">
        <v>14.9124</v>
      </c>
      <c r="E127">
        <f t="shared" si="3"/>
        <v>14.827500000000001</v>
      </c>
      <c r="F127">
        <f t="shared" si="6"/>
        <v>181.46567173546728</v>
      </c>
    </row>
    <row r="128" spans="1:6" x14ac:dyDescent="0.2">
      <c r="A128">
        <v>44</v>
      </c>
      <c r="B128">
        <v>18</v>
      </c>
      <c r="C128" t="s">
        <v>36</v>
      </c>
      <c r="D128">
        <v>14.742599999999999</v>
      </c>
    </row>
    <row r="129" spans="1:6" x14ac:dyDescent="0.2">
      <c r="A129">
        <v>45</v>
      </c>
      <c r="B129">
        <v>19</v>
      </c>
      <c r="C129" t="s">
        <v>37</v>
      </c>
      <c r="D129">
        <v>15.3653</v>
      </c>
      <c r="E129">
        <f t="shared" si="3"/>
        <v>15.44605</v>
      </c>
      <c r="F129">
        <f t="shared" si="6"/>
        <v>123.10252759905542</v>
      </c>
    </row>
    <row r="130" spans="1:6" x14ac:dyDescent="0.2">
      <c r="A130">
        <v>46</v>
      </c>
      <c r="B130">
        <v>19</v>
      </c>
      <c r="C130" t="s">
        <v>38</v>
      </c>
      <c r="D130">
        <v>15.5268</v>
      </c>
    </row>
    <row r="131" spans="1:6" x14ac:dyDescent="0.2">
      <c r="A131">
        <v>47</v>
      </c>
      <c r="B131">
        <v>20</v>
      </c>
      <c r="C131" t="s">
        <v>39</v>
      </c>
      <c r="D131">
        <v>14.858599999999999</v>
      </c>
      <c r="E131">
        <f t="shared" si="3"/>
        <v>14.881349999999999</v>
      </c>
      <c r="F131">
        <f t="shared" si="6"/>
        <v>175.43762442742576</v>
      </c>
    </row>
    <row r="132" spans="1:6" x14ac:dyDescent="0.2">
      <c r="A132">
        <v>48</v>
      </c>
      <c r="B132">
        <v>20</v>
      </c>
      <c r="C132" t="s">
        <v>39</v>
      </c>
      <c r="D132">
        <v>14.9041</v>
      </c>
    </row>
    <row r="133" spans="1:6" x14ac:dyDescent="0.2">
      <c r="A133">
        <v>49</v>
      </c>
      <c r="B133" t="s">
        <v>15</v>
      </c>
      <c r="D133">
        <v>34.774799999999999</v>
      </c>
      <c r="E133">
        <f t="shared" si="3"/>
        <v>34.121650000000002</v>
      </c>
      <c r="F133">
        <f t="shared" si="6"/>
        <v>1.0045976855639896E-3</v>
      </c>
    </row>
    <row r="134" spans="1:6" x14ac:dyDescent="0.2">
      <c r="A134">
        <v>50</v>
      </c>
      <c r="B134" t="s">
        <v>15</v>
      </c>
      <c r="D134">
        <v>33.468499999999999</v>
      </c>
    </row>
    <row r="135" spans="1:6" x14ac:dyDescent="0.2">
      <c r="A135">
        <v>51</v>
      </c>
      <c r="B135">
        <v>21</v>
      </c>
      <c r="C135" t="s">
        <v>40</v>
      </c>
      <c r="D135">
        <v>15.556100000000001</v>
      </c>
      <c r="E135">
        <f t="shared" ref="E135:E159" si="7">AVERAGE(D135:D136)</f>
        <v>15.464400000000001</v>
      </c>
      <c r="F135">
        <f t="shared" si="6"/>
        <v>121.69350701327973</v>
      </c>
    </row>
    <row r="136" spans="1:6" x14ac:dyDescent="0.2">
      <c r="A136">
        <v>52</v>
      </c>
      <c r="B136">
        <v>21</v>
      </c>
      <c r="C136" t="s">
        <v>40</v>
      </c>
      <c r="D136">
        <v>15.3727</v>
      </c>
    </row>
    <row r="137" spans="1:6" x14ac:dyDescent="0.2">
      <c r="A137">
        <v>53</v>
      </c>
      <c r="B137">
        <v>22</v>
      </c>
      <c r="C137" t="s">
        <v>41</v>
      </c>
      <c r="D137">
        <v>15.25</v>
      </c>
      <c r="E137">
        <f t="shared" si="7"/>
        <v>15.254899999999999</v>
      </c>
      <c r="F137">
        <f t="shared" si="6"/>
        <v>138.78639298774647</v>
      </c>
    </row>
    <row r="138" spans="1:6" x14ac:dyDescent="0.2">
      <c r="A138">
        <v>54</v>
      </c>
      <c r="B138">
        <v>22</v>
      </c>
      <c r="C138" t="s">
        <v>41</v>
      </c>
      <c r="D138">
        <v>15.2598</v>
      </c>
    </row>
    <row r="139" spans="1:6" x14ac:dyDescent="0.2">
      <c r="A139">
        <v>55</v>
      </c>
      <c r="B139">
        <v>23</v>
      </c>
      <c r="C139" t="s">
        <v>42</v>
      </c>
      <c r="D139">
        <v>14.666600000000001</v>
      </c>
      <c r="E139">
        <f t="shared" si="7"/>
        <v>14.72555</v>
      </c>
      <c r="F139">
        <f t="shared" si="6"/>
        <v>193.45116320990545</v>
      </c>
    </row>
    <row r="140" spans="1:6" x14ac:dyDescent="0.2">
      <c r="A140">
        <v>56</v>
      </c>
      <c r="B140">
        <v>23</v>
      </c>
      <c r="C140" t="s">
        <v>42</v>
      </c>
      <c r="D140">
        <v>14.7845</v>
      </c>
    </row>
    <row r="141" spans="1:6" x14ac:dyDescent="0.2">
      <c r="A141">
        <v>57</v>
      </c>
      <c r="B141">
        <v>24</v>
      </c>
      <c r="C141" t="s">
        <v>43</v>
      </c>
      <c r="D141">
        <v>14.869400000000001</v>
      </c>
      <c r="E141">
        <f t="shared" si="7"/>
        <v>14.9221</v>
      </c>
      <c r="F141">
        <f t="shared" si="6"/>
        <v>171.009471874517</v>
      </c>
    </row>
    <row r="142" spans="1:6" x14ac:dyDescent="0.2">
      <c r="A142">
        <v>58</v>
      </c>
      <c r="B142">
        <v>24</v>
      </c>
      <c r="C142" t="s">
        <v>43</v>
      </c>
      <c r="D142">
        <v>14.9748</v>
      </c>
    </row>
    <row r="143" spans="1:6" x14ac:dyDescent="0.2">
      <c r="A143">
        <v>59</v>
      </c>
      <c r="B143">
        <v>25</v>
      </c>
      <c r="C143" t="s">
        <v>44</v>
      </c>
      <c r="D143">
        <v>15.0822</v>
      </c>
      <c r="E143">
        <f t="shared" si="7"/>
        <v>15.00695</v>
      </c>
      <c r="F143">
        <f t="shared" si="6"/>
        <v>162.14452713223787</v>
      </c>
    </row>
    <row r="144" spans="1:6" x14ac:dyDescent="0.2">
      <c r="A144">
        <v>60</v>
      </c>
      <c r="B144">
        <v>25</v>
      </c>
      <c r="C144" t="s">
        <v>44</v>
      </c>
      <c r="D144">
        <v>14.931699999999999</v>
      </c>
    </row>
    <row r="145" spans="1:6" x14ac:dyDescent="0.2">
      <c r="A145">
        <v>61</v>
      </c>
      <c r="B145">
        <v>26</v>
      </c>
      <c r="C145" t="s">
        <v>45</v>
      </c>
      <c r="D145">
        <v>16.725000000000001</v>
      </c>
      <c r="E145">
        <f t="shared" si="7"/>
        <v>16.482900000000001</v>
      </c>
      <c r="F145">
        <f t="shared" si="6"/>
        <v>64.23492407166286</v>
      </c>
    </row>
    <row r="146" spans="1:6" x14ac:dyDescent="0.2">
      <c r="A146">
        <v>62</v>
      </c>
      <c r="B146">
        <v>26</v>
      </c>
      <c r="C146" t="s">
        <v>45</v>
      </c>
      <c r="D146">
        <v>16.2408</v>
      </c>
    </row>
    <row r="147" spans="1:6" x14ac:dyDescent="0.2">
      <c r="A147">
        <v>63</v>
      </c>
      <c r="B147">
        <v>27</v>
      </c>
      <c r="C147" t="s">
        <v>46</v>
      </c>
      <c r="D147">
        <v>15.9473</v>
      </c>
      <c r="E147">
        <f t="shared" si="7"/>
        <v>15.79255</v>
      </c>
      <c r="F147">
        <f t="shared" si="6"/>
        <v>99.051498289079561</v>
      </c>
    </row>
    <row r="148" spans="1:6" x14ac:dyDescent="0.2">
      <c r="A148">
        <v>64</v>
      </c>
      <c r="B148">
        <v>27</v>
      </c>
      <c r="C148" t="s">
        <v>46</v>
      </c>
      <c r="D148">
        <v>15.6378</v>
      </c>
    </row>
    <row r="149" spans="1:6" x14ac:dyDescent="0.2">
      <c r="A149">
        <v>65</v>
      </c>
      <c r="B149">
        <v>28</v>
      </c>
      <c r="C149" t="s">
        <v>47</v>
      </c>
      <c r="D149">
        <v>15.207800000000001</v>
      </c>
      <c r="E149">
        <f t="shared" si="7"/>
        <v>15.224600000000001</v>
      </c>
      <c r="F149">
        <f t="shared" si="6"/>
        <v>141.44978714988821</v>
      </c>
    </row>
    <row r="150" spans="1:6" x14ac:dyDescent="0.2">
      <c r="A150">
        <v>66</v>
      </c>
      <c r="B150">
        <v>28</v>
      </c>
      <c r="C150" t="s">
        <v>47</v>
      </c>
      <c r="D150">
        <v>15.241400000000001</v>
      </c>
    </row>
    <row r="151" spans="1:6" x14ac:dyDescent="0.2">
      <c r="A151">
        <v>67</v>
      </c>
      <c r="B151">
        <v>29</v>
      </c>
      <c r="C151" t="s">
        <v>48</v>
      </c>
      <c r="D151">
        <v>15.132199999999999</v>
      </c>
      <c r="E151">
        <f t="shared" si="7"/>
        <v>15.0092</v>
      </c>
      <c r="F151">
        <f t="shared" ref="F151:F159" si="8">EXP((E151-23.118)/-1.594)</f>
        <v>161.91581457020314</v>
      </c>
    </row>
    <row r="152" spans="1:6" x14ac:dyDescent="0.2">
      <c r="A152">
        <v>68</v>
      </c>
      <c r="B152">
        <v>29</v>
      </c>
      <c r="C152" t="s">
        <v>49</v>
      </c>
      <c r="D152">
        <v>14.886200000000001</v>
      </c>
    </row>
    <row r="153" spans="1:6" x14ac:dyDescent="0.2">
      <c r="A153">
        <v>69</v>
      </c>
      <c r="B153">
        <v>30</v>
      </c>
      <c r="C153" t="s">
        <v>50</v>
      </c>
      <c r="D153">
        <v>16.353999999999999</v>
      </c>
      <c r="E153">
        <f t="shared" si="7"/>
        <v>15.9696</v>
      </c>
      <c r="F153">
        <f t="shared" si="8"/>
        <v>88.638573237777194</v>
      </c>
    </row>
    <row r="154" spans="1:6" x14ac:dyDescent="0.2">
      <c r="A154">
        <v>70</v>
      </c>
      <c r="B154">
        <v>30</v>
      </c>
      <c r="C154" t="s">
        <v>50</v>
      </c>
      <c r="D154">
        <v>15.5852</v>
      </c>
    </row>
    <row r="155" spans="1:6" x14ac:dyDescent="0.2">
      <c r="A155">
        <v>71</v>
      </c>
      <c r="B155">
        <v>31</v>
      </c>
      <c r="C155" t="s">
        <v>51</v>
      </c>
      <c r="D155">
        <v>14.7317</v>
      </c>
      <c r="E155">
        <f t="shared" si="7"/>
        <v>14.79425</v>
      </c>
      <c r="F155">
        <f t="shared" si="8"/>
        <v>185.2907054193025</v>
      </c>
    </row>
    <row r="156" spans="1:6" x14ac:dyDescent="0.2">
      <c r="A156">
        <v>72</v>
      </c>
      <c r="B156">
        <v>31</v>
      </c>
      <c r="C156" t="s">
        <v>52</v>
      </c>
      <c r="D156">
        <v>14.8568</v>
      </c>
    </row>
    <row r="157" spans="1:6" x14ac:dyDescent="0.2">
      <c r="A157">
        <v>73</v>
      </c>
      <c r="B157">
        <v>32</v>
      </c>
      <c r="C157" t="s">
        <v>53</v>
      </c>
      <c r="D157">
        <v>15.0343</v>
      </c>
      <c r="E157">
        <f t="shared" si="7"/>
        <v>15.02955</v>
      </c>
      <c r="F157">
        <f t="shared" si="8"/>
        <v>159.86183519898023</v>
      </c>
    </row>
    <row r="158" spans="1:6" x14ac:dyDescent="0.2">
      <c r="A158">
        <v>74</v>
      </c>
      <c r="B158">
        <v>32</v>
      </c>
      <c r="C158" t="s">
        <v>53</v>
      </c>
      <c r="D158">
        <v>15.024800000000001</v>
      </c>
    </row>
    <row r="159" spans="1:6" x14ac:dyDescent="0.2">
      <c r="A159">
        <v>75</v>
      </c>
      <c r="B159">
        <v>33</v>
      </c>
      <c r="C159" t="s">
        <v>54</v>
      </c>
      <c r="D159">
        <v>16.460799999999999</v>
      </c>
      <c r="E159">
        <f t="shared" si="7"/>
        <v>16.442399999999999</v>
      </c>
      <c r="F159">
        <f t="shared" si="8"/>
        <v>65.88790115288208</v>
      </c>
    </row>
    <row r="160" spans="1:6" x14ac:dyDescent="0.2">
      <c r="A160">
        <v>76</v>
      </c>
      <c r="B160">
        <v>33</v>
      </c>
      <c r="C160" t="s">
        <v>54</v>
      </c>
      <c r="D160">
        <v>16.423999999999999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A32" sqref="A32:M32"/>
    </sheetView>
  </sheetViews>
  <sheetFormatPr baseColWidth="10" defaultColWidth="8.83203125" defaultRowHeight="15" x14ac:dyDescent="0.2"/>
  <sheetData>
    <row r="1" spans="1:13" x14ac:dyDescent="0.2">
      <c r="A1" s="1" t="s">
        <v>66</v>
      </c>
      <c r="B1" s="1"/>
      <c r="C1" s="1"/>
      <c r="D1" s="1"/>
      <c r="E1" s="1" t="s">
        <v>67</v>
      </c>
      <c r="F1" s="1"/>
      <c r="G1" s="1"/>
      <c r="H1" s="1"/>
      <c r="I1" s="1" t="s">
        <v>68</v>
      </c>
      <c r="J1" s="1"/>
      <c r="K1" s="1"/>
      <c r="L1" s="1"/>
      <c r="M1" s="1" t="s">
        <v>69</v>
      </c>
    </row>
    <row r="2" spans="1:13" x14ac:dyDescent="0.2">
      <c r="A2" s="1" t="s">
        <v>70</v>
      </c>
      <c r="B2" s="1"/>
      <c r="C2" s="1"/>
      <c r="D2" s="1"/>
      <c r="E2" s="1" t="s">
        <v>70</v>
      </c>
      <c r="F2" s="1"/>
      <c r="G2" s="1"/>
      <c r="H2" s="1"/>
      <c r="I2" s="1" t="s">
        <v>70</v>
      </c>
      <c r="J2" s="1"/>
      <c r="K2" s="1"/>
      <c r="L2" s="1"/>
      <c r="M2" s="1" t="s">
        <v>70</v>
      </c>
    </row>
    <row r="3" spans="1:13" x14ac:dyDescent="0.2">
      <c r="A3" s="1">
        <v>0.17259205182887127</v>
      </c>
      <c r="B3" s="1"/>
      <c r="C3" s="1"/>
      <c r="D3" s="1"/>
      <c r="E3" s="1">
        <v>0.12213073089304233</v>
      </c>
      <c r="F3" s="1"/>
      <c r="G3" s="1"/>
      <c r="H3" s="1"/>
      <c r="I3" s="1">
        <v>0.40865559678271224</v>
      </c>
      <c r="J3" s="1"/>
      <c r="K3" s="1"/>
      <c r="L3" s="1"/>
      <c r="M3" s="1">
        <v>0.45334970498898264</v>
      </c>
    </row>
    <row r="4" spans="1:13" x14ac:dyDescent="0.2">
      <c r="A4" s="1">
        <v>0.25354192221829913</v>
      </c>
      <c r="B4" s="1"/>
      <c r="C4" s="1"/>
      <c r="D4" s="1"/>
      <c r="E4" s="1">
        <v>0.17013588650166231</v>
      </c>
      <c r="F4" s="1"/>
      <c r="G4" s="1"/>
      <c r="H4" s="1"/>
      <c r="I4" s="1">
        <v>0.43910698590959002</v>
      </c>
      <c r="J4" s="1"/>
      <c r="K4" s="1"/>
      <c r="L4" s="1"/>
      <c r="M4" s="1">
        <v>0.31936338794192692</v>
      </c>
    </row>
    <row r="5" spans="1:13" x14ac:dyDescent="0.2">
      <c r="A5" s="1">
        <v>0.14568860826674007</v>
      </c>
      <c r="B5" s="1"/>
      <c r="C5" s="1"/>
      <c r="D5" s="1"/>
      <c r="E5" s="1">
        <v>0.17647125508594652</v>
      </c>
      <c r="F5" s="1"/>
      <c r="G5" s="1"/>
      <c r="H5" s="1"/>
      <c r="I5" s="1">
        <v>0.46929056162927579</v>
      </c>
      <c r="J5" s="1"/>
      <c r="K5" s="1"/>
      <c r="L5" s="1"/>
      <c r="M5" s="1">
        <v>0.53099791005789487</v>
      </c>
    </row>
    <row r="6" spans="1:13" x14ac:dyDescent="0.2">
      <c r="A6" s="1">
        <v>0.17728380338060631</v>
      </c>
      <c r="B6" s="1"/>
      <c r="C6" s="1"/>
      <c r="D6" s="1"/>
      <c r="E6" s="1">
        <v>0.28853841105439959</v>
      </c>
      <c r="F6" s="1"/>
      <c r="G6" s="1"/>
      <c r="H6" s="1"/>
      <c r="I6" s="1">
        <v>0.44767242693426962</v>
      </c>
      <c r="J6" s="1"/>
      <c r="K6" s="1"/>
      <c r="L6" s="1"/>
      <c r="M6" s="1">
        <v>0.28216868134450529</v>
      </c>
    </row>
    <row r="7" spans="1:13" x14ac:dyDescent="0.2">
      <c r="A7" s="1">
        <v>0.2173583939456471</v>
      </c>
      <c r="B7" s="1"/>
      <c r="C7" s="1"/>
      <c r="D7" s="1"/>
      <c r="E7" s="1">
        <v>0.14770369815917683</v>
      </c>
      <c r="F7" s="1"/>
      <c r="G7" s="1"/>
      <c r="H7" s="1"/>
      <c r="I7" s="1">
        <v>0.44005586237443139</v>
      </c>
      <c r="J7" s="1"/>
      <c r="K7" s="1"/>
      <c r="L7" s="1"/>
      <c r="M7" s="1">
        <v>0.32117857674725692</v>
      </c>
    </row>
    <row r="8" spans="1:13" x14ac:dyDescent="0.2">
      <c r="A8" s="1">
        <v>0.31885206215307554</v>
      </c>
      <c r="B8" s="1"/>
      <c r="C8" s="3"/>
      <c r="D8" s="1"/>
      <c r="E8" s="1">
        <v>0.18275366880586238</v>
      </c>
      <c r="F8" s="1"/>
      <c r="G8" s="1"/>
      <c r="H8" s="1"/>
      <c r="I8" s="1">
        <v>0.48151053402973221</v>
      </c>
      <c r="J8" s="1"/>
      <c r="K8" s="3"/>
      <c r="L8" s="1"/>
      <c r="M8" s="1" t="s">
        <v>71</v>
      </c>
    </row>
    <row r="9" spans="1:13" x14ac:dyDescent="0.2">
      <c r="A9" s="1">
        <v>0.1998559587725961</v>
      </c>
      <c r="B9" s="1"/>
      <c r="C9" s="1"/>
      <c r="D9" s="1"/>
      <c r="E9" s="1">
        <v>0.32253890380017475</v>
      </c>
      <c r="F9" s="1"/>
      <c r="G9" s="1"/>
      <c r="H9" s="1"/>
      <c r="I9" s="1">
        <v>0.4628988232461389</v>
      </c>
      <c r="J9" s="1"/>
      <c r="K9" s="1"/>
      <c r="L9" s="1"/>
      <c r="M9" s="1">
        <v>0.5069945834828975</v>
      </c>
    </row>
    <row r="10" spans="1:13" x14ac:dyDescent="0.2">
      <c r="A10" s="1">
        <v>0.19924482090518347</v>
      </c>
      <c r="B10" s="1"/>
      <c r="C10" s="3"/>
      <c r="D10" s="1"/>
      <c r="E10" s="1">
        <v>0.10323643936663959</v>
      </c>
      <c r="F10" s="1"/>
      <c r="G10" s="1"/>
      <c r="H10" s="1"/>
      <c r="I10" s="1">
        <v>0.6360695524092671</v>
      </c>
      <c r="J10" s="1"/>
      <c r="K10" s="1"/>
      <c r="L10" s="1"/>
      <c r="M10" s="1">
        <v>0.32713642916789665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>
        <v>0.37381428645515624</v>
      </c>
      <c r="J11" s="1"/>
      <c r="K11" s="1"/>
      <c r="L11" s="1"/>
      <c r="M11" s="1">
        <v>0.35611009998003446</v>
      </c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>
        <f>AVERAGE(A3:A10)</f>
        <v>0.21055220268387737</v>
      </c>
      <c r="B17" s="1"/>
      <c r="C17" s="1"/>
      <c r="D17" s="1"/>
      <c r="E17" s="1">
        <f>AVERAGE(E3:E10)</f>
        <v>0.18918862420836302</v>
      </c>
      <c r="F17" s="1"/>
      <c r="G17" s="1"/>
      <c r="H17" s="1"/>
      <c r="I17" s="1">
        <f>AVERAGE(I3:I11)</f>
        <v>0.46211940330784146</v>
      </c>
      <c r="J17" s="1"/>
      <c r="K17" s="1"/>
      <c r="L17" s="1"/>
      <c r="M17" s="1">
        <f>AVERAGE(M3:M11)</f>
        <v>0.38716242171392445</v>
      </c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</row>
    <row r="22" spans="1:13" x14ac:dyDescent="0.2">
      <c r="C22" s="1"/>
      <c r="K22" s="1"/>
    </row>
    <row r="23" spans="1:13" x14ac:dyDescent="0.2">
      <c r="A23" t="s">
        <v>72</v>
      </c>
      <c r="I23" t="s">
        <v>72</v>
      </c>
    </row>
    <row r="24" spans="1:13" x14ac:dyDescent="0.2">
      <c r="A24" t="s">
        <v>66</v>
      </c>
      <c r="E24" t="s">
        <v>67</v>
      </c>
      <c r="I24" t="s">
        <v>73</v>
      </c>
      <c r="M24" t="s">
        <v>69</v>
      </c>
    </row>
    <row r="25" spans="1:13" x14ac:dyDescent="0.2">
      <c r="A25">
        <f>STDEV(A3:A10)</f>
        <v>5.4275239854091994E-2</v>
      </c>
      <c r="E25">
        <f t="shared" ref="E25" si="0">STDEV(E3:E10)</f>
        <v>7.7297534963816222E-2</v>
      </c>
      <c r="I25">
        <f>STDEV(I3:I11)</f>
        <v>7.2945152272175101E-2</v>
      </c>
      <c r="M25">
        <f t="shared" ref="M25" si="1">STDEV(M3:M11)</f>
        <v>9.5596458338961424E-2</v>
      </c>
    </row>
    <row r="27" spans="1:13" x14ac:dyDescent="0.2">
      <c r="A27" t="s">
        <v>74</v>
      </c>
      <c r="E27" t="s">
        <v>75</v>
      </c>
      <c r="I27" t="s">
        <v>74</v>
      </c>
      <c r="M27" t="s">
        <v>76</v>
      </c>
    </row>
    <row r="28" spans="1:13" x14ac:dyDescent="0.2">
      <c r="A28">
        <v>8</v>
      </c>
      <c r="E28">
        <v>8</v>
      </c>
      <c r="I28">
        <v>9</v>
      </c>
      <c r="M28">
        <v>8</v>
      </c>
    </row>
    <row r="31" spans="1:13" x14ac:dyDescent="0.2">
      <c r="A31" t="s">
        <v>77</v>
      </c>
      <c r="I31" t="s">
        <v>77</v>
      </c>
    </row>
    <row r="32" spans="1:13" x14ac:dyDescent="0.2">
      <c r="A32">
        <f>(A25/(SQRT(A28)))</f>
        <v>1.9189195075677404E-2</v>
      </c>
      <c r="E32">
        <f t="shared" ref="E32" si="2">(E25/(SQRT(E28)))</f>
        <v>2.732880557095935E-2</v>
      </c>
      <c r="I32">
        <f>(I25/(SQRT(I28)))</f>
        <v>2.4315050757391699E-2</v>
      </c>
      <c r="M32">
        <f t="shared" ref="M32" si="3">(M25/(SQRT(M28)))</f>
        <v>3.3798451974448446E-2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6" workbookViewId="0">
      <selection activeCell="H21" sqref="H21"/>
    </sheetView>
  </sheetViews>
  <sheetFormatPr baseColWidth="10" defaultColWidth="8.83203125" defaultRowHeight="15" x14ac:dyDescent="0.2"/>
  <sheetData>
    <row r="1" spans="1:5" x14ac:dyDescent="0.2">
      <c r="B1" t="s">
        <v>78</v>
      </c>
      <c r="C1" t="s">
        <v>79</v>
      </c>
      <c r="D1" t="s">
        <v>73</v>
      </c>
      <c r="E1" t="s">
        <v>80</v>
      </c>
    </row>
    <row r="2" spans="1:5" x14ac:dyDescent="0.2">
      <c r="A2" t="s">
        <v>70</v>
      </c>
      <c r="B2">
        <v>0.21055220268387737</v>
      </c>
      <c r="C2">
        <v>0.18918862420836302</v>
      </c>
      <c r="D2">
        <v>0.46211940330784146</v>
      </c>
      <c r="E2">
        <v>0.38716242171392445</v>
      </c>
    </row>
    <row r="3" spans="1:5" x14ac:dyDescent="0.2">
      <c r="C3" s="1"/>
      <c r="D3" s="1"/>
    </row>
    <row r="4" spans="1:5" x14ac:dyDescent="0.2">
      <c r="C4" s="1"/>
    </row>
    <row r="9" spans="1:5" x14ac:dyDescent="0.2">
      <c r="A9" t="s">
        <v>77</v>
      </c>
    </row>
    <row r="10" spans="1:5" x14ac:dyDescent="0.2">
      <c r="B10" t="s">
        <v>66</v>
      </c>
      <c r="C10" t="s">
        <v>79</v>
      </c>
      <c r="D10" t="s">
        <v>68</v>
      </c>
      <c r="E10" t="s">
        <v>80</v>
      </c>
    </row>
    <row r="11" spans="1:5" x14ac:dyDescent="0.2">
      <c r="A11" t="s">
        <v>70</v>
      </c>
      <c r="B11">
        <v>1.9189195075677404E-2</v>
      </c>
      <c r="C11">
        <v>2.732880557095935E-2</v>
      </c>
      <c r="D11">
        <v>2.4315050757391699E-2</v>
      </c>
      <c r="E11">
        <v>3.3798451974448446E-2</v>
      </c>
    </row>
    <row r="14" spans="1:5" x14ac:dyDescent="0.2">
      <c r="B14" t="s">
        <v>78</v>
      </c>
      <c r="C14" t="s">
        <v>79</v>
      </c>
      <c r="D14" t="s">
        <v>73</v>
      </c>
      <c r="E14" t="s">
        <v>80</v>
      </c>
    </row>
    <row r="15" spans="1:5" x14ac:dyDescent="0.2">
      <c r="A15" t="s">
        <v>83</v>
      </c>
      <c r="B15">
        <v>0.21055220268387737</v>
      </c>
      <c r="C15">
        <v>0.18918862420836302</v>
      </c>
      <c r="D15">
        <v>0.46211940330784146</v>
      </c>
      <c r="E15">
        <v>0.38716242171392445</v>
      </c>
    </row>
    <row r="21" spans="1:5" x14ac:dyDescent="0.2">
      <c r="B21" t="s">
        <v>78</v>
      </c>
      <c r="C21" t="s">
        <v>79</v>
      </c>
      <c r="D21" t="s">
        <v>73</v>
      </c>
      <c r="E21" t="s">
        <v>80</v>
      </c>
    </row>
    <row r="22" spans="1:5" x14ac:dyDescent="0.2">
      <c r="A22" t="s">
        <v>82</v>
      </c>
      <c r="B22">
        <v>1.050791727247977E-2</v>
      </c>
      <c r="C22" s="1">
        <v>1.3909396034352454E-2</v>
      </c>
      <c r="D22" s="1">
        <v>3.3641780386231617E-3</v>
      </c>
      <c r="E22" s="1">
        <v>2.5649183583311605E-3</v>
      </c>
    </row>
    <row r="23" spans="1:5" x14ac:dyDescent="0.2">
      <c r="A23" t="s">
        <v>81</v>
      </c>
      <c r="B23">
        <v>1.9176127540750598E-2</v>
      </c>
      <c r="C23" s="1">
        <v>1.4167096893733418E-2</v>
      </c>
      <c r="D23" s="1">
        <v>9.7058931831627646E-3</v>
      </c>
      <c r="E23">
        <v>4.0793394105432517E-3</v>
      </c>
    </row>
    <row r="24" spans="1:5" x14ac:dyDescent="0.2">
      <c r="A24" t="s">
        <v>83</v>
      </c>
      <c r="B24">
        <v>0.21055220268387737</v>
      </c>
      <c r="C24">
        <v>0.18918862420836302</v>
      </c>
      <c r="D24">
        <v>0.46211940330784146</v>
      </c>
      <c r="E24">
        <v>0.38716242171392445</v>
      </c>
    </row>
    <row r="26" spans="1:5" x14ac:dyDescent="0.2">
      <c r="B26" t="s">
        <v>73</v>
      </c>
      <c r="C26" t="s">
        <v>80</v>
      </c>
    </row>
    <row r="27" spans="1:5" x14ac:dyDescent="0.2">
      <c r="A27" t="s">
        <v>82</v>
      </c>
      <c r="B27" s="1">
        <v>3.3641780386231617E-3</v>
      </c>
      <c r="C27" s="1">
        <v>2.5649183583311605E-3</v>
      </c>
    </row>
    <row r="28" spans="1:5" x14ac:dyDescent="0.2">
      <c r="A28" t="s">
        <v>81</v>
      </c>
      <c r="B28" s="1">
        <v>9.7058931831627646E-3</v>
      </c>
      <c r="C28">
        <v>4.0793394105432517E-3</v>
      </c>
    </row>
    <row r="33" spans="1:5" x14ac:dyDescent="0.2">
      <c r="A33" t="s">
        <v>77</v>
      </c>
    </row>
    <row r="34" spans="1:5" x14ac:dyDescent="0.2">
      <c r="B34" t="s">
        <v>66</v>
      </c>
      <c r="C34" t="s">
        <v>79</v>
      </c>
      <c r="D34" t="s">
        <v>68</v>
      </c>
      <c r="E34" t="s">
        <v>80</v>
      </c>
    </row>
    <row r="35" spans="1:5" x14ac:dyDescent="0.2">
      <c r="A35" t="s">
        <v>82</v>
      </c>
      <c r="B35">
        <v>2.1825984110300026E-3</v>
      </c>
      <c r="C35">
        <v>3.5663087997945915E-3</v>
      </c>
      <c r="D35">
        <v>3.7838797742535381E-4</v>
      </c>
      <c r="E35">
        <v>4.2354422980130172E-4</v>
      </c>
    </row>
    <row r="36" spans="1:5" x14ac:dyDescent="0.2">
      <c r="A36" t="s">
        <v>81</v>
      </c>
      <c r="B36">
        <v>2.4297395427474188E-3</v>
      </c>
      <c r="C36">
        <v>3.6062002886597375E-3</v>
      </c>
      <c r="D36">
        <v>1.1387259937886611E-3</v>
      </c>
      <c r="E36">
        <v>5.384932110966596E-4</v>
      </c>
    </row>
    <row r="37" spans="1:5" x14ac:dyDescent="0.2">
      <c r="A37" t="s">
        <v>83</v>
      </c>
      <c r="B37">
        <v>1.9189195075677404E-2</v>
      </c>
      <c r="C37">
        <v>2.732880557095935E-2</v>
      </c>
      <c r="D37">
        <v>2.4315050757391699E-2</v>
      </c>
      <c r="E37">
        <v>3.3798451974448446E-2</v>
      </c>
    </row>
    <row r="39" spans="1:5" x14ac:dyDescent="0.2">
      <c r="B39" t="s">
        <v>87</v>
      </c>
      <c r="C39" t="s">
        <v>88</v>
      </c>
      <c r="D39" t="s">
        <v>89</v>
      </c>
    </row>
    <row r="40" spans="1:5" x14ac:dyDescent="0.2">
      <c r="A40" t="s">
        <v>66</v>
      </c>
      <c r="B40">
        <v>2.1825984110300026E-3</v>
      </c>
      <c r="C40">
        <v>2.4297395427474188E-3</v>
      </c>
      <c r="D40">
        <v>1.9189195075677404E-2</v>
      </c>
    </row>
    <row r="41" spans="1:5" x14ac:dyDescent="0.2">
      <c r="A41" t="s">
        <v>84</v>
      </c>
      <c r="B41">
        <v>3.5663087997945915E-3</v>
      </c>
      <c r="C41">
        <v>3.6062002886597375E-3</v>
      </c>
      <c r="D41">
        <v>2.732880557095935E-2</v>
      </c>
    </row>
    <row r="42" spans="1:5" x14ac:dyDescent="0.2">
      <c r="A42" t="s">
        <v>85</v>
      </c>
      <c r="B42">
        <v>3.7838797742535381E-4</v>
      </c>
      <c r="C42">
        <v>1.1387259937886611E-3</v>
      </c>
      <c r="D42">
        <v>2.4315050757391699E-2</v>
      </c>
    </row>
    <row r="43" spans="1:5" x14ac:dyDescent="0.2">
      <c r="A43" t="s">
        <v>86</v>
      </c>
      <c r="B43">
        <v>4.2354422980130172E-4</v>
      </c>
      <c r="C43">
        <v>5.384932110966596E-4</v>
      </c>
      <c r="D43">
        <v>3.3798451974448446E-2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Jennie OB Heart TGFB Study 12.1</vt:lpstr>
      <vt:lpstr>group means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dcterms:created xsi:type="dcterms:W3CDTF">2014-12-11T05:08:57Z</dcterms:created>
  <dcterms:modified xsi:type="dcterms:W3CDTF">2017-10-30T17:53:40Z</dcterms:modified>
</cp:coreProperties>
</file>