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/>
  <mc:AlternateContent xmlns:mc="http://schemas.openxmlformats.org/markup-compatibility/2006">
    <mc:Choice Requires="x15">
      <x15ac:absPath xmlns:x15ac="http://schemas.microsoft.com/office/spreadsheetml/2010/11/ac" url="/Users/nhs90247/Desktop/fat mouse /"/>
    </mc:Choice>
  </mc:AlternateContent>
  <bookViews>
    <workbookView xWindow="0" yWindow="460" windowWidth="25600" windowHeight="14440" activeTab="2"/>
  </bookViews>
  <sheets>
    <sheet name="Jennie OB Heart TNFa Study 12.9" sheetId="1" r:id="rId1"/>
    <sheet name="group means" sheetId="2" r:id="rId2"/>
    <sheet name="Sheet2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2" l="1"/>
  <c r="M17" i="2"/>
  <c r="M25" i="2"/>
  <c r="M32" i="2"/>
  <c r="I25" i="2"/>
  <c r="I32" i="2"/>
  <c r="E25" i="2"/>
  <c r="E32" i="2"/>
  <c r="A25" i="2"/>
  <c r="A32" i="2"/>
  <c r="I17" i="2"/>
  <c r="A17" i="2"/>
  <c r="E71" i="1"/>
  <c r="F71" i="1"/>
  <c r="I71" i="1"/>
  <c r="E21" i="1"/>
  <c r="F21" i="1"/>
  <c r="I21" i="1"/>
  <c r="E7" i="1"/>
  <c r="F7" i="1"/>
  <c r="I7" i="1"/>
  <c r="E9" i="1"/>
  <c r="F9" i="1"/>
  <c r="I9" i="1"/>
  <c r="E11" i="1"/>
  <c r="F11" i="1"/>
  <c r="I11" i="1"/>
  <c r="E13" i="1"/>
  <c r="F13" i="1"/>
  <c r="I13" i="1"/>
  <c r="E15" i="1"/>
  <c r="F15" i="1"/>
  <c r="I15" i="1"/>
  <c r="E17" i="1"/>
  <c r="F17" i="1"/>
  <c r="I17" i="1"/>
  <c r="E19" i="1"/>
  <c r="F19" i="1"/>
  <c r="I19" i="1"/>
  <c r="E23" i="1"/>
  <c r="F23" i="1"/>
  <c r="I23" i="1"/>
  <c r="E25" i="1"/>
  <c r="F25" i="1"/>
  <c r="I25" i="1"/>
  <c r="E27" i="1"/>
  <c r="F27" i="1"/>
  <c r="I27" i="1"/>
  <c r="E29" i="1"/>
  <c r="F29" i="1"/>
  <c r="I29" i="1"/>
  <c r="E31" i="1"/>
  <c r="F31" i="1"/>
  <c r="I31" i="1"/>
  <c r="E33" i="1"/>
  <c r="F33" i="1"/>
  <c r="I33" i="1"/>
  <c r="E35" i="1"/>
  <c r="F35" i="1"/>
  <c r="I35" i="1"/>
  <c r="E37" i="1"/>
  <c r="F37" i="1"/>
  <c r="I37" i="1"/>
  <c r="E39" i="1"/>
  <c r="F39" i="1"/>
  <c r="I39" i="1"/>
  <c r="E41" i="1"/>
  <c r="F41" i="1"/>
  <c r="I41" i="1"/>
  <c r="E43" i="1"/>
  <c r="F43" i="1"/>
  <c r="I43" i="1"/>
  <c r="E45" i="1"/>
  <c r="F45" i="1"/>
  <c r="I45" i="1"/>
  <c r="E47" i="1"/>
  <c r="F47" i="1"/>
  <c r="I47" i="1"/>
  <c r="E49" i="1"/>
  <c r="F49" i="1"/>
  <c r="I49" i="1"/>
  <c r="E51" i="1"/>
  <c r="F51" i="1"/>
  <c r="I51" i="1"/>
  <c r="E55" i="1"/>
  <c r="F55" i="1"/>
  <c r="I55" i="1"/>
  <c r="E57" i="1"/>
  <c r="F57" i="1"/>
  <c r="I57" i="1"/>
  <c r="E59" i="1"/>
  <c r="F59" i="1"/>
  <c r="I59" i="1"/>
  <c r="E61" i="1"/>
  <c r="F61" i="1"/>
  <c r="I61" i="1"/>
  <c r="E63" i="1"/>
  <c r="F63" i="1"/>
  <c r="I63" i="1"/>
  <c r="E65" i="1"/>
  <c r="F65" i="1"/>
  <c r="I65" i="1"/>
  <c r="E67" i="1"/>
  <c r="F67" i="1"/>
  <c r="I67" i="1"/>
  <c r="E69" i="1"/>
  <c r="F69" i="1"/>
  <c r="I69" i="1"/>
  <c r="E73" i="1"/>
  <c r="F73" i="1"/>
  <c r="I73" i="1"/>
  <c r="E75" i="1"/>
  <c r="F75" i="1"/>
  <c r="I75" i="1"/>
  <c r="E77" i="1"/>
  <c r="F77" i="1"/>
  <c r="I77" i="1"/>
  <c r="E79" i="1"/>
  <c r="F79" i="1"/>
  <c r="I79" i="1"/>
  <c r="E5" i="1"/>
  <c r="F5" i="1"/>
  <c r="I5" i="1"/>
  <c r="E87" i="1"/>
  <c r="F87" i="1"/>
  <c r="E89" i="1"/>
  <c r="F89" i="1"/>
  <c r="E91" i="1"/>
  <c r="F91" i="1"/>
  <c r="E93" i="1"/>
  <c r="F93" i="1"/>
  <c r="E95" i="1"/>
  <c r="F95" i="1"/>
  <c r="E97" i="1"/>
  <c r="F97" i="1"/>
  <c r="E99" i="1"/>
  <c r="F99" i="1"/>
  <c r="E101" i="1"/>
  <c r="F101" i="1"/>
  <c r="E103" i="1"/>
  <c r="F103" i="1"/>
  <c r="E105" i="1"/>
  <c r="F105" i="1"/>
  <c r="E107" i="1"/>
  <c r="F107" i="1"/>
  <c r="E109" i="1"/>
  <c r="F109" i="1"/>
  <c r="E111" i="1"/>
  <c r="F111" i="1"/>
  <c r="E113" i="1"/>
  <c r="F113" i="1"/>
  <c r="E115" i="1"/>
  <c r="F115" i="1"/>
  <c r="E117" i="1"/>
  <c r="F117" i="1"/>
  <c r="E119" i="1"/>
  <c r="F119" i="1"/>
  <c r="E121" i="1"/>
  <c r="F121" i="1"/>
  <c r="E123" i="1"/>
  <c r="F123" i="1"/>
  <c r="E125" i="1"/>
  <c r="F125" i="1"/>
  <c r="E127" i="1"/>
  <c r="F127" i="1"/>
  <c r="E129" i="1"/>
  <c r="F129" i="1"/>
  <c r="E131" i="1"/>
  <c r="F131" i="1"/>
  <c r="E133" i="1"/>
  <c r="F133" i="1"/>
  <c r="E135" i="1"/>
  <c r="F135" i="1"/>
  <c r="E137" i="1"/>
  <c r="F137" i="1"/>
  <c r="E139" i="1"/>
  <c r="F139" i="1"/>
  <c r="E141" i="1"/>
  <c r="F141" i="1"/>
  <c r="E143" i="1"/>
  <c r="F143" i="1"/>
  <c r="E145" i="1"/>
  <c r="F145" i="1"/>
  <c r="E147" i="1"/>
  <c r="F147" i="1"/>
  <c r="E149" i="1"/>
  <c r="F149" i="1"/>
  <c r="E151" i="1"/>
  <c r="F151" i="1"/>
  <c r="E153" i="1"/>
  <c r="F153" i="1"/>
  <c r="E155" i="1"/>
  <c r="F155" i="1"/>
  <c r="E157" i="1"/>
  <c r="F157" i="1"/>
  <c r="E159" i="1"/>
  <c r="F159" i="1"/>
  <c r="E85" i="1"/>
  <c r="F85" i="1"/>
</calcChain>
</file>

<file path=xl/sharedStrings.xml><?xml version="1.0" encoding="utf-8"?>
<sst xmlns="http://schemas.openxmlformats.org/spreadsheetml/2006/main" count="222" uniqueCount="80">
  <si>
    <t>Plate Name: Jennie OB Heart TNFa Plate 12.8.</t>
  </si>
  <si>
    <t>Detector</t>
  </si>
  <si>
    <t>Reporter</t>
  </si>
  <si>
    <t>Start</t>
  </si>
  <si>
    <t>End</t>
  </si>
  <si>
    <t>Threshold</t>
  </si>
  <si>
    <t>TNF-mouse</t>
  </si>
  <si>
    <t>FAM</t>
  </si>
  <si>
    <t>Well</t>
  </si>
  <si>
    <t>SampleName</t>
  </si>
  <si>
    <t>Ct</t>
  </si>
  <si>
    <t>S1</t>
  </si>
  <si>
    <t>S2</t>
  </si>
  <si>
    <t>S3</t>
  </si>
  <si>
    <t>S4</t>
  </si>
  <si>
    <t>S5</t>
  </si>
  <si>
    <t>18S Mouse</t>
  </si>
  <si>
    <t>VIC</t>
  </si>
  <si>
    <t xml:space="preserve">OBSD H1 </t>
  </si>
  <si>
    <t xml:space="preserve">OBSD H2 </t>
  </si>
  <si>
    <t>OBSD H2</t>
  </si>
  <si>
    <t>OBSD H3</t>
  </si>
  <si>
    <t>OBSD H4</t>
  </si>
  <si>
    <t>OBSD H5</t>
  </si>
  <si>
    <t>OBSD H7</t>
  </si>
  <si>
    <t>OBSD H8</t>
  </si>
  <si>
    <t>OBSD H9</t>
  </si>
  <si>
    <t>OBC H1</t>
  </si>
  <si>
    <t>OBC H2</t>
  </si>
  <si>
    <t>OBC H3</t>
  </si>
  <si>
    <t>OBC H4</t>
  </si>
  <si>
    <t>OBC H5</t>
  </si>
  <si>
    <t>OBC H6</t>
  </si>
  <si>
    <t>OBC H7</t>
  </si>
  <si>
    <t>OBC H8</t>
  </si>
  <si>
    <t>OBC H9</t>
  </si>
  <si>
    <t xml:space="preserve">SD1 H1 </t>
  </si>
  <si>
    <t>SD1 H2</t>
  </si>
  <si>
    <t xml:space="preserve">SD1 H2 </t>
  </si>
  <si>
    <t xml:space="preserve">SD1 H3 </t>
  </si>
  <si>
    <t xml:space="preserve">SD1 H4 </t>
  </si>
  <si>
    <t xml:space="preserve">C2 H1 </t>
  </si>
  <si>
    <t xml:space="preserve">C2 H2 </t>
  </si>
  <si>
    <t xml:space="preserve">C2 H3 </t>
  </si>
  <si>
    <t xml:space="preserve">C2 H4 </t>
  </si>
  <si>
    <t xml:space="preserve">SD3 H1 </t>
  </si>
  <si>
    <t xml:space="preserve">SD3 H2 </t>
  </si>
  <si>
    <t xml:space="preserve">SD3 H3 </t>
  </si>
  <si>
    <t>SD3 H4</t>
  </si>
  <si>
    <t xml:space="preserve">SD3 H4 </t>
  </si>
  <si>
    <t xml:space="preserve">C3 H1 </t>
  </si>
  <si>
    <t>C3 H2</t>
  </si>
  <si>
    <t xml:space="preserve">C3 H3 </t>
  </si>
  <si>
    <t xml:space="preserve">C3 H4 </t>
  </si>
  <si>
    <t>Average CT</t>
  </si>
  <si>
    <t>18s</t>
  </si>
  <si>
    <t>std1</t>
  </si>
  <si>
    <t>std2</t>
  </si>
  <si>
    <t>std3</t>
  </si>
  <si>
    <t>std4</t>
  </si>
  <si>
    <t>std5</t>
  </si>
  <si>
    <t>TNFa</t>
  </si>
  <si>
    <t>x for TNFa</t>
  </si>
  <si>
    <t xml:space="preserve">x for 18s </t>
  </si>
  <si>
    <t>relative expression</t>
  </si>
  <si>
    <t>control</t>
  </si>
  <si>
    <t>SD</t>
  </si>
  <si>
    <t xml:space="preserve">OB control </t>
  </si>
  <si>
    <t>OB SD</t>
  </si>
  <si>
    <t>heart</t>
  </si>
  <si>
    <t>NA</t>
  </si>
  <si>
    <t xml:space="preserve"> Standard Deviation </t>
  </si>
  <si>
    <t>OB control</t>
  </si>
  <si>
    <t xml:space="preserve">Sample Size </t>
  </si>
  <si>
    <t>Sample size</t>
  </si>
  <si>
    <t>sample size</t>
  </si>
  <si>
    <t xml:space="preserve">Standard Error </t>
  </si>
  <si>
    <t xml:space="preserve">control </t>
  </si>
  <si>
    <t>HSF</t>
  </si>
  <si>
    <t>OB HSF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</si>
</sst>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5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33" borderId="0" xfId="0" applyFill="1"/>
    <xf numFmtId="0" fontId="0" fillId="0" borderId="0" xfId="0" applyFill="1"/>
    <xf numFmtId="11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>
                <c:manualLayout>
                  <c:x val="-0.234776902887139"/>
                  <c:y val="0.08319298629338"/>
                </c:manualLayout>
              </c:layout>
              <c:numFmt formatCode="General" sourceLinked="0"/>
            </c:trendlineLbl>
          </c:trendline>
          <c:xVal>
            <c:numRef>
              <c:f>'Jennie OB Heart TNFa Study 12.9'!$N$3:$N$7</c:f>
              <c:numCache>
                <c:formatCode>General</c:formatCode>
                <c:ptCount val="5"/>
                <c:pt idx="0">
                  <c:v>5.0</c:v>
                </c:pt>
                <c:pt idx="1">
                  <c:v>0.5</c:v>
                </c:pt>
                <c:pt idx="2">
                  <c:v>0.05</c:v>
                </c:pt>
                <c:pt idx="3">
                  <c:v>0.005</c:v>
                </c:pt>
                <c:pt idx="4">
                  <c:v>0.0005</c:v>
                </c:pt>
              </c:numCache>
            </c:numRef>
          </c:xVal>
          <c:yVal>
            <c:numRef>
              <c:f>'Jennie OB Heart TNFa Study 12.9'!$O$3:$O$7</c:f>
              <c:numCache>
                <c:formatCode>General</c:formatCode>
                <c:ptCount val="5"/>
                <c:pt idx="0">
                  <c:v>27.84505</c:v>
                </c:pt>
                <c:pt idx="1">
                  <c:v>31.19865</c:v>
                </c:pt>
                <c:pt idx="2">
                  <c:v>34.91325</c:v>
                </c:pt>
                <c:pt idx="3">
                  <c:v>38.1761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25932656"/>
        <c:axId val="-1403229152"/>
      </c:scatterChart>
      <c:valAx>
        <c:axId val="-1325932656"/>
        <c:scaling>
          <c:logBase val="10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403229152"/>
        <c:crosses val="autoZero"/>
        <c:crossBetween val="midCat"/>
      </c:valAx>
      <c:valAx>
        <c:axId val="-1403229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3259326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>
                <c:manualLayout>
                  <c:x val="-0.109776902887139"/>
                  <c:y val="0.0103605278506853"/>
                </c:manualLayout>
              </c:layout>
              <c:numFmt formatCode="General" sourceLinked="0"/>
            </c:trendlineLbl>
          </c:trendline>
          <c:xVal>
            <c:numRef>
              <c:f>'Jennie OB Heart TNFa Study 12.9'!$N$84:$N$88</c:f>
              <c:numCache>
                <c:formatCode>General</c:formatCode>
                <c:ptCount val="5"/>
                <c:pt idx="0">
                  <c:v>5.0</c:v>
                </c:pt>
                <c:pt idx="1">
                  <c:v>0.5</c:v>
                </c:pt>
                <c:pt idx="2">
                  <c:v>0.05</c:v>
                </c:pt>
                <c:pt idx="3">
                  <c:v>0.005</c:v>
                </c:pt>
                <c:pt idx="4">
                  <c:v>0.0005</c:v>
                </c:pt>
              </c:numCache>
            </c:numRef>
          </c:xVal>
          <c:yVal>
            <c:numRef>
              <c:f>'Jennie OB Heart TNFa Study 12.9'!$O$84:$O$88</c:f>
              <c:numCache>
                <c:formatCode>General</c:formatCode>
                <c:ptCount val="5"/>
                <c:pt idx="0">
                  <c:v>17.9077</c:v>
                </c:pt>
                <c:pt idx="1">
                  <c:v>21.3666</c:v>
                </c:pt>
                <c:pt idx="2">
                  <c:v>26.34865</c:v>
                </c:pt>
                <c:pt idx="3">
                  <c:v>29.3673</c:v>
                </c:pt>
                <c:pt idx="4">
                  <c:v>33.30465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23609792"/>
        <c:axId val="-1323605984"/>
      </c:scatterChart>
      <c:valAx>
        <c:axId val="-1323609792"/>
        <c:scaling>
          <c:logBase val="10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23605984"/>
        <c:crosses val="autoZero"/>
        <c:crossBetween val="midCat"/>
      </c:valAx>
      <c:valAx>
        <c:axId val="-1323605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3236097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571500</xdr:colOff>
      <xdr:row>7</xdr:row>
      <xdr:rowOff>100012</xdr:rowOff>
    </xdr:from>
    <xdr:to>
      <xdr:col>19</xdr:col>
      <xdr:colOff>266700</xdr:colOff>
      <xdr:row>21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476250</xdr:colOff>
      <xdr:row>88</xdr:row>
      <xdr:rowOff>147637</xdr:rowOff>
    </xdr:from>
    <xdr:to>
      <xdr:col>19</xdr:col>
      <xdr:colOff>171450</xdr:colOff>
      <xdr:row>103</xdr:row>
      <xdr:rowOff>33337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0"/>
  <sheetViews>
    <sheetView topLeftCell="A53" workbookViewId="0">
      <selection activeCell="I75" sqref="I75:I79"/>
    </sheetView>
  </sheetViews>
  <sheetFormatPr baseColWidth="10" defaultColWidth="8.83203125" defaultRowHeight="15" x14ac:dyDescent="0.2"/>
  <cols>
    <col min="9" max="9" width="8.83203125" style="1"/>
  </cols>
  <sheetData>
    <row r="1" spans="1:15" x14ac:dyDescent="0.2">
      <c r="A1" t="s">
        <v>0</v>
      </c>
    </row>
    <row r="2" spans="1:15" x14ac:dyDescent="0.2">
      <c r="A2" t="s">
        <v>1</v>
      </c>
      <c r="B2" t="s">
        <v>2</v>
      </c>
      <c r="D2" t="s">
        <v>3</v>
      </c>
      <c r="E2" t="s">
        <v>4</v>
      </c>
      <c r="F2" t="s">
        <v>5</v>
      </c>
      <c r="M2" t="s">
        <v>61</v>
      </c>
    </row>
    <row r="3" spans="1:15" x14ac:dyDescent="0.2">
      <c r="A3" t="s">
        <v>6</v>
      </c>
      <c r="B3" t="s">
        <v>7</v>
      </c>
      <c r="D3">
        <v>3</v>
      </c>
      <c r="E3">
        <v>15</v>
      </c>
      <c r="F3">
        <v>0.2</v>
      </c>
      <c r="M3" t="s">
        <v>56</v>
      </c>
      <c r="N3">
        <v>5</v>
      </c>
      <c r="O3">
        <v>27.845050000000001</v>
      </c>
    </row>
    <row r="4" spans="1:15" x14ac:dyDescent="0.2">
      <c r="A4" t="s">
        <v>8</v>
      </c>
      <c r="B4" t="s">
        <v>9</v>
      </c>
      <c r="D4" t="s">
        <v>10</v>
      </c>
      <c r="E4" t="s">
        <v>54</v>
      </c>
      <c r="F4" t="s">
        <v>62</v>
      </c>
      <c r="G4" t="s">
        <v>63</v>
      </c>
      <c r="I4" s="1" t="s">
        <v>64</v>
      </c>
      <c r="M4" t="s">
        <v>57</v>
      </c>
      <c r="N4">
        <v>0.5</v>
      </c>
      <c r="O4">
        <v>31.198650000000001</v>
      </c>
    </row>
    <row r="5" spans="1:15" x14ac:dyDescent="0.2">
      <c r="A5">
        <v>1</v>
      </c>
      <c r="B5" t="s">
        <v>11</v>
      </c>
      <c r="D5">
        <v>28.254999999999999</v>
      </c>
      <c r="E5">
        <f>AVERAGE(D5,D6)</f>
        <v>27.845050000000001</v>
      </c>
      <c r="F5">
        <f>EXP((E5-30.253)/-1.507)</f>
        <v>4.9423622120182618</v>
      </c>
      <c r="G5">
        <v>4.9774903390179785</v>
      </c>
      <c r="I5" s="1">
        <f>(F5/G5)</f>
        <v>0.99294260267582013</v>
      </c>
      <c r="M5" t="s">
        <v>58</v>
      </c>
      <c r="N5">
        <v>0.05</v>
      </c>
      <c r="O5">
        <v>34.913249999999998</v>
      </c>
    </row>
    <row r="6" spans="1:15" x14ac:dyDescent="0.2">
      <c r="A6">
        <v>2</v>
      </c>
      <c r="B6" t="s">
        <v>11</v>
      </c>
      <c r="D6">
        <v>27.435099999999998</v>
      </c>
      <c r="M6" t="s">
        <v>59</v>
      </c>
      <c r="N6">
        <v>5.0000000000000001E-3</v>
      </c>
      <c r="O6">
        <v>38.176099999999998</v>
      </c>
    </row>
    <row r="7" spans="1:15" x14ac:dyDescent="0.2">
      <c r="A7">
        <v>3</v>
      </c>
      <c r="B7">
        <v>1</v>
      </c>
      <c r="C7" t="s">
        <v>18</v>
      </c>
      <c r="D7">
        <v>33.071800000000003</v>
      </c>
      <c r="E7">
        <f t="shared" ref="E7:E69" si="0">AVERAGE(D7,D8)</f>
        <v>32.798050000000003</v>
      </c>
      <c r="F7">
        <f t="shared" ref="F7:F69" si="1">EXP((E7-30.253)/-1.507)</f>
        <v>0.1847375988444272</v>
      </c>
      <c r="G7">
        <v>43.810841327089683</v>
      </c>
      <c r="I7" s="1">
        <f t="shared" ref="I7:I69" si="2">(F7/G7)</f>
        <v>4.2167096830025468E-3</v>
      </c>
      <c r="M7" t="s">
        <v>60</v>
      </c>
      <c r="N7">
        <v>5.0000000000000001E-4</v>
      </c>
    </row>
    <row r="8" spans="1:15" x14ac:dyDescent="0.2">
      <c r="A8">
        <v>4</v>
      </c>
      <c r="B8">
        <v>1</v>
      </c>
      <c r="C8" t="s">
        <v>18</v>
      </c>
      <c r="D8">
        <v>32.524299999999997</v>
      </c>
    </row>
    <row r="9" spans="1:15" x14ac:dyDescent="0.2">
      <c r="A9">
        <v>5</v>
      </c>
      <c r="B9">
        <v>2</v>
      </c>
      <c r="C9" t="s">
        <v>19</v>
      </c>
      <c r="D9">
        <v>32.805</v>
      </c>
      <c r="E9">
        <f t="shared" si="0"/>
        <v>32.817549999999997</v>
      </c>
      <c r="F9">
        <f t="shared" si="1"/>
        <v>0.18236256456847089</v>
      </c>
      <c r="G9">
        <v>43.603330330164418</v>
      </c>
      <c r="I9" s="1">
        <f t="shared" si="2"/>
        <v>4.182308167463851E-3</v>
      </c>
    </row>
    <row r="10" spans="1:15" x14ac:dyDescent="0.2">
      <c r="A10">
        <v>6</v>
      </c>
      <c r="B10">
        <v>2</v>
      </c>
      <c r="C10" t="s">
        <v>20</v>
      </c>
      <c r="D10">
        <v>32.830100000000002</v>
      </c>
    </row>
    <row r="11" spans="1:15" x14ac:dyDescent="0.2">
      <c r="A11">
        <v>7</v>
      </c>
      <c r="B11">
        <v>3</v>
      </c>
      <c r="C11" t="s">
        <v>21</v>
      </c>
      <c r="D11">
        <v>32.652200000000001</v>
      </c>
      <c r="E11">
        <f t="shared" si="0"/>
        <v>32.3401</v>
      </c>
      <c r="F11">
        <f t="shared" si="1"/>
        <v>0.25033958048881327</v>
      </c>
      <c r="G11">
        <v>44.270848343137082</v>
      </c>
      <c r="I11" s="1">
        <f t="shared" si="2"/>
        <v>5.6547274303050754E-3</v>
      </c>
    </row>
    <row r="12" spans="1:15" x14ac:dyDescent="0.2">
      <c r="A12">
        <v>8</v>
      </c>
      <c r="B12">
        <v>3</v>
      </c>
      <c r="C12" t="s">
        <v>21</v>
      </c>
      <c r="D12">
        <v>32.027999999999999</v>
      </c>
    </row>
    <row r="13" spans="1:15" x14ac:dyDescent="0.2">
      <c r="A13">
        <v>9</v>
      </c>
      <c r="B13">
        <v>4</v>
      </c>
      <c r="C13" t="s">
        <v>22</v>
      </c>
      <c r="D13">
        <v>33.740900000000003</v>
      </c>
      <c r="E13">
        <f t="shared" si="0"/>
        <v>33.929500000000004</v>
      </c>
      <c r="F13">
        <f t="shared" si="1"/>
        <v>8.7194403567710591E-2</v>
      </c>
      <c r="G13">
        <v>47.372483489032021</v>
      </c>
      <c r="I13" s="1">
        <f t="shared" si="2"/>
        <v>1.8406128863372425E-3</v>
      </c>
    </row>
    <row r="14" spans="1:15" x14ac:dyDescent="0.2">
      <c r="A14">
        <v>10</v>
      </c>
      <c r="B14">
        <v>4</v>
      </c>
      <c r="C14" t="s">
        <v>22</v>
      </c>
      <c r="D14">
        <v>34.118099999999998</v>
      </c>
    </row>
    <row r="15" spans="1:15" x14ac:dyDescent="0.2">
      <c r="A15">
        <v>11</v>
      </c>
      <c r="B15">
        <v>5</v>
      </c>
      <c r="C15" t="s">
        <v>23</v>
      </c>
      <c r="D15">
        <v>33.573300000000003</v>
      </c>
      <c r="E15">
        <f t="shared" si="0"/>
        <v>33.701350000000005</v>
      </c>
      <c r="F15">
        <f t="shared" si="1"/>
        <v>0.1014467110775983</v>
      </c>
      <c r="G15">
        <v>44.683944038456509</v>
      </c>
      <c r="I15" s="1">
        <f t="shared" si="2"/>
        <v>2.2703168500589348E-3</v>
      </c>
    </row>
    <row r="16" spans="1:15" x14ac:dyDescent="0.2">
      <c r="A16">
        <v>12</v>
      </c>
      <c r="B16">
        <v>5</v>
      </c>
      <c r="C16" t="s">
        <v>23</v>
      </c>
      <c r="D16">
        <v>33.8294</v>
      </c>
    </row>
    <row r="17" spans="1:9" x14ac:dyDescent="0.2">
      <c r="A17">
        <v>13</v>
      </c>
      <c r="B17" t="s">
        <v>12</v>
      </c>
      <c r="D17">
        <v>31.983899999999998</v>
      </c>
      <c r="E17">
        <f t="shared" si="0"/>
        <v>31.198650000000001</v>
      </c>
      <c r="F17">
        <f t="shared" si="1"/>
        <v>0.53392228902887873</v>
      </c>
      <c r="G17">
        <v>0.63901086099090232</v>
      </c>
      <c r="I17" s="1">
        <f t="shared" si="2"/>
        <v>0.83554493612351954</v>
      </c>
    </row>
    <row r="18" spans="1:9" x14ac:dyDescent="0.2">
      <c r="A18">
        <v>14</v>
      </c>
      <c r="B18" t="s">
        <v>12</v>
      </c>
      <c r="D18">
        <v>30.413399999999999</v>
      </c>
    </row>
    <row r="19" spans="1:9" x14ac:dyDescent="0.2">
      <c r="A19">
        <v>15</v>
      </c>
      <c r="B19">
        <v>6</v>
      </c>
      <c r="C19" t="s">
        <v>24</v>
      </c>
      <c r="D19">
        <v>32.174599999999998</v>
      </c>
      <c r="E19">
        <f t="shared" si="0"/>
        <v>32.145799999999994</v>
      </c>
      <c r="F19">
        <f t="shared" si="1"/>
        <v>0.28478940304099221</v>
      </c>
      <c r="G19">
        <v>44.424815438669107</v>
      </c>
      <c r="I19" s="1">
        <f t="shared" si="2"/>
        <v>6.4105928236023761E-3</v>
      </c>
    </row>
    <row r="20" spans="1:9" x14ac:dyDescent="0.2">
      <c r="A20">
        <v>16</v>
      </c>
      <c r="B20">
        <v>6</v>
      </c>
      <c r="C20" t="s">
        <v>24</v>
      </c>
      <c r="D20">
        <v>32.116999999999997</v>
      </c>
    </row>
    <row r="21" spans="1:9" x14ac:dyDescent="0.2">
      <c r="A21">
        <v>17</v>
      </c>
      <c r="B21">
        <v>7</v>
      </c>
      <c r="C21" t="s">
        <v>25</v>
      </c>
      <c r="D21">
        <v>32.877299999999998</v>
      </c>
      <c r="E21">
        <f t="shared" si="0"/>
        <v>32.837049999999998</v>
      </c>
      <c r="F21">
        <f t="shared" si="1"/>
        <v>0.18001806434647602</v>
      </c>
      <c r="G21">
        <v>45.116956896132173</v>
      </c>
      <c r="I21" s="1">
        <f t="shared" si="2"/>
        <v>3.9900311707837897E-3</v>
      </c>
    </row>
    <row r="22" spans="1:9" x14ac:dyDescent="0.2">
      <c r="A22">
        <v>18</v>
      </c>
      <c r="B22">
        <v>7</v>
      </c>
      <c r="C22" t="s">
        <v>25</v>
      </c>
      <c r="D22">
        <v>32.796799999999998</v>
      </c>
    </row>
    <row r="23" spans="1:9" x14ac:dyDescent="0.2">
      <c r="A23">
        <v>19</v>
      </c>
      <c r="B23">
        <v>8</v>
      </c>
      <c r="C23" t="s">
        <v>26</v>
      </c>
      <c r="D23">
        <v>33.205500000000001</v>
      </c>
      <c r="E23">
        <f t="shared" si="0"/>
        <v>33.127300000000005</v>
      </c>
      <c r="F23">
        <f t="shared" si="1"/>
        <v>0.14848085225852917</v>
      </c>
      <c r="G23">
        <v>45.998341488730141</v>
      </c>
      <c r="I23" s="1">
        <f t="shared" si="2"/>
        <v>3.2279609971352517E-3</v>
      </c>
    </row>
    <row r="24" spans="1:9" x14ac:dyDescent="0.2">
      <c r="A24">
        <v>20</v>
      </c>
      <c r="B24">
        <v>8</v>
      </c>
      <c r="C24" t="s">
        <v>26</v>
      </c>
      <c r="D24">
        <v>33.049100000000003</v>
      </c>
    </row>
    <row r="25" spans="1:9" x14ac:dyDescent="0.2">
      <c r="A25">
        <v>21</v>
      </c>
      <c r="B25">
        <v>9</v>
      </c>
      <c r="C25" t="s">
        <v>27</v>
      </c>
      <c r="D25">
        <v>31.686499999999999</v>
      </c>
      <c r="E25">
        <f t="shared" si="0"/>
        <v>31.607149999999997</v>
      </c>
      <c r="F25">
        <f t="shared" si="1"/>
        <v>0.4071501166823932</v>
      </c>
      <c r="G25">
        <v>39.191385825314484</v>
      </c>
      <c r="I25" s="1">
        <f t="shared" si="2"/>
        <v>1.0388765492936639E-2</v>
      </c>
    </row>
    <row r="26" spans="1:9" x14ac:dyDescent="0.2">
      <c r="A26">
        <v>22</v>
      </c>
      <c r="B26">
        <v>9</v>
      </c>
      <c r="C26" t="s">
        <v>27</v>
      </c>
      <c r="D26">
        <v>31.527799999999999</v>
      </c>
    </row>
    <row r="27" spans="1:9" x14ac:dyDescent="0.2">
      <c r="A27">
        <v>23</v>
      </c>
      <c r="B27">
        <v>10</v>
      </c>
      <c r="C27" t="s">
        <v>28</v>
      </c>
      <c r="D27">
        <v>32.298900000000003</v>
      </c>
      <c r="E27">
        <f t="shared" si="0"/>
        <v>32.247150000000005</v>
      </c>
      <c r="F27">
        <f t="shared" si="1"/>
        <v>0.26626635709883006</v>
      </c>
      <c r="G27">
        <v>40.707383775886363</v>
      </c>
      <c r="I27" s="1">
        <f t="shared" si="2"/>
        <v>6.54098427363335E-3</v>
      </c>
    </row>
    <row r="28" spans="1:9" x14ac:dyDescent="0.2">
      <c r="A28">
        <v>24</v>
      </c>
      <c r="B28">
        <v>10</v>
      </c>
      <c r="C28" t="s">
        <v>28</v>
      </c>
      <c r="D28">
        <v>32.195399999999999</v>
      </c>
    </row>
    <row r="29" spans="1:9" x14ac:dyDescent="0.2">
      <c r="A29">
        <v>25</v>
      </c>
      <c r="B29" t="s">
        <v>13</v>
      </c>
      <c r="D29">
        <v>35.770099999999999</v>
      </c>
      <c r="E29">
        <f t="shared" si="0"/>
        <v>34.913249999999998</v>
      </c>
      <c r="F29">
        <f t="shared" si="1"/>
        <v>4.5392784266674757E-2</v>
      </c>
      <c r="G29">
        <v>3.3222096761410913E-2</v>
      </c>
      <c r="I29" s="1">
        <f t="shared" si="2"/>
        <v>1.3663431478352892</v>
      </c>
    </row>
    <row r="30" spans="1:9" x14ac:dyDescent="0.2">
      <c r="A30">
        <v>26</v>
      </c>
      <c r="B30" t="s">
        <v>13</v>
      </c>
      <c r="D30">
        <v>34.056399999999996</v>
      </c>
    </row>
    <row r="31" spans="1:9" x14ac:dyDescent="0.2">
      <c r="A31">
        <v>27</v>
      </c>
      <c r="B31">
        <v>11</v>
      </c>
      <c r="C31" t="s">
        <v>29</v>
      </c>
      <c r="D31">
        <v>32.034399999999998</v>
      </c>
      <c r="E31">
        <f t="shared" si="0"/>
        <v>31.999199999999998</v>
      </c>
      <c r="F31">
        <f t="shared" si="1"/>
        <v>0.31388583387045849</v>
      </c>
      <c r="G31">
        <v>43.159223215179082</v>
      </c>
      <c r="I31" s="1">
        <f t="shared" si="2"/>
        <v>7.2727405751840538E-3</v>
      </c>
    </row>
    <row r="32" spans="1:9" x14ac:dyDescent="0.2">
      <c r="A32">
        <v>28</v>
      </c>
      <c r="B32">
        <v>11</v>
      </c>
      <c r="C32" t="s">
        <v>29</v>
      </c>
      <c r="D32">
        <v>31.963999999999999</v>
      </c>
    </row>
    <row r="33" spans="1:9" x14ac:dyDescent="0.2">
      <c r="A33">
        <v>29</v>
      </c>
      <c r="B33">
        <v>12</v>
      </c>
      <c r="C33" t="s">
        <v>30</v>
      </c>
      <c r="D33">
        <v>33.349699999999999</v>
      </c>
      <c r="E33">
        <f t="shared" si="0"/>
        <v>32.959350000000001</v>
      </c>
      <c r="F33">
        <f t="shared" si="1"/>
        <v>0.16598585792817147</v>
      </c>
      <c r="G33">
        <v>33.379853262560282</v>
      </c>
      <c r="I33" s="1">
        <f t="shared" si="2"/>
        <v>4.9726359376883649E-3</v>
      </c>
    </row>
    <row r="34" spans="1:9" x14ac:dyDescent="0.2">
      <c r="A34">
        <v>30</v>
      </c>
      <c r="B34">
        <v>12</v>
      </c>
      <c r="C34" t="s">
        <v>30</v>
      </c>
      <c r="D34">
        <v>32.569000000000003</v>
      </c>
    </row>
    <row r="35" spans="1:9" x14ac:dyDescent="0.2">
      <c r="A35">
        <v>31</v>
      </c>
      <c r="B35">
        <v>13</v>
      </c>
      <c r="C35" t="s">
        <v>31</v>
      </c>
      <c r="D35">
        <v>31.269200000000001</v>
      </c>
      <c r="E35">
        <f t="shared" si="0"/>
        <v>31.04195</v>
      </c>
      <c r="F35">
        <f t="shared" si="1"/>
        <v>0.59242940737895289</v>
      </c>
      <c r="G35">
        <v>44.718431600048547</v>
      </c>
      <c r="I35" s="1">
        <f t="shared" si="2"/>
        <v>1.3247991626305376E-2</v>
      </c>
    </row>
    <row r="36" spans="1:9" x14ac:dyDescent="0.2">
      <c r="A36">
        <v>32</v>
      </c>
      <c r="B36">
        <v>13</v>
      </c>
      <c r="C36" t="s">
        <v>31</v>
      </c>
      <c r="D36">
        <v>30.814699999999998</v>
      </c>
    </row>
    <row r="37" spans="1:9" x14ac:dyDescent="0.2">
      <c r="A37">
        <v>33</v>
      </c>
      <c r="B37">
        <v>14</v>
      </c>
      <c r="C37" t="s">
        <v>32</v>
      </c>
      <c r="D37">
        <v>32.025199999999998</v>
      </c>
      <c r="E37">
        <f t="shared" si="0"/>
        <v>31.82385</v>
      </c>
      <c r="F37">
        <f t="shared" si="1"/>
        <v>0.35261835827768279</v>
      </c>
      <c r="G37">
        <v>40.706175859571431</v>
      </c>
      <c r="I37" s="1">
        <f t="shared" si="2"/>
        <v>8.66252726598905E-3</v>
      </c>
    </row>
    <row r="38" spans="1:9" x14ac:dyDescent="0.2">
      <c r="A38">
        <v>34</v>
      </c>
      <c r="B38">
        <v>14</v>
      </c>
      <c r="C38" t="s">
        <v>32</v>
      </c>
      <c r="D38">
        <v>31.622499999999999</v>
      </c>
    </row>
    <row r="39" spans="1:9" x14ac:dyDescent="0.2">
      <c r="A39">
        <v>35</v>
      </c>
      <c r="B39">
        <v>15</v>
      </c>
      <c r="C39" t="s">
        <v>33</v>
      </c>
      <c r="D39">
        <v>33.342300000000002</v>
      </c>
      <c r="E39">
        <f t="shared" si="0"/>
        <v>33.210650000000001</v>
      </c>
      <c r="F39">
        <f t="shared" si="1"/>
        <v>0.14049156464478871</v>
      </c>
      <c r="G39">
        <v>17.009441053546521</v>
      </c>
      <c r="I39" s="1">
        <f t="shared" si="2"/>
        <v>8.2596226532379666E-3</v>
      </c>
    </row>
    <row r="40" spans="1:9" x14ac:dyDescent="0.2">
      <c r="A40">
        <v>36</v>
      </c>
      <c r="B40">
        <v>15</v>
      </c>
      <c r="C40" t="s">
        <v>33</v>
      </c>
      <c r="D40">
        <v>33.079000000000001</v>
      </c>
    </row>
    <row r="41" spans="1:9" x14ac:dyDescent="0.2">
      <c r="A41">
        <v>37</v>
      </c>
      <c r="B41" t="s">
        <v>14</v>
      </c>
      <c r="D41">
        <v>38.176099999999998</v>
      </c>
      <c r="E41">
        <f t="shared" si="0"/>
        <v>38.176099999999998</v>
      </c>
      <c r="F41">
        <f t="shared" si="1"/>
        <v>5.2081450682592801E-3</v>
      </c>
      <c r="G41">
        <v>5.5385433895260043E-3</v>
      </c>
      <c r="I41" s="1">
        <f t="shared" si="2"/>
        <v>0.9403456291609914</v>
      </c>
    </row>
    <row r="42" spans="1:9" x14ac:dyDescent="0.2">
      <c r="A42">
        <v>38</v>
      </c>
      <c r="B42" t="s">
        <v>14</v>
      </c>
    </row>
    <row r="43" spans="1:9" x14ac:dyDescent="0.2">
      <c r="A43">
        <v>39</v>
      </c>
      <c r="B43">
        <v>16</v>
      </c>
      <c r="C43" t="s">
        <v>34</v>
      </c>
      <c r="D43">
        <v>31.134699999999999</v>
      </c>
      <c r="E43">
        <f t="shared" si="0"/>
        <v>31.09355</v>
      </c>
      <c r="F43">
        <f t="shared" si="1"/>
        <v>0.57248784851653101</v>
      </c>
      <c r="G43">
        <v>43.924089617192074</v>
      </c>
      <c r="I43" s="1">
        <f t="shared" si="2"/>
        <v>1.3033573456066733E-2</v>
      </c>
    </row>
    <row r="44" spans="1:9" x14ac:dyDescent="0.2">
      <c r="A44">
        <v>40</v>
      </c>
      <c r="B44">
        <v>16</v>
      </c>
      <c r="C44" t="s">
        <v>34</v>
      </c>
      <c r="D44">
        <v>31.052399999999999</v>
      </c>
    </row>
    <row r="45" spans="1:9" x14ac:dyDescent="0.2">
      <c r="A45">
        <v>41</v>
      </c>
      <c r="B45">
        <v>17</v>
      </c>
      <c r="C45" t="s">
        <v>35</v>
      </c>
      <c r="D45">
        <v>32.122100000000003</v>
      </c>
      <c r="E45">
        <f t="shared" si="0"/>
        <v>31.856550000000002</v>
      </c>
      <c r="F45">
        <f t="shared" si="1"/>
        <v>0.34504939988088318</v>
      </c>
      <c r="G45">
        <v>23.042931211227682</v>
      </c>
      <c r="I45" s="1">
        <f t="shared" si="2"/>
        <v>1.4974197367423362E-2</v>
      </c>
    </row>
    <row r="46" spans="1:9" x14ac:dyDescent="0.2">
      <c r="A46">
        <v>42</v>
      </c>
      <c r="B46">
        <v>17</v>
      </c>
      <c r="C46" t="s">
        <v>35</v>
      </c>
      <c r="D46">
        <v>31.591000000000001</v>
      </c>
    </row>
    <row r="47" spans="1:9" x14ac:dyDescent="0.2">
      <c r="A47">
        <v>43</v>
      </c>
      <c r="B47">
        <v>18</v>
      </c>
      <c r="C47" t="s">
        <v>36</v>
      </c>
      <c r="D47">
        <v>32.762500000000003</v>
      </c>
      <c r="E47">
        <f t="shared" si="0"/>
        <v>32.438900000000004</v>
      </c>
      <c r="F47">
        <f t="shared" si="1"/>
        <v>0.23445357678278284</v>
      </c>
      <c r="G47">
        <v>42.058034785233318</v>
      </c>
      <c r="I47" s="1">
        <f t="shared" si="2"/>
        <v>5.5745252477916556E-3</v>
      </c>
    </row>
    <row r="48" spans="1:9" x14ac:dyDescent="0.2">
      <c r="A48">
        <v>44</v>
      </c>
      <c r="B48">
        <v>18</v>
      </c>
      <c r="C48" t="s">
        <v>36</v>
      </c>
      <c r="D48">
        <v>32.115299999999998</v>
      </c>
    </row>
    <row r="49" spans="1:9" x14ac:dyDescent="0.2">
      <c r="A49">
        <v>45</v>
      </c>
      <c r="B49">
        <v>19</v>
      </c>
      <c r="C49" t="s">
        <v>37</v>
      </c>
      <c r="D49">
        <v>32.799700000000001</v>
      </c>
      <c r="E49">
        <f t="shared" si="0"/>
        <v>32.47</v>
      </c>
      <c r="F49">
        <f t="shared" si="1"/>
        <v>0.22966473562028208</v>
      </c>
      <c r="G49">
        <v>30.863818321745722</v>
      </c>
      <c r="I49" s="1">
        <f t="shared" si="2"/>
        <v>7.4412288598286356E-3</v>
      </c>
    </row>
    <row r="50" spans="1:9" x14ac:dyDescent="0.2">
      <c r="A50">
        <v>46</v>
      </c>
      <c r="B50">
        <v>19</v>
      </c>
      <c r="C50" t="s">
        <v>38</v>
      </c>
      <c r="D50">
        <v>32.140300000000003</v>
      </c>
    </row>
    <row r="51" spans="1:9" x14ac:dyDescent="0.2">
      <c r="A51">
        <v>47</v>
      </c>
      <c r="B51">
        <v>20</v>
      </c>
      <c r="C51" t="s">
        <v>39</v>
      </c>
      <c r="D51">
        <v>30.676600000000001</v>
      </c>
      <c r="E51">
        <f t="shared" si="0"/>
        <v>30.43665</v>
      </c>
      <c r="F51">
        <f t="shared" si="1"/>
        <v>0.88526819762636255</v>
      </c>
      <c r="G51">
        <v>46.221364973123229</v>
      </c>
      <c r="I51" s="1">
        <f t="shared" si="2"/>
        <v>1.9152792180437073E-2</v>
      </c>
    </row>
    <row r="52" spans="1:9" x14ac:dyDescent="0.2">
      <c r="A52">
        <v>48</v>
      </c>
      <c r="B52">
        <v>20</v>
      </c>
      <c r="C52" t="s">
        <v>39</v>
      </c>
      <c r="D52">
        <v>30.1967</v>
      </c>
    </row>
    <row r="53" spans="1:9" x14ac:dyDescent="0.2">
      <c r="A53">
        <v>49</v>
      </c>
      <c r="B53" t="s">
        <v>15</v>
      </c>
      <c r="G53">
        <v>5.3527497543763634E-4</v>
      </c>
    </row>
    <row r="54" spans="1:9" x14ac:dyDescent="0.2">
      <c r="A54">
        <v>50</v>
      </c>
      <c r="B54" t="s">
        <v>15</v>
      </c>
    </row>
    <row r="55" spans="1:9" x14ac:dyDescent="0.2">
      <c r="A55">
        <v>51</v>
      </c>
      <c r="B55">
        <v>21</v>
      </c>
      <c r="C55" t="s">
        <v>40</v>
      </c>
      <c r="D55">
        <v>30.9054</v>
      </c>
      <c r="E55">
        <f t="shared" si="0"/>
        <v>30.738399999999999</v>
      </c>
      <c r="F55">
        <f t="shared" si="1"/>
        <v>0.72462798408527873</v>
      </c>
      <c r="G55">
        <v>37.207059557311176</v>
      </c>
      <c r="I55" s="1">
        <f t="shared" si="2"/>
        <v>1.9475550949386689E-2</v>
      </c>
    </row>
    <row r="56" spans="1:9" x14ac:dyDescent="0.2">
      <c r="A56">
        <v>52</v>
      </c>
      <c r="B56">
        <v>21</v>
      </c>
      <c r="C56" t="s">
        <v>40</v>
      </c>
      <c r="D56">
        <v>30.571400000000001</v>
      </c>
    </row>
    <row r="57" spans="1:9" x14ac:dyDescent="0.2">
      <c r="A57">
        <v>53</v>
      </c>
      <c r="B57">
        <v>22</v>
      </c>
      <c r="C57" t="s">
        <v>41</v>
      </c>
      <c r="D57">
        <v>31.4544</v>
      </c>
      <c r="E57">
        <f t="shared" si="0"/>
        <v>31.26455</v>
      </c>
      <c r="F57">
        <f t="shared" si="1"/>
        <v>0.51107739607788671</v>
      </c>
      <c r="G57">
        <v>36.139582183232129</v>
      </c>
      <c r="I57" s="1">
        <f t="shared" si="2"/>
        <v>1.4141762721180931E-2</v>
      </c>
    </row>
    <row r="58" spans="1:9" x14ac:dyDescent="0.2">
      <c r="A58">
        <v>54</v>
      </c>
      <c r="B58">
        <v>22</v>
      </c>
      <c r="C58" t="s">
        <v>41</v>
      </c>
      <c r="D58">
        <v>31.0747</v>
      </c>
    </row>
    <row r="59" spans="1:9" x14ac:dyDescent="0.2">
      <c r="A59">
        <v>55</v>
      </c>
      <c r="B59">
        <v>23</v>
      </c>
      <c r="C59" t="s">
        <v>42</v>
      </c>
      <c r="D59">
        <v>30.111699999999999</v>
      </c>
      <c r="E59">
        <f t="shared" si="0"/>
        <v>29.995550000000001</v>
      </c>
      <c r="F59">
        <f t="shared" si="1"/>
        <v>1.1862962969981357</v>
      </c>
      <c r="G59">
        <v>49.041683646516361</v>
      </c>
      <c r="I59" s="1">
        <f t="shared" si="2"/>
        <v>2.41895507819174E-2</v>
      </c>
    </row>
    <row r="60" spans="1:9" x14ac:dyDescent="0.2">
      <c r="A60">
        <v>56</v>
      </c>
      <c r="B60">
        <v>23</v>
      </c>
      <c r="C60" t="s">
        <v>42</v>
      </c>
      <c r="D60">
        <v>29.8794</v>
      </c>
    </row>
    <row r="61" spans="1:9" x14ac:dyDescent="0.2">
      <c r="A61">
        <v>57</v>
      </c>
      <c r="B61">
        <v>24</v>
      </c>
      <c r="C61" t="s">
        <v>43</v>
      </c>
      <c r="D61">
        <v>30.819800000000001</v>
      </c>
      <c r="E61">
        <f t="shared" si="0"/>
        <v>30.808150000000001</v>
      </c>
      <c r="F61">
        <f t="shared" si="1"/>
        <v>0.69185361193891626</v>
      </c>
      <c r="G61">
        <v>45.34647044039972</v>
      </c>
      <c r="I61" s="1">
        <f t="shared" si="2"/>
        <v>1.5257055405188394E-2</v>
      </c>
    </row>
    <row r="62" spans="1:9" x14ac:dyDescent="0.2">
      <c r="A62">
        <v>58</v>
      </c>
      <c r="B62">
        <v>24</v>
      </c>
      <c r="C62" t="s">
        <v>43</v>
      </c>
      <c r="D62">
        <v>30.796500000000002</v>
      </c>
    </row>
    <row r="63" spans="1:9" x14ac:dyDescent="0.2">
      <c r="A63">
        <v>59</v>
      </c>
      <c r="B63">
        <v>25</v>
      </c>
      <c r="C63" t="s">
        <v>44</v>
      </c>
      <c r="D63">
        <v>30.434699999999999</v>
      </c>
      <c r="E63">
        <f t="shared" si="0"/>
        <v>30.248350000000002</v>
      </c>
      <c r="F63">
        <f t="shared" si="1"/>
        <v>1.0030903658962502</v>
      </c>
      <c r="G63">
        <v>47.403419242534198</v>
      </c>
      <c r="I63" s="1">
        <f t="shared" si="2"/>
        <v>2.1160717558454011E-2</v>
      </c>
    </row>
    <row r="64" spans="1:9" x14ac:dyDescent="0.2">
      <c r="A64">
        <v>60</v>
      </c>
      <c r="B64">
        <v>25</v>
      </c>
      <c r="C64" t="s">
        <v>44</v>
      </c>
      <c r="D64">
        <v>30.062000000000001</v>
      </c>
    </row>
    <row r="65" spans="1:9" x14ac:dyDescent="0.2">
      <c r="A65">
        <v>61</v>
      </c>
      <c r="B65">
        <v>26</v>
      </c>
      <c r="C65" t="s">
        <v>45</v>
      </c>
      <c r="D65">
        <v>33.654699999999998</v>
      </c>
      <c r="E65">
        <f t="shared" si="0"/>
        <v>33.050600000000003</v>
      </c>
      <c r="F65">
        <f t="shared" si="1"/>
        <v>0.15623352271286264</v>
      </c>
      <c r="G65">
        <v>16.851691517844813</v>
      </c>
      <c r="I65" s="1">
        <f t="shared" si="2"/>
        <v>9.2710884570502486E-3</v>
      </c>
    </row>
    <row r="66" spans="1:9" x14ac:dyDescent="0.2">
      <c r="A66">
        <v>62</v>
      </c>
      <c r="B66">
        <v>26</v>
      </c>
      <c r="C66" t="s">
        <v>45</v>
      </c>
      <c r="D66">
        <v>32.4465</v>
      </c>
    </row>
    <row r="67" spans="1:9" x14ac:dyDescent="0.2">
      <c r="A67">
        <v>63</v>
      </c>
      <c r="B67">
        <v>27</v>
      </c>
      <c r="C67" t="s">
        <v>46</v>
      </c>
      <c r="D67">
        <v>31.944199999999999</v>
      </c>
      <c r="E67">
        <f t="shared" si="0"/>
        <v>31.651199999999999</v>
      </c>
      <c r="F67">
        <f t="shared" si="1"/>
        <v>0.39542126714810449</v>
      </c>
      <c r="G67">
        <v>32.221726129826997</v>
      </c>
      <c r="I67" s="1">
        <f t="shared" si="2"/>
        <v>1.2271883435259884E-2</v>
      </c>
    </row>
    <row r="68" spans="1:9" x14ac:dyDescent="0.2">
      <c r="A68">
        <v>64</v>
      </c>
      <c r="B68">
        <v>27</v>
      </c>
      <c r="C68" t="s">
        <v>46</v>
      </c>
      <c r="D68">
        <v>31.3582</v>
      </c>
    </row>
    <row r="69" spans="1:9" x14ac:dyDescent="0.2">
      <c r="A69">
        <v>65</v>
      </c>
      <c r="B69">
        <v>28</v>
      </c>
      <c r="C69" t="s">
        <v>47</v>
      </c>
      <c r="D69">
        <v>30.060099999999998</v>
      </c>
      <c r="E69">
        <f t="shared" si="0"/>
        <v>29.856499999999997</v>
      </c>
      <c r="F69">
        <f t="shared" si="1"/>
        <v>1.300963973337822</v>
      </c>
      <c r="G69">
        <v>36.937544010339629</v>
      </c>
      <c r="I69" s="1">
        <f t="shared" si="2"/>
        <v>3.5220640900587588E-2</v>
      </c>
    </row>
    <row r="70" spans="1:9" x14ac:dyDescent="0.2">
      <c r="A70">
        <v>66</v>
      </c>
      <c r="B70">
        <v>28</v>
      </c>
      <c r="C70" t="s">
        <v>47</v>
      </c>
      <c r="D70">
        <v>29.652899999999999</v>
      </c>
    </row>
    <row r="71" spans="1:9" x14ac:dyDescent="0.2">
      <c r="A71">
        <v>67</v>
      </c>
      <c r="B71">
        <v>29</v>
      </c>
      <c r="C71" t="s">
        <v>48</v>
      </c>
      <c r="D71">
        <v>33.452300000000001</v>
      </c>
      <c r="E71">
        <f t="shared" ref="E71:E133" si="3">AVERAGE(D71,D72)</f>
        <v>33.655950000000004</v>
      </c>
      <c r="F71">
        <f t="shared" ref="F71:F79" si="4">EXP((E71-30.253)/-1.507)</f>
        <v>0.10454940396492333</v>
      </c>
      <c r="G71">
        <v>21.210797875396391</v>
      </c>
      <c r="I71" s="1">
        <f t="shared" ref="I71:I79" si="5">(F71/G71)</f>
        <v>4.9290651195255664E-3</v>
      </c>
    </row>
    <row r="72" spans="1:9" x14ac:dyDescent="0.2">
      <c r="A72">
        <v>68</v>
      </c>
      <c r="B72">
        <v>29</v>
      </c>
      <c r="C72" t="s">
        <v>49</v>
      </c>
      <c r="D72">
        <v>33.8596</v>
      </c>
    </row>
    <row r="73" spans="1:9" x14ac:dyDescent="0.2">
      <c r="A73">
        <v>69</v>
      </c>
      <c r="B73">
        <v>30</v>
      </c>
      <c r="C73" t="s">
        <v>50</v>
      </c>
      <c r="D73">
        <v>31.437100000000001</v>
      </c>
      <c r="E73">
        <f t="shared" si="3"/>
        <v>31.416450000000001</v>
      </c>
      <c r="F73">
        <f t="shared" si="4"/>
        <v>0.46207386292404473</v>
      </c>
      <c r="G73">
        <v>28.457942616770776</v>
      </c>
      <c r="I73" s="1">
        <f t="shared" si="5"/>
        <v>1.6237079016799209E-2</v>
      </c>
    </row>
    <row r="74" spans="1:9" x14ac:dyDescent="0.2">
      <c r="A74">
        <v>70</v>
      </c>
      <c r="B74">
        <v>30</v>
      </c>
      <c r="C74" t="s">
        <v>50</v>
      </c>
      <c r="D74">
        <v>31.395800000000001</v>
      </c>
    </row>
    <row r="75" spans="1:9" x14ac:dyDescent="0.2">
      <c r="A75">
        <v>73</v>
      </c>
      <c r="B75">
        <v>32</v>
      </c>
      <c r="C75" t="s">
        <v>52</v>
      </c>
      <c r="D75">
        <v>30.302</v>
      </c>
      <c r="E75">
        <f t="shared" si="3"/>
        <v>30.346350000000001</v>
      </c>
      <c r="F75">
        <f t="shared" si="4"/>
        <v>0.93993527721104031</v>
      </c>
      <c r="G75">
        <v>43.295189984372733</v>
      </c>
      <c r="I75" s="1">
        <f t="shared" si="5"/>
        <v>2.1709923840276646E-2</v>
      </c>
    </row>
    <row r="76" spans="1:9" x14ac:dyDescent="0.2">
      <c r="A76">
        <v>74</v>
      </c>
      <c r="B76">
        <v>32</v>
      </c>
      <c r="C76" t="s">
        <v>52</v>
      </c>
      <c r="D76">
        <v>30.390699999999999</v>
      </c>
    </row>
    <row r="77" spans="1:9" x14ac:dyDescent="0.2">
      <c r="A77">
        <v>75</v>
      </c>
      <c r="B77">
        <v>33</v>
      </c>
      <c r="C77" t="s">
        <v>53</v>
      </c>
      <c r="D77">
        <v>32.347799999999999</v>
      </c>
      <c r="E77">
        <f t="shared" si="3"/>
        <v>31.695349999999998</v>
      </c>
      <c r="F77">
        <f t="shared" si="4"/>
        <v>0.38400481052232077</v>
      </c>
      <c r="G77">
        <v>41.139687729814327</v>
      </c>
      <c r="I77" s="1">
        <f t="shared" si="5"/>
        <v>9.3341693073676103E-3</v>
      </c>
    </row>
    <row r="78" spans="1:9" x14ac:dyDescent="0.2">
      <c r="A78">
        <v>76</v>
      </c>
      <c r="B78">
        <v>33</v>
      </c>
      <c r="C78" t="s">
        <v>53</v>
      </c>
      <c r="D78">
        <v>31.042899999999999</v>
      </c>
    </row>
    <row r="79" spans="1:9" x14ac:dyDescent="0.2">
      <c r="A79">
        <v>83</v>
      </c>
      <c r="B79">
        <v>31</v>
      </c>
      <c r="C79" t="s">
        <v>51</v>
      </c>
      <c r="D79">
        <v>29.6997</v>
      </c>
      <c r="E79">
        <f t="shared" si="3"/>
        <v>29.61495</v>
      </c>
      <c r="F79">
        <f t="shared" si="4"/>
        <v>1.5271310474144841</v>
      </c>
      <c r="G79">
        <v>48.667664526307718</v>
      </c>
      <c r="I79" s="1">
        <f t="shared" si="5"/>
        <v>3.1378761694820602E-2</v>
      </c>
    </row>
    <row r="80" spans="1:9" x14ac:dyDescent="0.2">
      <c r="A80">
        <v>84</v>
      </c>
      <c r="B80">
        <v>31</v>
      </c>
      <c r="C80" t="s">
        <v>51</v>
      </c>
      <c r="D80">
        <v>29.530200000000001</v>
      </c>
    </row>
    <row r="81" spans="1:15" x14ac:dyDescent="0.2">
      <c r="A81" t="s">
        <v>0</v>
      </c>
    </row>
    <row r="82" spans="1:15" x14ac:dyDescent="0.2">
      <c r="A82" t="s">
        <v>1</v>
      </c>
      <c r="B82" t="s">
        <v>2</v>
      </c>
      <c r="D82" t="s">
        <v>3</v>
      </c>
    </row>
    <row r="83" spans="1:15" x14ac:dyDescent="0.2">
      <c r="A83" t="s">
        <v>16</v>
      </c>
      <c r="B83" t="s">
        <v>17</v>
      </c>
      <c r="D83">
        <v>3</v>
      </c>
      <c r="M83" t="s">
        <v>55</v>
      </c>
    </row>
    <row r="84" spans="1:15" x14ac:dyDescent="0.2">
      <c r="A84" t="s">
        <v>8</v>
      </c>
      <c r="B84" t="s">
        <v>9</v>
      </c>
      <c r="D84" t="s">
        <v>10</v>
      </c>
      <c r="E84" t="s">
        <v>54</v>
      </c>
      <c r="F84" t="s">
        <v>63</v>
      </c>
      <c r="M84" t="s">
        <v>56</v>
      </c>
      <c r="N84">
        <v>5</v>
      </c>
      <c r="O84">
        <v>17.907699999999998</v>
      </c>
    </row>
    <row r="85" spans="1:15" x14ac:dyDescent="0.2">
      <c r="A85">
        <v>1</v>
      </c>
      <c r="B85" t="s">
        <v>11</v>
      </c>
      <c r="D85">
        <v>18.4985</v>
      </c>
      <c r="E85">
        <f t="shared" si="3"/>
        <v>17.907699999999998</v>
      </c>
      <c r="F85">
        <f>EXP((E85-20.612)/-1.685)</f>
        <v>4.9774903390179785</v>
      </c>
      <c r="M85" t="s">
        <v>57</v>
      </c>
      <c r="N85">
        <v>0.5</v>
      </c>
      <c r="O85">
        <v>21.366599999999998</v>
      </c>
    </row>
    <row r="86" spans="1:15" x14ac:dyDescent="0.2">
      <c r="A86">
        <v>2</v>
      </c>
      <c r="B86" t="s">
        <v>11</v>
      </c>
      <c r="D86">
        <v>17.3169</v>
      </c>
      <c r="M86" t="s">
        <v>58</v>
      </c>
      <c r="N86">
        <v>0.05</v>
      </c>
      <c r="O86">
        <v>26.348649999999999</v>
      </c>
    </row>
    <row r="87" spans="1:15" x14ac:dyDescent="0.2">
      <c r="A87">
        <v>3</v>
      </c>
      <c r="B87">
        <v>1</v>
      </c>
      <c r="C87" t="s">
        <v>18</v>
      </c>
      <c r="D87">
        <v>14.242599999999999</v>
      </c>
      <c r="E87">
        <f t="shared" si="3"/>
        <v>14.242899999999999</v>
      </c>
      <c r="F87">
        <f t="shared" ref="F87:F149" si="6">EXP((E87-20.612)/-1.685)</f>
        <v>43.810841327089683</v>
      </c>
      <c r="M87" t="s">
        <v>59</v>
      </c>
      <c r="N87">
        <v>5.0000000000000001E-3</v>
      </c>
      <c r="O87">
        <v>29.3673</v>
      </c>
    </row>
    <row r="88" spans="1:15" x14ac:dyDescent="0.2">
      <c r="A88">
        <v>4</v>
      </c>
      <c r="B88">
        <v>1</v>
      </c>
      <c r="C88" t="s">
        <v>18</v>
      </c>
      <c r="D88">
        <v>14.2432</v>
      </c>
      <c r="M88" t="s">
        <v>60</v>
      </c>
      <c r="N88">
        <v>5.0000000000000001E-4</v>
      </c>
      <c r="O88">
        <v>33.304649999999995</v>
      </c>
    </row>
    <row r="89" spans="1:15" x14ac:dyDescent="0.2">
      <c r="A89">
        <v>5</v>
      </c>
      <c r="B89">
        <v>2</v>
      </c>
      <c r="C89" t="s">
        <v>19</v>
      </c>
      <c r="D89">
        <v>14.258100000000001</v>
      </c>
      <c r="E89">
        <f t="shared" si="3"/>
        <v>14.250900000000001</v>
      </c>
      <c r="F89">
        <f t="shared" si="6"/>
        <v>43.603330330164418</v>
      </c>
    </row>
    <row r="90" spans="1:15" x14ac:dyDescent="0.2">
      <c r="A90">
        <v>6</v>
      </c>
      <c r="B90">
        <v>2</v>
      </c>
      <c r="C90" t="s">
        <v>20</v>
      </c>
      <c r="D90">
        <v>14.2437</v>
      </c>
    </row>
    <row r="91" spans="1:15" x14ac:dyDescent="0.2">
      <c r="A91">
        <v>7</v>
      </c>
      <c r="B91">
        <v>3</v>
      </c>
      <c r="C91" t="s">
        <v>21</v>
      </c>
      <c r="D91">
        <v>14.2034</v>
      </c>
      <c r="E91">
        <f t="shared" si="3"/>
        <v>14.225300000000001</v>
      </c>
      <c r="F91">
        <f t="shared" si="6"/>
        <v>44.270848343137082</v>
      </c>
    </row>
    <row r="92" spans="1:15" x14ac:dyDescent="0.2">
      <c r="A92">
        <v>8</v>
      </c>
      <c r="B92">
        <v>3</v>
      </c>
      <c r="C92" t="s">
        <v>21</v>
      </c>
      <c r="D92">
        <v>14.247199999999999</v>
      </c>
    </row>
    <row r="93" spans="1:15" x14ac:dyDescent="0.2">
      <c r="A93">
        <v>9</v>
      </c>
      <c r="B93">
        <v>4</v>
      </c>
      <c r="C93" t="s">
        <v>22</v>
      </c>
      <c r="D93">
        <v>14.0922</v>
      </c>
      <c r="E93">
        <f t="shared" si="3"/>
        <v>14.1112</v>
      </c>
      <c r="F93">
        <f t="shared" si="6"/>
        <v>47.372483489032021</v>
      </c>
    </row>
    <row r="94" spans="1:15" x14ac:dyDescent="0.2">
      <c r="A94">
        <v>10</v>
      </c>
      <c r="B94">
        <v>4</v>
      </c>
      <c r="C94" t="s">
        <v>22</v>
      </c>
      <c r="D94">
        <v>14.1302</v>
      </c>
    </row>
    <row r="95" spans="1:15" x14ac:dyDescent="0.2">
      <c r="A95">
        <v>11</v>
      </c>
      <c r="B95">
        <v>5</v>
      </c>
      <c r="C95" t="s">
        <v>23</v>
      </c>
      <c r="D95">
        <v>14.1272</v>
      </c>
      <c r="E95">
        <f t="shared" si="3"/>
        <v>14.20965</v>
      </c>
      <c r="F95">
        <f t="shared" si="6"/>
        <v>44.683944038456509</v>
      </c>
    </row>
    <row r="96" spans="1:15" x14ac:dyDescent="0.2">
      <c r="A96">
        <v>12</v>
      </c>
      <c r="B96">
        <v>5</v>
      </c>
      <c r="C96" t="s">
        <v>23</v>
      </c>
      <c r="D96">
        <v>14.2921</v>
      </c>
    </row>
    <row r="97" spans="1:6" x14ac:dyDescent="0.2">
      <c r="A97">
        <v>13</v>
      </c>
      <c r="B97" t="s">
        <v>12</v>
      </c>
      <c r="D97">
        <v>22.158100000000001</v>
      </c>
      <c r="E97">
        <f t="shared" si="3"/>
        <v>21.366599999999998</v>
      </c>
      <c r="F97">
        <f t="shared" si="6"/>
        <v>0.63901086099090232</v>
      </c>
    </row>
    <row r="98" spans="1:6" x14ac:dyDescent="0.2">
      <c r="A98">
        <v>14</v>
      </c>
      <c r="B98" t="s">
        <v>12</v>
      </c>
      <c r="D98">
        <v>20.575099999999999</v>
      </c>
    </row>
    <row r="99" spans="1:6" x14ac:dyDescent="0.2">
      <c r="A99">
        <v>15</v>
      </c>
      <c r="B99">
        <v>6</v>
      </c>
      <c r="C99" t="s">
        <v>24</v>
      </c>
      <c r="D99">
        <v>14.221299999999999</v>
      </c>
      <c r="E99">
        <f t="shared" si="3"/>
        <v>14.219449999999998</v>
      </c>
      <c r="F99">
        <f t="shared" si="6"/>
        <v>44.424815438669107</v>
      </c>
    </row>
    <row r="100" spans="1:6" x14ac:dyDescent="0.2">
      <c r="A100">
        <v>16</v>
      </c>
      <c r="B100">
        <v>6</v>
      </c>
      <c r="C100" t="s">
        <v>24</v>
      </c>
      <c r="D100">
        <v>14.217599999999999</v>
      </c>
    </row>
    <row r="101" spans="1:6" x14ac:dyDescent="0.2">
      <c r="A101">
        <v>17</v>
      </c>
      <c r="B101">
        <v>7</v>
      </c>
      <c r="C101" t="s">
        <v>25</v>
      </c>
      <c r="D101">
        <v>14.164300000000001</v>
      </c>
      <c r="E101">
        <f t="shared" si="3"/>
        <v>14.1934</v>
      </c>
      <c r="F101">
        <f t="shared" si="6"/>
        <v>45.116956896132173</v>
      </c>
    </row>
    <row r="102" spans="1:6" x14ac:dyDescent="0.2">
      <c r="A102">
        <v>18</v>
      </c>
      <c r="B102">
        <v>7</v>
      </c>
      <c r="C102" t="s">
        <v>25</v>
      </c>
      <c r="D102">
        <v>14.2225</v>
      </c>
    </row>
    <row r="103" spans="1:6" x14ac:dyDescent="0.2">
      <c r="A103">
        <v>19</v>
      </c>
      <c r="B103">
        <v>8</v>
      </c>
      <c r="C103" t="s">
        <v>26</v>
      </c>
      <c r="D103">
        <v>14.196400000000001</v>
      </c>
      <c r="E103">
        <f t="shared" si="3"/>
        <v>14.1608</v>
      </c>
      <c r="F103">
        <f t="shared" si="6"/>
        <v>45.998341488730141</v>
      </c>
    </row>
    <row r="104" spans="1:6" x14ac:dyDescent="0.2">
      <c r="A104">
        <v>20</v>
      </c>
      <c r="B104">
        <v>8</v>
      </c>
      <c r="C104" t="s">
        <v>26</v>
      </c>
      <c r="D104">
        <v>14.1252</v>
      </c>
    </row>
    <row r="105" spans="1:6" x14ac:dyDescent="0.2">
      <c r="A105">
        <v>21</v>
      </c>
      <c r="B105">
        <v>9</v>
      </c>
      <c r="C105" t="s">
        <v>27</v>
      </c>
      <c r="D105">
        <v>14.435499999999999</v>
      </c>
      <c r="E105">
        <f t="shared" si="3"/>
        <v>14.43065</v>
      </c>
      <c r="F105">
        <f t="shared" si="6"/>
        <v>39.191385825314484</v>
      </c>
    </row>
    <row r="106" spans="1:6" x14ac:dyDescent="0.2">
      <c r="A106">
        <v>22</v>
      </c>
      <c r="B106">
        <v>9</v>
      </c>
      <c r="C106" t="s">
        <v>27</v>
      </c>
      <c r="D106">
        <v>14.425800000000001</v>
      </c>
    </row>
    <row r="107" spans="1:6" x14ac:dyDescent="0.2">
      <c r="A107">
        <v>23</v>
      </c>
      <c r="B107">
        <v>10</v>
      </c>
      <c r="C107" t="s">
        <v>28</v>
      </c>
      <c r="D107">
        <v>14.326000000000001</v>
      </c>
      <c r="E107">
        <f t="shared" si="3"/>
        <v>14.366700000000002</v>
      </c>
      <c r="F107">
        <f t="shared" si="6"/>
        <v>40.707383775886363</v>
      </c>
    </row>
    <row r="108" spans="1:6" x14ac:dyDescent="0.2">
      <c r="A108">
        <v>24</v>
      </c>
      <c r="B108">
        <v>10</v>
      </c>
      <c r="C108" t="s">
        <v>28</v>
      </c>
      <c r="D108">
        <v>14.407400000000001</v>
      </c>
    </row>
    <row r="109" spans="1:6" x14ac:dyDescent="0.2">
      <c r="A109">
        <v>25</v>
      </c>
      <c r="B109" t="s">
        <v>13</v>
      </c>
      <c r="D109">
        <v>27.046299999999999</v>
      </c>
      <c r="E109">
        <f t="shared" si="3"/>
        <v>26.348649999999999</v>
      </c>
      <c r="F109">
        <f t="shared" si="6"/>
        <v>3.3222096761410913E-2</v>
      </c>
    </row>
    <row r="110" spans="1:6" x14ac:dyDescent="0.2">
      <c r="A110">
        <v>26</v>
      </c>
      <c r="B110" t="s">
        <v>13</v>
      </c>
      <c r="D110">
        <v>25.651</v>
      </c>
    </row>
    <row r="111" spans="1:6" x14ac:dyDescent="0.2">
      <c r="A111">
        <v>27</v>
      </c>
      <c r="B111">
        <v>11</v>
      </c>
      <c r="C111" t="s">
        <v>29</v>
      </c>
      <c r="D111">
        <v>14.2941</v>
      </c>
      <c r="E111">
        <f t="shared" si="3"/>
        <v>14.26815</v>
      </c>
      <c r="F111">
        <f t="shared" si="6"/>
        <v>43.159223215179082</v>
      </c>
    </row>
    <row r="112" spans="1:6" x14ac:dyDescent="0.2">
      <c r="A112">
        <v>28</v>
      </c>
      <c r="B112">
        <v>11</v>
      </c>
      <c r="C112" t="s">
        <v>29</v>
      </c>
      <c r="D112">
        <v>14.2422</v>
      </c>
    </row>
    <row r="113" spans="1:6" x14ac:dyDescent="0.2">
      <c r="A113">
        <v>29</v>
      </c>
      <c r="B113">
        <v>12</v>
      </c>
      <c r="C113" t="s">
        <v>30</v>
      </c>
      <c r="D113">
        <v>14.7811</v>
      </c>
      <c r="E113">
        <f t="shared" si="3"/>
        <v>14.7011</v>
      </c>
      <c r="F113">
        <f t="shared" si="6"/>
        <v>33.379853262560282</v>
      </c>
    </row>
    <row r="114" spans="1:6" x14ac:dyDescent="0.2">
      <c r="A114">
        <v>30</v>
      </c>
      <c r="B114">
        <v>12</v>
      </c>
      <c r="C114" t="s">
        <v>30</v>
      </c>
      <c r="D114">
        <v>14.6211</v>
      </c>
    </row>
    <row r="115" spans="1:6" x14ac:dyDescent="0.2">
      <c r="A115">
        <v>31</v>
      </c>
      <c r="B115">
        <v>13</v>
      </c>
      <c r="C115" t="s">
        <v>31</v>
      </c>
      <c r="D115">
        <v>14.1821</v>
      </c>
      <c r="E115">
        <f t="shared" si="3"/>
        <v>14.208349999999999</v>
      </c>
      <c r="F115">
        <f t="shared" si="6"/>
        <v>44.718431600048547</v>
      </c>
    </row>
    <row r="116" spans="1:6" x14ac:dyDescent="0.2">
      <c r="A116">
        <v>32</v>
      </c>
      <c r="B116">
        <v>13</v>
      </c>
      <c r="C116" t="s">
        <v>31</v>
      </c>
      <c r="D116">
        <v>14.2346</v>
      </c>
    </row>
    <row r="117" spans="1:6" x14ac:dyDescent="0.2">
      <c r="A117">
        <v>33</v>
      </c>
      <c r="B117">
        <v>14</v>
      </c>
      <c r="C117" t="s">
        <v>32</v>
      </c>
      <c r="D117">
        <v>14.435700000000001</v>
      </c>
      <c r="E117">
        <f t="shared" si="3"/>
        <v>14.36675</v>
      </c>
      <c r="F117">
        <f t="shared" si="6"/>
        <v>40.706175859571431</v>
      </c>
    </row>
    <row r="118" spans="1:6" x14ac:dyDescent="0.2">
      <c r="A118">
        <v>34</v>
      </c>
      <c r="B118">
        <v>14</v>
      </c>
      <c r="C118" t="s">
        <v>32</v>
      </c>
      <c r="D118">
        <v>14.297800000000001</v>
      </c>
    </row>
    <row r="119" spans="1:6" x14ac:dyDescent="0.2">
      <c r="A119">
        <v>35</v>
      </c>
      <c r="B119">
        <v>15</v>
      </c>
      <c r="C119" t="s">
        <v>33</v>
      </c>
      <c r="D119">
        <v>15.8713</v>
      </c>
      <c r="E119">
        <f t="shared" si="3"/>
        <v>15.8371</v>
      </c>
      <c r="F119">
        <f t="shared" si="6"/>
        <v>17.009441053546521</v>
      </c>
    </row>
    <row r="120" spans="1:6" x14ac:dyDescent="0.2">
      <c r="A120">
        <v>36</v>
      </c>
      <c r="B120">
        <v>15</v>
      </c>
      <c r="C120" t="s">
        <v>33</v>
      </c>
      <c r="D120">
        <v>15.802899999999999</v>
      </c>
    </row>
    <row r="121" spans="1:6" x14ac:dyDescent="0.2">
      <c r="A121">
        <v>37</v>
      </c>
      <c r="B121" t="s">
        <v>14</v>
      </c>
      <c r="D121">
        <v>30.156199999999998</v>
      </c>
      <c r="E121">
        <f t="shared" si="3"/>
        <v>29.3673</v>
      </c>
      <c r="F121">
        <f t="shared" si="6"/>
        <v>5.5385433895260043E-3</v>
      </c>
    </row>
    <row r="122" spans="1:6" x14ac:dyDescent="0.2">
      <c r="A122">
        <v>38</v>
      </c>
      <c r="B122" t="s">
        <v>14</v>
      </c>
      <c r="D122">
        <v>28.578399999999998</v>
      </c>
    </row>
    <row r="123" spans="1:6" x14ac:dyDescent="0.2">
      <c r="A123">
        <v>39</v>
      </c>
      <c r="B123">
        <v>16</v>
      </c>
      <c r="C123" t="s">
        <v>34</v>
      </c>
      <c r="D123">
        <v>14.288399999999999</v>
      </c>
      <c r="E123">
        <f t="shared" si="3"/>
        <v>14.23855</v>
      </c>
      <c r="F123">
        <f t="shared" si="6"/>
        <v>43.924089617192074</v>
      </c>
    </row>
    <row r="124" spans="1:6" x14ac:dyDescent="0.2">
      <c r="A124">
        <v>40</v>
      </c>
      <c r="B124">
        <v>16</v>
      </c>
      <c r="C124" t="s">
        <v>34</v>
      </c>
      <c r="D124">
        <v>14.188700000000001</v>
      </c>
    </row>
    <row r="125" spans="1:6" x14ac:dyDescent="0.2">
      <c r="A125">
        <v>41</v>
      </c>
      <c r="B125">
        <v>17</v>
      </c>
      <c r="C125" t="s">
        <v>35</v>
      </c>
      <c r="D125">
        <v>15.4619</v>
      </c>
      <c r="E125">
        <f t="shared" si="3"/>
        <v>15.32555</v>
      </c>
      <c r="F125">
        <f t="shared" si="6"/>
        <v>23.042931211227682</v>
      </c>
    </row>
    <row r="126" spans="1:6" x14ac:dyDescent="0.2">
      <c r="A126">
        <v>42</v>
      </c>
      <c r="B126">
        <v>17</v>
      </c>
      <c r="C126" t="s">
        <v>35</v>
      </c>
      <c r="D126">
        <v>15.1892</v>
      </c>
    </row>
    <row r="127" spans="1:6" x14ac:dyDescent="0.2">
      <c r="A127">
        <v>43</v>
      </c>
      <c r="B127">
        <v>18</v>
      </c>
      <c r="C127" t="s">
        <v>36</v>
      </c>
      <c r="D127">
        <v>14.4338</v>
      </c>
      <c r="E127">
        <f t="shared" si="3"/>
        <v>14.3117</v>
      </c>
      <c r="F127">
        <f t="shared" si="6"/>
        <v>42.058034785233318</v>
      </c>
    </row>
    <row r="128" spans="1:6" x14ac:dyDescent="0.2">
      <c r="A128">
        <v>44</v>
      </c>
      <c r="B128">
        <v>18</v>
      </c>
      <c r="C128" t="s">
        <v>36</v>
      </c>
      <c r="D128">
        <v>14.1896</v>
      </c>
    </row>
    <row r="129" spans="1:6" x14ac:dyDescent="0.2">
      <c r="A129">
        <v>45</v>
      </c>
      <c r="B129">
        <v>19</v>
      </c>
      <c r="C129" t="s">
        <v>37</v>
      </c>
      <c r="D129">
        <v>14.9331</v>
      </c>
      <c r="E129">
        <f t="shared" si="3"/>
        <v>14.83315</v>
      </c>
      <c r="F129">
        <f t="shared" si="6"/>
        <v>30.863818321745722</v>
      </c>
    </row>
    <row r="130" spans="1:6" x14ac:dyDescent="0.2">
      <c r="A130">
        <v>46</v>
      </c>
      <c r="B130">
        <v>19</v>
      </c>
      <c r="C130" t="s">
        <v>38</v>
      </c>
      <c r="D130">
        <v>14.7332</v>
      </c>
    </row>
    <row r="131" spans="1:6" x14ac:dyDescent="0.2">
      <c r="A131">
        <v>47</v>
      </c>
      <c r="B131">
        <v>20</v>
      </c>
      <c r="C131" t="s">
        <v>39</v>
      </c>
      <c r="D131">
        <v>14.1935</v>
      </c>
      <c r="E131">
        <f t="shared" si="3"/>
        <v>14.152650000000001</v>
      </c>
      <c r="F131">
        <f t="shared" si="6"/>
        <v>46.221364973123229</v>
      </c>
    </row>
    <row r="132" spans="1:6" x14ac:dyDescent="0.2">
      <c r="A132">
        <v>48</v>
      </c>
      <c r="B132">
        <v>20</v>
      </c>
      <c r="C132" t="s">
        <v>39</v>
      </c>
      <c r="D132">
        <v>14.111800000000001</v>
      </c>
    </row>
    <row r="133" spans="1:6" x14ac:dyDescent="0.2">
      <c r="A133">
        <v>49</v>
      </c>
      <c r="B133" t="s">
        <v>15</v>
      </c>
      <c r="D133">
        <v>33.968299999999999</v>
      </c>
      <c r="E133">
        <f t="shared" si="3"/>
        <v>33.304649999999995</v>
      </c>
      <c r="F133">
        <f t="shared" si="6"/>
        <v>5.3527497543763634E-4</v>
      </c>
    </row>
    <row r="134" spans="1:6" x14ac:dyDescent="0.2">
      <c r="A134">
        <v>50</v>
      </c>
      <c r="B134" t="s">
        <v>15</v>
      </c>
      <c r="D134">
        <v>32.640999999999998</v>
      </c>
    </row>
    <row r="135" spans="1:6" x14ac:dyDescent="0.2">
      <c r="A135">
        <v>51</v>
      </c>
      <c r="B135">
        <v>21</v>
      </c>
      <c r="C135" t="s">
        <v>40</v>
      </c>
      <c r="D135">
        <v>14.703200000000001</v>
      </c>
      <c r="E135">
        <f t="shared" ref="E135:E159" si="7">AVERAGE(D135,D136)</f>
        <v>14.5182</v>
      </c>
      <c r="F135">
        <f t="shared" si="6"/>
        <v>37.207059557311176</v>
      </c>
    </row>
    <row r="136" spans="1:6" x14ac:dyDescent="0.2">
      <c r="A136">
        <v>52</v>
      </c>
      <c r="B136">
        <v>21</v>
      </c>
      <c r="C136" t="s">
        <v>40</v>
      </c>
      <c r="D136">
        <v>14.3332</v>
      </c>
    </row>
    <row r="137" spans="1:6" x14ac:dyDescent="0.2">
      <c r="A137">
        <v>53</v>
      </c>
      <c r="B137">
        <v>22</v>
      </c>
      <c r="C137" t="s">
        <v>41</v>
      </c>
      <c r="D137">
        <v>14.7273</v>
      </c>
      <c r="E137">
        <f t="shared" si="7"/>
        <v>14.56725</v>
      </c>
      <c r="F137">
        <f t="shared" si="6"/>
        <v>36.139582183232129</v>
      </c>
    </row>
    <row r="138" spans="1:6" x14ac:dyDescent="0.2">
      <c r="A138">
        <v>54</v>
      </c>
      <c r="B138">
        <v>22</v>
      </c>
      <c r="C138" t="s">
        <v>41</v>
      </c>
      <c r="D138">
        <v>14.4072</v>
      </c>
    </row>
    <row r="139" spans="1:6" x14ac:dyDescent="0.2">
      <c r="A139">
        <v>55</v>
      </c>
      <c r="B139">
        <v>23</v>
      </c>
      <c r="C139" t="s">
        <v>42</v>
      </c>
      <c r="D139">
        <v>14.064399999999999</v>
      </c>
      <c r="E139">
        <f t="shared" si="7"/>
        <v>14.052849999999999</v>
      </c>
      <c r="F139">
        <f t="shared" si="6"/>
        <v>49.041683646516361</v>
      </c>
    </row>
    <row r="140" spans="1:6" x14ac:dyDescent="0.2">
      <c r="A140">
        <v>56</v>
      </c>
      <c r="B140">
        <v>23</v>
      </c>
      <c r="C140" t="s">
        <v>42</v>
      </c>
      <c r="D140">
        <v>14.0413</v>
      </c>
    </row>
    <row r="141" spans="1:6" x14ac:dyDescent="0.2">
      <c r="A141">
        <v>57</v>
      </c>
      <c r="B141">
        <v>24</v>
      </c>
      <c r="C141" t="s">
        <v>43</v>
      </c>
      <c r="D141">
        <v>14.2415</v>
      </c>
      <c r="E141">
        <f t="shared" si="7"/>
        <v>14.184850000000001</v>
      </c>
      <c r="F141">
        <f t="shared" si="6"/>
        <v>45.34647044039972</v>
      </c>
    </row>
    <row r="142" spans="1:6" x14ac:dyDescent="0.2">
      <c r="A142">
        <v>58</v>
      </c>
      <c r="B142">
        <v>24</v>
      </c>
      <c r="C142" t="s">
        <v>43</v>
      </c>
      <c r="D142">
        <v>14.1282</v>
      </c>
    </row>
    <row r="143" spans="1:6" x14ac:dyDescent="0.2">
      <c r="A143">
        <v>59</v>
      </c>
      <c r="B143">
        <v>25</v>
      </c>
      <c r="C143" t="s">
        <v>44</v>
      </c>
      <c r="D143">
        <v>14.133599999999999</v>
      </c>
      <c r="E143">
        <f t="shared" si="7"/>
        <v>14.110099999999999</v>
      </c>
      <c r="F143">
        <f t="shared" si="6"/>
        <v>47.403419242534198</v>
      </c>
    </row>
    <row r="144" spans="1:6" x14ac:dyDescent="0.2">
      <c r="A144">
        <v>60</v>
      </c>
      <c r="B144">
        <v>25</v>
      </c>
      <c r="C144" t="s">
        <v>44</v>
      </c>
      <c r="D144">
        <v>14.086600000000001</v>
      </c>
    </row>
    <row r="145" spans="1:6" x14ac:dyDescent="0.2">
      <c r="A145">
        <v>61</v>
      </c>
      <c r="B145">
        <v>26</v>
      </c>
      <c r="C145" t="s">
        <v>45</v>
      </c>
      <c r="D145">
        <v>16.218399999999999</v>
      </c>
      <c r="E145">
        <f t="shared" si="7"/>
        <v>15.852799999999998</v>
      </c>
      <c r="F145">
        <f t="shared" si="6"/>
        <v>16.851691517844813</v>
      </c>
    </row>
    <row r="146" spans="1:6" x14ac:dyDescent="0.2">
      <c r="A146">
        <v>62</v>
      </c>
      <c r="B146">
        <v>26</v>
      </c>
      <c r="C146" t="s">
        <v>45</v>
      </c>
      <c r="D146">
        <v>15.4872</v>
      </c>
    </row>
    <row r="147" spans="1:6" x14ac:dyDescent="0.2">
      <c r="A147">
        <v>63</v>
      </c>
      <c r="B147">
        <v>27</v>
      </c>
      <c r="C147" t="s">
        <v>46</v>
      </c>
      <c r="D147">
        <v>14.972799999999999</v>
      </c>
      <c r="E147">
        <f t="shared" si="7"/>
        <v>14.7606</v>
      </c>
      <c r="F147">
        <f t="shared" si="6"/>
        <v>32.221726129826997</v>
      </c>
    </row>
    <row r="148" spans="1:6" x14ac:dyDescent="0.2">
      <c r="A148">
        <v>64</v>
      </c>
      <c r="B148">
        <v>27</v>
      </c>
      <c r="C148" t="s">
        <v>46</v>
      </c>
      <c r="D148">
        <v>14.548400000000001</v>
      </c>
    </row>
    <row r="149" spans="1:6" x14ac:dyDescent="0.2">
      <c r="A149">
        <v>65</v>
      </c>
      <c r="B149">
        <v>28</v>
      </c>
      <c r="C149" t="s">
        <v>47</v>
      </c>
      <c r="D149">
        <v>14.6319</v>
      </c>
      <c r="E149">
        <f t="shared" si="7"/>
        <v>14.53045</v>
      </c>
      <c r="F149">
        <f t="shared" si="6"/>
        <v>36.937544010339629</v>
      </c>
    </row>
    <row r="150" spans="1:6" x14ac:dyDescent="0.2">
      <c r="A150">
        <v>66</v>
      </c>
      <c r="B150">
        <v>28</v>
      </c>
      <c r="C150" t="s">
        <v>47</v>
      </c>
      <c r="D150">
        <v>14.429</v>
      </c>
    </row>
    <row r="151" spans="1:6" x14ac:dyDescent="0.2">
      <c r="A151">
        <v>67</v>
      </c>
      <c r="B151">
        <v>29</v>
      </c>
      <c r="C151" t="s">
        <v>48</v>
      </c>
      <c r="D151">
        <v>14.338800000000001</v>
      </c>
      <c r="E151">
        <f t="shared" si="7"/>
        <v>15.465150000000001</v>
      </c>
      <c r="F151">
        <f t="shared" ref="F151:F159" si="8">EXP((E151-20.612)/-1.685)</f>
        <v>21.210797875396391</v>
      </c>
    </row>
    <row r="152" spans="1:6" x14ac:dyDescent="0.2">
      <c r="A152">
        <v>68</v>
      </c>
      <c r="B152">
        <v>29</v>
      </c>
      <c r="C152" t="s">
        <v>49</v>
      </c>
      <c r="D152">
        <v>16.5915</v>
      </c>
    </row>
    <row r="153" spans="1:6" x14ac:dyDescent="0.2">
      <c r="A153">
        <v>69</v>
      </c>
      <c r="B153">
        <v>30</v>
      </c>
      <c r="C153" t="s">
        <v>50</v>
      </c>
      <c r="D153">
        <v>15.0702</v>
      </c>
      <c r="E153">
        <f t="shared" si="7"/>
        <v>14.969899999999999</v>
      </c>
      <c r="F153">
        <f t="shared" si="8"/>
        <v>28.457942616770776</v>
      </c>
    </row>
    <row r="154" spans="1:6" x14ac:dyDescent="0.2">
      <c r="A154">
        <v>70</v>
      </c>
      <c r="B154">
        <v>30</v>
      </c>
      <c r="C154" t="s">
        <v>50</v>
      </c>
      <c r="D154">
        <v>14.8696</v>
      </c>
    </row>
    <row r="155" spans="1:6" x14ac:dyDescent="0.2">
      <c r="A155">
        <v>73</v>
      </c>
      <c r="B155">
        <v>32</v>
      </c>
      <c r="C155" t="s">
        <v>52</v>
      </c>
      <c r="D155">
        <v>14.3161</v>
      </c>
      <c r="E155">
        <f t="shared" si="7"/>
        <v>14.26285</v>
      </c>
      <c r="F155">
        <f t="shared" si="8"/>
        <v>43.295189984372733</v>
      </c>
    </row>
    <row r="156" spans="1:6" x14ac:dyDescent="0.2">
      <c r="A156">
        <v>74</v>
      </c>
      <c r="B156">
        <v>32</v>
      </c>
      <c r="C156" t="s">
        <v>52</v>
      </c>
      <c r="D156">
        <v>14.2096</v>
      </c>
    </row>
    <row r="157" spans="1:6" x14ac:dyDescent="0.2">
      <c r="A157">
        <v>75</v>
      </c>
      <c r="B157">
        <v>33</v>
      </c>
      <c r="C157" t="s">
        <v>53</v>
      </c>
      <c r="D157">
        <v>14.483499999999999</v>
      </c>
      <c r="E157">
        <f t="shared" si="7"/>
        <v>14.3489</v>
      </c>
      <c r="F157">
        <f t="shared" si="8"/>
        <v>41.139687729814327</v>
      </c>
    </row>
    <row r="158" spans="1:6" x14ac:dyDescent="0.2">
      <c r="A158">
        <v>76</v>
      </c>
      <c r="B158">
        <v>33</v>
      </c>
      <c r="C158" t="s">
        <v>53</v>
      </c>
      <c r="D158">
        <v>14.2143</v>
      </c>
    </row>
    <row r="159" spans="1:6" x14ac:dyDescent="0.2">
      <c r="A159">
        <v>83</v>
      </c>
      <c r="B159">
        <v>31</v>
      </c>
      <c r="C159" t="s">
        <v>51</v>
      </c>
      <c r="D159">
        <v>14.0038</v>
      </c>
      <c r="E159">
        <f t="shared" si="7"/>
        <v>14.065750000000001</v>
      </c>
      <c r="F159">
        <f t="shared" si="8"/>
        <v>48.667664526307718</v>
      </c>
    </row>
    <row r="160" spans="1:6" x14ac:dyDescent="0.2">
      <c r="A160">
        <v>84</v>
      </c>
      <c r="B160">
        <v>31</v>
      </c>
      <c r="C160" t="s">
        <v>51</v>
      </c>
      <c r="D160">
        <v>14.127700000000001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9" workbookViewId="0">
      <selection activeCell="A32" sqref="A32:M32"/>
    </sheetView>
  </sheetViews>
  <sheetFormatPr baseColWidth="10" defaultColWidth="8.83203125" defaultRowHeight="15" x14ac:dyDescent="0.2"/>
  <sheetData>
    <row r="1" spans="1:13" x14ac:dyDescent="0.2">
      <c r="A1" s="2" t="s">
        <v>65</v>
      </c>
      <c r="B1" s="2"/>
      <c r="C1" s="2"/>
      <c r="D1" s="2"/>
      <c r="E1" s="2" t="s">
        <v>66</v>
      </c>
      <c r="F1" s="2"/>
      <c r="G1" s="2"/>
      <c r="H1" s="2"/>
      <c r="I1" s="2" t="s">
        <v>67</v>
      </c>
      <c r="J1" s="2"/>
      <c r="K1" s="2"/>
      <c r="L1" s="2"/>
      <c r="M1" s="2" t="s">
        <v>68</v>
      </c>
    </row>
    <row r="2" spans="1:13" x14ac:dyDescent="0.2">
      <c r="A2" s="2" t="s">
        <v>69</v>
      </c>
      <c r="B2" s="2"/>
      <c r="C2" s="2"/>
      <c r="D2" s="2"/>
      <c r="E2" s="2" t="s">
        <v>69</v>
      </c>
      <c r="F2" s="2"/>
      <c r="G2" s="2"/>
      <c r="H2" s="2"/>
      <c r="I2" s="2" t="s">
        <v>69</v>
      </c>
      <c r="J2" s="2"/>
      <c r="K2" s="2"/>
      <c r="L2" s="2"/>
      <c r="M2" s="2" t="s">
        <v>69</v>
      </c>
    </row>
    <row r="3" spans="1:13" x14ac:dyDescent="0.2">
      <c r="A3" s="2">
        <v>1.4141762721180931E-2</v>
      </c>
      <c r="B3" s="2"/>
      <c r="C3" s="2"/>
      <c r="D3" s="2"/>
      <c r="E3" s="2">
        <v>5.5745252477916556E-3</v>
      </c>
      <c r="F3" s="2"/>
      <c r="G3" s="2"/>
      <c r="H3" s="2"/>
      <c r="I3" s="2">
        <v>1.0388765492936639E-2</v>
      </c>
      <c r="J3" s="2"/>
      <c r="K3" s="2"/>
      <c r="L3" s="2"/>
      <c r="M3" s="2">
        <v>4.2167096830025468E-3</v>
      </c>
    </row>
    <row r="4" spans="1:13" x14ac:dyDescent="0.2">
      <c r="A4" s="2">
        <v>2.41895507819174E-2</v>
      </c>
      <c r="B4" s="2"/>
      <c r="C4" s="2"/>
      <c r="D4" s="2"/>
      <c r="E4" s="2">
        <v>7.4412288598286356E-3</v>
      </c>
      <c r="F4" s="2"/>
      <c r="G4" s="2"/>
      <c r="H4" s="2"/>
      <c r="I4" s="2">
        <v>6.54098427363335E-3</v>
      </c>
      <c r="J4" s="2"/>
      <c r="K4" s="2"/>
      <c r="L4" s="2"/>
      <c r="M4" s="2">
        <v>4.182308167463851E-3</v>
      </c>
    </row>
    <row r="5" spans="1:13" x14ac:dyDescent="0.2">
      <c r="A5" s="2">
        <v>1.5257055405188394E-2</v>
      </c>
      <c r="B5" s="2"/>
      <c r="C5" s="2"/>
      <c r="D5" s="2"/>
      <c r="E5" s="2">
        <v>1.9152792180437073E-2</v>
      </c>
      <c r="F5" s="2"/>
      <c r="G5" s="2"/>
      <c r="H5" s="2"/>
      <c r="I5" s="2">
        <v>7.2727405751840538E-3</v>
      </c>
      <c r="J5" s="2"/>
      <c r="K5" s="2"/>
      <c r="L5" s="2"/>
      <c r="M5" s="2">
        <v>5.6547274303050754E-3</v>
      </c>
    </row>
    <row r="6" spans="1:13" x14ac:dyDescent="0.2">
      <c r="A6" s="2">
        <v>2.1160717558454011E-2</v>
      </c>
      <c r="B6" s="2"/>
      <c r="C6" s="2"/>
      <c r="D6" s="2"/>
      <c r="E6" s="2">
        <v>1.9475550949386689E-2</v>
      </c>
      <c r="F6" s="2"/>
      <c r="G6" s="2"/>
      <c r="H6" s="2"/>
      <c r="I6" s="2">
        <v>4.9726359376883649E-3</v>
      </c>
      <c r="J6" s="2"/>
      <c r="K6" s="2"/>
      <c r="L6" s="2"/>
      <c r="M6" s="2">
        <v>1.8406128863372425E-3</v>
      </c>
    </row>
    <row r="7" spans="1:13" x14ac:dyDescent="0.2">
      <c r="A7" s="2">
        <v>1.6237079016799209E-2</v>
      </c>
      <c r="B7" s="2"/>
      <c r="C7" s="2"/>
      <c r="D7" s="2"/>
      <c r="E7" s="2">
        <v>9.2710884570502486E-3</v>
      </c>
      <c r="F7" s="2"/>
      <c r="G7" s="2"/>
      <c r="H7" s="2"/>
      <c r="I7" s="2">
        <v>1.3247991626305376E-2</v>
      </c>
      <c r="J7" s="2"/>
      <c r="K7" s="2"/>
      <c r="L7" s="2"/>
      <c r="M7" s="2">
        <v>2.2703168500589348E-3</v>
      </c>
    </row>
    <row r="8" spans="1:13" x14ac:dyDescent="0.2">
      <c r="A8" s="2">
        <v>3.1378761694820602E-2</v>
      </c>
      <c r="B8" s="2"/>
      <c r="C8" s="3"/>
      <c r="D8" s="2"/>
      <c r="E8" s="2">
        <v>1.2271883435259884E-2</v>
      </c>
      <c r="F8" s="2"/>
      <c r="G8" s="2"/>
      <c r="H8" s="2"/>
      <c r="I8" s="2">
        <v>8.66252726598905E-3</v>
      </c>
      <c r="J8" s="2"/>
      <c r="K8" s="3"/>
      <c r="L8" s="2"/>
      <c r="M8" s="2" t="s">
        <v>70</v>
      </c>
    </row>
    <row r="9" spans="1:13" x14ac:dyDescent="0.2">
      <c r="A9" s="2">
        <v>2.1709923840276646E-2</v>
      </c>
      <c r="B9" s="2"/>
      <c r="C9" s="2"/>
      <c r="D9" s="2"/>
      <c r="E9" s="2">
        <v>3.5220640900587588E-2</v>
      </c>
      <c r="F9" s="2"/>
      <c r="G9" s="2"/>
      <c r="H9" s="2"/>
      <c r="I9" s="2">
        <v>8.2596226532379666E-3</v>
      </c>
      <c r="J9" s="2"/>
      <c r="K9" s="2"/>
      <c r="L9" s="2"/>
      <c r="M9" s="2">
        <v>6.4105928236023761E-3</v>
      </c>
    </row>
    <row r="10" spans="1:13" x14ac:dyDescent="0.2">
      <c r="A10" s="2">
        <v>9.3341693073676103E-3</v>
      </c>
      <c r="B10" s="2"/>
      <c r="C10" s="3"/>
      <c r="D10" s="2"/>
      <c r="E10" s="2">
        <v>4.9290651195255664E-3</v>
      </c>
      <c r="F10" s="2"/>
      <c r="G10" s="2"/>
      <c r="H10" s="2"/>
      <c r="I10" s="2">
        <v>1.3033573456066733E-2</v>
      </c>
      <c r="J10" s="2"/>
      <c r="K10" s="2"/>
      <c r="L10" s="2"/>
      <c r="M10" s="2">
        <v>3.9900311707837897E-3</v>
      </c>
    </row>
    <row r="11" spans="1:13" x14ac:dyDescent="0.2">
      <c r="A11" s="2"/>
      <c r="B11" s="2"/>
      <c r="C11" s="2"/>
      <c r="D11" s="2"/>
      <c r="E11" s="2"/>
      <c r="F11" s="2"/>
      <c r="G11" s="2"/>
      <c r="H11" s="2"/>
      <c r="I11" s="2">
        <v>1.4974197367423362E-2</v>
      </c>
      <c r="J11" s="2"/>
      <c r="K11" s="2"/>
      <c r="L11" s="2"/>
      <c r="M11" s="2">
        <v>4.0694162727922005E-3</v>
      </c>
    </row>
    <row r="12" spans="1:13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">
      <c r="A13" s="2"/>
      <c r="B13" s="2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">
      <c r="A17" s="2">
        <f>AVERAGE(A3:A10)</f>
        <v>1.9176127540750598E-2</v>
      </c>
      <c r="B17" s="2"/>
      <c r="C17" s="2"/>
      <c r="D17" s="2"/>
      <c r="E17" s="2">
        <f>AVERAGE(E3:E10)</f>
        <v>1.4167096893733418E-2</v>
      </c>
      <c r="F17" s="2"/>
      <c r="G17" s="2"/>
      <c r="H17" s="2"/>
      <c r="I17" s="2">
        <f>AVERAGE(I3:I11)</f>
        <v>9.7058931831627646E-3</v>
      </c>
      <c r="J17" s="2"/>
      <c r="K17" s="2"/>
      <c r="L17" s="2"/>
      <c r="M17" s="2">
        <f>AVERAGE(M3:M11)</f>
        <v>4.0793394105432517E-3</v>
      </c>
    </row>
    <row r="18" spans="1:13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">
      <c r="A19" s="2"/>
      <c r="B19" s="2"/>
      <c r="C19" s="2"/>
      <c r="D19" s="2"/>
      <c r="E19" s="2"/>
      <c r="F19" s="2"/>
      <c r="G19" s="2"/>
      <c r="I19" s="2"/>
      <c r="J19" s="2"/>
      <c r="K19" s="2"/>
      <c r="L19" s="2"/>
      <c r="M19" s="2"/>
    </row>
    <row r="20" spans="1:13" x14ac:dyDescent="0.2">
      <c r="A20" s="2"/>
      <c r="B20" s="2"/>
      <c r="C20" s="2"/>
      <c r="D20" s="2"/>
      <c r="E20" s="2"/>
      <c r="F20" s="2"/>
      <c r="G20" s="2"/>
      <c r="I20" s="2"/>
      <c r="J20" s="2"/>
      <c r="K20" s="2"/>
      <c r="L20" s="2"/>
      <c r="M20" s="2"/>
    </row>
    <row r="22" spans="1:13" x14ac:dyDescent="0.2">
      <c r="C22" s="2"/>
      <c r="K22" s="2"/>
    </row>
    <row r="23" spans="1:13" x14ac:dyDescent="0.2">
      <c r="A23" t="s">
        <v>71</v>
      </c>
      <c r="I23" t="s">
        <v>71</v>
      </c>
    </row>
    <row r="24" spans="1:13" x14ac:dyDescent="0.2">
      <c r="A24" t="s">
        <v>65</v>
      </c>
      <c r="E24" t="s">
        <v>66</v>
      </c>
      <c r="I24" t="s">
        <v>72</v>
      </c>
      <c r="M24" t="s">
        <v>68</v>
      </c>
    </row>
    <row r="25" spans="1:13" x14ac:dyDescent="0.2">
      <c r="A25">
        <f>STDEV(A3:A10)</f>
        <v>6.8723412287752051E-3</v>
      </c>
      <c r="E25">
        <f t="shared" ref="E25" si="0">STDEV(E3:E10)</f>
        <v>1.0199874713712743E-2</v>
      </c>
      <c r="I25">
        <f>STDEV(I3:I11)</f>
        <v>3.4161779813659835E-3</v>
      </c>
      <c r="M25">
        <f t="shared" ref="M25" si="1">STDEV(M3:M11)</f>
        <v>1.523088804757468E-3</v>
      </c>
    </row>
    <row r="27" spans="1:13" x14ac:dyDescent="0.2">
      <c r="A27" t="s">
        <v>73</v>
      </c>
      <c r="E27" t="s">
        <v>74</v>
      </c>
      <c r="I27" t="s">
        <v>73</v>
      </c>
      <c r="M27" t="s">
        <v>75</v>
      </c>
    </row>
    <row r="28" spans="1:13" x14ac:dyDescent="0.2">
      <c r="A28">
        <v>8</v>
      </c>
      <c r="E28">
        <v>8</v>
      </c>
      <c r="I28">
        <v>9</v>
      </c>
      <c r="M28">
        <v>8</v>
      </c>
    </row>
    <row r="31" spans="1:13" x14ac:dyDescent="0.2">
      <c r="A31" t="s">
        <v>76</v>
      </c>
      <c r="I31" t="s">
        <v>76</v>
      </c>
    </row>
    <row r="32" spans="1:13" x14ac:dyDescent="0.2">
      <c r="A32">
        <f>(A25/(SQRT(A28)))</f>
        <v>2.4297395427474188E-3</v>
      </c>
      <c r="E32">
        <f t="shared" ref="E32" si="2">(E25/(SQRT(E28)))</f>
        <v>3.6062002886597375E-3</v>
      </c>
      <c r="I32">
        <f>(I25/(SQRT(I28)))</f>
        <v>1.1387259937886611E-3</v>
      </c>
      <c r="M32">
        <f t="shared" ref="M32" si="3">(M25/(SQRT(M28)))</f>
        <v>5.384932110966596E-4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topLeftCell="A2" workbookViewId="0">
      <selection activeCell="H4" sqref="H4"/>
    </sheetView>
  </sheetViews>
  <sheetFormatPr baseColWidth="10" defaultColWidth="8.83203125" defaultRowHeight="15" x14ac:dyDescent="0.2"/>
  <sheetData>
    <row r="1" spans="1:5" x14ac:dyDescent="0.2">
      <c r="B1" t="s">
        <v>77</v>
      </c>
      <c r="C1" t="s">
        <v>78</v>
      </c>
      <c r="D1" t="s">
        <v>72</v>
      </c>
      <c r="E1" t="s">
        <v>79</v>
      </c>
    </row>
    <row r="2" spans="1:5" x14ac:dyDescent="0.2">
      <c r="A2" t="s">
        <v>69</v>
      </c>
      <c r="B2">
        <v>1.9176127540750598E-2</v>
      </c>
      <c r="C2">
        <v>1.4167096893733418E-2</v>
      </c>
      <c r="D2">
        <v>9.7058931831627646E-3</v>
      </c>
      <c r="E2">
        <v>4.0793394105432517E-3</v>
      </c>
    </row>
    <row r="3" spans="1:5" x14ac:dyDescent="0.2">
      <c r="C3" s="2"/>
      <c r="D3" s="2"/>
    </row>
    <row r="4" spans="1:5" x14ac:dyDescent="0.2">
      <c r="C4" s="2"/>
    </row>
    <row r="9" spans="1:5" x14ac:dyDescent="0.2">
      <c r="A9" t="s">
        <v>76</v>
      </c>
    </row>
    <row r="10" spans="1:5" x14ac:dyDescent="0.2">
      <c r="B10" t="s">
        <v>65</v>
      </c>
      <c r="C10" t="s">
        <v>78</v>
      </c>
      <c r="D10" t="s">
        <v>67</v>
      </c>
      <c r="E10" t="s">
        <v>79</v>
      </c>
    </row>
    <row r="11" spans="1:5" x14ac:dyDescent="0.2">
      <c r="A11" t="s">
        <v>69</v>
      </c>
      <c r="B11">
        <v>2.4297395427474188E-3</v>
      </c>
      <c r="C11">
        <v>3.6062002886597375E-3</v>
      </c>
      <c r="D11">
        <v>1.1387259937886611E-3</v>
      </c>
      <c r="E11">
        <v>5.384932110966596E-4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Jennie OB Heart TNFa Study 12.9</vt:lpstr>
      <vt:lpstr>group means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Microsoft Office User</cp:lastModifiedBy>
  <dcterms:created xsi:type="dcterms:W3CDTF">2014-12-11T04:36:46Z</dcterms:created>
  <dcterms:modified xsi:type="dcterms:W3CDTF">2017-10-30T17:53:47Z</dcterms:modified>
</cp:coreProperties>
</file>