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nhs90247/Desktop/fat mouse /"/>
    </mc:Choice>
  </mc:AlternateContent>
  <bookViews>
    <workbookView xWindow="0" yWindow="460" windowWidth="25600" windowHeight="14340" activeTab="2"/>
  </bookViews>
  <sheets>
    <sheet name="Jennie OB TGFB1 Periphery Study" sheetId="1" r:id="rId1"/>
    <sheet name="group means" sheetId="2" r:id="rId2"/>
    <sheet name="graph" sheetId="4" r:id="rId3"/>
    <sheet name="Sheet2" sheetId="3" r:id="rId4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5" i="1" l="1"/>
  <c r="F425" i="1"/>
  <c r="F471" i="1"/>
  <c r="E471" i="1"/>
  <c r="G17" i="2"/>
  <c r="G25" i="2"/>
  <c r="G32" i="2"/>
  <c r="F25" i="2"/>
  <c r="F32" i="2"/>
  <c r="E509" i="3"/>
  <c r="F509" i="3"/>
  <c r="E507" i="3"/>
  <c r="F507" i="3"/>
  <c r="E271" i="3"/>
  <c r="F271" i="3"/>
  <c r="E187" i="3"/>
  <c r="F187" i="3"/>
  <c r="E203" i="3"/>
  <c r="F203" i="3"/>
  <c r="E195" i="3"/>
  <c r="F195" i="3"/>
  <c r="E183" i="3"/>
  <c r="F183" i="3"/>
  <c r="E505" i="3"/>
  <c r="F505" i="3"/>
  <c r="E199" i="3"/>
  <c r="F199" i="3"/>
  <c r="E191" i="3"/>
  <c r="F191" i="3"/>
  <c r="E275" i="3"/>
  <c r="F275" i="3"/>
  <c r="E299" i="3"/>
  <c r="F299" i="3"/>
  <c r="E287" i="3"/>
  <c r="F287" i="3"/>
  <c r="E503" i="3"/>
  <c r="F503" i="3"/>
  <c r="E295" i="3"/>
  <c r="F295" i="3"/>
  <c r="E283" i="3"/>
  <c r="F283" i="3"/>
  <c r="E266" i="3"/>
  <c r="F266" i="3"/>
  <c r="E291" i="3"/>
  <c r="F291" i="3"/>
  <c r="E279" i="3"/>
  <c r="F279" i="3"/>
  <c r="E501" i="3"/>
  <c r="F501" i="3"/>
  <c r="E465" i="3"/>
  <c r="F465" i="3"/>
  <c r="I465" i="3"/>
  <c r="E463" i="3"/>
  <c r="F463" i="3"/>
  <c r="I463" i="3"/>
  <c r="E269" i="3"/>
  <c r="F269" i="3"/>
  <c r="I269" i="3"/>
  <c r="E185" i="3"/>
  <c r="F185" i="3"/>
  <c r="I185" i="3"/>
  <c r="E201" i="3"/>
  <c r="F201" i="3"/>
  <c r="I201" i="3"/>
  <c r="I193" i="3"/>
  <c r="E181" i="3"/>
  <c r="F181" i="3"/>
  <c r="I181" i="3"/>
  <c r="E461" i="3"/>
  <c r="F461" i="3"/>
  <c r="I461" i="3"/>
  <c r="E197" i="3"/>
  <c r="F197" i="3"/>
  <c r="I197" i="3"/>
  <c r="E189" i="3"/>
  <c r="F189" i="3"/>
  <c r="I189" i="3"/>
  <c r="E273" i="3"/>
  <c r="F273" i="3"/>
  <c r="I273" i="3"/>
  <c r="E297" i="3"/>
  <c r="F297" i="3"/>
  <c r="I297" i="3"/>
  <c r="E285" i="3"/>
  <c r="F285" i="3"/>
  <c r="I285" i="3"/>
  <c r="E459" i="3"/>
  <c r="F459" i="3"/>
  <c r="I459" i="3"/>
  <c r="E293" i="3"/>
  <c r="F293" i="3"/>
  <c r="I293" i="3"/>
  <c r="E281" i="3"/>
  <c r="F281" i="3"/>
  <c r="I281" i="3"/>
  <c r="E265" i="3"/>
  <c r="F265" i="3"/>
  <c r="I265" i="3"/>
  <c r="E289" i="3"/>
  <c r="F289" i="3"/>
  <c r="I289" i="3"/>
  <c r="E277" i="3"/>
  <c r="F277" i="3"/>
  <c r="I277" i="3"/>
  <c r="E457" i="3"/>
  <c r="F457" i="3"/>
  <c r="I457" i="3"/>
  <c r="E455" i="3"/>
  <c r="E63" i="3"/>
  <c r="F63" i="3"/>
  <c r="E95" i="3"/>
  <c r="F95" i="3"/>
  <c r="E79" i="3"/>
  <c r="F79" i="3"/>
  <c r="E59" i="3"/>
  <c r="F59" i="3"/>
  <c r="E91" i="3"/>
  <c r="F91" i="3"/>
  <c r="E363" i="3"/>
  <c r="F363" i="3"/>
  <c r="E394" i="3"/>
  <c r="F394" i="3"/>
  <c r="E379" i="3"/>
  <c r="F379" i="3"/>
  <c r="E359" i="3"/>
  <c r="F359" i="3"/>
  <c r="E391" i="3"/>
  <c r="F391" i="3"/>
  <c r="E375" i="3"/>
  <c r="F375" i="3"/>
  <c r="E355" i="3"/>
  <c r="F355" i="3"/>
  <c r="E387" i="3"/>
  <c r="F387" i="3"/>
  <c r="E371" i="3"/>
  <c r="F371" i="3"/>
  <c r="E351" i="3"/>
  <c r="F351" i="3"/>
  <c r="E383" i="3"/>
  <c r="F383" i="3"/>
  <c r="E367" i="3"/>
  <c r="F367" i="3"/>
  <c r="E314" i="3"/>
  <c r="F314" i="3"/>
  <c r="E347" i="3"/>
  <c r="F347" i="3"/>
  <c r="E331" i="3"/>
  <c r="F331" i="3"/>
  <c r="E311" i="3"/>
  <c r="F311" i="3"/>
  <c r="E451" i="3"/>
  <c r="F451" i="3"/>
  <c r="E342" i="3"/>
  <c r="F342" i="3"/>
  <c r="E327" i="3"/>
  <c r="F327" i="3"/>
  <c r="E307" i="3"/>
  <c r="F307" i="3"/>
  <c r="E339" i="3"/>
  <c r="F339" i="3"/>
  <c r="E324" i="3"/>
  <c r="F324" i="3"/>
  <c r="E449" i="3"/>
  <c r="F449" i="3"/>
  <c r="E303" i="3"/>
  <c r="F303" i="3"/>
  <c r="E335" i="3"/>
  <c r="F335" i="3"/>
  <c r="E319" i="3"/>
  <c r="F319" i="3"/>
  <c r="E235" i="3"/>
  <c r="F235" i="3"/>
  <c r="E258" i="3"/>
  <c r="F258" i="3"/>
  <c r="E447" i="3"/>
  <c r="F447" i="3"/>
  <c r="E247" i="3"/>
  <c r="F247" i="3"/>
  <c r="E231" i="3"/>
  <c r="F231" i="3"/>
  <c r="E255" i="3"/>
  <c r="F255" i="3"/>
  <c r="E244" i="3"/>
  <c r="F244" i="3"/>
  <c r="E111" i="3"/>
  <c r="F111" i="3"/>
  <c r="E445" i="3"/>
  <c r="F445" i="3"/>
  <c r="E143" i="3"/>
  <c r="F143" i="3"/>
  <c r="E127" i="3"/>
  <c r="F127" i="3"/>
  <c r="E107" i="3"/>
  <c r="F107" i="3"/>
  <c r="E139" i="3"/>
  <c r="F139" i="3"/>
  <c r="E122" i="3"/>
  <c r="F122" i="3"/>
  <c r="E443" i="3"/>
  <c r="F443" i="3"/>
  <c r="E441" i="3"/>
  <c r="E61" i="3"/>
  <c r="F61" i="3"/>
  <c r="I61" i="3"/>
  <c r="E93" i="3"/>
  <c r="F93" i="3"/>
  <c r="I93" i="3"/>
  <c r="E77" i="3"/>
  <c r="F77" i="3"/>
  <c r="I77" i="3"/>
  <c r="E57" i="3"/>
  <c r="F57" i="3"/>
  <c r="I57" i="3"/>
  <c r="E89" i="3"/>
  <c r="F89" i="3"/>
  <c r="I89" i="3"/>
  <c r="E361" i="3"/>
  <c r="F361" i="3"/>
  <c r="I361" i="3"/>
  <c r="E393" i="3"/>
  <c r="F393" i="3"/>
  <c r="I393" i="3"/>
  <c r="I377" i="3"/>
  <c r="E357" i="3"/>
  <c r="F357" i="3"/>
  <c r="I357" i="3"/>
  <c r="I389" i="3"/>
  <c r="E389" i="3"/>
  <c r="F389" i="3"/>
  <c r="E373" i="3"/>
  <c r="F373" i="3"/>
  <c r="I373" i="3"/>
  <c r="I353" i="3"/>
  <c r="E353" i="3"/>
  <c r="F353" i="3"/>
  <c r="E385" i="3"/>
  <c r="F385" i="3"/>
  <c r="I385" i="3"/>
  <c r="I369" i="3"/>
  <c r="E369" i="3"/>
  <c r="F369" i="3"/>
  <c r="E349" i="3"/>
  <c r="F349" i="3"/>
  <c r="I349" i="3"/>
  <c r="E381" i="3"/>
  <c r="F381" i="3"/>
  <c r="I381" i="3"/>
  <c r="E365" i="3"/>
  <c r="F365" i="3"/>
  <c r="I365" i="3"/>
  <c r="E313" i="3"/>
  <c r="F313" i="3"/>
  <c r="I313" i="3"/>
  <c r="I345" i="3"/>
  <c r="E329" i="3"/>
  <c r="F329" i="3"/>
  <c r="I329" i="3"/>
  <c r="E309" i="3"/>
  <c r="F309" i="3"/>
  <c r="I309" i="3"/>
  <c r="I437" i="3"/>
  <c r="E341" i="3"/>
  <c r="F341" i="3"/>
  <c r="I341" i="3"/>
  <c r="E325" i="3"/>
  <c r="F325" i="3"/>
  <c r="I325" i="3"/>
  <c r="E305" i="3"/>
  <c r="F305" i="3"/>
  <c r="I305" i="3"/>
  <c r="I337" i="3"/>
  <c r="E323" i="3"/>
  <c r="F323" i="3"/>
  <c r="I323" i="3"/>
  <c r="E435" i="3"/>
  <c r="F435" i="3"/>
  <c r="I435" i="3"/>
  <c r="E301" i="3"/>
  <c r="F301" i="3"/>
  <c r="I301" i="3"/>
  <c r="E333" i="3"/>
  <c r="F333" i="3"/>
  <c r="I333" i="3"/>
  <c r="F317" i="3"/>
  <c r="I317" i="3"/>
  <c r="E317" i="3"/>
  <c r="E233" i="3"/>
  <c r="F233" i="3"/>
  <c r="I233" i="3"/>
  <c r="E257" i="3"/>
  <c r="F257" i="3"/>
  <c r="I257" i="3"/>
  <c r="E433" i="3"/>
  <c r="F433" i="3"/>
  <c r="I433" i="3"/>
  <c r="E245" i="3"/>
  <c r="F245" i="3"/>
  <c r="I245" i="3"/>
  <c r="E229" i="3"/>
  <c r="F229" i="3"/>
  <c r="I229" i="3"/>
  <c r="E253" i="3"/>
  <c r="F253" i="3"/>
  <c r="I253" i="3"/>
  <c r="E243" i="3"/>
  <c r="F243" i="3"/>
  <c r="I243" i="3"/>
  <c r="E109" i="3"/>
  <c r="F109" i="3"/>
  <c r="I109" i="3"/>
  <c r="E431" i="3"/>
  <c r="F431" i="3"/>
  <c r="I431" i="3"/>
  <c r="E141" i="3"/>
  <c r="F141" i="3"/>
  <c r="I141" i="3"/>
  <c r="E125" i="3"/>
  <c r="F125" i="3"/>
  <c r="I125" i="3"/>
  <c r="E105" i="3"/>
  <c r="F105" i="3"/>
  <c r="I105" i="3"/>
  <c r="E137" i="3"/>
  <c r="F137" i="3"/>
  <c r="I137" i="3"/>
  <c r="E121" i="3"/>
  <c r="F121" i="3"/>
  <c r="I121" i="3"/>
  <c r="E429" i="3"/>
  <c r="F429" i="3"/>
  <c r="I429" i="3"/>
  <c r="E427" i="3"/>
  <c r="E75" i="3"/>
  <c r="F75" i="3"/>
  <c r="E55" i="3"/>
  <c r="F55" i="3"/>
  <c r="E87" i="3"/>
  <c r="F87" i="3"/>
  <c r="E71" i="3"/>
  <c r="F71" i="3"/>
  <c r="E51" i="3"/>
  <c r="F51" i="3"/>
  <c r="E83" i="3"/>
  <c r="F83" i="3"/>
  <c r="E67" i="3"/>
  <c r="F67" i="3"/>
  <c r="E15" i="3"/>
  <c r="F15" i="3"/>
  <c r="E47" i="3"/>
  <c r="F47" i="3"/>
  <c r="E31" i="3"/>
  <c r="F31" i="3"/>
  <c r="E11" i="3"/>
  <c r="F11" i="3"/>
  <c r="E43" i="3"/>
  <c r="F43" i="3"/>
  <c r="E27" i="3"/>
  <c r="F27" i="3"/>
  <c r="E6" i="3"/>
  <c r="F6" i="3"/>
  <c r="E39" i="3"/>
  <c r="F39" i="3"/>
  <c r="E23" i="3"/>
  <c r="F23" i="3"/>
  <c r="E3" i="3"/>
  <c r="F3" i="3"/>
  <c r="E35" i="3"/>
  <c r="F35" i="3"/>
  <c r="E19" i="3"/>
  <c r="F19" i="3"/>
  <c r="E155" i="3"/>
  <c r="F155" i="3"/>
  <c r="E179" i="3"/>
  <c r="F179" i="3"/>
  <c r="E167" i="3"/>
  <c r="F167" i="3"/>
  <c r="E151" i="3"/>
  <c r="F151" i="3"/>
  <c r="E423" i="3"/>
  <c r="F423" i="3"/>
  <c r="E175" i="3"/>
  <c r="F175" i="3"/>
  <c r="E163" i="3"/>
  <c r="F163" i="3"/>
  <c r="E147" i="3"/>
  <c r="F147" i="3"/>
  <c r="E171" i="3"/>
  <c r="F171" i="3"/>
  <c r="E159" i="3"/>
  <c r="F159" i="3"/>
  <c r="E421" i="3"/>
  <c r="F421" i="3"/>
  <c r="E239" i="3"/>
  <c r="F239" i="3"/>
  <c r="E263" i="3"/>
  <c r="F263" i="3"/>
  <c r="E251" i="3"/>
  <c r="F251" i="3"/>
  <c r="E103" i="3"/>
  <c r="F103" i="3"/>
  <c r="E135" i="3"/>
  <c r="F135" i="3"/>
  <c r="E419" i="3"/>
  <c r="F419" i="3"/>
  <c r="E119" i="3"/>
  <c r="F119" i="3"/>
  <c r="E99" i="3"/>
  <c r="F99" i="3"/>
  <c r="E131" i="3"/>
  <c r="F131" i="3"/>
  <c r="E115" i="3"/>
  <c r="F115" i="3"/>
  <c r="E211" i="3"/>
  <c r="F211" i="3"/>
  <c r="E417" i="3"/>
  <c r="F417" i="3"/>
  <c r="E227" i="3"/>
  <c r="F227" i="3"/>
  <c r="E219" i="3"/>
  <c r="F219" i="3"/>
  <c r="E207" i="3"/>
  <c r="F207" i="3"/>
  <c r="E223" i="3"/>
  <c r="F223" i="3"/>
  <c r="E215" i="3"/>
  <c r="F215" i="3"/>
  <c r="E415" i="3"/>
  <c r="F415" i="3"/>
  <c r="E413" i="3"/>
  <c r="F73" i="3"/>
  <c r="I73" i="3"/>
  <c r="E73" i="3"/>
  <c r="E53" i="3"/>
  <c r="F53" i="3"/>
  <c r="I53" i="3"/>
  <c r="E85" i="3"/>
  <c r="F85" i="3"/>
  <c r="I85" i="3"/>
  <c r="E69" i="3"/>
  <c r="F69" i="3"/>
  <c r="I69" i="3"/>
  <c r="E49" i="3"/>
  <c r="F49" i="3"/>
  <c r="I49" i="3"/>
  <c r="E81" i="3"/>
  <c r="F81" i="3"/>
  <c r="I81" i="3"/>
  <c r="E65" i="3"/>
  <c r="F65" i="3"/>
  <c r="I65" i="3"/>
  <c r="E13" i="3"/>
  <c r="F13" i="3"/>
  <c r="I13" i="3"/>
  <c r="I45" i="3"/>
  <c r="E29" i="3"/>
  <c r="F29" i="3"/>
  <c r="I29" i="3"/>
  <c r="E9" i="3"/>
  <c r="F9" i="3"/>
  <c r="I9" i="3"/>
  <c r="E41" i="3"/>
  <c r="F41" i="3"/>
  <c r="I41" i="3"/>
  <c r="E25" i="3"/>
  <c r="F25" i="3"/>
  <c r="I25" i="3"/>
  <c r="E5" i="3"/>
  <c r="F5" i="3"/>
  <c r="I5" i="3"/>
  <c r="E37" i="3"/>
  <c r="F37" i="3"/>
  <c r="I37" i="3"/>
  <c r="E21" i="3"/>
  <c r="F21" i="3"/>
  <c r="I21" i="3"/>
  <c r="E1" i="3"/>
  <c r="F1" i="3"/>
  <c r="I1" i="3"/>
  <c r="E33" i="3"/>
  <c r="F33" i="3"/>
  <c r="I33" i="3"/>
  <c r="F17" i="3"/>
  <c r="I17" i="3"/>
  <c r="E17" i="3"/>
  <c r="E153" i="3"/>
  <c r="F153" i="3"/>
  <c r="I153" i="3"/>
  <c r="E177" i="3"/>
  <c r="F177" i="3"/>
  <c r="I177" i="3"/>
  <c r="E165" i="3"/>
  <c r="F165" i="3"/>
  <c r="I165" i="3"/>
  <c r="E149" i="3"/>
  <c r="F149" i="3"/>
  <c r="I149" i="3"/>
  <c r="I409" i="3"/>
  <c r="E173" i="3"/>
  <c r="F173" i="3"/>
  <c r="I173" i="3"/>
  <c r="E161" i="3"/>
  <c r="F161" i="3"/>
  <c r="I161" i="3"/>
  <c r="E145" i="3"/>
  <c r="F145" i="3"/>
  <c r="I145" i="3"/>
  <c r="E169" i="3"/>
  <c r="F169" i="3"/>
  <c r="I169" i="3"/>
  <c r="E157" i="3"/>
  <c r="F157" i="3"/>
  <c r="I157" i="3"/>
  <c r="E407" i="3"/>
  <c r="F407" i="3"/>
  <c r="I407" i="3"/>
  <c r="E237" i="3"/>
  <c r="F237" i="3"/>
  <c r="I237" i="3"/>
  <c r="E261" i="3"/>
  <c r="F261" i="3"/>
  <c r="I261" i="3"/>
  <c r="E249" i="3"/>
  <c r="F249" i="3"/>
  <c r="I249" i="3"/>
  <c r="E101" i="3"/>
  <c r="F101" i="3"/>
  <c r="I101" i="3"/>
  <c r="E133" i="3"/>
  <c r="F133" i="3"/>
  <c r="I133" i="3"/>
  <c r="E405" i="3"/>
  <c r="F405" i="3"/>
  <c r="I405" i="3"/>
  <c r="E117" i="3"/>
  <c r="F117" i="3"/>
  <c r="I117" i="3"/>
  <c r="E97" i="3"/>
  <c r="F97" i="3"/>
  <c r="I97" i="3"/>
  <c r="E129" i="3"/>
  <c r="F129" i="3"/>
  <c r="I129" i="3"/>
  <c r="E113" i="3"/>
  <c r="F113" i="3"/>
  <c r="I113" i="3"/>
  <c r="E209" i="3"/>
  <c r="F209" i="3"/>
  <c r="I209" i="3"/>
  <c r="E403" i="3"/>
  <c r="F403" i="3"/>
  <c r="I403" i="3"/>
  <c r="E225" i="3"/>
  <c r="F225" i="3"/>
  <c r="I225" i="3"/>
  <c r="E217" i="3"/>
  <c r="F217" i="3"/>
  <c r="I217" i="3"/>
  <c r="E205" i="3"/>
  <c r="F205" i="3"/>
  <c r="I205" i="3"/>
  <c r="E221" i="3"/>
  <c r="F221" i="3"/>
  <c r="I221" i="3"/>
  <c r="E213" i="3"/>
  <c r="F213" i="3"/>
  <c r="I213" i="3"/>
  <c r="E401" i="3"/>
  <c r="F401" i="3"/>
  <c r="I401" i="3"/>
  <c r="O25" i="2"/>
  <c r="O32" i="2"/>
  <c r="N25" i="2"/>
  <c r="N32" i="2"/>
  <c r="M25" i="2"/>
  <c r="M32" i="2"/>
  <c r="K25" i="2"/>
  <c r="K32" i="2"/>
  <c r="J25" i="2"/>
  <c r="J32" i="2"/>
  <c r="I25" i="2"/>
  <c r="I32" i="2"/>
  <c r="E25" i="2"/>
  <c r="E32" i="2"/>
  <c r="C25" i="2"/>
  <c r="C32" i="2"/>
  <c r="B25" i="2"/>
  <c r="B32" i="2"/>
  <c r="A25" i="2"/>
  <c r="A32" i="2"/>
  <c r="O17" i="2"/>
  <c r="N17" i="2"/>
  <c r="M17" i="2"/>
  <c r="K17" i="2"/>
  <c r="J17" i="2"/>
  <c r="I17" i="2"/>
  <c r="E17" i="2"/>
  <c r="C17" i="2"/>
  <c r="B17" i="2"/>
  <c r="A17" i="2"/>
  <c r="I425" i="1"/>
  <c r="I245" i="1"/>
  <c r="I253" i="1"/>
  <c r="I259" i="1"/>
  <c r="I281" i="1"/>
  <c r="I53" i="1"/>
  <c r="I83" i="1"/>
  <c r="E115" i="1"/>
  <c r="F115" i="1"/>
  <c r="E7" i="1"/>
  <c r="F7" i="1"/>
  <c r="I7" i="1"/>
  <c r="E9" i="1"/>
  <c r="F9" i="1"/>
  <c r="I9" i="1"/>
  <c r="E11" i="1"/>
  <c r="F11" i="1"/>
  <c r="I11" i="1"/>
  <c r="E13" i="1"/>
  <c r="F13" i="1"/>
  <c r="I13" i="1"/>
  <c r="E15" i="1"/>
  <c r="F15" i="1"/>
  <c r="I15" i="1"/>
  <c r="E17" i="1"/>
  <c r="F17" i="1"/>
  <c r="I17" i="1"/>
  <c r="E19" i="1"/>
  <c r="F19" i="1"/>
  <c r="I19" i="1"/>
  <c r="E21" i="1"/>
  <c r="F21" i="1"/>
  <c r="I21" i="1"/>
  <c r="E23" i="1"/>
  <c r="F23" i="1"/>
  <c r="I23" i="1"/>
  <c r="E25" i="1"/>
  <c r="F25" i="1"/>
  <c r="I25" i="1"/>
  <c r="E27" i="1"/>
  <c r="F27" i="1"/>
  <c r="I27" i="1"/>
  <c r="E29" i="1"/>
  <c r="F29" i="1"/>
  <c r="I29" i="1"/>
  <c r="E31" i="1"/>
  <c r="F31" i="1"/>
  <c r="I31" i="1"/>
  <c r="E33" i="1"/>
  <c r="F33" i="1"/>
  <c r="I33" i="1"/>
  <c r="E35" i="1"/>
  <c r="F35" i="1"/>
  <c r="I35" i="1"/>
  <c r="E37" i="1"/>
  <c r="F37" i="1"/>
  <c r="I37" i="1"/>
  <c r="E39" i="1"/>
  <c r="F39" i="1"/>
  <c r="I39" i="1"/>
  <c r="E41" i="1"/>
  <c r="F41" i="1"/>
  <c r="I41" i="1"/>
  <c r="E43" i="1"/>
  <c r="F43" i="1"/>
  <c r="I43" i="1"/>
  <c r="E45" i="1"/>
  <c r="F45" i="1"/>
  <c r="I45" i="1"/>
  <c r="E47" i="1"/>
  <c r="F47" i="1"/>
  <c r="I47" i="1"/>
  <c r="E49" i="1"/>
  <c r="F49" i="1"/>
  <c r="I49" i="1"/>
  <c r="E51" i="1"/>
  <c r="F51" i="1"/>
  <c r="I51" i="1"/>
  <c r="E55" i="1"/>
  <c r="F55" i="1"/>
  <c r="I55" i="1"/>
  <c r="E57" i="1"/>
  <c r="F57" i="1"/>
  <c r="I57" i="1"/>
  <c r="E59" i="1"/>
  <c r="F59" i="1"/>
  <c r="I59" i="1"/>
  <c r="E61" i="1"/>
  <c r="F61" i="1"/>
  <c r="I61" i="1"/>
  <c r="E63" i="1"/>
  <c r="F63" i="1"/>
  <c r="I63" i="1"/>
  <c r="E65" i="1"/>
  <c r="F65" i="1"/>
  <c r="I65" i="1"/>
  <c r="E67" i="1"/>
  <c r="F67" i="1"/>
  <c r="I67" i="1"/>
  <c r="E69" i="1"/>
  <c r="F69" i="1"/>
  <c r="I69" i="1"/>
  <c r="E71" i="1"/>
  <c r="F71" i="1"/>
  <c r="I71" i="1"/>
  <c r="E73" i="1"/>
  <c r="F73" i="1"/>
  <c r="I73" i="1"/>
  <c r="E75" i="1"/>
  <c r="F75" i="1"/>
  <c r="I75" i="1"/>
  <c r="E77" i="1"/>
  <c r="F77" i="1"/>
  <c r="I77" i="1"/>
  <c r="E79" i="1"/>
  <c r="F79" i="1"/>
  <c r="I79" i="1"/>
  <c r="E81" i="1"/>
  <c r="F81" i="1"/>
  <c r="I81" i="1"/>
  <c r="E85" i="1"/>
  <c r="F85" i="1"/>
  <c r="I85" i="1"/>
  <c r="E87" i="1"/>
  <c r="F87" i="1"/>
  <c r="I87" i="1"/>
  <c r="E89" i="1"/>
  <c r="F89" i="1"/>
  <c r="I89" i="1"/>
  <c r="E91" i="1"/>
  <c r="F91" i="1"/>
  <c r="I91" i="1"/>
  <c r="E93" i="1"/>
  <c r="F93" i="1"/>
  <c r="I93" i="1"/>
  <c r="E95" i="1"/>
  <c r="F95" i="1"/>
  <c r="I95" i="1"/>
  <c r="E97" i="1"/>
  <c r="F97" i="1"/>
  <c r="I97" i="1"/>
  <c r="E99" i="1"/>
  <c r="F99" i="1"/>
  <c r="I99" i="1"/>
  <c r="E103" i="1"/>
  <c r="E105" i="1"/>
  <c r="F105" i="1"/>
  <c r="E107" i="1"/>
  <c r="F107" i="1"/>
  <c r="E109" i="1"/>
  <c r="F109" i="1"/>
  <c r="E111" i="1"/>
  <c r="F111" i="1"/>
  <c r="E113" i="1"/>
  <c r="F113" i="1"/>
  <c r="E117" i="1"/>
  <c r="F117" i="1"/>
  <c r="E119" i="1"/>
  <c r="F119" i="1"/>
  <c r="E121" i="1"/>
  <c r="F121" i="1"/>
  <c r="E123" i="1"/>
  <c r="F123" i="1"/>
  <c r="E125" i="1"/>
  <c r="F125" i="1"/>
  <c r="E127" i="1"/>
  <c r="F127" i="1"/>
  <c r="E129" i="1"/>
  <c r="F129" i="1"/>
  <c r="E131" i="1"/>
  <c r="F131" i="1"/>
  <c r="E133" i="1"/>
  <c r="F133" i="1"/>
  <c r="E135" i="1"/>
  <c r="F135" i="1"/>
  <c r="E137" i="1"/>
  <c r="F137" i="1"/>
  <c r="E139" i="1"/>
  <c r="F139" i="1"/>
  <c r="E141" i="1"/>
  <c r="F141" i="1"/>
  <c r="E143" i="1"/>
  <c r="F143" i="1"/>
  <c r="E145" i="1"/>
  <c r="F145" i="1"/>
  <c r="E147" i="1"/>
  <c r="F147" i="1"/>
  <c r="E149" i="1"/>
  <c r="F149" i="1"/>
  <c r="E151" i="1"/>
  <c r="F151" i="1"/>
  <c r="E153" i="1"/>
  <c r="F153" i="1"/>
  <c r="E155" i="1"/>
  <c r="F155" i="1"/>
  <c r="E157" i="1"/>
  <c r="F157" i="1"/>
  <c r="E159" i="1"/>
  <c r="F159" i="1"/>
  <c r="E161" i="1"/>
  <c r="F161" i="1"/>
  <c r="E163" i="1"/>
  <c r="F163" i="1"/>
  <c r="E165" i="1"/>
  <c r="F165" i="1"/>
  <c r="E167" i="1"/>
  <c r="F167" i="1"/>
  <c r="E169" i="1"/>
  <c r="F169" i="1"/>
  <c r="E171" i="1"/>
  <c r="F171" i="1"/>
  <c r="E173" i="1"/>
  <c r="F173" i="1"/>
  <c r="E175" i="1"/>
  <c r="F175" i="1"/>
  <c r="E177" i="1"/>
  <c r="F177" i="1"/>
  <c r="E179" i="1"/>
  <c r="F179" i="1"/>
  <c r="E181" i="1"/>
  <c r="F181" i="1"/>
  <c r="E183" i="1"/>
  <c r="F183" i="1"/>
  <c r="E185" i="1"/>
  <c r="F185" i="1"/>
  <c r="E187" i="1"/>
  <c r="F187" i="1"/>
  <c r="E189" i="1"/>
  <c r="F189" i="1"/>
  <c r="E191" i="1"/>
  <c r="F191" i="1"/>
  <c r="E193" i="1"/>
  <c r="F193" i="1"/>
  <c r="E195" i="1"/>
  <c r="F195" i="1"/>
  <c r="E197" i="1"/>
  <c r="F197" i="1"/>
  <c r="E199" i="1"/>
  <c r="F199" i="1"/>
  <c r="E203" i="1"/>
  <c r="E205" i="1"/>
  <c r="F205" i="1"/>
  <c r="I205" i="1"/>
  <c r="E207" i="1"/>
  <c r="F207" i="1"/>
  <c r="I207" i="1"/>
  <c r="E209" i="1"/>
  <c r="F209" i="1"/>
  <c r="I209" i="1"/>
  <c r="E211" i="1"/>
  <c r="F211" i="1"/>
  <c r="I211" i="1"/>
  <c r="E213" i="1"/>
  <c r="F213" i="1"/>
  <c r="I213" i="1"/>
  <c r="E215" i="1"/>
  <c r="F215" i="1"/>
  <c r="I215" i="1"/>
  <c r="E217" i="1"/>
  <c r="F217" i="1"/>
  <c r="I217" i="1"/>
  <c r="E219" i="1"/>
  <c r="F219" i="1"/>
  <c r="I219" i="1"/>
  <c r="E221" i="1"/>
  <c r="F221" i="1"/>
  <c r="I221" i="1"/>
  <c r="E223" i="1"/>
  <c r="F223" i="1"/>
  <c r="I223" i="1"/>
  <c r="E225" i="1"/>
  <c r="F225" i="1"/>
  <c r="I225" i="1"/>
  <c r="E227" i="1"/>
  <c r="F227" i="1"/>
  <c r="I227" i="1"/>
  <c r="E229" i="1"/>
  <c r="F229" i="1"/>
  <c r="I229" i="1"/>
  <c r="E231" i="1"/>
  <c r="F231" i="1"/>
  <c r="I231" i="1"/>
  <c r="E233" i="1"/>
  <c r="F233" i="1"/>
  <c r="I233" i="1"/>
  <c r="E235" i="1"/>
  <c r="F235" i="1"/>
  <c r="I235" i="1"/>
  <c r="E237" i="1"/>
  <c r="F237" i="1"/>
  <c r="I237" i="1"/>
  <c r="E239" i="1"/>
  <c r="F239" i="1"/>
  <c r="I239" i="1"/>
  <c r="E241" i="1"/>
  <c r="F241" i="1"/>
  <c r="I241" i="1"/>
  <c r="E243" i="1"/>
  <c r="F243" i="1"/>
  <c r="I243" i="1"/>
  <c r="E247" i="1"/>
  <c r="F247" i="1"/>
  <c r="I247" i="1"/>
  <c r="E249" i="1"/>
  <c r="F249" i="1"/>
  <c r="I249" i="1"/>
  <c r="E251" i="1"/>
  <c r="F251" i="1"/>
  <c r="I251" i="1"/>
  <c r="E255" i="1"/>
  <c r="F255" i="1"/>
  <c r="I255" i="1"/>
  <c r="E257" i="1"/>
  <c r="F257" i="1"/>
  <c r="I257" i="1"/>
  <c r="E261" i="1"/>
  <c r="F261" i="1"/>
  <c r="I261" i="1"/>
  <c r="E263" i="1"/>
  <c r="F263" i="1"/>
  <c r="I263" i="1"/>
  <c r="E265" i="1"/>
  <c r="F265" i="1"/>
  <c r="I265" i="1"/>
  <c r="E267" i="1"/>
  <c r="F267" i="1"/>
  <c r="I267" i="1"/>
  <c r="E269" i="1"/>
  <c r="F269" i="1"/>
  <c r="I269" i="1"/>
  <c r="E271" i="1"/>
  <c r="F271" i="1"/>
  <c r="I271" i="1"/>
  <c r="E273" i="1"/>
  <c r="F273" i="1"/>
  <c r="I273" i="1"/>
  <c r="E275" i="1"/>
  <c r="F275" i="1"/>
  <c r="I275" i="1"/>
  <c r="E277" i="1"/>
  <c r="F277" i="1"/>
  <c r="I277" i="1"/>
  <c r="E279" i="1"/>
  <c r="F279" i="1"/>
  <c r="I279" i="1"/>
  <c r="E283" i="1"/>
  <c r="F283" i="1"/>
  <c r="I283" i="1"/>
  <c r="E285" i="1"/>
  <c r="F285" i="1"/>
  <c r="I285" i="1"/>
  <c r="E287" i="1"/>
  <c r="F287" i="1"/>
  <c r="I287" i="1"/>
  <c r="E289" i="1"/>
  <c r="F289" i="1"/>
  <c r="I289" i="1"/>
  <c r="E291" i="1"/>
  <c r="F291" i="1"/>
  <c r="I291" i="1"/>
  <c r="E293" i="1"/>
  <c r="F293" i="1"/>
  <c r="I293" i="1"/>
  <c r="E295" i="1"/>
  <c r="F295" i="1"/>
  <c r="I295" i="1"/>
  <c r="E299" i="1"/>
  <c r="E301" i="1"/>
  <c r="F301" i="1"/>
  <c r="E303" i="1"/>
  <c r="F303" i="1"/>
  <c r="E305" i="1"/>
  <c r="F305" i="1"/>
  <c r="E307" i="1"/>
  <c r="F307" i="1"/>
  <c r="E309" i="1"/>
  <c r="F309" i="1"/>
  <c r="E311" i="1"/>
  <c r="F311" i="1"/>
  <c r="E313" i="1"/>
  <c r="F313" i="1"/>
  <c r="E315" i="1"/>
  <c r="F315" i="1"/>
  <c r="E317" i="1"/>
  <c r="F317" i="1"/>
  <c r="E319" i="1"/>
  <c r="F319" i="1"/>
  <c r="E321" i="1"/>
  <c r="F321" i="1"/>
  <c r="E323" i="1"/>
  <c r="F323" i="1"/>
  <c r="E325" i="1"/>
  <c r="F325" i="1"/>
  <c r="E327" i="1"/>
  <c r="F327" i="1"/>
  <c r="E329" i="1"/>
  <c r="F329" i="1"/>
  <c r="E331" i="1"/>
  <c r="F331" i="1"/>
  <c r="E333" i="1"/>
  <c r="F333" i="1"/>
  <c r="E335" i="1"/>
  <c r="F335" i="1"/>
  <c r="E337" i="1"/>
  <c r="F337" i="1"/>
  <c r="E339" i="1"/>
  <c r="F339" i="1"/>
  <c r="E341" i="1"/>
  <c r="F341" i="1"/>
  <c r="E343" i="1"/>
  <c r="F343" i="1"/>
  <c r="E345" i="1"/>
  <c r="F345" i="1"/>
  <c r="E347" i="1"/>
  <c r="F347" i="1"/>
  <c r="E349" i="1"/>
  <c r="F349" i="1"/>
  <c r="E351" i="1"/>
  <c r="F351" i="1"/>
  <c r="E353" i="1"/>
  <c r="F353" i="1"/>
  <c r="E355" i="1"/>
  <c r="F355" i="1"/>
  <c r="E357" i="1"/>
  <c r="F357" i="1"/>
  <c r="E359" i="1"/>
  <c r="F359" i="1"/>
  <c r="E361" i="1"/>
  <c r="F361" i="1"/>
  <c r="E363" i="1"/>
  <c r="F363" i="1"/>
  <c r="E365" i="1"/>
  <c r="F365" i="1"/>
  <c r="E367" i="1"/>
  <c r="F367" i="1"/>
  <c r="E369" i="1"/>
  <c r="F369" i="1"/>
  <c r="E371" i="1"/>
  <c r="F371" i="1"/>
  <c r="E373" i="1"/>
  <c r="F373" i="1"/>
  <c r="E375" i="1"/>
  <c r="F375" i="1"/>
  <c r="E377" i="1"/>
  <c r="F377" i="1"/>
  <c r="E379" i="1"/>
  <c r="F379" i="1"/>
  <c r="E381" i="1"/>
  <c r="F381" i="1"/>
  <c r="E383" i="1"/>
  <c r="F383" i="1"/>
  <c r="E385" i="1"/>
  <c r="F385" i="1"/>
  <c r="E387" i="1"/>
  <c r="F387" i="1"/>
  <c r="E389" i="1"/>
  <c r="F389" i="1"/>
  <c r="E391" i="1"/>
  <c r="F391" i="1"/>
  <c r="E395" i="1"/>
  <c r="E397" i="1"/>
  <c r="E399" i="1"/>
  <c r="E401" i="1"/>
  <c r="E403" i="1"/>
  <c r="E405" i="1"/>
  <c r="E407" i="1"/>
  <c r="E409" i="1"/>
  <c r="E411" i="1"/>
  <c r="E413" i="1"/>
  <c r="E415" i="1"/>
  <c r="E417" i="1"/>
  <c r="E419" i="1"/>
  <c r="E421" i="1"/>
  <c r="E423" i="1"/>
  <c r="E427" i="1"/>
  <c r="E429" i="1"/>
  <c r="E431" i="1"/>
  <c r="E433" i="1"/>
  <c r="E435" i="1"/>
  <c r="E473" i="1"/>
  <c r="F473" i="1"/>
  <c r="E475" i="1"/>
  <c r="F475" i="1"/>
  <c r="E477" i="1"/>
  <c r="F477" i="1"/>
  <c r="E479" i="1"/>
  <c r="F479" i="1"/>
  <c r="E481" i="1"/>
  <c r="F481" i="1"/>
  <c r="E483" i="1"/>
  <c r="F483" i="1"/>
  <c r="E485" i="1"/>
  <c r="F485" i="1"/>
  <c r="E487" i="1"/>
  <c r="F487" i="1"/>
  <c r="E489" i="1"/>
  <c r="F489" i="1"/>
  <c r="E491" i="1"/>
  <c r="F491" i="1"/>
  <c r="E493" i="1"/>
  <c r="F493" i="1"/>
  <c r="E495" i="1"/>
  <c r="F495" i="1"/>
  <c r="E497" i="1"/>
  <c r="F497" i="1"/>
  <c r="E499" i="1"/>
  <c r="F499" i="1"/>
  <c r="E501" i="1"/>
  <c r="F501" i="1"/>
  <c r="E503" i="1"/>
  <c r="F503" i="1"/>
  <c r="E505" i="1"/>
  <c r="F505" i="1"/>
  <c r="E507" i="1"/>
  <c r="F507" i="1"/>
  <c r="E509" i="1"/>
  <c r="F509" i="1"/>
  <c r="E5" i="1"/>
  <c r="F5" i="1"/>
  <c r="I5" i="1"/>
  <c r="I423" i="1"/>
  <c r="F423" i="1"/>
  <c r="F415" i="1"/>
  <c r="I415" i="1"/>
  <c r="I399" i="1"/>
  <c r="F399" i="1"/>
  <c r="F433" i="1"/>
  <c r="I433" i="1"/>
  <c r="I407" i="1"/>
  <c r="F407" i="1"/>
  <c r="F431" i="1"/>
  <c r="I431" i="1"/>
  <c r="I421" i="1"/>
  <c r="F421" i="1"/>
  <c r="F413" i="1"/>
  <c r="I413" i="1"/>
  <c r="I405" i="1"/>
  <c r="F405" i="1"/>
  <c r="F397" i="1"/>
  <c r="I397" i="1"/>
  <c r="I429" i="1"/>
  <c r="F429" i="1"/>
  <c r="F419" i="1"/>
  <c r="I419" i="1"/>
  <c r="I411" i="1"/>
  <c r="F411" i="1"/>
  <c r="F403" i="1"/>
  <c r="I403" i="1"/>
  <c r="I435" i="1"/>
  <c r="F435" i="1"/>
  <c r="F427" i="1"/>
  <c r="I427" i="1"/>
  <c r="I417" i="1"/>
  <c r="F417" i="1"/>
  <c r="F409" i="1"/>
  <c r="I409" i="1"/>
  <c r="I401" i="1"/>
  <c r="F401" i="1"/>
  <c r="F17" i="2"/>
</calcChain>
</file>

<file path=xl/sharedStrings.xml><?xml version="1.0" encoding="utf-8"?>
<sst xmlns="http://schemas.openxmlformats.org/spreadsheetml/2006/main" count="1172" uniqueCount="166">
  <si>
    <t>Plate Name: Jennie OB Periphery TGFB1 Plate1 11.13.14</t>
  </si>
  <si>
    <t>Detector</t>
  </si>
  <si>
    <t>Reporter</t>
  </si>
  <si>
    <t>Start</t>
  </si>
  <si>
    <t>End</t>
  </si>
  <si>
    <t>Threshold</t>
  </si>
  <si>
    <t>Tgfb1- Mouse</t>
  </si>
  <si>
    <t>FAM</t>
  </si>
  <si>
    <t>Well</t>
  </si>
  <si>
    <t>SampleName</t>
  </si>
  <si>
    <t>Ct</t>
  </si>
  <si>
    <t>S1</t>
  </si>
  <si>
    <t>S2</t>
  </si>
  <si>
    <t>S3</t>
  </si>
  <si>
    <t>S4</t>
  </si>
  <si>
    <t>S5</t>
  </si>
  <si>
    <t>18S Mouse</t>
  </si>
  <si>
    <t>VIC</t>
  </si>
  <si>
    <t>Plate Name: Jennie OB Periphery TGFB1 Plate2 11.14.14</t>
  </si>
  <si>
    <t>Plate Name: Jennie OB TGFB1 Brain and Periphery Plate3 12.4.14</t>
  </si>
  <si>
    <t>OBSD1 L1</t>
  </si>
  <si>
    <t xml:space="preserve">OBSD1 S1 </t>
  </si>
  <si>
    <t xml:space="preserve">OBSD1 F1 </t>
  </si>
  <si>
    <t xml:space="preserve">OBSD1 L2 </t>
  </si>
  <si>
    <t xml:space="preserve">OBSD1 S2 </t>
  </si>
  <si>
    <t xml:space="preserve">OBSD1 F2 </t>
  </si>
  <si>
    <t xml:space="preserve">OBC1 L1 </t>
  </si>
  <si>
    <t xml:space="preserve">OBC1 S1 </t>
  </si>
  <si>
    <t xml:space="preserve">OBC1 F1 </t>
  </si>
  <si>
    <t xml:space="preserve">OBC1 L2 </t>
  </si>
  <si>
    <t xml:space="preserve">OBC1 S2 </t>
  </si>
  <si>
    <t xml:space="preserve">OBC1 F2 </t>
  </si>
  <si>
    <t>OBSD2 L5</t>
  </si>
  <si>
    <t>OBSD2 S5</t>
  </si>
  <si>
    <t>OBSD2 F5</t>
  </si>
  <si>
    <t>OBC2 L5</t>
  </si>
  <si>
    <t>OBC2 S5</t>
  </si>
  <si>
    <t>OBC2 F5</t>
  </si>
  <si>
    <t>OBC2 L6</t>
  </si>
  <si>
    <t>OBC2 S6</t>
  </si>
  <si>
    <t>OBC2 F6</t>
  </si>
  <si>
    <t>OBC2 L7</t>
  </si>
  <si>
    <t>OBC2 S7</t>
  </si>
  <si>
    <t>OBC2 F7</t>
  </si>
  <si>
    <t xml:space="preserve">C2 L1 </t>
  </si>
  <si>
    <t xml:space="preserve">C2 S1 </t>
  </si>
  <si>
    <t>C2 F1</t>
  </si>
  <si>
    <t>C2 L2</t>
  </si>
  <si>
    <t xml:space="preserve">C2 S2 </t>
  </si>
  <si>
    <t>C2 F2</t>
  </si>
  <si>
    <t xml:space="preserve">C2 F2 </t>
  </si>
  <si>
    <t>C2 L3</t>
  </si>
  <si>
    <t>C2 S3</t>
  </si>
  <si>
    <t xml:space="preserve">C2 F3 </t>
  </si>
  <si>
    <t>C2 L4</t>
  </si>
  <si>
    <t>C2 S4</t>
  </si>
  <si>
    <t>C2 F4</t>
  </si>
  <si>
    <t xml:space="preserve">C3 L1 </t>
  </si>
  <si>
    <t xml:space="preserve">C3 S1 </t>
  </si>
  <si>
    <t xml:space="preserve">C3 F1 </t>
  </si>
  <si>
    <t xml:space="preserve">C3 L2 </t>
  </si>
  <si>
    <t xml:space="preserve">C3 S2 </t>
  </si>
  <si>
    <t xml:space="preserve">C3 F2 </t>
  </si>
  <si>
    <t xml:space="preserve">C3 L3 </t>
  </si>
  <si>
    <t>OBC1 L3</t>
  </si>
  <si>
    <t xml:space="preserve">OBC1 L3 </t>
  </si>
  <si>
    <t>OBC1 S3</t>
  </si>
  <si>
    <t xml:space="preserve">OBC1 F3 </t>
  </si>
  <si>
    <t xml:space="preserve">OBC1 L4 </t>
  </si>
  <si>
    <t>OBC1 S4</t>
  </si>
  <si>
    <t xml:space="preserve">OBC1 F4 </t>
  </si>
  <si>
    <t xml:space="preserve">OBSD2 L3 </t>
  </si>
  <si>
    <t>OBSD2 L3</t>
  </si>
  <si>
    <t xml:space="preserve">OBSD2 S3 </t>
  </si>
  <si>
    <t xml:space="preserve">OBSD2 F3 </t>
  </si>
  <si>
    <t>OBSD2 L4</t>
  </si>
  <si>
    <t>OBSD2 S4</t>
  </si>
  <si>
    <t xml:space="preserve">OBSD2 S4 </t>
  </si>
  <si>
    <t xml:space="preserve">OBSD2 F4 </t>
  </si>
  <si>
    <t xml:space="preserve">SD1 L1 </t>
  </si>
  <si>
    <t xml:space="preserve">SD1 S1 </t>
  </si>
  <si>
    <t xml:space="preserve">SD1 F1 </t>
  </si>
  <si>
    <t xml:space="preserve">SD1 L2 </t>
  </si>
  <si>
    <t>SD1 L2</t>
  </si>
  <si>
    <t>SD1 S2</t>
  </si>
  <si>
    <t>SD1 F2</t>
  </si>
  <si>
    <t xml:space="preserve">SD1 L3 </t>
  </si>
  <si>
    <t>SD1 S3</t>
  </si>
  <si>
    <t xml:space="preserve">SD1 S3 </t>
  </si>
  <si>
    <t>SD1 F3</t>
  </si>
  <si>
    <t>SD1 L4</t>
  </si>
  <si>
    <t>SD1 S4</t>
  </si>
  <si>
    <t>SD1 F4</t>
  </si>
  <si>
    <t xml:space="preserve">SD1 F4 </t>
  </si>
  <si>
    <t xml:space="preserve">SD3 L1 </t>
  </si>
  <si>
    <t xml:space="preserve">SD3 S1 </t>
  </si>
  <si>
    <t xml:space="preserve">SD3 F1 </t>
  </si>
  <si>
    <t xml:space="preserve">SD3 L2 </t>
  </si>
  <si>
    <t xml:space="preserve">SD3 S2 </t>
  </si>
  <si>
    <t>SD3 F2</t>
  </si>
  <si>
    <t xml:space="preserve">SD3 L3 </t>
  </si>
  <si>
    <t xml:space="preserve">SD3 S3 </t>
  </si>
  <si>
    <t xml:space="preserve">SD3 F3 </t>
  </si>
  <si>
    <t xml:space="preserve">SD3 L4 </t>
  </si>
  <si>
    <t>SD3 S4</t>
  </si>
  <si>
    <t xml:space="preserve">SD3 S4 </t>
  </si>
  <si>
    <t xml:space="preserve">SD3 F4 </t>
  </si>
  <si>
    <t xml:space="preserve">C3 S3 </t>
  </si>
  <si>
    <t xml:space="preserve">C3 F3 </t>
  </si>
  <si>
    <t xml:space="preserve">C3 L4 </t>
  </si>
  <si>
    <t xml:space="preserve">C3 S4 </t>
  </si>
  <si>
    <t>C3 F4</t>
  </si>
  <si>
    <t>OBSD3 L7</t>
  </si>
  <si>
    <t>OBSD3 S7</t>
  </si>
  <si>
    <t>OBSD3 F7</t>
  </si>
  <si>
    <t xml:space="preserve">OBSD3 F7 </t>
  </si>
  <si>
    <t>OBSD3 L8</t>
  </si>
  <si>
    <t xml:space="preserve">OBSD3 S8 </t>
  </si>
  <si>
    <t>OBSD3 L9</t>
  </si>
  <si>
    <t>OBSD3 S9</t>
  </si>
  <si>
    <t>OBSD3 F9</t>
  </si>
  <si>
    <t>OBC3 L8</t>
  </si>
  <si>
    <t>OBC3 S8</t>
  </si>
  <si>
    <t>OBC3 F8</t>
  </si>
  <si>
    <t>OBC3 L9</t>
  </si>
  <si>
    <t>OBC3 S9</t>
  </si>
  <si>
    <t>OBC3 F9</t>
  </si>
  <si>
    <t>OBSD3 F8</t>
  </si>
  <si>
    <t>average CT</t>
  </si>
  <si>
    <t>std1</t>
  </si>
  <si>
    <t>std2</t>
  </si>
  <si>
    <t>std3</t>
  </si>
  <si>
    <t>std4</t>
  </si>
  <si>
    <t>std5</t>
  </si>
  <si>
    <t>TGFB1</t>
  </si>
  <si>
    <t>x for TFGB</t>
  </si>
  <si>
    <t>18s</t>
  </si>
  <si>
    <t xml:space="preserve">x for 18s </t>
  </si>
  <si>
    <t>relative expression</t>
  </si>
  <si>
    <t>TGFB</t>
  </si>
  <si>
    <t>x for TGFB</t>
  </si>
  <si>
    <t>average Ct</t>
  </si>
  <si>
    <t>x for 18s</t>
  </si>
  <si>
    <t>control</t>
  </si>
  <si>
    <t>SD</t>
  </si>
  <si>
    <t xml:space="preserve">OB control </t>
  </si>
  <si>
    <t>OB SD</t>
  </si>
  <si>
    <t>LIV</t>
  </si>
  <si>
    <t>SPL</t>
  </si>
  <si>
    <t>FAT</t>
  </si>
  <si>
    <t>NA</t>
  </si>
  <si>
    <t xml:space="preserve"> Standard Deviation </t>
  </si>
  <si>
    <t>OB control</t>
  </si>
  <si>
    <t xml:space="preserve">Sample Size </t>
  </si>
  <si>
    <t xml:space="preserve">Standard Error </t>
  </si>
  <si>
    <t xml:space="preserve">control </t>
  </si>
  <si>
    <t>HSF</t>
  </si>
  <si>
    <t>OB HSF</t>
  </si>
  <si>
    <t>liver</t>
  </si>
  <si>
    <t xml:space="preserve">spleen </t>
  </si>
  <si>
    <t>fat</t>
  </si>
  <si>
    <t xml:space="preserve">liver </t>
  </si>
  <si>
    <t>spleen</t>
  </si>
  <si>
    <t>Ob control</t>
  </si>
  <si>
    <t xml:space="preserve">OB HSF </t>
  </si>
  <si>
    <t xml:space="preserve">fat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</si>
</sst>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0" fillId="0" borderId="0" xfId="0" applyFill="1"/>
    <xf numFmtId="0" fontId="18" fillId="0" borderId="0" xfId="0" applyFont="1" applyFill="1"/>
    <xf numFmtId="11" fontId="0" fillId="0" borderId="0" xfId="0" applyNumberFormat="1" applyFill="1"/>
    <xf numFmtId="0" fontId="0" fillId="34" borderId="0" xfId="0" applyFill="1"/>
    <xf numFmtId="0" fontId="19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81999125109361"/>
                  <c:y val="0.0411085593467483"/>
                </c:manualLayout>
              </c:layout>
              <c:numFmt formatCode="General" sourceLinked="0"/>
            </c:trendlineLbl>
          </c:trendline>
          <c:xVal>
            <c:numRef>
              <c:f>'Jennie OB TGFB1 Periphery Study'!$N$2:$N$6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TGFB1 Periphery Study'!$O$2:$O$6</c:f>
              <c:numCache>
                <c:formatCode>General</c:formatCode>
                <c:ptCount val="5"/>
                <c:pt idx="0">
                  <c:v>23.59445</c:v>
                </c:pt>
                <c:pt idx="1">
                  <c:v>27.2444</c:v>
                </c:pt>
                <c:pt idx="2">
                  <c:v>30.74555</c:v>
                </c:pt>
                <c:pt idx="3">
                  <c:v>34.6877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4870704"/>
        <c:axId val="-1328180256"/>
      </c:scatterChart>
      <c:valAx>
        <c:axId val="-137487070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28180256"/>
        <c:crosses val="autoZero"/>
        <c:crossBetween val="midCat"/>
      </c:valAx>
      <c:valAx>
        <c:axId val="-132818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74870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32286307961505"/>
                  <c:y val="0.00628280839895013"/>
                </c:manualLayout>
              </c:layout>
              <c:numFmt formatCode="General" sourceLinked="0"/>
            </c:trendlineLbl>
          </c:trendline>
          <c:xVal>
            <c:numRef>
              <c:f>'Jennie OB TGFB1 Periphery Study'!$N$102:$N$106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TGFB1 Periphery Study'!$O$102:$O$106</c:f>
              <c:numCache>
                <c:formatCode>General</c:formatCode>
                <c:ptCount val="5"/>
                <c:pt idx="0">
                  <c:v>17.0779</c:v>
                </c:pt>
                <c:pt idx="1">
                  <c:v>21.1411</c:v>
                </c:pt>
                <c:pt idx="2">
                  <c:v>24.67655</c:v>
                </c:pt>
                <c:pt idx="3">
                  <c:v>28.39565</c:v>
                </c:pt>
                <c:pt idx="4">
                  <c:v>34.1199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6509520"/>
        <c:axId val="-1327873616"/>
      </c:scatterChart>
      <c:valAx>
        <c:axId val="-1316509520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27873616"/>
        <c:crosses val="autoZero"/>
        <c:crossBetween val="midCat"/>
      </c:valAx>
      <c:valAx>
        <c:axId val="-132787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6509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35064085739283"/>
                  <c:y val="0.0414439340915719"/>
                </c:manualLayout>
              </c:layout>
              <c:numFmt formatCode="General" sourceLinked="0"/>
            </c:trendlineLbl>
          </c:trendline>
          <c:xVal>
            <c:numRef>
              <c:f>'Jennie OB TGFB1 Periphery Study'!$N$202:$N$206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TGFB1 Periphery Study'!$O$202:$O$206</c:f>
              <c:numCache>
                <c:formatCode>General</c:formatCode>
                <c:ptCount val="5"/>
                <c:pt idx="0">
                  <c:v>24.34555</c:v>
                </c:pt>
                <c:pt idx="1">
                  <c:v>28.09785</c:v>
                </c:pt>
                <c:pt idx="2">
                  <c:v>31.64075</c:v>
                </c:pt>
                <c:pt idx="3">
                  <c:v>35.62725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8106000"/>
        <c:axId val="-1321065920"/>
      </c:scatterChart>
      <c:valAx>
        <c:axId val="-1368106000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21065920"/>
        <c:crosses val="autoZero"/>
        <c:crossBetween val="midCat"/>
      </c:valAx>
      <c:valAx>
        <c:axId val="-1321065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68106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65619641294838"/>
                  <c:y val="0.0117814960629921"/>
                </c:manualLayout>
              </c:layout>
              <c:numFmt formatCode="General" sourceLinked="0"/>
            </c:trendlineLbl>
          </c:trendline>
          <c:xVal>
            <c:numRef>
              <c:f>'Jennie OB TGFB1 Periphery Study'!$N$298:$N$302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TGFB1 Periphery Study'!$O$298:$O$302</c:f>
              <c:numCache>
                <c:formatCode>General</c:formatCode>
                <c:ptCount val="5"/>
                <c:pt idx="0">
                  <c:v>19.39635</c:v>
                </c:pt>
                <c:pt idx="1">
                  <c:v>23.39395</c:v>
                </c:pt>
                <c:pt idx="2">
                  <c:v>27.24185</c:v>
                </c:pt>
                <c:pt idx="3">
                  <c:v>31.2667</c:v>
                </c:pt>
                <c:pt idx="4">
                  <c:v>33.4807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8266944"/>
        <c:axId val="-1378751824"/>
      </c:scatterChart>
      <c:valAx>
        <c:axId val="-136826694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78751824"/>
        <c:crosses val="autoZero"/>
        <c:crossBetween val="midCat"/>
      </c:valAx>
      <c:valAx>
        <c:axId val="-1378751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68266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15619641294838"/>
                  <c:y val="0.0419973024205308"/>
                </c:manualLayout>
              </c:layout>
              <c:numFmt formatCode="General" sourceLinked="0"/>
            </c:trendlineLbl>
          </c:trendline>
          <c:xVal>
            <c:numRef>
              <c:f>'Jennie OB TGFB1 Periphery Study'!$N$394:$N$398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TGFB1 Periphery Study'!$O$394:$O$398</c:f>
              <c:numCache>
                <c:formatCode>General</c:formatCode>
                <c:ptCount val="5"/>
                <c:pt idx="0">
                  <c:v>27.0689</c:v>
                </c:pt>
                <c:pt idx="1">
                  <c:v>30.49675</c:v>
                </c:pt>
                <c:pt idx="2">
                  <c:v>33.49635</c:v>
                </c:pt>
                <c:pt idx="3">
                  <c:v>37.28645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5608944"/>
        <c:axId val="-1368212608"/>
      </c:scatterChart>
      <c:valAx>
        <c:axId val="-1375608944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68212608"/>
        <c:crosses val="autoZero"/>
        <c:crossBetween val="midCat"/>
      </c:valAx>
      <c:valAx>
        <c:axId val="-1368212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75608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32286307961505"/>
                  <c:y val="-0.0263936278798484"/>
                </c:manualLayout>
              </c:layout>
              <c:numFmt formatCode="General" sourceLinked="0"/>
            </c:trendlineLbl>
          </c:trendline>
          <c:xVal>
            <c:numRef>
              <c:f>'Jennie OB TGFB1 Periphery Study'!$N$468:$N$472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TGFB1 Periphery Study'!$O$468:$O$472</c:f>
              <c:numCache>
                <c:formatCode>General</c:formatCode>
                <c:ptCount val="5"/>
                <c:pt idx="0">
                  <c:v>17.14345</c:v>
                </c:pt>
                <c:pt idx="1">
                  <c:v>20.2468</c:v>
                </c:pt>
                <c:pt idx="2">
                  <c:v>25.11985</c:v>
                </c:pt>
                <c:pt idx="3">
                  <c:v>28.1041</c:v>
                </c:pt>
                <c:pt idx="4">
                  <c:v>31.54175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054192"/>
        <c:axId val="-1402266976"/>
      </c:scatterChart>
      <c:valAx>
        <c:axId val="-131805419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402266976"/>
        <c:crosses val="autoZero"/>
        <c:crossBetween val="midCat"/>
      </c:valAx>
      <c:valAx>
        <c:axId val="-1402266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8054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109537</xdr:rowOff>
    </xdr:from>
    <xdr:to>
      <xdr:col>19</xdr:col>
      <xdr:colOff>304800</xdr:colOff>
      <xdr:row>20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276225</xdr:colOff>
      <xdr:row>106</xdr:row>
      <xdr:rowOff>157162</xdr:rowOff>
    </xdr:from>
    <xdr:to>
      <xdr:col>18</xdr:col>
      <xdr:colOff>581025</xdr:colOff>
      <xdr:row>121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206</xdr:row>
      <xdr:rowOff>128587</xdr:rowOff>
    </xdr:from>
    <xdr:to>
      <xdr:col>19</xdr:col>
      <xdr:colOff>314325</xdr:colOff>
      <xdr:row>221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581025</xdr:colOff>
      <xdr:row>302</xdr:row>
      <xdr:rowOff>119062</xdr:rowOff>
    </xdr:from>
    <xdr:to>
      <xdr:col>19</xdr:col>
      <xdr:colOff>276225</xdr:colOff>
      <xdr:row>317</xdr:row>
      <xdr:rowOff>4762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398</xdr:row>
      <xdr:rowOff>147637</xdr:rowOff>
    </xdr:from>
    <xdr:to>
      <xdr:col>19</xdr:col>
      <xdr:colOff>333375</xdr:colOff>
      <xdr:row>413</xdr:row>
      <xdr:rowOff>33337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38100</xdr:colOff>
      <xdr:row>472</xdr:row>
      <xdr:rowOff>157162</xdr:rowOff>
    </xdr:from>
    <xdr:to>
      <xdr:col>19</xdr:col>
      <xdr:colOff>342900</xdr:colOff>
      <xdr:row>487</xdr:row>
      <xdr:rowOff>42862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0"/>
  <sheetViews>
    <sheetView topLeftCell="A412" workbookViewId="0">
      <selection activeCell="I431" sqref="I431"/>
    </sheetView>
  </sheetViews>
  <sheetFormatPr baseColWidth="10" defaultColWidth="8.83203125" defaultRowHeight="15" x14ac:dyDescent="0.2"/>
  <cols>
    <col min="9" max="9" width="8.83203125" style="1"/>
  </cols>
  <sheetData>
    <row r="1" spans="1:15" x14ac:dyDescent="0.2">
      <c r="A1" t="s">
        <v>0</v>
      </c>
      <c r="M1" t="s">
        <v>134</v>
      </c>
    </row>
    <row r="2" spans="1:15" x14ac:dyDescent="0.2">
      <c r="A2" t="s">
        <v>1</v>
      </c>
      <c r="B2" t="s">
        <v>2</v>
      </c>
      <c r="D2" t="s">
        <v>3</v>
      </c>
      <c r="E2" t="s">
        <v>4</v>
      </c>
      <c r="F2" t="s">
        <v>5</v>
      </c>
      <c r="M2" t="s">
        <v>129</v>
      </c>
      <c r="N2">
        <v>5</v>
      </c>
      <c r="O2">
        <v>23.594450000000002</v>
      </c>
    </row>
    <row r="3" spans="1:15" x14ac:dyDescent="0.2">
      <c r="A3" t="s">
        <v>6</v>
      </c>
      <c r="B3" t="s">
        <v>7</v>
      </c>
      <c r="D3">
        <v>3</v>
      </c>
      <c r="E3">
        <v>15</v>
      </c>
      <c r="F3">
        <v>0.2</v>
      </c>
      <c r="M3" t="s">
        <v>130</v>
      </c>
      <c r="N3">
        <v>0.5</v>
      </c>
      <c r="O3">
        <v>27.244399999999999</v>
      </c>
    </row>
    <row r="4" spans="1:15" x14ac:dyDescent="0.2">
      <c r="A4" t="s">
        <v>8</v>
      </c>
      <c r="B4" t="s">
        <v>9</v>
      </c>
      <c r="D4" t="s">
        <v>10</v>
      </c>
      <c r="E4" t="s">
        <v>128</v>
      </c>
      <c r="F4" t="s">
        <v>135</v>
      </c>
      <c r="G4" t="s">
        <v>137</v>
      </c>
      <c r="I4" s="1" t="s">
        <v>138</v>
      </c>
      <c r="M4" t="s">
        <v>131</v>
      </c>
      <c r="N4">
        <v>0.05</v>
      </c>
      <c r="O4">
        <v>30.745550000000001</v>
      </c>
    </row>
    <row r="5" spans="1:15" x14ac:dyDescent="0.2">
      <c r="A5">
        <v>1</v>
      </c>
      <c r="B5" t="s">
        <v>11</v>
      </c>
      <c r="D5">
        <v>23.9148</v>
      </c>
      <c r="E5">
        <f>AVERAGE(D5,D6)</f>
        <v>23.594450000000002</v>
      </c>
      <c r="F5">
        <f>EXP((E5-26.122)/-1.597)</f>
        <v>4.86801514759635</v>
      </c>
      <c r="G5">
        <v>4.3189328943499152</v>
      </c>
      <c r="I5" s="1">
        <f>(F5/G5)</f>
        <v>1.1271337774117194</v>
      </c>
      <c r="M5" t="s">
        <v>132</v>
      </c>
      <c r="N5">
        <v>5.0000000000000001E-3</v>
      </c>
      <c r="O5">
        <v>34.6877</v>
      </c>
    </row>
    <row r="6" spans="1:15" x14ac:dyDescent="0.2">
      <c r="A6">
        <v>2</v>
      </c>
      <c r="B6" t="s">
        <v>11</v>
      </c>
      <c r="D6">
        <v>23.274100000000001</v>
      </c>
      <c r="M6" t="s">
        <v>133</v>
      </c>
      <c r="N6">
        <v>5.0000000000000001E-4</v>
      </c>
    </row>
    <row r="7" spans="1:15" x14ac:dyDescent="0.2">
      <c r="A7">
        <v>3</v>
      </c>
      <c r="B7">
        <v>1</v>
      </c>
      <c r="C7" t="s">
        <v>20</v>
      </c>
      <c r="D7">
        <v>30.206900000000001</v>
      </c>
      <c r="E7">
        <f t="shared" ref="E7:E69" si="0">AVERAGE(D7,D8)</f>
        <v>30.1355</v>
      </c>
      <c r="F7">
        <f t="shared" ref="F7:F69" si="1">EXP((E7-26.122)/-1.597)</f>
        <v>8.1012674956731812E-2</v>
      </c>
      <c r="G7">
        <v>26.681099524330754</v>
      </c>
      <c r="I7" s="1">
        <f t="shared" ref="I7:I69" si="2">(F7/G7)</f>
        <v>3.0363319503701699E-3</v>
      </c>
    </row>
    <row r="8" spans="1:15" x14ac:dyDescent="0.2">
      <c r="A8">
        <v>4</v>
      </c>
      <c r="B8">
        <v>1</v>
      </c>
      <c r="C8" t="s">
        <v>20</v>
      </c>
      <c r="D8">
        <v>30.0641</v>
      </c>
    </row>
    <row r="9" spans="1:15" x14ac:dyDescent="0.2">
      <c r="A9">
        <v>5</v>
      </c>
      <c r="B9">
        <v>2</v>
      </c>
      <c r="C9" t="s">
        <v>21</v>
      </c>
      <c r="D9">
        <v>23.991399999999999</v>
      </c>
      <c r="E9">
        <f t="shared" si="0"/>
        <v>23.872999999999998</v>
      </c>
      <c r="F9">
        <f t="shared" si="1"/>
        <v>4.088857118221866</v>
      </c>
      <c r="G9">
        <v>28.818877485660845</v>
      </c>
      <c r="I9" s="1">
        <f t="shared" si="2"/>
        <v>0.14188120686714195</v>
      </c>
    </row>
    <row r="10" spans="1:15" x14ac:dyDescent="0.2">
      <c r="A10">
        <v>6</v>
      </c>
      <c r="B10">
        <v>2</v>
      </c>
      <c r="C10" t="s">
        <v>21</v>
      </c>
      <c r="D10">
        <v>23.7546</v>
      </c>
    </row>
    <row r="11" spans="1:15" x14ac:dyDescent="0.2">
      <c r="A11">
        <v>7</v>
      </c>
      <c r="B11">
        <v>3</v>
      </c>
      <c r="C11" t="s">
        <v>22</v>
      </c>
      <c r="D11">
        <v>24.0867</v>
      </c>
      <c r="E11">
        <f t="shared" si="0"/>
        <v>23.9497</v>
      </c>
      <c r="F11">
        <f t="shared" si="1"/>
        <v>3.8971204962940567</v>
      </c>
      <c r="G11">
        <v>31.499514872714833</v>
      </c>
      <c r="I11" s="1">
        <f t="shared" si="2"/>
        <v>0.12372001638888026</v>
      </c>
    </row>
    <row r="12" spans="1:15" x14ac:dyDescent="0.2">
      <c r="A12">
        <v>8</v>
      </c>
      <c r="B12">
        <v>3</v>
      </c>
      <c r="C12" t="s">
        <v>22</v>
      </c>
      <c r="D12">
        <v>23.8127</v>
      </c>
    </row>
    <row r="13" spans="1:15" x14ac:dyDescent="0.2">
      <c r="A13">
        <v>9</v>
      </c>
      <c r="B13">
        <v>4</v>
      </c>
      <c r="C13" t="s">
        <v>23</v>
      </c>
      <c r="D13">
        <v>29.283899999999999</v>
      </c>
      <c r="E13">
        <f t="shared" si="0"/>
        <v>29.3019</v>
      </c>
      <c r="F13">
        <f t="shared" si="1"/>
        <v>0.13653545622500288</v>
      </c>
      <c r="G13">
        <v>28.59020186092647</v>
      </c>
      <c r="I13" s="1">
        <f t="shared" si="2"/>
        <v>4.7756030856012438E-3</v>
      </c>
    </row>
    <row r="14" spans="1:15" x14ac:dyDescent="0.2">
      <c r="A14">
        <v>10</v>
      </c>
      <c r="B14">
        <v>4</v>
      </c>
      <c r="C14" t="s">
        <v>23</v>
      </c>
      <c r="D14">
        <v>29.319900000000001</v>
      </c>
    </row>
    <row r="15" spans="1:15" x14ac:dyDescent="0.2">
      <c r="A15">
        <v>11</v>
      </c>
      <c r="B15">
        <v>5</v>
      </c>
      <c r="C15" t="s">
        <v>24</v>
      </c>
      <c r="D15">
        <v>24.401900000000001</v>
      </c>
      <c r="E15">
        <f t="shared" si="0"/>
        <v>24.617600000000003</v>
      </c>
      <c r="F15">
        <f t="shared" si="1"/>
        <v>2.5651482661668319</v>
      </c>
      <c r="G15">
        <v>21.286604846241428</v>
      </c>
      <c r="I15" s="1">
        <f t="shared" si="2"/>
        <v>0.12050527947953897</v>
      </c>
    </row>
    <row r="16" spans="1:15" x14ac:dyDescent="0.2">
      <c r="A16">
        <v>12</v>
      </c>
      <c r="B16">
        <v>5</v>
      </c>
      <c r="C16" t="s">
        <v>24</v>
      </c>
      <c r="D16">
        <v>24.833300000000001</v>
      </c>
    </row>
    <row r="17" spans="1:9" x14ac:dyDescent="0.2">
      <c r="A17">
        <v>13</v>
      </c>
      <c r="B17" t="s">
        <v>12</v>
      </c>
      <c r="D17">
        <v>27.838000000000001</v>
      </c>
      <c r="E17">
        <f t="shared" si="0"/>
        <v>27.244399999999999</v>
      </c>
      <c r="F17">
        <f t="shared" si="1"/>
        <v>0.49518800356281645</v>
      </c>
      <c r="G17">
        <v>0.44905369367358805</v>
      </c>
      <c r="I17" s="1">
        <f t="shared" si="2"/>
        <v>1.1027367340235328</v>
      </c>
    </row>
    <row r="18" spans="1:9" x14ac:dyDescent="0.2">
      <c r="A18">
        <v>14</v>
      </c>
      <c r="B18" t="s">
        <v>12</v>
      </c>
      <c r="D18">
        <v>26.6508</v>
      </c>
    </row>
    <row r="19" spans="1:9" x14ac:dyDescent="0.2">
      <c r="A19">
        <v>15</v>
      </c>
      <c r="B19">
        <v>6</v>
      </c>
      <c r="C19" t="s">
        <v>25</v>
      </c>
      <c r="D19">
        <v>25.187899999999999</v>
      </c>
      <c r="E19">
        <f t="shared" si="0"/>
        <v>25.1218</v>
      </c>
      <c r="F19">
        <f t="shared" si="1"/>
        <v>1.8706749680235983</v>
      </c>
      <c r="G19">
        <v>10.722153028805552</v>
      </c>
      <c r="I19" s="1">
        <f t="shared" si="2"/>
        <v>0.17446822135423221</v>
      </c>
    </row>
    <row r="20" spans="1:9" x14ac:dyDescent="0.2">
      <c r="A20">
        <v>16</v>
      </c>
      <c r="B20">
        <v>6</v>
      </c>
      <c r="C20" t="s">
        <v>25</v>
      </c>
      <c r="D20">
        <v>25.055700000000002</v>
      </c>
    </row>
    <row r="21" spans="1:9" x14ac:dyDescent="0.2">
      <c r="A21">
        <v>17</v>
      </c>
      <c r="B21">
        <v>7</v>
      </c>
      <c r="C21" t="s">
        <v>26</v>
      </c>
      <c r="D21">
        <v>30.0779</v>
      </c>
      <c r="E21">
        <f t="shared" si="0"/>
        <v>29.988300000000002</v>
      </c>
      <c r="F21">
        <f t="shared" si="1"/>
        <v>8.8834798427847667E-2</v>
      </c>
      <c r="G21">
        <v>13.221790913615727</v>
      </c>
      <c r="I21" s="1">
        <f t="shared" si="2"/>
        <v>6.7188173681045037E-3</v>
      </c>
    </row>
    <row r="22" spans="1:9" x14ac:dyDescent="0.2">
      <c r="A22">
        <v>18</v>
      </c>
      <c r="B22">
        <v>7</v>
      </c>
      <c r="C22" t="s">
        <v>26</v>
      </c>
      <c r="D22">
        <v>29.898700000000002</v>
      </c>
    </row>
    <row r="23" spans="1:9" x14ac:dyDescent="0.2">
      <c r="A23">
        <v>19</v>
      </c>
      <c r="B23">
        <v>8</v>
      </c>
      <c r="C23" t="s">
        <v>27</v>
      </c>
      <c r="D23">
        <v>26.7819</v>
      </c>
      <c r="E23">
        <f t="shared" si="0"/>
        <v>26.680900000000001</v>
      </c>
      <c r="F23">
        <f t="shared" si="1"/>
        <v>0.70471015293478267</v>
      </c>
      <c r="G23">
        <v>4.3470550126576217</v>
      </c>
      <c r="I23" s="1">
        <f t="shared" si="2"/>
        <v>0.16211208528137538</v>
      </c>
    </row>
    <row r="24" spans="1:9" x14ac:dyDescent="0.2">
      <c r="A24">
        <v>20</v>
      </c>
      <c r="B24">
        <v>8</v>
      </c>
      <c r="C24" t="s">
        <v>27</v>
      </c>
      <c r="D24">
        <v>26.579899999999999</v>
      </c>
    </row>
    <row r="25" spans="1:9" x14ac:dyDescent="0.2">
      <c r="A25">
        <v>21</v>
      </c>
      <c r="B25">
        <v>9</v>
      </c>
      <c r="C25" t="s">
        <v>28</v>
      </c>
      <c r="D25">
        <v>25.722000000000001</v>
      </c>
      <c r="E25">
        <f t="shared" si="0"/>
        <v>25.56765</v>
      </c>
      <c r="F25">
        <f t="shared" si="1"/>
        <v>1.4149859465068353</v>
      </c>
      <c r="G25">
        <v>19.08467761269409</v>
      </c>
      <c r="I25" s="1">
        <f t="shared" si="2"/>
        <v>7.4142512397781538E-2</v>
      </c>
    </row>
    <row r="26" spans="1:9" x14ac:dyDescent="0.2">
      <c r="A26">
        <v>22</v>
      </c>
      <c r="B26">
        <v>9</v>
      </c>
      <c r="C26" t="s">
        <v>28</v>
      </c>
      <c r="D26">
        <v>25.4133</v>
      </c>
    </row>
    <row r="27" spans="1:9" x14ac:dyDescent="0.2">
      <c r="A27">
        <v>23</v>
      </c>
      <c r="B27">
        <v>10</v>
      </c>
      <c r="C27" t="s">
        <v>29</v>
      </c>
      <c r="D27">
        <v>28.5489</v>
      </c>
      <c r="E27">
        <f t="shared" si="0"/>
        <v>28.4237</v>
      </c>
      <c r="F27">
        <f t="shared" si="1"/>
        <v>0.23662826493128805</v>
      </c>
      <c r="G27">
        <v>23.408981585458807</v>
      </c>
      <c r="I27" s="1">
        <f t="shared" si="2"/>
        <v>1.0108439107760108E-2</v>
      </c>
    </row>
    <row r="28" spans="1:9" x14ac:dyDescent="0.2">
      <c r="A28">
        <v>24</v>
      </c>
      <c r="B28">
        <v>10</v>
      </c>
      <c r="C28" t="s">
        <v>29</v>
      </c>
      <c r="D28">
        <v>28.298500000000001</v>
      </c>
    </row>
    <row r="29" spans="1:9" x14ac:dyDescent="0.2">
      <c r="A29">
        <v>25</v>
      </c>
      <c r="B29" t="s">
        <v>13</v>
      </c>
      <c r="D29">
        <v>31.081900000000001</v>
      </c>
      <c r="E29">
        <f t="shared" si="0"/>
        <v>30.745550000000001</v>
      </c>
      <c r="F29">
        <f t="shared" si="1"/>
        <v>5.5290888391616069E-2</v>
      </c>
      <c r="G29">
        <v>6.2648042619942224E-2</v>
      </c>
      <c r="I29" s="1">
        <f t="shared" si="2"/>
        <v>0.88256370158348385</v>
      </c>
    </row>
    <row r="30" spans="1:9" x14ac:dyDescent="0.2">
      <c r="A30">
        <v>26</v>
      </c>
      <c r="B30" t="s">
        <v>13</v>
      </c>
      <c r="D30">
        <v>30.409199999999998</v>
      </c>
    </row>
    <row r="31" spans="1:9" x14ac:dyDescent="0.2">
      <c r="A31">
        <v>27</v>
      </c>
      <c r="B31">
        <v>11</v>
      </c>
      <c r="C31" t="s">
        <v>30</v>
      </c>
      <c r="D31">
        <v>29.31</v>
      </c>
      <c r="E31">
        <f t="shared" si="0"/>
        <v>29.298099999999998</v>
      </c>
      <c r="F31">
        <f t="shared" si="1"/>
        <v>0.13686072391265089</v>
      </c>
      <c r="G31">
        <v>1.6241071477963984</v>
      </c>
      <c r="I31" s="1">
        <f t="shared" si="2"/>
        <v>8.4268284945574326E-2</v>
      </c>
    </row>
    <row r="32" spans="1:9" x14ac:dyDescent="0.2">
      <c r="A32">
        <v>28</v>
      </c>
      <c r="B32">
        <v>11</v>
      </c>
      <c r="C32" t="s">
        <v>30</v>
      </c>
      <c r="D32">
        <v>29.286200000000001</v>
      </c>
    </row>
    <row r="33" spans="1:9" x14ac:dyDescent="0.2">
      <c r="A33">
        <v>29</v>
      </c>
      <c r="B33">
        <v>12</v>
      </c>
      <c r="C33" t="s">
        <v>31</v>
      </c>
      <c r="D33">
        <v>24.560600000000001</v>
      </c>
      <c r="E33">
        <f t="shared" si="0"/>
        <v>24.504850000000001</v>
      </c>
      <c r="F33">
        <f t="shared" si="1"/>
        <v>2.7527967851118853</v>
      </c>
      <c r="G33">
        <v>28.974226262248372</v>
      </c>
      <c r="I33" s="1">
        <f t="shared" si="2"/>
        <v>9.5008465806681763E-2</v>
      </c>
    </row>
    <row r="34" spans="1:9" x14ac:dyDescent="0.2">
      <c r="A34">
        <v>30</v>
      </c>
      <c r="B34">
        <v>12</v>
      </c>
      <c r="C34" t="s">
        <v>31</v>
      </c>
      <c r="D34">
        <v>24.449100000000001</v>
      </c>
    </row>
    <row r="35" spans="1:9" x14ac:dyDescent="0.2">
      <c r="A35">
        <v>31</v>
      </c>
      <c r="B35">
        <v>25</v>
      </c>
      <c r="C35" t="s">
        <v>32</v>
      </c>
      <c r="D35">
        <v>31.951799999999999</v>
      </c>
      <c r="E35">
        <f t="shared" si="0"/>
        <v>31.996949999999998</v>
      </c>
      <c r="F35">
        <f t="shared" si="1"/>
        <v>2.5254740707126602E-2</v>
      </c>
      <c r="G35">
        <v>6.2200104557830409</v>
      </c>
      <c r="I35" s="1">
        <f t="shared" si="2"/>
        <v>4.0602408768695983E-3</v>
      </c>
    </row>
    <row r="36" spans="1:9" x14ac:dyDescent="0.2">
      <c r="A36">
        <v>32</v>
      </c>
      <c r="B36">
        <v>25</v>
      </c>
      <c r="C36" t="s">
        <v>32</v>
      </c>
      <c r="D36">
        <v>32.042099999999998</v>
      </c>
    </row>
    <row r="37" spans="1:9" x14ac:dyDescent="0.2">
      <c r="A37">
        <v>33</v>
      </c>
      <c r="B37">
        <v>26</v>
      </c>
      <c r="C37" t="s">
        <v>33</v>
      </c>
      <c r="D37">
        <v>26.199400000000001</v>
      </c>
      <c r="E37">
        <f t="shared" si="0"/>
        <v>26.184100000000001</v>
      </c>
      <c r="F37">
        <f t="shared" si="1"/>
        <v>0.96186092233615206</v>
      </c>
      <c r="G37">
        <v>8.4637629838136146</v>
      </c>
      <c r="I37" s="1">
        <f t="shared" si="2"/>
        <v>0.11364459569291428</v>
      </c>
    </row>
    <row r="38" spans="1:9" x14ac:dyDescent="0.2">
      <c r="A38">
        <v>34</v>
      </c>
      <c r="B38">
        <v>26</v>
      </c>
      <c r="C38" t="s">
        <v>33</v>
      </c>
      <c r="D38">
        <v>26.168800000000001</v>
      </c>
    </row>
    <row r="39" spans="1:9" x14ac:dyDescent="0.2">
      <c r="A39">
        <v>35</v>
      </c>
      <c r="B39">
        <v>27</v>
      </c>
      <c r="C39" t="s">
        <v>34</v>
      </c>
      <c r="D39">
        <v>25.423500000000001</v>
      </c>
      <c r="E39">
        <f t="shared" si="0"/>
        <v>25.48685</v>
      </c>
      <c r="F39">
        <f t="shared" si="1"/>
        <v>1.4884189729504584</v>
      </c>
      <c r="G39">
        <v>25.058116113136954</v>
      </c>
      <c r="I39" s="1">
        <f t="shared" si="2"/>
        <v>5.9398678106138261E-2</v>
      </c>
    </row>
    <row r="40" spans="1:9" x14ac:dyDescent="0.2">
      <c r="A40">
        <v>36</v>
      </c>
      <c r="B40">
        <v>27</v>
      </c>
      <c r="C40" t="s">
        <v>34</v>
      </c>
      <c r="D40">
        <v>25.5502</v>
      </c>
    </row>
    <row r="41" spans="1:9" x14ac:dyDescent="0.2">
      <c r="A41">
        <v>37</v>
      </c>
      <c r="B41" t="s">
        <v>14</v>
      </c>
      <c r="D41">
        <v>35.092500000000001</v>
      </c>
      <c r="E41">
        <f t="shared" si="0"/>
        <v>34.6877</v>
      </c>
      <c r="F41">
        <f t="shared" si="1"/>
        <v>4.6839229351806422E-3</v>
      </c>
      <c r="G41">
        <v>7.8901128067219457E-3</v>
      </c>
      <c r="I41" s="1">
        <f t="shared" si="2"/>
        <v>0.59364460938887909</v>
      </c>
    </row>
    <row r="42" spans="1:9" x14ac:dyDescent="0.2">
      <c r="A42">
        <v>38</v>
      </c>
      <c r="B42" t="s">
        <v>14</v>
      </c>
      <c r="D42">
        <v>34.282899999999998</v>
      </c>
    </row>
    <row r="43" spans="1:9" x14ac:dyDescent="0.2">
      <c r="A43">
        <v>39</v>
      </c>
      <c r="B43">
        <v>28</v>
      </c>
      <c r="C43" t="s">
        <v>35</v>
      </c>
      <c r="D43">
        <v>29.171399999999998</v>
      </c>
      <c r="E43">
        <f t="shared" si="0"/>
        <v>28.985700000000001</v>
      </c>
      <c r="F43">
        <f t="shared" si="1"/>
        <v>0.16643096127186413</v>
      </c>
      <c r="G43">
        <v>23.874557937141116</v>
      </c>
      <c r="I43" s="1">
        <f t="shared" si="2"/>
        <v>6.9710593892484685E-3</v>
      </c>
    </row>
    <row r="44" spans="1:9" x14ac:dyDescent="0.2">
      <c r="A44">
        <v>40</v>
      </c>
      <c r="B44">
        <v>28</v>
      </c>
      <c r="C44" t="s">
        <v>35</v>
      </c>
      <c r="D44">
        <v>28.8</v>
      </c>
    </row>
    <row r="45" spans="1:9" x14ac:dyDescent="0.2">
      <c r="A45">
        <v>41</v>
      </c>
      <c r="B45">
        <v>29</v>
      </c>
      <c r="C45" t="s">
        <v>36</v>
      </c>
      <c r="D45">
        <v>23.828900000000001</v>
      </c>
      <c r="E45">
        <f t="shared" si="0"/>
        <v>23.786100000000001</v>
      </c>
      <c r="F45">
        <f t="shared" si="1"/>
        <v>4.3175150854070408</v>
      </c>
      <c r="G45">
        <v>25.073476767856533</v>
      </c>
      <c r="I45" s="1">
        <f t="shared" si="2"/>
        <v>0.17219451157016921</v>
      </c>
    </row>
    <row r="46" spans="1:9" x14ac:dyDescent="0.2">
      <c r="A46">
        <v>42</v>
      </c>
      <c r="B46">
        <v>29</v>
      </c>
      <c r="C46" t="s">
        <v>36</v>
      </c>
      <c r="D46">
        <v>23.743300000000001</v>
      </c>
    </row>
    <row r="47" spans="1:9" x14ac:dyDescent="0.2">
      <c r="A47">
        <v>43</v>
      </c>
      <c r="B47">
        <v>30</v>
      </c>
      <c r="C47" t="s">
        <v>37</v>
      </c>
      <c r="D47">
        <v>24.645399999999999</v>
      </c>
      <c r="E47">
        <f t="shared" si="0"/>
        <v>24.36965</v>
      </c>
      <c r="F47">
        <f t="shared" si="1"/>
        <v>2.995994239035237</v>
      </c>
      <c r="G47">
        <v>24.676455790294749</v>
      </c>
      <c r="I47" s="1">
        <f t="shared" si="2"/>
        <v>0.12141104316178021</v>
      </c>
    </row>
    <row r="48" spans="1:9" x14ac:dyDescent="0.2">
      <c r="A48">
        <v>44</v>
      </c>
      <c r="B48">
        <v>30</v>
      </c>
      <c r="C48" t="s">
        <v>37</v>
      </c>
      <c r="D48">
        <v>24.093900000000001</v>
      </c>
    </row>
    <row r="49" spans="1:9" x14ac:dyDescent="0.2">
      <c r="A49">
        <v>45</v>
      </c>
      <c r="B49">
        <v>31</v>
      </c>
      <c r="C49" t="s">
        <v>38</v>
      </c>
      <c r="D49">
        <v>27.973700000000001</v>
      </c>
      <c r="E49">
        <f t="shared" si="0"/>
        <v>27.732050000000001</v>
      </c>
      <c r="F49">
        <f t="shared" si="1"/>
        <v>0.36488553705286841</v>
      </c>
      <c r="G49">
        <v>31.762075397136016</v>
      </c>
      <c r="I49" s="1">
        <f t="shared" si="2"/>
        <v>1.1488088624264462E-2</v>
      </c>
    </row>
    <row r="50" spans="1:9" x14ac:dyDescent="0.2">
      <c r="A50">
        <v>46</v>
      </c>
      <c r="B50">
        <v>31</v>
      </c>
      <c r="C50" t="s">
        <v>38</v>
      </c>
      <c r="D50">
        <v>27.490400000000001</v>
      </c>
    </row>
    <row r="51" spans="1:9" x14ac:dyDescent="0.2">
      <c r="A51">
        <v>47</v>
      </c>
      <c r="B51">
        <v>32</v>
      </c>
      <c r="C51" t="s">
        <v>39</v>
      </c>
      <c r="D51">
        <v>27.5318</v>
      </c>
      <c r="E51">
        <f t="shared" si="0"/>
        <v>27.000050000000002</v>
      </c>
      <c r="F51">
        <f t="shared" si="1"/>
        <v>0.57705820186535006</v>
      </c>
      <c r="G51">
        <v>6.2730796698400288</v>
      </c>
      <c r="I51" s="1">
        <f t="shared" si="2"/>
        <v>9.1989617896892695E-2</v>
      </c>
    </row>
    <row r="52" spans="1:9" x14ac:dyDescent="0.2">
      <c r="A52">
        <v>48</v>
      </c>
      <c r="B52">
        <v>32</v>
      </c>
      <c r="C52" t="s">
        <v>39</v>
      </c>
      <c r="D52">
        <v>26.468299999999999</v>
      </c>
    </row>
    <row r="53" spans="1:9" x14ac:dyDescent="0.2">
      <c r="A53">
        <v>49</v>
      </c>
      <c r="B53" t="s">
        <v>15</v>
      </c>
      <c r="G53">
        <v>3.2517662514193203E-4</v>
      </c>
      <c r="I53" s="1">
        <f t="shared" si="2"/>
        <v>0</v>
      </c>
    </row>
    <row r="54" spans="1:9" x14ac:dyDescent="0.2">
      <c r="A54">
        <v>50</v>
      </c>
      <c r="B54" t="s">
        <v>15</v>
      </c>
    </row>
    <row r="55" spans="1:9" x14ac:dyDescent="0.2">
      <c r="A55">
        <v>51</v>
      </c>
      <c r="B55">
        <v>33</v>
      </c>
      <c r="C55" t="s">
        <v>40</v>
      </c>
      <c r="D55">
        <v>25.090599999999998</v>
      </c>
      <c r="E55">
        <f t="shared" si="0"/>
        <v>24.694649999999999</v>
      </c>
      <c r="F55">
        <f t="shared" si="1"/>
        <v>2.444326360873486</v>
      </c>
      <c r="G55">
        <v>27.10282275082464</v>
      </c>
      <c r="I55" s="1">
        <f t="shared" si="2"/>
        <v>9.0187150738722008E-2</v>
      </c>
    </row>
    <row r="56" spans="1:9" x14ac:dyDescent="0.2">
      <c r="A56">
        <v>52</v>
      </c>
      <c r="B56">
        <v>33</v>
      </c>
      <c r="C56" t="s">
        <v>40</v>
      </c>
      <c r="D56">
        <v>24.2987</v>
      </c>
    </row>
    <row r="57" spans="1:9" x14ac:dyDescent="0.2">
      <c r="A57">
        <v>53</v>
      </c>
      <c r="B57">
        <v>34</v>
      </c>
      <c r="C57" t="s">
        <v>41</v>
      </c>
      <c r="D57">
        <v>27.7591</v>
      </c>
      <c r="E57">
        <f t="shared" si="0"/>
        <v>27.425000000000001</v>
      </c>
      <c r="F57">
        <f t="shared" si="1"/>
        <v>0.44223899890354973</v>
      </c>
      <c r="G57">
        <v>27.476816654708532</v>
      </c>
      <c r="I57" s="1">
        <f t="shared" si="2"/>
        <v>1.6094986710469824E-2</v>
      </c>
    </row>
    <row r="58" spans="1:9" x14ac:dyDescent="0.2">
      <c r="A58">
        <v>54</v>
      </c>
      <c r="B58">
        <v>34</v>
      </c>
      <c r="C58" t="s">
        <v>41</v>
      </c>
      <c r="D58">
        <v>27.090900000000001</v>
      </c>
    </row>
    <row r="59" spans="1:9" x14ac:dyDescent="0.2">
      <c r="A59">
        <v>55</v>
      </c>
      <c r="B59">
        <v>35</v>
      </c>
      <c r="C59" t="s">
        <v>42</v>
      </c>
      <c r="D59">
        <v>26.1082</v>
      </c>
      <c r="E59">
        <f t="shared" si="0"/>
        <v>26.263350000000003</v>
      </c>
      <c r="F59">
        <f t="shared" si="1"/>
        <v>0.91529422712336717</v>
      </c>
      <c r="G59">
        <v>10.282809677389487</v>
      </c>
      <c r="I59" s="1">
        <f t="shared" si="2"/>
        <v>8.9012075088385212E-2</v>
      </c>
    </row>
    <row r="60" spans="1:9" x14ac:dyDescent="0.2">
      <c r="A60">
        <v>56</v>
      </c>
      <c r="B60">
        <v>35</v>
      </c>
      <c r="C60" t="s">
        <v>42</v>
      </c>
      <c r="D60">
        <v>26.418500000000002</v>
      </c>
    </row>
    <row r="61" spans="1:9" x14ac:dyDescent="0.2">
      <c r="A61">
        <v>57</v>
      </c>
      <c r="B61">
        <v>36</v>
      </c>
      <c r="C61" t="s">
        <v>43</v>
      </c>
      <c r="D61">
        <v>25.000900000000001</v>
      </c>
      <c r="E61">
        <f t="shared" si="0"/>
        <v>24.9787</v>
      </c>
      <c r="F61">
        <f t="shared" si="1"/>
        <v>2.0460371434435611</v>
      </c>
      <c r="G61">
        <v>27.661121052550296</v>
      </c>
      <c r="I61" s="1">
        <f t="shared" si="2"/>
        <v>7.3967976191439314E-2</v>
      </c>
    </row>
    <row r="62" spans="1:9" x14ac:dyDescent="0.2">
      <c r="A62">
        <v>58</v>
      </c>
      <c r="B62">
        <v>36</v>
      </c>
      <c r="C62" t="s">
        <v>43</v>
      </c>
      <c r="D62">
        <v>24.956499999999998</v>
      </c>
    </row>
    <row r="63" spans="1:9" x14ac:dyDescent="0.2">
      <c r="A63">
        <v>59</v>
      </c>
      <c r="B63">
        <v>61</v>
      </c>
      <c r="C63" t="s">
        <v>44</v>
      </c>
      <c r="D63">
        <v>39.246400000000001</v>
      </c>
      <c r="E63">
        <f t="shared" si="0"/>
        <v>39.167149999999999</v>
      </c>
      <c r="F63">
        <f t="shared" si="1"/>
        <v>2.8343301180090301E-4</v>
      </c>
      <c r="G63">
        <v>6.2538199566547173E-2</v>
      </c>
      <c r="I63" s="1">
        <f t="shared" si="2"/>
        <v>4.5321581651755214E-3</v>
      </c>
    </row>
    <row r="64" spans="1:9" x14ac:dyDescent="0.2">
      <c r="A64">
        <v>60</v>
      </c>
      <c r="B64">
        <v>61</v>
      </c>
      <c r="C64" t="s">
        <v>44</v>
      </c>
      <c r="D64">
        <v>39.087899999999998</v>
      </c>
    </row>
    <row r="65" spans="1:9" x14ac:dyDescent="0.2">
      <c r="A65">
        <v>61</v>
      </c>
      <c r="B65">
        <v>50</v>
      </c>
      <c r="C65" t="s">
        <v>45</v>
      </c>
      <c r="D65">
        <v>27.915299999999998</v>
      </c>
      <c r="E65">
        <f t="shared" si="0"/>
        <v>27.617849999999997</v>
      </c>
      <c r="F65">
        <f t="shared" si="1"/>
        <v>0.39193373683254085</v>
      </c>
      <c r="G65">
        <v>5.597142879242563</v>
      </c>
      <c r="I65" s="1">
        <f t="shared" si="2"/>
        <v>7.0023893491455685E-2</v>
      </c>
    </row>
    <row r="66" spans="1:9" x14ac:dyDescent="0.2">
      <c r="A66">
        <v>62</v>
      </c>
      <c r="B66">
        <v>50</v>
      </c>
      <c r="C66" t="s">
        <v>45</v>
      </c>
      <c r="D66">
        <v>27.320399999999999</v>
      </c>
    </row>
    <row r="67" spans="1:9" x14ac:dyDescent="0.2">
      <c r="A67">
        <v>63</v>
      </c>
      <c r="B67">
        <v>51</v>
      </c>
      <c r="C67" t="s">
        <v>46</v>
      </c>
      <c r="D67">
        <v>26.9816</v>
      </c>
      <c r="E67">
        <f t="shared" si="0"/>
        <v>26.43825</v>
      </c>
      <c r="F67">
        <f t="shared" si="1"/>
        <v>0.82034725089845306</v>
      </c>
      <c r="G67">
        <v>18.280258864793964</v>
      </c>
      <c r="I67" s="1">
        <f t="shared" si="2"/>
        <v>4.487612877727698E-2</v>
      </c>
    </row>
    <row r="68" spans="1:9" x14ac:dyDescent="0.2">
      <c r="A68">
        <v>64</v>
      </c>
      <c r="B68">
        <v>51</v>
      </c>
      <c r="C68" t="s">
        <v>46</v>
      </c>
      <c r="D68">
        <v>25.8949</v>
      </c>
    </row>
    <row r="69" spans="1:9" x14ac:dyDescent="0.2">
      <c r="A69">
        <v>65</v>
      </c>
      <c r="B69">
        <v>52</v>
      </c>
      <c r="C69" t="s">
        <v>47</v>
      </c>
      <c r="D69">
        <v>33.523600000000002</v>
      </c>
      <c r="E69">
        <f t="shared" si="0"/>
        <v>32.932100000000005</v>
      </c>
      <c r="F69">
        <f t="shared" si="1"/>
        <v>1.4061593298524216E-2</v>
      </c>
      <c r="G69">
        <v>18.977594622354619</v>
      </c>
      <c r="I69" s="1">
        <f t="shared" si="2"/>
        <v>7.4095761756657989E-4</v>
      </c>
    </row>
    <row r="70" spans="1:9" x14ac:dyDescent="0.2">
      <c r="A70">
        <v>66</v>
      </c>
      <c r="B70">
        <v>52</v>
      </c>
      <c r="C70" t="s">
        <v>47</v>
      </c>
      <c r="D70">
        <v>32.340600000000002</v>
      </c>
    </row>
    <row r="71" spans="1:9" x14ac:dyDescent="0.2">
      <c r="A71">
        <v>67</v>
      </c>
      <c r="B71">
        <v>53</v>
      </c>
      <c r="C71" t="s">
        <v>48</v>
      </c>
      <c r="D71">
        <v>28.985900000000001</v>
      </c>
      <c r="E71">
        <f t="shared" ref="E71:E133" si="3">AVERAGE(D71,D72)</f>
        <v>28.583350000000003</v>
      </c>
      <c r="F71">
        <f t="shared" ref="F71:F99" si="4">EXP((E71-26.122)/-1.597)</f>
        <v>0.21411681188966031</v>
      </c>
      <c r="G71">
        <v>5.2923766091500886</v>
      </c>
      <c r="I71" s="1">
        <f t="shared" ref="I71:I99" si="5">(F71/G71)</f>
        <v>4.0457591683756927E-2</v>
      </c>
    </row>
    <row r="72" spans="1:9" x14ac:dyDescent="0.2">
      <c r="A72">
        <v>68</v>
      </c>
      <c r="B72">
        <v>53</v>
      </c>
      <c r="C72" t="s">
        <v>48</v>
      </c>
      <c r="D72">
        <v>28.180800000000001</v>
      </c>
    </row>
    <row r="73" spans="1:9" x14ac:dyDescent="0.2">
      <c r="A73">
        <v>69</v>
      </c>
      <c r="B73">
        <v>54</v>
      </c>
      <c r="C73" t="s">
        <v>49</v>
      </c>
      <c r="D73">
        <v>26.382300000000001</v>
      </c>
      <c r="E73">
        <f t="shared" si="3"/>
        <v>25.864699999999999</v>
      </c>
      <c r="F73">
        <f t="shared" si="4"/>
        <v>1.1748195835078623</v>
      </c>
      <c r="G73">
        <v>28.218340668258652</v>
      </c>
      <c r="I73" s="1">
        <f t="shared" si="5"/>
        <v>4.1633191594052731E-2</v>
      </c>
    </row>
    <row r="74" spans="1:9" x14ac:dyDescent="0.2">
      <c r="A74">
        <v>70</v>
      </c>
      <c r="B74">
        <v>54</v>
      </c>
      <c r="C74" t="s">
        <v>50</v>
      </c>
      <c r="D74">
        <v>25.347100000000001</v>
      </c>
    </row>
    <row r="75" spans="1:9" x14ac:dyDescent="0.2">
      <c r="A75">
        <v>71</v>
      </c>
      <c r="B75">
        <v>55</v>
      </c>
      <c r="C75" t="s">
        <v>51</v>
      </c>
      <c r="D75">
        <v>33.221299999999999</v>
      </c>
      <c r="E75">
        <f t="shared" si="3"/>
        <v>33.023849999999996</v>
      </c>
      <c r="F75">
        <f t="shared" si="4"/>
        <v>1.3276502319837175E-2</v>
      </c>
      <c r="G75">
        <v>21.402543054791604</v>
      </c>
      <c r="I75" s="1">
        <f t="shared" si="5"/>
        <v>6.2032358892345882E-4</v>
      </c>
    </row>
    <row r="76" spans="1:9" x14ac:dyDescent="0.2">
      <c r="A76">
        <v>72</v>
      </c>
      <c r="B76">
        <v>55</v>
      </c>
      <c r="C76" t="s">
        <v>51</v>
      </c>
      <c r="D76">
        <v>32.8264</v>
      </c>
    </row>
    <row r="77" spans="1:9" x14ac:dyDescent="0.2">
      <c r="A77">
        <v>73</v>
      </c>
      <c r="B77">
        <v>56</v>
      </c>
      <c r="C77" t="s">
        <v>52</v>
      </c>
      <c r="D77">
        <v>29.535399999999999</v>
      </c>
      <c r="E77">
        <f t="shared" si="3"/>
        <v>29.3888</v>
      </c>
      <c r="F77">
        <f t="shared" si="4"/>
        <v>0.12930446357030842</v>
      </c>
      <c r="G77">
        <v>0.6658351963960748</v>
      </c>
      <c r="I77" s="1">
        <f t="shared" si="5"/>
        <v>0.19419890127495021</v>
      </c>
    </row>
    <row r="78" spans="1:9" x14ac:dyDescent="0.2">
      <c r="A78">
        <v>74</v>
      </c>
      <c r="B78">
        <v>56</v>
      </c>
      <c r="C78" t="s">
        <v>52</v>
      </c>
      <c r="D78">
        <v>29.2422</v>
      </c>
    </row>
    <row r="79" spans="1:9" x14ac:dyDescent="0.2">
      <c r="A79">
        <v>75</v>
      </c>
      <c r="B79">
        <v>57</v>
      </c>
      <c r="C79" t="s">
        <v>53</v>
      </c>
      <c r="D79">
        <v>24.505099999999999</v>
      </c>
      <c r="E79">
        <f t="shared" si="3"/>
        <v>24.68835</v>
      </c>
      <c r="F79">
        <f t="shared" si="4"/>
        <v>2.4539880204170603</v>
      </c>
      <c r="G79">
        <v>9.9265095790178552</v>
      </c>
      <c r="I79" s="1">
        <f t="shared" si="5"/>
        <v>0.24721559989265249</v>
      </c>
    </row>
    <row r="80" spans="1:9" x14ac:dyDescent="0.2">
      <c r="A80">
        <v>76</v>
      </c>
      <c r="B80">
        <v>57</v>
      </c>
      <c r="C80" t="s">
        <v>53</v>
      </c>
      <c r="D80">
        <v>24.871600000000001</v>
      </c>
    </row>
    <row r="81" spans="1:9" x14ac:dyDescent="0.2">
      <c r="A81">
        <v>77</v>
      </c>
      <c r="B81">
        <v>58</v>
      </c>
      <c r="C81" t="s">
        <v>54</v>
      </c>
      <c r="D81">
        <v>31.026299999999999</v>
      </c>
      <c r="E81">
        <f t="shared" si="3"/>
        <v>30.689900000000002</v>
      </c>
      <c r="F81">
        <f t="shared" si="4"/>
        <v>5.7251549949722307E-2</v>
      </c>
      <c r="G81">
        <v>16.86117981982725</v>
      </c>
      <c r="I81" s="1">
        <f t="shared" si="5"/>
        <v>3.3954652379900229E-3</v>
      </c>
    </row>
    <row r="82" spans="1:9" x14ac:dyDescent="0.2">
      <c r="A82">
        <v>78</v>
      </c>
      <c r="B82">
        <v>58</v>
      </c>
      <c r="C82" t="s">
        <v>54</v>
      </c>
      <c r="D82">
        <v>30.3535</v>
      </c>
    </row>
    <row r="83" spans="1:9" x14ac:dyDescent="0.2">
      <c r="A83">
        <v>79</v>
      </c>
      <c r="B83">
        <v>59</v>
      </c>
      <c r="C83" t="s">
        <v>55</v>
      </c>
      <c r="G83">
        <v>2.909830921955044E-2</v>
      </c>
      <c r="I83" s="1">
        <f t="shared" si="5"/>
        <v>0</v>
      </c>
    </row>
    <row r="84" spans="1:9" x14ac:dyDescent="0.2">
      <c r="A84">
        <v>80</v>
      </c>
      <c r="B84">
        <v>59</v>
      </c>
      <c r="C84" t="s">
        <v>55</v>
      </c>
    </row>
    <row r="85" spans="1:9" x14ac:dyDescent="0.2">
      <c r="A85">
        <v>81</v>
      </c>
      <c r="B85">
        <v>60</v>
      </c>
      <c r="C85" t="s">
        <v>56</v>
      </c>
      <c r="D85">
        <v>27.713100000000001</v>
      </c>
      <c r="E85">
        <f t="shared" si="3"/>
        <v>27.495850000000001</v>
      </c>
      <c r="F85">
        <f t="shared" si="4"/>
        <v>0.42304815921140571</v>
      </c>
      <c r="G85">
        <v>15.155394572399903</v>
      </c>
      <c r="I85" s="1">
        <f t="shared" si="5"/>
        <v>2.791403134972386E-2</v>
      </c>
    </row>
    <row r="86" spans="1:9" x14ac:dyDescent="0.2">
      <c r="A86">
        <v>82</v>
      </c>
      <c r="B86">
        <v>60</v>
      </c>
      <c r="C86" t="s">
        <v>56</v>
      </c>
      <c r="D86">
        <v>27.278600000000001</v>
      </c>
    </row>
    <row r="87" spans="1:9" x14ac:dyDescent="0.2">
      <c r="A87">
        <v>83</v>
      </c>
      <c r="B87">
        <v>73</v>
      </c>
      <c r="C87" t="s">
        <v>57</v>
      </c>
      <c r="D87">
        <v>31.527100000000001</v>
      </c>
      <c r="E87">
        <f t="shared" si="3"/>
        <v>31.543849999999999</v>
      </c>
      <c r="F87">
        <f t="shared" si="4"/>
        <v>3.3539819102310048E-2</v>
      </c>
      <c r="G87">
        <v>3.6188488891909434</v>
      </c>
      <c r="I87" s="1">
        <f t="shared" si="5"/>
        <v>9.2680905252743116E-3</v>
      </c>
    </row>
    <row r="88" spans="1:9" x14ac:dyDescent="0.2">
      <c r="A88">
        <v>84</v>
      </c>
      <c r="B88">
        <v>73</v>
      </c>
      <c r="C88" t="s">
        <v>57</v>
      </c>
      <c r="D88">
        <v>31.560600000000001</v>
      </c>
    </row>
    <row r="89" spans="1:9" x14ac:dyDescent="0.2">
      <c r="A89">
        <v>85</v>
      </c>
      <c r="B89">
        <v>74</v>
      </c>
      <c r="C89" t="s">
        <v>58</v>
      </c>
      <c r="D89">
        <v>29.575800000000001</v>
      </c>
      <c r="E89">
        <f t="shared" si="3"/>
        <v>29.40475</v>
      </c>
      <c r="F89">
        <f t="shared" si="4"/>
        <v>0.12801946590018654</v>
      </c>
      <c r="G89">
        <v>6.8681666365381991E-2</v>
      </c>
      <c r="I89" s="1">
        <f t="shared" si="5"/>
        <v>1.8639539876497946</v>
      </c>
    </row>
    <row r="90" spans="1:9" x14ac:dyDescent="0.2">
      <c r="A90">
        <v>86</v>
      </c>
      <c r="B90">
        <v>74</v>
      </c>
      <c r="C90" t="s">
        <v>58</v>
      </c>
      <c r="D90">
        <v>29.233699999999999</v>
      </c>
    </row>
    <row r="91" spans="1:9" x14ac:dyDescent="0.2">
      <c r="A91">
        <v>87</v>
      </c>
      <c r="B91">
        <v>75</v>
      </c>
      <c r="C91" t="s">
        <v>59</v>
      </c>
      <c r="D91">
        <v>26.024999999999999</v>
      </c>
      <c r="E91">
        <f t="shared" si="3"/>
        <v>26.105550000000001</v>
      </c>
      <c r="F91">
        <f t="shared" si="4"/>
        <v>1.0103537969825553</v>
      </c>
      <c r="G91">
        <v>21.450289924146084</v>
      </c>
      <c r="I91" s="1">
        <f t="shared" si="5"/>
        <v>4.7102104472966776E-2</v>
      </c>
    </row>
    <row r="92" spans="1:9" x14ac:dyDescent="0.2">
      <c r="A92">
        <v>88</v>
      </c>
      <c r="B92">
        <v>75</v>
      </c>
      <c r="C92" t="s">
        <v>59</v>
      </c>
      <c r="D92">
        <v>26.1861</v>
      </c>
    </row>
    <row r="93" spans="1:9" x14ac:dyDescent="0.2">
      <c r="A93">
        <v>89</v>
      </c>
      <c r="B93">
        <v>76</v>
      </c>
      <c r="C93" t="s">
        <v>60</v>
      </c>
      <c r="D93">
        <v>31.988399999999999</v>
      </c>
      <c r="E93">
        <f t="shared" si="3"/>
        <v>31.763500000000001</v>
      </c>
      <c r="F93">
        <f t="shared" si="4"/>
        <v>2.9229960477750096E-2</v>
      </c>
      <c r="G93">
        <v>12.328602947060263</v>
      </c>
      <c r="I93" s="1">
        <f t="shared" si="5"/>
        <v>2.3709061442943082E-3</v>
      </c>
    </row>
    <row r="94" spans="1:9" x14ac:dyDescent="0.2">
      <c r="A94">
        <v>90</v>
      </c>
      <c r="B94">
        <v>76</v>
      </c>
      <c r="C94" t="s">
        <v>60</v>
      </c>
      <c r="D94">
        <v>31.538599999999999</v>
      </c>
    </row>
    <row r="95" spans="1:9" x14ac:dyDescent="0.2">
      <c r="A95">
        <v>91</v>
      </c>
      <c r="B95">
        <v>77</v>
      </c>
      <c r="C95" t="s">
        <v>61</v>
      </c>
      <c r="D95">
        <v>29.2653</v>
      </c>
      <c r="E95">
        <f t="shared" si="3"/>
        <v>29.6587</v>
      </c>
      <c r="F95">
        <f t="shared" si="4"/>
        <v>0.10919829209165377</v>
      </c>
      <c r="G95">
        <v>1.8738486715272997</v>
      </c>
      <c r="I95" s="1">
        <f t="shared" si="5"/>
        <v>5.8274872326083076E-2</v>
      </c>
    </row>
    <row r="96" spans="1:9" x14ac:dyDescent="0.2">
      <c r="A96">
        <v>92</v>
      </c>
      <c r="B96">
        <v>77</v>
      </c>
      <c r="C96" t="s">
        <v>61</v>
      </c>
      <c r="D96">
        <v>30.052099999999999</v>
      </c>
    </row>
    <row r="97" spans="1:15" x14ac:dyDescent="0.2">
      <c r="A97">
        <v>93</v>
      </c>
      <c r="B97">
        <v>78</v>
      </c>
      <c r="C97" t="s">
        <v>62</v>
      </c>
      <c r="D97">
        <v>26.314499999999999</v>
      </c>
      <c r="E97">
        <f t="shared" si="3"/>
        <v>26.201699999999999</v>
      </c>
      <c r="F97">
        <f t="shared" si="4"/>
        <v>0.95131877397772213</v>
      </c>
      <c r="G97">
        <v>24.569459262999544</v>
      </c>
      <c r="I97" s="1">
        <f t="shared" si="5"/>
        <v>3.8719564960485869E-2</v>
      </c>
    </row>
    <row r="98" spans="1:15" x14ac:dyDescent="0.2">
      <c r="A98">
        <v>94</v>
      </c>
      <c r="B98">
        <v>78</v>
      </c>
      <c r="C98" t="s">
        <v>62</v>
      </c>
      <c r="D98">
        <v>26.088899999999999</v>
      </c>
    </row>
    <row r="99" spans="1:15" x14ac:dyDescent="0.2">
      <c r="A99">
        <v>95</v>
      </c>
      <c r="B99">
        <v>79</v>
      </c>
      <c r="C99" t="s">
        <v>63</v>
      </c>
      <c r="D99">
        <v>31.5594</v>
      </c>
      <c r="E99">
        <f t="shared" si="3"/>
        <v>31.28575</v>
      </c>
      <c r="F99">
        <f t="shared" si="4"/>
        <v>3.9422979881539408E-2</v>
      </c>
      <c r="G99">
        <v>18.746941904139419</v>
      </c>
      <c r="I99" s="1">
        <f t="shared" si="5"/>
        <v>2.10290190704835E-3</v>
      </c>
    </row>
    <row r="100" spans="1:15" x14ac:dyDescent="0.2">
      <c r="A100">
        <v>96</v>
      </c>
      <c r="B100">
        <v>79</v>
      </c>
      <c r="C100" t="s">
        <v>63</v>
      </c>
      <c r="D100">
        <v>31.0121</v>
      </c>
    </row>
    <row r="101" spans="1:15" x14ac:dyDescent="0.2">
      <c r="A101" t="s">
        <v>0</v>
      </c>
      <c r="M101" t="s">
        <v>136</v>
      </c>
    </row>
    <row r="102" spans="1:15" x14ac:dyDescent="0.2">
      <c r="A102" t="s">
        <v>1</v>
      </c>
      <c r="B102" t="s">
        <v>2</v>
      </c>
      <c r="D102" t="s">
        <v>3</v>
      </c>
      <c r="F102" t="s">
        <v>5</v>
      </c>
      <c r="M102" t="s">
        <v>129</v>
      </c>
      <c r="N102">
        <v>5</v>
      </c>
      <c r="O102">
        <v>17.0779</v>
      </c>
    </row>
    <row r="103" spans="1:15" x14ac:dyDescent="0.2">
      <c r="A103" t="s">
        <v>16</v>
      </c>
      <c r="B103" t="s">
        <v>17</v>
      </c>
      <c r="D103">
        <v>3</v>
      </c>
      <c r="E103">
        <f t="shared" si="3"/>
        <v>3</v>
      </c>
      <c r="F103">
        <v>0.2</v>
      </c>
      <c r="M103" t="s">
        <v>130</v>
      </c>
      <c r="N103">
        <v>0.5</v>
      </c>
      <c r="O103">
        <v>21.141100000000002</v>
      </c>
    </row>
    <row r="104" spans="1:15" x14ac:dyDescent="0.2">
      <c r="A104" t="s">
        <v>8</v>
      </c>
      <c r="B104" t="s">
        <v>9</v>
      </c>
      <c r="D104" t="s">
        <v>10</v>
      </c>
      <c r="E104" t="s">
        <v>128</v>
      </c>
      <c r="F104" t="s">
        <v>137</v>
      </c>
      <c r="M104" t="s">
        <v>131</v>
      </c>
      <c r="N104">
        <v>0.05</v>
      </c>
      <c r="O104">
        <v>24.676549999999999</v>
      </c>
    </row>
    <row r="105" spans="1:15" x14ac:dyDescent="0.2">
      <c r="A105">
        <v>1</v>
      </c>
      <c r="B105" t="s">
        <v>11</v>
      </c>
      <c r="D105">
        <v>17.394600000000001</v>
      </c>
      <c r="E105">
        <f t="shared" si="3"/>
        <v>17.0779</v>
      </c>
      <c r="F105">
        <f>EXP((E105-19.704)/-1.795)</f>
        <v>4.3189328943499152</v>
      </c>
      <c r="M105" t="s">
        <v>132</v>
      </c>
      <c r="N105">
        <v>5.0000000000000001E-3</v>
      </c>
      <c r="O105">
        <v>28.39565</v>
      </c>
    </row>
    <row r="106" spans="1:15" x14ac:dyDescent="0.2">
      <c r="A106">
        <v>2</v>
      </c>
      <c r="B106" t="s">
        <v>11</v>
      </c>
      <c r="D106">
        <v>16.761199999999999</v>
      </c>
      <c r="M106" t="s">
        <v>133</v>
      </c>
      <c r="N106">
        <v>5.0000000000000001E-4</v>
      </c>
      <c r="O106">
        <v>34.119900000000001</v>
      </c>
    </row>
    <row r="107" spans="1:15" x14ac:dyDescent="0.2">
      <c r="A107">
        <v>3</v>
      </c>
      <c r="B107">
        <v>1</v>
      </c>
      <c r="C107" t="s">
        <v>20</v>
      </c>
      <c r="D107">
        <v>13.8714</v>
      </c>
      <c r="E107">
        <f t="shared" si="3"/>
        <v>13.8093</v>
      </c>
      <c r="F107">
        <f t="shared" ref="F107:F169" si="6">EXP((E107-19.704)/-1.795)</f>
        <v>26.681099524330754</v>
      </c>
    </row>
    <row r="108" spans="1:15" x14ac:dyDescent="0.2">
      <c r="A108">
        <v>4</v>
      </c>
      <c r="B108">
        <v>1</v>
      </c>
      <c r="C108" t="s">
        <v>20</v>
      </c>
      <c r="D108">
        <v>13.747199999999999</v>
      </c>
    </row>
    <row r="109" spans="1:15" x14ac:dyDescent="0.2">
      <c r="A109">
        <v>5</v>
      </c>
      <c r="B109">
        <v>2</v>
      </c>
      <c r="C109" t="s">
        <v>21</v>
      </c>
      <c r="D109">
        <v>13.695</v>
      </c>
      <c r="E109">
        <f t="shared" si="3"/>
        <v>13.670950000000001</v>
      </c>
      <c r="F109">
        <f t="shared" si="6"/>
        <v>28.818877485660845</v>
      </c>
    </row>
    <row r="110" spans="1:15" x14ac:dyDescent="0.2">
      <c r="A110">
        <v>6</v>
      </c>
      <c r="B110">
        <v>2</v>
      </c>
      <c r="C110" t="s">
        <v>21</v>
      </c>
      <c r="D110">
        <v>13.6469</v>
      </c>
    </row>
    <row r="111" spans="1:15" x14ac:dyDescent="0.2">
      <c r="A111">
        <v>7</v>
      </c>
      <c r="B111">
        <v>3</v>
      </c>
      <c r="C111" t="s">
        <v>22</v>
      </c>
      <c r="D111">
        <v>13.525700000000001</v>
      </c>
      <c r="E111">
        <f t="shared" si="3"/>
        <v>13.5113</v>
      </c>
      <c r="F111">
        <f t="shared" si="6"/>
        <v>31.499514872714833</v>
      </c>
    </row>
    <row r="112" spans="1:15" x14ac:dyDescent="0.2">
      <c r="A112">
        <v>8</v>
      </c>
      <c r="B112">
        <v>3</v>
      </c>
      <c r="C112" t="s">
        <v>22</v>
      </c>
      <c r="D112">
        <v>13.4969</v>
      </c>
    </row>
    <row r="113" spans="1:6" x14ac:dyDescent="0.2">
      <c r="A113">
        <v>9</v>
      </c>
      <c r="B113">
        <v>4</v>
      </c>
      <c r="C113" t="s">
        <v>23</v>
      </c>
      <c r="D113">
        <v>13.672700000000001</v>
      </c>
      <c r="E113">
        <f t="shared" si="3"/>
        <v>13.68525</v>
      </c>
      <c r="F113">
        <f t="shared" si="6"/>
        <v>28.59020186092647</v>
      </c>
    </row>
    <row r="114" spans="1:6" x14ac:dyDescent="0.2">
      <c r="A114">
        <v>10</v>
      </c>
      <c r="B114">
        <v>4</v>
      </c>
      <c r="C114" t="s">
        <v>23</v>
      </c>
      <c r="D114">
        <v>13.697800000000001</v>
      </c>
    </row>
    <row r="115" spans="1:6" x14ac:dyDescent="0.2">
      <c r="A115">
        <v>11</v>
      </c>
      <c r="B115">
        <v>5</v>
      </c>
      <c r="C115" t="s">
        <v>24</v>
      </c>
      <c r="D115">
        <v>14.2159</v>
      </c>
      <c r="E115">
        <f>AVERAGE(D115,D116)</f>
        <v>14.214749999999999</v>
      </c>
      <c r="F115">
        <f t="shared" si="6"/>
        <v>21.286604846241428</v>
      </c>
    </row>
    <row r="116" spans="1:6" x14ac:dyDescent="0.2">
      <c r="A116">
        <v>12</v>
      </c>
      <c r="B116">
        <v>5</v>
      </c>
      <c r="C116" t="s">
        <v>24</v>
      </c>
      <c r="D116">
        <v>14.2136</v>
      </c>
    </row>
    <row r="117" spans="1:6" x14ac:dyDescent="0.2">
      <c r="A117">
        <v>13</v>
      </c>
      <c r="B117" t="s">
        <v>12</v>
      </c>
      <c r="D117">
        <v>21.625900000000001</v>
      </c>
      <c r="E117">
        <f t="shared" si="3"/>
        <v>21.141100000000002</v>
      </c>
      <c r="F117">
        <f t="shared" si="6"/>
        <v>0.44905369367358805</v>
      </c>
    </row>
    <row r="118" spans="1:6" x14ac:dyDescent="0.2">
      <c r="A118">
        <v>14</v>
      </c>
      <c r="B118" t="s">
        <v>12</v>
      </c>
      <c r="D118">
        <v>20.656300000000002</v>
      </c>
    </row>
    <row r="119" spans="1:6" x14ac:dyDescent="0.2">
      <c r="A119">
        <v>15</v>
      </c>
      <c r="B119">
        <v>6</v>
      </c>
      <c r="C119" t="s">
        <v>25</v>
      </c>
      <c r="D119">
        <v>15.5143</v>
      </c>
      <c r="E119">
        <f t="shared" si="3"/>
        <v>15.4457</v>
      </c>
      <c r="F119">
        <f t="shared" si="6"/>
        <v>10.722153028805552</v>
      </c>
    </row>
    <row r="120" spans="1:6" x14ac:dyDescent="0.2">
      <c r="A120">
        <v>16</v>
      </c>
      <c r="B120">
        <v>6</v>
      </c>
      <c r="C120" t="s">
        <v>25</v>
      </c>
      <c r="D120">
        <v>15.3771</v>
      </c>
    </row>
    <row r="121" spans="1:6" x14ac:dyDescent="0.2">
      <c r="A121">
        <v>17</v>
      </c>
      <c r="B121">
        <v>7</v>
      </c>
      <c r="C121" t="s">
        <v>26</v>
      </c>
      <c r="D121">
        <v>15.122299999999999</v>
      </c>
      <c r="E121">
        <f t="shared" si="3"/>
        <v>15.06955</v>
      </c>
      <c r="F121">
        <f t="shared" si="6"/>
        <v>13.221790913615727</v>
      </c>
    </row>
    <row r="122" spans="1:6" x14ac:dyDescent="0.2">
      <c r="A122">
        <v>18</v>
      </c>
      <c r="B122">
        <v>7</v>
      </c>
      <c r="C122" t="s">
        <v>26</v>
      </c>
      <c r="D122">
        <v>15.0168</v>
      </c>
    </row>
    <row r="123" spans="1:6" x14ac:dyDescent="0.2">
      <c r="A123">
        <v>19</v>
      </c>
      <c r="B123">
        <v>8</v>
      </c>
      <c r="C123" t="s">
        <v>27</v>
      </c>
      <c r="D123">
        <v>17.3523</v>
      </c>
      <c r="E123">
        <f t="shared" si="3"/>
        <v>17.06625</v>
      </c>
      <c r="F123">
        <f t="shared" si="6"/>
        <v>4.3470550126576217</v>
      </c>
    </row>
    <row r="124" spans="1:6" x14ac:dyDescent="0.2">
      <c r="A124">
        <v>20</v>
      </c>
      <c r="B124">
        <v>8</v>
      </c>
      <c r="C124" t="s">
        <v>27</v>
      </c>
      <c r="D124">
        <v>16.780200000000001</v>
      </c>
    </row>
    <row r="125" spans="1:6" x14ac:dyDescent="0.2">
      <c r="A125">
        <v>21</v>
      </c>
      <c r="B125">
        <v>9</v>
      </c>
      <c r="C125" t="s">
        <v>28</v>
      </c>
      <c r="D125">
        <v>14.3888</v>
      </c>
      <c r="E125">
        <f t="shared" si="3"/>
        <v>14.41075</v>
      </c>
      <c r="F125">
        <f t="shared" si="6"/>
        <v>19.08467761269409</v>
      </c>
    </row>
    <row r="126" spans="1:6" x14ac:dyDescent="0.2">
      <c r="A126">
        <v>22</v>
      </c>
      <c r="B126">
        <v>9</v>
      </c>
      <c r="C126" t="s">
        <v>28</v>
      </c>
      <c r="D126">
        <v>14.432700000000001</v>
      </c>
    </row>
    <row r="127" spans="1:6" x14ac:dyDescent="0.2">
      <c r="A127">
        <v>23</v>
      </c>
      <c r="B127">
        <v>10</v>
      </c>
      <c r="C127" t="s">
        <v>29</v>
      </c>
      <c r="D127">
        <v>14.0038</v>
      </c>
      <c r="E127">
        <f t="shared" si="3"/>
        <v>14.04415</v>
      </c>
      <c r="F127">
        <f t="shared" si="6"/>
        <v>23.408981585458807</v>
      </c>
    </row>
    <row r="128" spans="1:6" x14ac:dyDescent="0.2">
      <c r="A128">
        <v>24</v>
      </c>
      <c r="B128">
        <v>10</v>
      </c>
      <c r="C128" t="s">
        <v>29</v>
      </c>
      <c r="D128">
        <v>14.0845</v>
      </c>
    </row>
    <row r="129" spans="1:6" x14ac:dyDescent="0.2">
      <c r="A129">
        <v>25</v>
      </c>
      <c r="B129" t="s">
        <v>13</v>
      </c>
      <c r="D129">
        <v>24.870200000000001</v>
      </c>
      <c r="E129">
        <f t="shared" si="3"/>
        <v>24.676549999999999</v>
      </c>
      <c r="F129">
        <f t="shared" si="6"/>
        <v>6.2648042619942224E-2</v>
      </c>
    </row>
    <row r="130" spans="1:6" x14ac:dyDescent="0.2">
      <c r="A130">
        <v>26</v>
      </c>
      <c r="B130" t="s">
        <v>13</v>
      </c>
      <c r="D130">
        <v>24.482900000000001</v>
      </c>
    </row>
    <row r="131" spans="1:6" x14ac:dyDescent="0.2">
      <c r="A131">
        <v>27</v>
      </c>
      <c r="B131">
        <v>11</v>
      </c>
      <c r="C131" t="s">
        <v>30</v>
      </c>
      <c r="D131">
        <v>18.9373</v>
      </c>
      <c r="E131">
        <f t="shared" si="3"/>
        <v>18.833500000000001</v>
      </c>
      <c r="F131">
        <f t="shared" si="6"/>
        <v>1.6241071477963984</v>
      </c>
    </row>
    <row r="132" spans="1:6" x14ac:dyDescent="0.2">
      <c r="A132">
        <v>28</v>
      </c>
      <c r="B132">
        <v>11</v>
      </c>
      <c r="C132" t="s">
        <v>30</v>
      </c>
      <c r="D132">
        <v>18.729700000000001</v>
      </c>
    </row>
    <row r="133" spans="1:6" x14ac:dyDescent="0.2">
      <c r="A133">
        <v>29</v>
      </c>
      <c r="B133">
        <v>12</v>
      </c>
      <c r="C133" t="s">
        <v>31</v>
      </c>
      <c r="D133">
        <v>13.696099999999999</v>
      </c>
      <c r="E133">
        <f t="shared" si="3"/>
        <v>13.661300000000001</v>
      </c>
      <c r="F133">
        <f t="shared" si="6"/>
        <v>28.974226262248372</v>
      </c>
    </row>
    <row r="134" spans="1:6" x14ac:dyDescent="0.2">
      <c r="A134">
        <v>30</v>
      </c>
      <c r="B134">
        <v>12</v>
      </c>
      <c r="C134" t="s">
        <v>31</v>
      </c>
      <c r="D134">
        <v>13.6265</v>
      </c>
    </row>
    <row r="135" spans="1:6" x14ac:dyDescent="0.2">
      <c r="A135">
        <v>31</v>
      </c>
      <c r="B135">
        <v>25</v>
      </c>
      <c r="C135" t="s">
        <v>32</v>
      </c>
      <c r="D135">
        <v>16.467099999999999</v>
      </c>
      <c r="E135">
        <f t="shared" ref="E135:E197" si="7">AVERAGE(D135,D136)</f>
        <v>16.42315</v>
      </c>
      <c r="F135">
        <f t="shared" si="6"/>
        <v>6.2200104557830409</v>
      </c>
    </row>
    <row r="136" spans="1:6" x14ac:dyDescent="0.2">
      <c r="A136">
        <v>32</v>
      </c>
      <c r="B136">
        <v>25</v>
      </c>
      <c r="C136" t="s">
        <v>32</v>
      </c>
      <c r="D136">
        <v>16.379200000000001</v>
      </c>
    </row>
    <row r="137" spans="1:6" x14ac:dyDescent="0.2">
      <c r="A137">
        <v>33</v>
      </c>
      <c r="B137">
        <v>26</v>
      </c>
      <c r="C137" t="s">
        <v>33</v>
      </c>
      <c r="D137">
        <v>15.930999999999999</v>
      </c>
      <c r="E137">
        <f t="shared" si="7"/>
        <v>15.870249999999999</v>
      </c>
      <c r="F137">
        <f t="shared" si="6"/>
        <v>8.4637629838136146</v>
      </c>
    </row>
    <row r="138" spans="1:6" x14ac:dyDescent="0.2">
      <c r="A138">
        <v>34</v>
      </c>
      <c r="B138">
        <v>26</v>
      </c>
      <c r="C138" t="s">
        <v>33</v>
      </c>
      <c r="D138">
        <v>15.8095</v>
      </c>
    </row>
    <row r="139" spans="1:6" x14ac:dyDescent="0.2">
      <c r="A139">
        <v>35</v>
      </c>
      <c r="B139">
        <v>27</v>
      </c>
      <c r="C139" t="s">
        <v>34</v>
      </c>
      <c r="D139">
        <v>13.922800000000001</v>
      </c>
      <c r="E139">
        <f t="shared" si="7"/>
        <v>13.921949999999999</v>
      </c>
      <c r="F139">
        <f t="shared" si="6"/>
        <v>25.058116113136954</v>
      </c>
    </row>
    <row r="140" spans="1:6" x14ac:dyDescent="0.2">
      <c r="A140">
        <v>36</v>
      </c>
      <c r="B140">
        <v>27</v>
      </c>
      <c r="C140" t="s">
        <v>34</v>
      </c>
      <c r="D140">
        <v>13.921099999999999</v>
      </c>
    </row>
    <row r="141" spans="1:6" x14ac:dyDescent="0.2">
      <c r="A141">
        <v>37</v>
      </c>
      <c r="B141" t="s">
        <v>14</v>
      </c>
      <c r="D141">
        <v>29.001000000000001</v>
      </c>
      <c r="E141">
        <f t="shared" si="7"/>
        <v>28.39565</v>
      </c>
      <c r="F141">
        <f t="shared" si="6"/>
        <v>7.8901128067219457E-3</v>
      </c>
    </row>
    <row r="142" spans="1:6" x14ac:dyDescent="0.2">
      <c r="A142">
        <v>38</v>
      </c>
      <c r="B142" t="s">
        <v>14</v>
      </c>
      <c r="D142">
        <v>27.790299999999998</v>
      </c>
    </row>
    <row r="143" spans="1:6" x14ac:dyDescent="0.2">
      <c r="A143">
        <v>39</v>
      </c>
      <c r="B143">
        <v>28</v>
      </c>
      <c r="C143" t="s">
        <v>35</v>
      </c>
      <c r="D143">
        <v>14.100300000000001</v>
      </c>
      <c r="E143">
        <f t="shared" si="7"/>
        <v>14.008800000000001</v>
      </c>
      <c r="F143">
        <f t="shared" si="6"/>
        <v>23.874557937141116</v>
      </c>
    </row>
    <row r="144" spans="1:6" x14ac:dyDescent="0.2">
      <c r="A144">
        <v>40</v>
      </c>
      <c r="B144">
        <v>28</v>
      </c>
      <c r="C144" t="s">
        <v>35</v>
      </c>
      <c r="D144">
        <v>13.917299999999999</v>
      </c>
    </row>
    <row r="145" spans="1:6" x14ac:dyDescent="0.2">
      <c r="A145">
        <v>41</v>
      </c>
      <c r="B145">
        <v>29</v>
      </c>
      <c r="C145" t="s">
        <v>36</v>
      </c>
      <c r="D145">
        <v>13.9215</v>
      </c>
      <c r="E145">
        <f t="shared" si="7"/>
        <v>13.92085</v>
      </c>
      <c r="F145">
        <f t="shared" si="6"/>
        <v>25.073476767856533</v>
      </c>
    </row>
    <row r="146" spans="1:6" x14ac:dyDescent="0.2">
      <c r="A146">
        <v>42</v>
      </c>
      <c r="B146">
        <v>29</v>
      </c>
      <c r="C146" t="s">
        <v>36</v>
      </c>
      <c r="D146">
        <v>13.920199999999999</v>
      </c>
    </row>
    <row r="147" spans="1:6" x14ac:dyDescent="0.2">
      <c r="A147">
        <v>43</v>
      </c>
      <c r="B147">
        <v>30</v>
      </c>
      <c r="C147" t="s">
        <v>37</v>
      </c>
      <c r="D147">
        <v>14.1175</v>
      </c>
      <c r="E147">
        <f t="shared" si="7"/>
        <v>13.9495</v>
      </c>
      <c r="F147">
        <f t="shared" si="6"/>
        <v>24.676455790294749</v>
      </c>
    </row>
    <row r="148" spans="1:6" x14ac:dyDescent="0.2">
      <c r="A148">
        <v>44</v>
      </c>
      <c r="B148">
        <v>30</v>
      </c>
      <c r="C148" t="s">
        <v>37</v>
      </c>
      <c r="D148">
        <v>13.781499999999999</v>
      </c>
    </row>
    <row r="149" spans="1:6" x14ac:dyDescent="0.2">
      <c r="A149">
        <v>45</v>
      </c>
      <c r="B149">
        <v>31</v>
      </c>
      <c r="C149" t="s">
        <v>38</v>
      </c>
      <c r="D149">
        <v>13.5921</v>
      </c>
      <c r="E149">
        <f t="shared" si="7"/>
        <v>13.496400000000001</v>
      </c>
      <c r="F149">
        <f t="shared" si="6"/>
        <v>31.762075397136016</v>
      </c>
    </row>
    <row r="150" spans="1:6" x14ac:dyDescent="0.2">
      <c r="A150">
        <v>46</v>
      </c>
      <c r="B150">
        <v>31</v>
      </c>
      <c r="C150" t="s">
        <v>38</v>
      </c>
      <c r="D150">
        <v>13.400700000000001</v>
      </c>
    </row>
    <row r="151" spans="1:6" x14ac:dyDescent="0.2">
      <c r="A151">
        <v>47</v>
      </c>
      <c r="B151">
        <v>32</v>
      </c>
      <c r="C151" t="s">
        <v>39</v>
      </c>
      <c r="D151">
        <v>16.7531</v>
      </c>
      <c r="E151">
        <f t="shared" si="7"/>
        <v>16.407899999999998</v>
      </c>
      <c r="F151">
        <f t="shared" si="6"/>
        <v>6.2730796698400288</v>
      </c>
    </row>
    <row r="152" spans="1:6" x14ac:dyDescent="0.2">
      <c r="A152">
        <v>48</v>
      </c>
      <c r="B152">
        <v>32</v>
      </c>
      <c r="C152" t="s">
        <v>39</v>
      </c>
      <c r="D152">
        <v>16.0627</v>
      </c>
    </row>
    <row r="153" spans="1:6" x14ac:dyDescent="0.2">
      <c r="A153">
        <v>49</v>
      </c>
      <c r="B153" t="s">
        <v>15</v>
      </c>
      <c r="D153">
        <v>33.995600000000003</v>
      </c>
      <c r="E153">
        <f t="shared" si="7"/>
        <v>34.119900000000001</v>
      </c>
      <c r="F153">
        <f t="shared" si="6"/>
        <v>3.2517662514193203E-4</v>
      </c>
    </row>
    <row r="154" spans="1:6" x14ac:dyDescent="0.2">
      <c r="A154">
        <v>50</v>
      </c>
      <c r="B154" t="s">
        <v>15</v>
      </c>
      <c r="D154">
        <v>34.244199999999999</v>
      </c>
    </row>
    <row r="155" spans="1:6" x14ac:dyDescent="0.2">
      <c r="A155">
        <v>51</v>
      </c>
      <c r="B155">
        <v>33</v>
      </c>
      <c r="C155" t="s">
        <v>40</v>
      </c>
      <c r="D155">
        <v>13.9879</v>
      </c>
      <c r="E155">
        <f t="shared" si="7"/>
        <v>13.78115</v>
      </c>
      <c r="F155">
        <f t="shared" si="6"/>
        <v>27.10282275082464</v>
      </c>
    </row>
    <row r="156" spans="1:6" x14ac:dyDescent="0.2">
      <c r="A156">
        <v>52</v>
      </c>
      <c r="B156">
        <v>33</v>
      </c>
      <c r="C156" t="s">
        <v>40</v>
      </c>
      <c r="D156">
        <v>13.574400000000001</v>
      </c>
    </row>
    <row r="157" spans="1:6" x14ac:dyDescent="0.2">
      <c r="A157">
        <v>53</v>
      </c>
      <c r="B157">
        <v>34</v>
      </c>
      <c r="C157" t="s">
        <v>41</v>
      </c>
      <c r="D157">
        <v>13.889900000000001</v>
      </c>
      <c r="E157">
        <f t="shared" si="7"/>
        <v>13.756550000000001</v>
      </c>
      <c r="F157">
        <f t="shared" si="6"/>
        <v>27.476816654708532</v>
      </c>
    </row>
    <row r="158" spans="1:6" x14ac:dyDescent="0.2">
      <c r="A158">
        <v>54</v>
      </c>
      <c r="B158">
        <v>34</v>
      </c>
      <c r="C158" t="s">
        <v>41</v>
      </c>
      <c r="D158">
        <v>13.623200000000001</v>
      </c>
    </row>
    <row r="159" spans="1:6" x14ac:dyDescent="0.2">
      <c r="A159">
        <v>55</v>
      </c>
      <c r="B159">
        <v>35</v>
      </c>
      <c r="C159" t="s">
        <v>42</v>
      </c>
      <c r="D159">
        <v>15.4558</v>
      </c>
      <c r="E159">
        <f t="shared" si="7"/>
        <v>15.520800000000001</v>
      </c>
      <c r="F159">
        <f t="shared" si="6"/>
        <v>10.282809677389487</v>
      </c>
    </row>
    <row r="160" spans="1:6" x14ac:dyDescent="0.2">
      <c r="A160">
        <v>56</v>
      </c>
      <c r="B160">
        <v>35</v>
      </c>
      <c r="C160" t="s">
        <v>42</v>
      </c>
      <c r="D160">
        <v>15.585800000000001</v>
      </c>
    </row>
    <row r="161" spans="1:6" x14ac:dyDescent="0.2">
      <c r="A161">
        <v>57</v>
      </c>
      <c r="B161">
        <v>36</v>
      </c>
      <c r="C161" t="s">
        <v>43</v>
      </c>
      <c r="D161">
        <v>13.767300000000001</v>
      </c>
      <c r="E161">
        <f t="shared" si="7"/>
        <v>13.74455</v>
      </c>
      <c r="F161">
        <f t="shared" si="6"/>
        <v>27.661121052550296</v>
      </c>
    </row>
    <row r="162" spans="1:6" x14ac:dyDescent="0.2">
      <c r="A162">
        <v>58</v>
      </c>
      <c r="B162">
        <v>36</v>
      </c>
      <c r="C162" t="s">
        <v>43</v>
      </c>
      <c r="D162">
        <v>13.7218</v>
      </c>
    </row>
    <row r="163" spans="1:6" x14ac:dyDescent="0.2">
      <c r="A163">
        <v>59</v>
      </c>
      <c r="B163">
        <v>61</v>
      </c>
      <c r="C163" t="s">
        <v>44</v>
      </c>
      <c r="D163">
        <v>24.928599999999999</v>
      </c>
      <c r="E163">
        <f t="shared" si="7"/>
        <v>24.6797</v>
      </c>
      <c r="F163">
        <f t="shared" si="6"/>
        <v>6.2538199566547173E-2</v>
      </c>
    </row>
    <row r="164" spans="1:6" x14ac:dyDescent="0.2">
      <c r="A164">
        <v>60</v>
      </c>
      <c r="B164">
        <v>61</v>
      </c>
      <c r="C164" t="s">
        <v>44</v>
      </c>
      <c r="D164">
        <v>24.430800000000001</v>
      </c>
    </row>
    <row r="165" spans="1:6" x14ac:dyDescent="0.2">
      <c r="A165">
        <v>61</v>
      </c>
      <c r="B165">
        <v>50</v>
      </c>
      <c r="C165" t="s">
        <v>45</v>
      </c>
      <c r="D165">
        <v>16.894200000000001</v>
      </c>
      <c r="E165">
        <f t="shared" si="7"/>
        <v>16.612549999999999</v>
      </c>
      <c r="F165">
        <f t="shared" si="6"/>
        <v>5.597142879242563</v>
      </c>
    </row>
    <row r="166" spans="1:6" x14ac:dyDescent="0.2">
      <c r="A166">
        <v>62</v>
      </c>
      <c r="B166">
        <v>50</v>
      </c>
      <c r="C166" t="s">
        <v>45</v>
      </c>
      <c r="D166">
        <v>16.3309</v>
      </c>
    </row>
    <row r="167" spans="1:6" x14ac:dyDescent="0.2">
      <c r="A167">
        <v>63</v>
      </c>
      <c r="B167">
        <v>51</v>
      </c>
      <c r="C167" t="s">
        <v>46</v>
      </c>
      <c r="D167">
        <v>14.7051</v>
      </c>
      <c r="E167">
        <f t="shared" si="7"/>
        <v>14.488050000000001</v>
      </c>
      <c r="F167">
        <f t="shared" si="6"/>
        <v>18.280258864793964</v>
      </c>
    </row>
    <row r="168" spans="1:6" x14ac:dyDescent="0.2">
      <c r="A168">
        <v>64</v>
      </c>
      <c r="B168">
        <v>51</v>
      </c>
      <c r="C168" t="s">
        <v>46</v>
      </c>
      <c r="D168">
        <v>14.271000000000001</v>
      </c>
    </row>
    <row r="169" spans="1:6" x14ac:dyDescent="0.2">
      <c r="A169">
        <v>65</v>
      </c>
      <c r="B169">
        <v>52</v>
      </c>
      <c r="C169" t="s">
        <v>47</v>
      </c>
      <c r="D169">
        <v>14.6454</v>
      </c>
      <c r="E169">
        <f t="shared" si="7"/>
        <v>14.420850000000002</v>
      </c>
      <c r="F169">
        <f t="shared" si="6"/>
        <v>18.977594622354619</v>
      </c>
    </row>
    <row r="170" spans="1:6" x14ac:dyDescent="0.2">
      <c r="A170">
        <v>66</v>
      </c>
      <c r="B170">
        <v>52</v>
      </c>
      <c r="C170" t="s">
        <v>47</v>
      </c>
      <c r="D170">
        <v>14.196300000000001</v>
      </c>
    </row>
    <row r="171" spans="1:6" x14ac:dyDescent="0.2">
      <c r="A171">
        <v>67</v>
      </c>
      <c r="B171">
        <v>53</v>
      </c>
      <c r="C171" t="s">
        <v>48</v>
      </c>
      <c r="D171">
        <v>17.026599999999998</v>
      </c>
      <c r="E171">
        <f t="shared" si="7"/>
        <v>16.713049999999999</v>
      </c>
      <c r="F171">
        <f t="shared" ref="F171:F199" si="8">EXP((E171-19.704)/-1.795)</f>
        <v>5.2923766091500886</v>
      </c>
    </row>
    <row r="172" spans="1:6" x14ac:dyDescent="0.2">
      <c r="A172">
        <v>68</v>
      </c>
      <c r="B172">
        <v>53</v>
      </c>
      <c r="C172" t="s">
        <v>48</v>
      </c>
      <c r="D172">
        <v>16.3995</v>
      </c>
    </row>
    <row r="173" spans="1:6" x14ac:dyDescent="0.2">
      <c r="A173">
        <v>69</v>
      </c>
      <c r="B173">
        <v>54</v>
      </c>
      <c r="C173" t="s">
        <v>49</v>
      </c>
      <c r="D173">
        <v>13.911899999999999</v>
      </c>
      <c r="E173">
        <f t="shared" si="7"/>
        <v>13.708749999999998</v>
      </c>
      <c r="F173">
        <f t="shared" si="8"/>
        <v>28.218340668258652</v>
      </c>
    </row>
    <row r="174" spans="1:6" x14ac:dyDescent="0.2">
      <c r="A174">
        <v>70</v>
      </c>
      <c r="B174">
        <v>54</v>
      </c>
      <c r="C174" t="s">
        <v>50</v>
      </c>
      <c r="D174">
        <v>13.505599999999999</v>
      </c>
    </row>
    <row r="175" spans="1:6" x14ac:dyDescent="0.2">
      <c r="A175">
        <v>71</v>
      </c>
      <c r="B175">
        <v>55</v>
      </c>
      <c r="C175" t="s">
        <v>51</v>
      </c>
      <c r="D175">
        <v>14.265700000000001</v>
      </c>
      <c r="E175">
        <f t="shared" si="7"/>
        <v>14.205</v>
      </c>
      <c r="F175">
        <f t="shared" si="8"/>
        <v>21.402543054791604</v>
      </c>
    </row>
    <row r="176" spans="1:6" x14ac:dyDescent="0.2">
      <c r="A176">
        <v>72</v>
      </c>
      <c r="B176">
        <v>55</v>
      </c>
      <c r="C176" t="s">
        <v>51</v>
      </c>
      <c r="D176">
        <v>14.144299999999999</v>
      </c>
    </row>
    <row r="177" spans="1:6" x14ac:dyDescent="0.2">
      <c r="A177">
        <v>73</v>
      </c>
      <c r="B177">
        <v>56</v>
      </c>
      <c r="C177" t="s">
        <v>52</v>
      </c>
      <c r="D177">
        <v>20.504899999999999</v>
      </c>
      <c r="E177">
        <f t="shared" si="7"/>
        <v>20.434049999999999</v>
      </c>
      <c r="F177">
        <f t="shared" si="8"/>
        <v>0.6658351963960748</v>
      </c>
    </row>
    <row r="178" spans="1:6" x14ac:dyDescent="0.2">
      <c r="A178">
        <v>74</v>
      </c>
      <c r="B178">
        <v>56</v>
      </c>
      <c r="C178" t="s">
        <v>52</v>
      </c>
      <c r="D178">
        <v>20.363199999999999</v>
      </c>
    </row>
    <row r="179" spans="1:6" x14ac:dyDescent="0.2">
      <c r="A179">
        <v>75</v>
      </c>
      <c r="B179">
        <v>57</v>
      </c>
      <c r="C179" t="s">
        <v>53</v>
      </c>
      <c r="D179">
        <v>15.5494</v>
      </c>
      <c r="E179">
        <f t="shared" si="7"/>
        <v>15.584099999999999</v>
      </c>
      <c r="F179">
        <f t="shared" si="8"/>
        <v>9.9265095790178552</v>
      </c>
    </row>
    <row r="180" spans="1:6" x14ac:dyDescent="0.2">
      <c r="A180">
        <v>76</v>
      </c>
      <c r="B180">
        <v>57</v>
      </c>
      <c r="C180" t="s">
        <v>53</v>
      </c>
      <c r="D180">
        <v>15.6188</v>
      </c>
    </row>
    <row r="181" spans="1:6" x14ac:dyDescent="0.2">
      <c r="A181">
        <v>77</v>
      </c>
      <c r="B181">
        <v>58</v>
      </c>
      <c r="C181" t="s">
        <v>54</v>
      </c>
      <c r="D181">
        <v>14.804399999999999</v>
      </c>
      <c r="E181">
        <f t="shared" si="7"/>
        <v>14.633099999999999</v>
      </c>
      <c r="F181">
        <f t="shared" si="8"/>
        <v>16.86117981982725</v>
      </c>
    </row>
    <row r="182" spans="1:6" x14ac:dyDescent="0.2">
      <c r="A182">
        <v>78</v>
      </c>
      <c r="B182">
        <v>58</v>
      </c>
      <c r="C182" t="s">
        <v>54</v>
      </c>
      <c r="D182">
        <v>14.4618</v>
      </c>
    </row>
    <row r="183" spans="1:6" x14ac:dyDescent="0.2">
      <c r="A183">
        <v>79</v>
      </c>
      <c r="B183">
        <v>59</v>
      </c>
      <c r="C183" t="s">
        <v>55</v>
      </c>
      <c r="D183">
        <v>26.130199999999999</v>
      </c>
      <c r="E183">
        <f t="shared" si="7"/>
        <v>26.053049999999999</v>
      </c>
      <c r="F183">
        <f t="shared" si="8"/>
        <v>2.909830921955044E-2</v>
      </c>
    </row>
    <row r="184" spans="1:6" x14ac:dyDescent="0.2">
      <c r="A184">
        <v>80</v>
      </c>
      <c r="B184">
        <v>59</v>
      </c>
      <c r="C184" t="s">
        <v>55</v>
      </c>
      <c r="D184">
        <v>25.975899999999999</v>
      </c>
    </row>
    <row r="185" spans="1:6" x14ac:dyDescent="0.2">
      <c r="A185">
        <v>81</v>
      </c>
      <c r="B185">
        <v>60</v>
      </c>
      <c r="C185" t="s">
        <v>56</v>
      </c>
      <c r="D185">
        <v>15.082000000000001</v>
      </c>
      <c r="E185">
        <f t="shared" si="7"/>
        <v>14.82455</v>
      </c>
      <c r="F185">
        <f t="shared" si="8"/>
        <v>15.155394572399903</v>
      </c>
    </row>
    <row r="186" spans="1:6" x14ac:dyDescent="0.2">
      <c r="A186">
        <v>82</v>
      </c>
      <c r="B186">
        <v>60</v>
      </c>
      <c r="C186" t="s">
        <v>56</v>
      </c>
      <c r="D186">
        <v>14.5671</v>
      </c>
    </row>
    <row r="187" spans="1:6" x14ac:dyDescent="0.2">
      <c r="A187">
        <v>83</v>
      </c>
      <c r="B187">
        <v>73</v>
      </c>
      <c r="C187" t="s">
        <v>57</v>
      </c>
      <c r="D187">
        <v>17.485099999999999</v>
      </c>
      <c r="E187">
        <f t="shared" si="7"/>
        <v>17.395350000000001</v>
      </c>
      <c r="F187">
        <f t="shared" si="8"/>
        <v>3.6188488891909434</v>
      </c>
    </row>
    <row r="188" spans="1:6" x14ac:dyDescent="0.2">
      <c r="A188">
        <v>84</v>
      </c>
      <c r="B188">
        <v>73</v>
      </c>
      <c r="C188" t="s">
        <v>57</v>
      </c>
      <c r="D188">
        <v>17.305599999999998</v>
      </c>
    </row>
    <row r="189" spans="1:6" x14ac:dyDescent="0.2">
      <c r="A189">
        <v>85</v>
      </c>
      <c r="B189">
        <v>74</v>
      </c>
      <c r="C189" t="s">
        <v>58</v>
      </c>
      <c r="D189">
        <v>24.846599999999999</v>
      </c>
      <c r="E189">
        <f t="shared" si="7"/>
        <v>24.511499999999998</v>
      </c>
      <c r="F189">
        <f t="shared" si="8"/>
        <v>6.8681666365381991E-2</v>
      </c>
    </row>
    <row r="190" spans="1:6" x14ac:dyDescent="0.2">
      <c r="A190">
        <v>86</v>
      </c>
      <c r="B190">
        <v>74</v>
      </c>
      <c r="C190" t="s">
        <v>58</v>
      </c>
      <c r="D190">
        <v>24.176400000000001</v>
      </c>
    </row>
    <row r="191" spans="1:6" x14ac:dyDescent="0.2">
      <c r="A191">
        <v>87</v>
      </c>
      <c r="B191">
        <v>75</v>
      </c>
      <c r="C191" t="s">
        <v>59</v>
      </c>
      <c r="D191">
        <v>14.243399999999999</v>
      </c>
      <c r="E191">
        <f t="shared" si="7"/>
        <v>14.201000000000001</v>
      </c>
      <c r="F191">
        <f t="shared" si="8"/>
        <v>21.450289924146084</v>
      </c>
    </row>
    <row r="192" spans="1:6" x14ac:dyDescent="0.2">
      <c r="A192">
        <v>88</v>
      </c>
      <c r="B192">
        <v>75</v>
      </c>
      <c r="C192" t="s">
        <v>59</v>
      </c>
      <c r="D192">
        <v>14.1586</v>
      </c>
    </row>
    <row r="193" spans="1:15" x14ac:dyDescent="0.2">
      <c r="A193">
        <v>89</v>
      </c>
      <c r="B193">
        <v>76</v>
      </c>
      <c r="C193" t="s">
        <v>60</v>
      </c>
      <c r="D193">
        <v>15.1944</v>
      </c>
      <c r="E193">
        <f t="shared" si="7"/>
        <v>15.1951</v>
      </c>
      <c r="F193">
        <f t="shared" si="8"/>
        <v>12.328602947060263</v>
      </c>
    </row>
    <row r="194" spans="1:15" x14ac:dyDescent="0.2">
      <c r="A194">
        <v>90</v>
      </c>
      <c r="B194">
        <v>76</v>
      </c>
      <c r="C194" t="s">
        <v>60</v>
      </c>
      <c r="D194">
        <v>15.1958</v>
      </c>
    </row>
    <row r="195" spans="1:15" x14ac:dyDescent="0.2">
      <c r="A195">
        <v>91</v>
      </c>
      <c r="B195">
        <v>77</v>
      </c>
      <c r="C195" t="s">
        <v>61</v>
      </c>
      <c r="D195">
        <v>18.510100000000001</v>
      </c>
      <c r="E195">
        <f t="shared" si="7"/>
        <v>18.576750000000001</v>
      </c>
      <c r="F195">
        <f t="shared" si="8"/>
        <v>1.8738486715272997</v>
      </c>
    </row>
    <row r="196" spans="1:15" x14ac:dyDescent="0.2">
      <c r="A196">
        <v>92</v>
      </c>
      <c r="B196">
        <v>77</v>
      </c>
      <c r="C196" t="s">
        <v>61</v>
      </c>
      <c r="D196">
        <v>18.6434</v>
      </c>
    </row>
    <row r="197" spans="1:15" x14ac:dyDescent="0.2">
      <c r="A197">
        <v>93</v>
      </c>
      <c r="B197">
        <v>78</v>
      </c>
      <c r="C197" t="s">
        <v>62</v>
      </c>
      <c r="D197">
        <v>14.0235</v>
      </c>
      <c r="E197">
        <f t="shared" si="7"/>
        <v>13.9573</v>
      </c>
      <c r="F197">
        <f t="shared" si="8"/>
        <v>24.569459262999544</v>
      </c>
    </row>
    <row r="198" spans="1:15" x14ac:dyDescent="0.2">
      <c r="A198">
        <v>94</v>
      </c>
      <c r="B198">
        <v>78</v>
      </c>
      <c r="C198" t="s">
        <v>62</v>
      </c>
      <c r="D198">
        <v>13.8911</v>
      </c>
    </row>
    <row r="199" spans="1:15" x14ac:dyDescent="0.2">
      <c r="A199">
        <v>95</v>
      </c>
      <c r="B199">
        <v>79</v>
      </c>
      <c r="C199" t="s">
        <v>63</v>
      </c>
      <c r="D199">
        <v>14.7819</v>
      </c>
      <c r="E199">
        <f t="shared" ref="E199:E261" si="9">AVERAGE(D199,D200)</f>
        <v>14.4428</v>
      </c>
      <c r="F199">
        <f t="shared" si="8"/>
        <v>18.746941904139419</v>
      </c>
    </row>
    <row r="200" spans="1:15" x14ac:dyDescent="0.2">
      <c r="A200">
        <v>96</v>
      </c>
      <c r="B200">
        <v>79</v>
      </c>
      <c r="C200" t="s">
        <v>63</v>
      </c>
      <c r="D200">
        <v>14.1037</v>
      </c>
    </row>
    <row r="201" spans="1:15" x14ac:dyDescent="0.2">
      <c r="A201" t="s">
        <v>18</v>
      </c>
      <c r="M201" t="s">
        <v>139</v>
      </c>
    </row>
    <row r="202" spans="1:15" x14ac:dyDescent="0.2">
      <c r="A202" t="s">
        <v>1</v>
      </c>
      <c r="B202" t="s">
        <v>2</v>
      </c>
      <c r="D202" t="s">
        <v>3</v>
      </c>
      <c r="F202" t="s">
        <v>5</v>
      </c>
      <c r="M202" t="s">
        <v>129</v>
      </c>
      <c r="N202">
        <v>5</v>
      </c>
      <c r="O202">
        <v>24.345550000000003</v>
      </c>
    </row>
    <row r="203" spans="1:15" x14ac:dyDescent="0.2">
      <c r="A203" t="s">
        <v>6</v>
      </c>
      <c r="B203" t="s">
        <v>7</v>
      </c>
      <c r="D203">
        <v>3</v>
      </c>
      <c r="E203">
        <f t="shared" si="9"/>
        <v>3</v>
      </c>
      <c r="F203">
        <v>0.2</v>
      </c>
      <c r="M203" t="s">
        <v>130</v>
      </c>
      <c r="N203">
        <v>0.5</v>
      </c>
      <c r="O203">
        <v>28.097850000000001</v>
      </c>
    </row>
    <row r="204" spans="1:15" x14ac:dyDescent="0.2">
      <c r="A204" t="s">
        <v>8</v>
      </c>
      <c r="B204" t="s">
        <v>9</v>
      </c>
      <c r="D204" t="s">
        <v>10</v>
      </c>
      <c r="E204" t="s">
        <v>128</v>
      </c>
      <c r="F204" t="s">
        <v>140</v>
      </c>
      <c r="G204" t="s">
        <v>137</v>
      </c>
      <c r="I204" s="1" t="s">
        <v>138</v>
      </c>
      <c r="M204" t="s">
        <v>131</v>
      </c>
      <c r="N204">
        <v>0.05</v>
      </c>
      <c r="O204">
        <v>31.640750000000001</v>
      </c>
    </row>
    <row r="205" spans="1:15" x14ac:dyDescent="0.2">
      <c r="A205">
        <v>1</v>
      </c>
      <c r="B205" t="s">
        <v>11</v>
      </c>
      <c r="D205">
        <v>24.601500000000001</v>
      </c>
      <c r="E205">
        <f t="shared" si="9"/>
        <v>24.345550000000003</v>
      </c>
      <c r="F205">
        <f>EXP((E205-26.933)/-1.624)</f>
        <v>4.9197483910329121</v>
      </c>
      <c r="G205">
        <v>6.26063207310695</v>
      </c>
      <c r="I205" s="1">
        <f>(F205/G205)</f>
        <v>0.78582295422950788</v>
      </c>
      <c r="M205" t="s">
        <v>132</v>
      </c>
      <c r="N205">
        <v>5.0000000000000001E-3</v>
      </c>
      <c r="O205">
        <v>35.627250000000004</v>
      </c>
    </row>
    <row r="206" spans="1:15" x14ac:dyDescent="0.2">
      <c r="A206">
        <v>2</v>
      </c>
      <c r="B206" t="s">
        <v>11</v>
      </c>
      <c r="D206">
        <v>24.089600000000001</v>
      </c>
      <c r="M206" t="s">
        <v>133</v>
      </c>
      <c r="N206">
        <v>5.0000000000000001E-4</v>
      </c>
    </row>
    <row r="207" spans="1:15" x14ac:dyDescent="0.2">
      <c r="A207">
        <v>3</v>
      </c>
      <c r="B207">
        <v>13</v>
      </c>
      <c r="C207" t="s">
        <v>64</v>
      </c>
      <c r="D207">
        <v>34.437100000000001</v>
      </c>
      <c r="E207">
        <f t="shared" si="9"/>
        <v>34.344650000000001</v>
      </c>
      <c r="F207">
        <f t="shared" ref="F207:F269" si="10">EXP((E207-26.933)/-1.624)</f>
        <v>1.0422129555327149E-2</v>
      </c>
      <c r="G207">
        <v>4.1522160203132277</v>
      </c>
      <c r="I207" s="1">
        <f t="shared" ref="I207:I269" si="11">(F207/G207)</f>
        <v>2.5100162188914591E-3</v>
      </c>
    </row>
    <row r="208" spans="1:15" x14ac:dyDescent="0.2">
      <c r="A208">
        <v>4</v>
      </c>
      <c r="B208">
        <v>13</v>
      </c>
      <c r="C208" t="s">
        <v>65</v>
      </c>
      <c r="D208">
        <v>34.252200000000002</v>
      </c>
    </row>
    <row r="209" spans="1:9" x14ac:dyDescent="0.2">
      <c r="A209">
        <v>5</v>
      </c>
      <c r="B209">
        <v>14</v>
      </c>
      <c r="C209" t="s">
        <v>66</v>
      </c>
      <c r="D209">
        <v>30.1159</v>
      </c>
      <c r="E209">
        <f t="shared" si="9"/>
        <v>30.093249999999998</v>
      </c>
      <c r="F209">
        <f t="shared" si="10"/>
        <v>0.14284905741265363</v>
      </c>
      <c r="G209">
        <v>1.0461448344202582</v>
      </c>
      <c r="I209" s="1">
        <f t="shared" si="11"/>
        <v>0.13654806936155858</v>
      </c>
    </row>
    <row r="210" spans="1:9" x14ac:dyDescent="0.2">
      <c r="A210">
        <v>6</v>
      </c>
      <c r="B210">
        <v>14</v>
      </c>
      <c r="C210" t="s">
        <v>66</v>
      </c>
      <c r="D210">
        <v>30.070599999999999</v>
      </c>
    </row>
    <row r="211" spans="1:9" x14ac:dyDescent="0.2">
      <c r="A211">
        <v>7</v>
      </c>
      <c r="B211">
        <v>15</v>
      </c>
      <c r="C211" t="s">
        <v>67</v>
      </c>
      <c r="D211">
        <v>30.897500000000001</v>
      </c>
      <c r="E211">
        <f t="shared" si="9"/>
        <v>30.899250000000002</v>
      </c>
      <c r="F211">
        <f t="shared" si="10"/>
        <v>8.6963032233407678E-2</v>
      </c>
      <c r="G211">
        <v>9.733616585681612E-2</v>
      </c>
      <c r="I211" s="1">
        <f t="shared" si="11"/>
        <v>0.89342981067625393</v>
      </c>
    </row>
    <row r="212" spans="1:9" x14ac:dyDescent="0.2">
      <c r="A212">
        <v>8</v>
      </c>
      <c r="B212">
        <v>15</v>
      </c>
      <c r="C212" t="s">
        <v>67</v>
      </c>
      <c r="D212">
        <v>30.901</v>
      </c>
    </row>
    <row r="213" spans="1:9" x14ac:dyDescent="0.2">
      <c r="A213">
        <v>9</v>
      </c>
      <c r="B213">
        <v>16</v>
      </c>
      <c r="C213" t="s">
        <v>68</v>
      </c>
      <c r="D213">
        <v>33.155000000000001</v>
      </c>
      <c r="E213">
        <f t="shared" si="9"/>
        <v>33.455150000000003</v>
      </c>
      <c r="F213">
        <f t="shared" si="10"/>
        <v>1.8023078260049612E-2</v>
      </c>
      <c r="G213">
        <v>2.1077541635991697</v>
      </c>
      <c r="I213" s="1">
        <f t="shared" si="11"/>
        <v>8.5508445772791986E-3</v>
      </c>
    </row>
    <row r="214" spans="1:9" x14ac:dyDescent="0.2">
      <c r="A214">
        <v>10</v>
      </c>
      <c r="B214">
        <v>16</v>
      </c>
      <c r="C214" t="s">
        <v>68</v>
      </c>
      <c r="D214">
        <v>33.755299999999998</v>
      </c>
    </row>
    <row r="215" spans="1:9" x14ac:dyDescent="0.2">
      <c r="A215">
        <v>11</v>
      </c>
      <c r="B215">
        <v>17</v>
      </c>
      <c r="C215" t="s">
        <v>69</v>
      </c>
      <c r="D215">
        <v>27.266500000000001</v>
      </c>
      <c r="E215">
        <f t="shared" si="9"/>
        <v>27.311300000000003</v>
      </c>
      <c r="F215">
        <f t="shared" si="10"/>
        <v>0.79219845049049797</v>
      </c>
      <c r="G215">
        <v>5.931561734288274</v>
      </c>
      <c r="I215" s="1">
        <f t="shared" si="11"/>
        <v>0.13355647061904069</v>
      </c>
    </row>
    <row r="216" spans="1:9" x14ac:dyDescent="0.2">
      <c r="A216">
        <v>12</v>
      </c>
      <c r="B216">
        <v>17</v>
      </c>
      <c r="C216" t="s">
        <v>69</v>
      </c>
      <c r="D216">
        <v>27.356100000000001</v>
      </c>
    </row>
    <row r="217" spans="1:9" x14ac:dyDescent="0.2">
      <c r="A217">
        <v>13</v>
      </c>
      <c r="B217" t="s">
        <v>12</v>
      </c>
      <c r="D217">
        <v>28.853100000000001</v>
      </c>
      <c r="E217">
        <f t="shared" si="9"/>
        <v>28.097850000000001</v>
      </c>
      <c r="F217">
        <f t="shared" si="10"/>
        <v>0.4880818472158846</v>
      </c>
      <c r="G217">
        <v>0.48670560462483531</v>
      </c>
      <c r="I217" s="1">
        <f t="shared" si="11"/>
        <v>1.0028276694946017</v>
      </c>
    </row>
    <row r="218" spans="1:9" x14ac:dyDescent="0.2">
      <c r="A218">
        <v>14</v>
      </c>
      <c r="B218" t="s">
        <v>12</v>
      </c>
      <c r="D218">
        <v>27.342600000000001</v>
      </c>
    </row>
    <row r="219" spans="1:9" x14ac:dyDescent="0.2">
      <c r="A219">
        <v>15</v>
      </c>
      <c r="B219">
        <v>18</v>
      </c>
      <c r="C219" t="s">
        <v>70</v>
      </c>
      <c r="D219">
        <v>25.994599999999998</v>
      </c>
      <c r="E219">
        <f t="shared" si="9"/>
        <v>25.8324</v>
      </c>
      <c r="F219">
        <f t="shared" si="10"/>
        <v>1.9693614627134526</v>
      </c>
      <c r="G219">
        <v>45.193734792872831</v>
      </c>
      <c r="I219" s="1">
        <f t="shared" si="11"/>
        <v>4.357598396634451E-2</v>
      </c>
    </row>
    <row r="220" spans="1:9" x14ac:dyDescent="0.2">
      <c r="A220">
        <v>16</v>
      </c>
      <c r="B220">
        <v>18</v>
      </c>
      <c r="C220" t="s">
        <v>70</v>
      </c>
      <c r="D220">
        <v>25.670200000000001</v>
      </c>
    </row>
    <row r="221" spans="1:9" x14ac:dyDescent="0.2">
      <c r="A221">
        <v>17</v>
      </c>
      <c r="B221">
        <v>19</v>
      </c>
      <c r="C221" t="s">
        <v>71</v>
      </c>
      <c r="D221">
        <v>29.386199999999999</v>
      </c>
      <c r="E221">
        <f t="shared" si="9"/>
        <v>29.292400000000001</v>
      </c>
      <c r="F221">
        <f t="shared" si="10"/>
        <v>0.23390680496963595</v>
      </c>
      <c r="G221">
        <v>22.790091965507976</v>
      </c>
      <c r="I221" s="1">
        <f t="shared" si="11"/>
        <v>1.0263530543169632E-2</v>
      </c>
    </row>
    <row r="222" spans="1:9" x14ac:dyDescent="0.2">
      <c r="A222">
        <v>18</v>
      </c>
      <c r="B222">
        <v>19</v>
      </c>
      <c r="C222" t="s">
        <v>72</v>
      </c>
      <c r="D222">
        <v>29.198599999999999</v>
      </c>
    </row>
    <row r="223" spans="1:9" x14ac:dyDescent="0.2">
      <c r="A223">
        <v>19</v>
      </c>
      <c r="B223">
        <v>20</v>
      </c>
      <c r="C223" t="s">
        <v>73</v>
      </c>
      <c r="D223">
        <v>24.568300000000001</v>
      </c>
      <c r="E223">
        <f t="shared" si="9"/>
        <v>24.4803</v>
      </c>
      <c r="F223">
        <f t="shared" si="10"/>
        <v>4.5280131779963373</v>
      </c>
      <c r="G223">
        <v>51.356214040091601</v>
      </c>
      <c r="I223" s="1">
        <f t="shared" si="11"/>
        <v>8.8168749636830926E-2</v>
      </c>
    </row>
    <row r="224" spans="1:9" x14ac:dyDescent="0.2">
      <c r="A224">
        <v>20</v>
      </c>
      <c r="B224">
        <v>20</v>
      </c>
      <c r="C224" t="s">
        <v>73</v>
      </c>
      <c r="D224">
        <v>24.392299999999999</v>
      </c>
    </row>
    <row r="225" spans="1:9" x14ac:dyDescent="0.2">
      <c r="A225">
        <v>21</v>
      </c>
      <c r="B225">
        <v>21</v>
      </c>
      <c r="C225" t="s">
        <v>74</v>
      </c>
      <c r="D225">
        <v>25.4544</v>
      </c>
      <c r="E225">
        <f t="shared" si="9"/>
        <v>25.45045</v>
      </c>
      <c r="F225">
        <f t="shared" si="10"/>
        <v>2.4915381390928366</v>
      </c>
      <c r="G225">
        <v>75.299210390000894</v>
      </c>
      <c r="I225" s="1">
        <f t="shared" si="11"/>
        <v>3.3088502869927733E-2</v>
      </c>
    </row>
    <row r="226" spans="1:9" x14ac:dyDescent="0.2">
      <c r="A226">
        <v>22</v>
      </c>
      <c r="B226">
        <v>21</v>
      </c>
      <c r="C226" t="s">
        <v>74</v>
      </c>
      <c r="D226">
        <v>25.4465</v>
      </c>
    </row>
    <row r="227" spans="1:9" x14ac:dyDescent="0.2">
      <c r="A227">
        <v>23</v>
      </c>
      <c r="B227">
        <v>22</v>
      </c>
      <c r="C227" t="s">
        <v>75</v>
      </c>
      <c r="D227">
        <v>28.883099999999999</v>
      </c>
      <c r="E227">
        <f t="shared" si="9"/>
        <v>28.844049999999999</v>
      </c>
      <c r="F227">
        <f t="shared" si="10"/>
        <v>0.30827750046478597</v>
      </c>
      <c r="G227">
        <v>56.00982694772626</v>
      </c>
      <c r="I227" s="1">
        <f t="shared" si="11"/>
        <v>5.5039895187053529E-3</v>
      </c>
    </row>
    <row r="228" spans="1:9" x14ac:dyDescent="0.2">
      <c r="A228">
        <v>24</v>
      </c>
      <c r="B228">
        <v>22</v>
      </c>
      <c r="C228" t="s">
        <v>75</v>
      </c>
      <c r="D228">
        <v>28.805</v>
      </c>
    </row>
    <row r="229" spans="1:9" x14ac:dyDescent="0.2">
      <c r="A229">
        <v>25</v>
      </c>
      <c r="B229" t="s">
        <v>13</v>
      </c>
      <c r="D229">
        <v>32.000500000000002</v>
      </c>
      <c r="E229">
        <f t="shared" si="9"/>
        <v>31.640750000000001</v>
      </c>
      <c r="F229">
        <f t="shared" si="10"/>
        <v>5.5085936163851476E-2</v>
      </c>
      <c r="G229">
        <v>4.1634842949768408E-2</v>
      </c>
      <c r="I229" s="1">
        <f t="shared" si="11"/>
        <v>1.3230729903391623</v>
      </c>
    </row>
    <row r="230" spans="1:9" x14ac:dyDescent="0.2">
      <c r="A230">
        <v>26</v>
      </c>
      <c r="B230" t="s">
        <v>13</v>
      </c>
      <c r="D230">
        <v>31.280999999999999</v>
      </c>
    </row>
    <row r="231" spans="1:9" x14ac:dyDescent="0.2">
      <c r="A231">
        <v>27</v>
      </c>
      <c r="B231">
        <v>23</v>
      </c>
      <c r="C231" t="s">
        <v>76</v>
      </c>
      <c r="D231">
        <v>25.866900000000001</v>
      </c>
      <c r="E231">
        <f t="shared" si="9"/>
        <v>25.7987</v>
      </c>
      <c r="F231">
        <f t="shared" si="10"/>
        <v>2.0106551035478528</v>
      </c>
      <c r="G231">
        <v>30.870724471686753</v>
      </c>
      <c r="I231" s="1">
        <f t="shared" si="11"/>
        <v>6.5131451819083017E-2</v>
      </c>
    </row>
    <row r="232" spans="1:9" x14ac:dyDescent="0.2">
      <c r="A232">
        <v>28</v>
      </c>
      <c r="B232">
        <v>23</v>
      </c>
      <c r="C232" t="s">
        <v>77</v>
      </c>
      <c r="D232">
        <v>25.730499999999999</v>
      </c>
    </row>
    <row r="233" spans="1:9" x14ac:dyDescent="0.2">
      <c r="A233">
        <v>29</v>
      </c>
      <c r="B233">
        <v>24</v>
      </c>
      <c r="C233" t="s">
        <v>78</v>
      </c>
      <c r="D233">
        <v>25.804500000000001</v>
      </c>
      <c r="E233">
        <f t="shared" si="9"/>
        <v>25.744599999999998</v>
      </c>
      <c r="F233">
        <f t="shared" si="10"/>
        <v>2.078763818515307</v>
      </c>
      <c r="G233">
        <v>67.055937327265781</v>
      </c>
      <c r="I233" s="1">
        <f t="shared" si="11"/>
        <v>3.1000443829006855E-2</v>
      </c>
    </row>
    <row r="234" spans="1:9" x14ac:dyDescent="0.2">
      <c r="A234">
        <v>30</v>
      </c>
      <c r="B234">
        <v>24</v>
      </c>
      <c r="C234" t="s">
        <v>78</v>
      </c>
      <c r="D234">
        <v>25.684699999999999</v>
      </c>
    </row>
    <row r="235" spans="1:9" x14ac:dyDescent="0.2">
      <c r="A235">
        <v>31</v>
      </c>
      <c r="B235">
        <v>37</v>
      </c>
      <c r="C235" t="s">
        <v>79</v>
      </c>
      <c r="D235">
        <v>30.270600000000002</v>
      </c>
      <c r="E235">
        <f t="shared" si="9"/>
        <v>30.269950000000001</v>
      </c>
      <c r="F235">
        <f t="shared" si="10"/>
        <v>0.12812202261482286</v>
      </c>
      <c r="G235">
        <v>13.416504430721229</v>
      </c>
      <c r="I235" s="1">
        <f t="shared" si="11"/>
        <v>9.5495829987912451E-3</v>
      </c>
    </row>
    <row r="236" spans="1:9" x14ac:dyDescent="0.2">
      <c r="A236">
        <v>32</v>
      </c>
      <c r="B236">
        <v>37</v>
      </c>
      <c r="C236" t="s">
        <v>79</v>
      </c>
      <c r="D236">
        <v>30.269300000000001</v>
      </c>
    </row>
    <row r="237" spans="1:9" x14ac:dyDescent="0.2">
      <c r="A237">
        <v>33</v>
      </c>
      <c r="B237">
        <v>38</v>
      </c>
      <c r="C237" t="s">
        <v>80</v>
      </c>
      <c r="D237">
        <v>27.743500000000001</v>
      </c>
      <c r="E237">
        <f t="shared" si="9"/>
        <v>27.732150000000001</v>
      </c>
      <c r="F237">
        <f t="shared" si="10"/>
        <v>0.61134890811049047</v>
      </c>
      <c r="G237">
        <v>14.018129241250621</v>
      </c>
      <c r="I237" s="1">
        <f t="shared" si="11"/>
        <v>4.3611304874511862E-2</v>
      </c>
    </row>
    <row r="238" spans="1:9" x14ac:dyDescent="0.2">
      <c r="A238">
        <v>34</v>
      </c>
      <c r="B238">
        <v>38</v>
      </c>
      <c r="C238" t="s">
        <v>80</v>
      </c>
      <c r="D238">
        <v>27.720800000000001</v>
      </c>
    </row>
    <row r="239" spans="1:9" x14ac:dyDescent="0.2">
      <c r="A239">
        <v>35</v>
      </c>
      <c r="B239">
        <v>39</v>
      </c>
      <c r="C239" t="s">
        <v>81</v>
      </c>
      <c r="D239">
        <v>27.307099999999998</v>
      </c>
      <c r="E239">
        <f t="shared" si="9"/>
        <v>27.35275</v>
      </c>
      <c r="F239">
        <f t="shared" si="10"/>
        <v>0.77223470837736241</v>
      </c>
      <c r="G239">
        <v>38.074802652978534</v>
      </c>
      <c r="I239" s="1">
        <f t="shared" si="11"/>
        <v>2.0282040997445634E-2</v>
      </c>
    </row>
    <row r="240" spans="1:9" x14ac:dyDescent="0.2">
      <c r="A240">
        <v>36</v>
      </c>
      <c r="B240">
        <v>39</v>
      </c>
      <c r="C240" t="s">
        <v>81</v>
      </c>
      <c r="D240">
        <v>27.398399999999999</v>
      </c>
    </row>
    <row r="241" spans="1:9" x14ac:dyDescent="0.2">
      <c r="A241">
        <v>37</v>
      </c>
      <c r="B241" t="s">
        <v>14</v>
      </c>
      <c r="D241">
        <v>36.000500000000002</v>
      </c>
      <c r="E241">
        <f t="shared" si="9"/>
        <v>35.627250000000004</v>
      </c>
      <c r="F241">
        <f t="shared" si="10"/>
        <v>4.7310778993209131E-3</v>
      </c>
      <c r="G241">
        <v>3.1808493433316421E-3</v>
      </c>
      <c r="I241" s="1">
        <f t="shared" si="11"/>
        <v>1.4873630872330317</v>
      </c>
    </row>
    <row r="242" spans="1:9" x14ac:dyDescent="0.2">
      <c r="A242">
        <v>38</v>
      </c>
      <c r="B242" t="s">
        <v>14</v>
      </c>
      <c r="D242">
        <v>35.253999999999998</v>
      </c>
    </row>
    <row r="243" spans="1:9" x14ac:dyDescent="0.2">
      <c r="A243">
        <v>39</v>
      </c>
      <c r="B243">
        <v>40</v>
      </c>
      <c r="C243" t="s">
        <v>82</v>
      </c>
      <c r="D243">
        <v>31.4895</v>
      </c>
      <c r="E243">
        <f t="shared" si="9"/>
        <v>31.425550000000001</v>
      </c>
      <c r="F243">
        <f t="shared" si="10"/>
        <v>6.2891231917688931E-2</v>
      </c>
      <c r="G243">
        <v>27.081472981146828</v>
      </c>
      <c r="I243" s="1">
        <f t="shared" si="11"/>
        <v>2.3222973123164905E-3</v>
      </c>
    </row>
    <row r="244" spans="1:9" x14ac:dyDescent="0.2">
      <c r="A244">
        <v>40</v>
      </c>
      <c r="B244">
        <v>40</v>
      </c>
      <c r="C244" t="s">
        <v>83</v>
      </c>
      <c r="D244">
        <v>31.361599999999999</v>
      </c>
    </row>
    <row r="245" spans="1:9" x14ac:dyDescent="0.2">
      <c r="A245">
        <v>41</v>
      </c>
      <c r="B245">
        <v>41</v>
      </c>
      <c r="C245" t="s">
        <v>84</v>
      </c>
      <c r="G245">
        <v>1.1349687519556077E-3</v>
      </c>
      <c r="I245" s="1">
        <f t="shared" si="11"/>
        <v>0</v>
      </c>
    </row>
    <row r="246" spans="1:9" x14ac:dyDescent="0.2">
      <c r="A246">
        <v>42</v>
      </c>
      <c r="B246">
        <v>41</v>
      </c>
      <c r="C246" t="s">
        <v>84</v>
      </c>
    </row>
    <row r="247" spans="1:9" x14ac:dyDescent="0.2">
      <c r="A247">
        <v>43</v>
      </c>
      <c r="B247">
        <v>42</v>
      </c>
      <c r="C247" t="s">
        <v>85</v>
      </c>
      <c r="D247">
        <v>28.4422</v>
      </c>
      <c r="E247">
        <f t="shared" si="9"/>
        <v>28.446849999999998</v>
      </c>
      <c r="F247">
        <f t="shared" si="10"/>
        <v>0.39369702195117606</v>
      </c>
      <c r="G247">
        <v>7.6619152170081435</v>
      </c>
      <c r="I247" s="1">
        <f t="shared" si="11"/>
        <v>5.1383630698136139E-2</v>
      </c>
    </row>
    <row r="248" spans="1:9" x14ac:dyDescent="0.2">
      <c r="A248">
        <v>44</v>
      </c>
      <c r="B248">
        <v>42</v>
      </c>
      <c r="C248" t="s">
        <v>85</v>
      </c>
      <c r="D248">
        <v>28.451499999999999</v>
      </c>
    </row>
    <row r="249" spans="1:9" x14ac:dyDescent="0.2">
      <c r="A249">
        <v>45</v>
      </c>
      <c r="B249">
        <v>43</v>
      </c>
      <c r="C249" t="s">
        <v>86</v>
      </c>
      <c r="D249">
        <v>32.243400000000001</v>
      </c>
      <c r="E249">
        <f t="shared" si="9"/>
        <v>31.9938</v>
      </c>
      <c r="F249">
        <f t="shared" si="10"/>
        <v>4.4322795745361986E-2</v>
      </c>
      <c r="G249">
        <v>50.066625708441819</v>
      </c>
      <c r="I249" s="1">
        <f t="shared" si="11"/>
        <v>8.8527627173182243E-4</v>
      </c>
    </row>
    <row r="250" spans="1:9" x14ac:dyDescent="0.2">
      <c r="A250">
        <v>46</v>
      </c>
      <c r="B250">
        <v>43</v>
      </c>
      <c r="C250" t="s">
        <v>86</v>
      </c>
      <c r="D250">
        <v>31.744199999999999</v>
      </c>
    </row>
    <row r="251" spans="1:9" x14ac:dyDescent="0.2">
      <c r="A251">
        <v>47</v>
      </c>
      <c r="B251">
        <v>44</v>
      </c>
      <c r="C251" t="s">
        <v>87</v>
      </c>
      <c r="D251">
        <v>27.1448</v>
      </c>
      <c r="E251">
        <f t="shared" si="9"/>
        <v>27.142600000000002</v>
      </c>
      <c r="F251">
        <f t="shared" si="10"/>
        <v>0.878917678374737</v>
      </c>
      <c r="G251">
        <v>22.028394237991193</v>
      </c>
      <c r="I251" s="1">
        <f t="shared" si="11"/>
        <v>3.9899307633550277E-2</v>
      </c>
    </row>
    <row r="252" spans="1:9" x14ac:dyDescent="0.2">
      <c r="A252">
        <v>48</v>
      </c>
      <c r="B252">
        <v>44</v>
      </c>
      <c r="C252" t="s">
        <v>88</v>
      </c>
      <c r="D252">
        <v>27.1404</v>
      </c>
    </row>
    <row r="253" spans="1:9" x14ac:dyDescent="0.2">
      <c r="A253">
        <v>49</v>
      </c>
      <c r="B253" t="s">
        <v>15</v>
      </c>
      <c r="G253">
        <v>7.7294434213873446E-4</v>
      </c>
      <c r="I253" s="1">
        <f t="shared" si="11"/>
        <v>0</v>
      </c>
    </row>
    <row r="254" spans="1:9" x14ac:dyDescent="0.2">
      <c r="A254">
        <v>50</v>
      </c>
      <c r="B254" t="s">
        <v>15</v>
      </c>
    </row>
    <row r="255" spans="1:9" x14ac:dyDescent="0.2">
      <c r="A255">
        <v>51</v>
      </c>
      <c r="B255">
        <v>45</v>
      </c>
      <c r="C255" t="s">
        <v>89</v>
      </c>
      <c r="D255">
        <v>26.603300000000001</v>
      </c>
      <c r="E255">
        <f t="shared" si="9"/>
        <v>26.329599999999999</v>
      </c>
      <c r="F255">
        <f t="shared" si="10"/>
        <v>1.449982843274402</v>
      </c>
      <c r="G255">
        <v>47.377477846163117</v>
      </c>
      <c r="I255" s="1">
        <f t="shared" si="11"/>
        <v>3.0604897288592777E-2</v>
      </c>
    </row>
    <row r="256" spans="1:9" x14ac:dyDescent="0.2">
      <c r="A256">
        <v>52</v>
      </c>
      <c r="B256">
        <v>45</v>
      </c>
      <c r="C256" t="s">
        <v>89</v>
      </c>
      <c r="D256">
        <v>26.055900000000001</v>
      </c>
    </row>
    <row r="257" spans="1:9" x14ac:dyDescent="0.2">
      <c r="A257">
        <v>53</v>
      </c>
      <c r="B257">
        <v>46</v>
      </c>
      <c r="C257" t="s">
        <v>90</v>
      </c>
      <c r="D257">
        <v>30.81</v>
      </c>
      <c r="E257">
        <f t="shared" si="9"/>
        <v>30.6403</v>
      </c>
      <c r="F257">
        <f t="shared" si="10"/>
        <v>0.10199615147526565</v>
      </c>
      <c r="G257">
        <v>49.318867180402535</v>
      </c>
      <c r="I257" s="1">
        <f t="shared" si="11"/>
        <v>2.068095990570422E-3</v>
      </c>
    </row>
    <row r="258" spans="1:9" x14ac:dyDescent="0.2">
      <c r="A258">
        <v>54</v>
      </c>
      <c r="B258">
        <v>46</v>
      </c>
      <c r="C258" t="s">
        <v>90</v>
      </c>
      <c r="D258">
        <v>30.470600000000001</v>
      </c>
    </row>
    <row r="259" spans="1:9" x14ac:dyDescent="0.2">
      <c r="A259">
        <v>55</v>
      </c>
      <c r="B259">
        <v>47</v>
      </c>
      <c r="C259" t="s">
        <v>91</v>
      </c>
      <c r="G259">
        <v>1.1602698578068654E-2</v>
      </c>
      <c r="I259" s="1">
        <f t="shared" si="11"/>
        <v>0</v>
      </c>
    </row>
    <row r="260" spans="1:9" x14ac:dyDescent="0.2">
      <c r="A260">
        <v>56</v>
      </c>
      <c r="B260">
        <v>47</v>
      </c>
      <c r="C260" t="s">
        <v>91</v>
      </c>
    </row>
    <row r="261" spans="1:9" x14ac:dyDescent="0.2">
      <c r="A261">
        <v>57</v>
      </c>
      <c r="B261">
        <v>48</v>
      </c>
      <c r="C261" t="s">
        <v>92</v>
      </c>
      <c r="D261">
        <v>27.6554</v>
      </c>
      <c r="E261">
        <f t="shared" si="9"/>
        <v>27.595050000000001</v>
      </c>
      <c r="F261">
        <f t="shared" si="10"/>
        <v>0.66520084846695182</v>
      </c>
      <c r="G261">
        <v>58.947390956013514</v>
      </c>
      <c r="I261" s="1">
        <f t="shared" si="11"/>
        <v>1.1284652936774149E-2</v>
      </c>
    </row>
    <row r="262" spans="1:9" x14ac:dyDescent="0.2">
      <c r="A262">
        <v>58</v>
      </c>
      <c r="B262">
        <v>48</v>
      </c>
      <c r="C262" t="s">
        <v>93</v>
      </c>
      <c r="D262">
        <v>27.534700000000001</v>
      </c>
    </row>
    <row r="263" spans="1:9" x14ac:dyDescent="0.2">
      <c r="A263">
        <v>59</v>
      </c>
      <c r="B263">
        <v>49</v>
      </c>
      <c r="C263" t="s">
        <v>94</v>
      </c>
      <c r="D263">
        <v>31.415099999999999</v>
      </c>
      <c r="E263">
        <f t="shared" ref="E263:E325" si="12">AVERAGE(D263,D264)</f>
        <v>31.3947</v>
      </c>
      <c r="F263">
        <f t="shared" si="10"/>
        <v>6.4097352616133391E-2</v>
      </c>
      <c r="G263">
        <v>56.029514371717177</v>
      </c>
      <c r="I263" s="1">
        <f t="shared" si="11"/>
        <v>1.1439926498539978E-3</v>
      </c>
    </row>
    <row r="264" spans="1:9" x14ac:dyDescent="0.2">
      <c r="A264">
        <v>60</v>
      </c>
      <c r="B264">
        <v>49</v>
      </c>
      <c r="C264" t="s">
        <v>94</v>
      </c>
      <c r="D264">
        <v>31.374300000000002</v>
      </c>
    </row>
    <row r="265" spans="1:9" x14ac:dyDescent="0.2">
      <c r="A265">
        <v>61</v>
      </c>
      <c r="B265">
        <v>62</v>
      </c>
      <c r="C265" t="s">
        <v>95</v>
      </c>
      <c r="D265">
        <v>30.5456</v>
      </c>
      <c r="E265">
        <f t="shared" si="12"/>
        <v>30.4422</v>
      </c>
      <c r="F265">
        <f t="shared" si="10"/>
        <v>0.11522858377814092</v>
      </c>
      <c r="G265">
        <v>0.27913205672700603</v>
      </c>
      <c r="I265" s="1">
        <f t="shared" si="11"/>
        <v>0.41281028459886154</v>
      </c>
    </row>
    <row r="266" spans="1:9" x14ac:dyDescent="0.2">
      <c r="A266">
        <v>62</v>
      </c>
      <c r="B266">
        <v>62</v>
      </c>
      <c r="C266" t="s">
        <v>95</v>
      </c>
      <c r="D266">
        <v>30.338799999999999</v>
      </c>
    </row>
    <row r="267" spans="1:9" x14ac:dyDescent="0.2">
      <c r="A267">
        <v>63</v>
      </c>
      <c r="B267">
        <v>63</v>
      </c>
      <c r="C267" t="s">
        <v>96</v>
      </c>
      <c r="D267">
        <v>27.9787</v>
      </c>
      <c r="E267">
        <f t="shared" si="12"/>
        <v>27.815300000000001</v>
      </c>
      <c r="F267">
        <f t="shared" si="10"/>
        <v>0.58083521969467911</v>
      </c>
      <c r="G267">
        <v>0.79519387266272057</v>
      </c>
      <c r="I267" s="1">
        <f t="shared" si="11"/>
        <v>0.73043221239839562</v>
      </c>
    </row>
    <row r="268" spans="1:9" x14ac:dyDescent="0.2">
      <c r="A268">
        <v>64</v>
      </c>
      <c r="B268">
        <v>63</v>
      </c>
      <c r="C268" t="s">
        <v>96</v>
      </c>
      <c r="D268">
        <v>27.651900000000001</v>
      </c>
    </row>
    <row r="269" spans="1:9" x14ac:dyDescent="0.2">
      <c r="A269">
        <v>65</v>
      </c>
      <c r="B269">
        <v>64</v>
      </c>
      <c r="C269" t="s">
        <v>97</v>
      </c>
      <c r="D269">
        <v>31.1464</v>
      </c>
      <c r="E269">
        <f t="shared" si="12"/>
        <v>30.805799999999998</v>
      </c>
      <c r="F269">
        <f t="shared" si="10"/>
        <v>9.2113933175684115E-2</v>
      </c>
      <c r="G269">
        <v>18.118488977014827</v>
      </c>
      <c r="I269" s="1">
        <f t="shared" si="11"/>
        <v>5.0839743475595642E-3</v>
      </c>
    </row>
    <row r="270" spans="1:9" x14ac:dyDescent="0.2">
      <c r="A270">
        <v>66</v>
      </c>
      <c r="B270">
        <v>64</v>
      </c>
      <c r="C270" t="s">
        <v>97</v>
      </c>
      <c r="D270">
        <v>30.465199999999999</v>
      </c>
    </row>
    <row r="271" spans="1:9" x14ac:dyDescent="0.2">
      <c r="A271">
        <v>67</v>
      </c>
      <c r="B271">
        <v>65</v>
      </c>
      <c r="C271" t="s">
        <v>98</v>
      </c>
      <c r="D271">
        <v>29.131900000000002</v>
      </c>
      <c r="E271">
        <f t="shared" si="12"/>
        <v>29.648850000000003</v>
      </c>
      <c r="F271">
        <f t="shared" ref="F271:F295" si="13">EXP((E271-26.933)/-1.624)</f>
        <v>0.18781057036440946</v>
      </c>
      <c r="G271">
        <v>1.6141651553923679</v>
      </c>
      <c r="I271" s="1">
        <f t="shared" ref="I271:I295" si="14">(F271/G271)</f>
        <v>0.11635152062166579</v>
      </c>
    </row>
    <row r="272" spans="1:9" x14ac:dyDescent="0.2">
      <c r="A272">
        <v>68</v>
      </c>
      <c r="B272">
        <v>65</v>
      </c>
      <c r="C272" t="s">
        <v>98</v>
      </c>
      <c r="D272">
        <v>30.165800000000001</v>
      </c>
    </row>
    <row r="273" spans="1:9" x14ac:dyDescent="0.2">
      <c r="A273">
        <v>69</v>
      </c>
      <c r="B273">
        <v>66</v>
      </c>
      <c r="C273" t="s">
        <v>99</v>
      </c>
      <c r="D273">
        <v>29.806100000000001</v>
      </c>
      <c r="E273">
        <f t="shared" si="12"/>
        <v>29.802599999999998</v>
      </c>
      <c r="F273">
        <f t="shared" si="13"/>
        <v>0.17084559665926075</v>
      </c>
      <c r="G273">
        <v>9.6821844285454155</v>
      </c>
      <c r="I273" s="1">
        <f t="shared" si="14"/>
        <v>1.7645356574242349E-2</v>
      </c>
    </row>
    <row r="274" spans="1:9" x14ac:dyDescent="0.2">
      <c r="A274">
        <v>70</v>
      </c>
      <c r="B274">
        <v>66</v>
      </c>
      <c r="C274" t="s">
        <v>99</v>
      </c>
      <c r="D274">
        <v>29.799099999999999</v>
      </c>
    </row>
    <row r="275" spans="1:9" x14ac:dyDescent="0.2">
      <c r="A275">
        <v>71</v>
      </c>
      <c r="B275">
        <v>67</v>
      </c>
      <c r="C275" t="s">
        <v>100</v>
      </c>
      <c r="D275">
        <v>30.584299999999999</v>
      </c>
      <c r="E275">
        <f t="shared" si="12"/>
        <v>30.520249999999997</v>
      </c>
      <c r="F275">
        <f t="shared" si="13"/>
        <v>0.10982162906880411</v>
      </c>
      <c r="G275">
        <v>49.587461982710408</v>
      </c>
      <c r="I275" s="1">
        <f t="shared" si="14"/>
        <v>2.2147055864060045E-3</v>
      </c>
    </row>
    <row r="276" spans="1:9" x14ac:dyDescent="0.2">
      <c r="A276">
        <v>72</v>
      </c>
      <c r="B276">
        <v>67</v>
      </c>
      <c r="C276" t="s">
        <v>100</v>
      </c>
      <c r="D276">
        <v>30.456199999999999</v>
      </c>
    </row>
    <row r="277" spans="1:9" x14ac:dyDescent="0.2">
      <c r="A277">
        <v>73</v>
      </c>
      <c r="B277">
        <v>68</v>
      </c>
      <c r="C277" t="s">
        <v>101</v>
      </c>
      <c r="D277">
        <v>31.921700000000001</v>
      </c>
      <c r="E277">
        <f t="shared" si="12"/>
        <v>31.94275</v>
      </c>
      <c r="F277">
        <f t="shared" si="13"/>
        <v>4.5738200706857898E-2</v>
      </c>
      <c r="G277">
        <v>0.32148887726851083</v>
      </c>
      <c r="I277" s="1">
        <f t="shared" si="14"/>
        <v>0.14226993199723323</v>
      </c>
    </row>
    <row r="278" spans="1:9" x14ac:dyDescent="0.2">
      <c r="A278">
        <v>74</v>
      </c>
      <c r="B278">
        <v>68</v>
      </c>
      <c r="C278" t="s">
        <v>101</v>
      </c>
      <c r="D278">
        <v>31.963799999999999</v>
      </c>
    </row>
    <row r="279" spans="1:9" x14ac:dyDescent="0.2">
      <c r="A279">
        <v>75</v>
      </c>
      <c r="B279">
        <v>69</v>
      </c>
      <c r="C279" t="s">
        <v>102</v>
      </c>
      <c r="D279">
        <v>29.476099999999999</v>
      </c>
      <c r="E279">
        <f t="shared" si="12"/>
        <v>29.3627</v>
      </c>
      <c r="F279">
        <f t="shared" si="13"/>
        <v>0.22399743240842668</v>
      </c>
      <c r="G279">
        <v>0.38079458064421523</v>
      </c>
      <c r="I279" s="1">
        <f t="shared" si="14"/>
        <v>0.58823692298738994</v>
      </c>
    </row>
    <row r="280" spans="1:9" x14ac:dyDescent="0.2">
      <c r="A280">
        <v>76</v>
      </c>
      <c r="B280">
        <v>69</v>
      </c>
      <c r="C280" t="s">
        <v>102</v>
      </c>
      <c r="D280">
        <v>29.249300000000002</v>
      </c>
    </row>
    <row r="281" spans="1:9" x14ac:dyDescent="0.2">
      <c r="A281">
        <v>77</v>
      </c>
      <c r="B281">
        <v>70</v>
      </c>
      <c r="C281" t="s">
        <v>103</v>
      </c>
      <c r="G281">
        <v>2.3771498875547214E-3</v>
      </c>
      <c r="I281" s="1">
        <f t="shared" si="14"/>
        <v>0</v>
      </c>
    </row>
    <row r="282" spans="1:9" x14ac:dyDescent="0.2">
      <c r="A282">
        <v>78</v>
      </c>
      <c r="B282">
        <v>70</v>
      </c>
      <c r="C282" t="s">
        <v>103</v>
      </c>
    </row>
    <row r="283" spans="1:9" x14ac:dyDescent="0.2">
      <c r="A283">
        <v>79</v>
      </c>
      <c r="B283">
        <v>71</v>
      </c>
      <c r="C283" t="s">
        <v>104</v>
      </c>
      <c r="D283">
        <v>28.723800000000001</v>
      </c>
      <c r="E283">
        <f t="shared" si="12"/>
        <v>28.408450000000002</v>
      </c>
      <c r="F283">
        <f t="shared" si="13"/>
        <v>0.40311704493428557</v>
      </c>
      <c r="G283">
        <v>6.0153413586194633</v>
      </c>
      <c r="I283" s="1">
        <f t="shared" si="14"/>
        <v>6.7014824413356655E-2</v>
      </c>
    </row>
    <row r="284" spans="1:9" x14ac:dyDescent="0.2">
      <c r="A284">
        <v>80</v>
      </c>
      <c r="B284">
        <v>71</v>
      </c>
      <c r="C284" t="s">
        <v>105</v>
      </c>
      <c r="D284">
        <v>28.0931</v>
      </c>
    </row>
    <row r="285" spans="1:9" x14ac:dyDescent="0.2">
      <c r="A285">
        <v>81</v>
      </c>
      <c r="B285">
        <v>72</v>
      </c>
      <c r="C285" t="s">
        <v>106</v>
      </c>
      <c r="D285">
        <v>31.769100000000002</v>
      </c>
      <c r="E285">
        <f t="shared" si="12"/>
        <v>31.526400000000002</v>
      </c>
      <c r="F285">
        <f t="shared" si="13"/>
        <v>5.9104496422682486E-2</v>
      </c>
      <c r="G285">
        <v>2.9218906477594547E-2</v>
      </c>
      <c r="I285" s="1">
        <f t="shared" si="14"/>
        <v>2.0228168520955641</v>
      </c>
    </row>
    <row r="286" spans="1:9" x14ac:dyDescent="0.2">
      <c r="A286">
        <v>82</v>
      </c>
      <c r="B286">
        <v>72</v>
      </c>
      <c r="C286" t="s">
        <v>106</v>
      </c>
      <c r="D286">
        <v>31.2837</v>
      </c>
    </row>
    <row r="287" spans="1:9" x14ac:dyDescent="0.2">
      <c r="A287">
        <v>83</v>
      </c>
      <c r="B287">
        <v>80</v>
      </c>
      <c r="C287" t="s">
        <v>107</v>
      </c>
      <c r="D287">
        <v>32.0807</v>
      </c>
      <c r="E287">
        <f t="shared" si="12"/>
        <v>32.196150000000003</v>
      </c>
      <c r="F287">
        <f t="shared" si="13"/>
        <v>3.9130388618776477E-2</v>
      </c>
      <c r="G287">
        <v>1.1485478468277446</v>
      </c>
      <c r="I287" s="1">
        <f t="shared" si="14"/>
        <v>3.4069445802239286E-2</v>
      </c>
    </row>
    <row r="288" spans="1:9" x14ac:dyDescent="0.2">
      <c r="A288">
        <v>84</v>
      </c>
      <c r="B288">
        <v>80</v>
      </c>
      <c r="C288" t="s">
        <v>107</v>
      </c>
      <c r="D288">
        <v>32.311599999999999</v>
      </c>
    </row>
    <row r="289" spans="1:15" x14ac:dyDescent="0.2">
      <c r="A289">
        <v>85</v>
      </c>
      <c r="B289">
        <v>81</v>
      </c>
      <c r="C289" t="s">
        <v>108</v>
      </c>
      <c r="D289">
        <v>26.799399999999999</v>
      </c>
      <c r="E289">
        <f t="shared" si="12"/>
        <v>26.741799999999998</v>
      </c>
      <c r="F289">
        <f t="shared" si="13"/>
        <v>1.1249448251558765</v>
      </c>
      <c r="G289">
        <v>44.538671197731254</v>
      </c>
      <c r="I289" s="1">
        <f t="shared" si="14"/>
        <v>2.5257709646559455E-2</v>
      </c>
    </row>
    <row r="290" spans="1:15" x14ac:dyDescent="0.2">
      <c r="A290">
        <v>86</v>
      </c>
      <c r="B290">
        <v>81</v>
      </c>
      <c r="C290" t="s">
        <v>108</v>
      </c>
      <c r="D290">
        <v>26.684200000000001</v>
      </c>
    </row>
    <row r="291" spans="1:15" x14ac:dyDescent="0.2">
      <c r="A291">
        <v>87</v>
      </c>
      <c r="B291">
        <v>82</v>
      </c>
      <c r="C291" t="s">
        <v>109</v>
      </c>
      <c r="D291">
        <v>36.221600000000002</v>
      </c>
      <c r="E291">
        <f t="shared" si="12"/>
        <v>36.28445</v>
      </c>
      <c r="F291">
        <f t="shared" si="13"/>
        <v>3.1565297989279025E-3</v>
      </c>
      <c r="G291">
        <v>19.032236232414061</v>
      </c>
      <c r="I291" s="1">
        <f t="shared" si="14"/>
        <v>1.6585175595666335E-4</v>
      </c>
    </row>
    <row r="292" spans="1:15" x14ac:dyDescent="0.2">
      <c r="A292">
        <v>88</v>
      </c>
      <c r="B292">
        <v>82</v>
      </c>
      <c r="C292" t="s">
        <v>109</v>
      </c>
      <c r="D292">
        <v>36.347299999999997</v>
      </c>
    </row>
    <row r="293" spans="1:15" x14ac:dyDescent="0.2">
      <c r="A293">
        <v>89</v>
      </c>
      <c r="B293">
        <v>83</v>
      </c>
      <c r="C293" t="s">
        <v>110</v>
      </c>
      <c r="D293">
        <v>26.442499999999999</v>
      </c>
      <c r="E293">
        <f t="shared" si="12"/>
        <v>26.373799999999999</v>
      </c>
      <c r="F293">
        <f t="shared" si="13"/>
        <v>1.4110512237555501</v>
      </c>
      <c r="G293">
        <v>40.977992068502381</v>
      </c>
      <c r="I293" s="1">
        <f t="shared" si="14"/>
        <v>3.4434367145093736E-2</v>
      </c>
    </row>
    <row r="294" spans="1:15" x14ac:dyDescent="0.2">
      <c r="A294">
        <v>90</v>
      </c>
      <c r="B294">
        <v>83</v>
      </c>
      <c r="C294" t="s">
        <v>110</v>
      </c>
      <c r="D294">
        <v>26.305099999999999</v>
      </c>
    </row>
    <row r="295" spans="1:15" x14ac:dyDescent="0.2">
      <c r="A295">
        <v>91</v>
      </c>
      <c r="B295">
        <v>84</v>
      </c>
      <c r="C295" t="s">
        <v>111</v>
      </c>
      <c r="D295">
        <v>27.852900000000002</v>
      </c>
      <c r="E295">
        <f t="shared" si="12"/>
        <v>27.748750000000001</v>
      </c>
      <c r="F295">
        <f t="shared" si="13"/>
        <v>0.60513172746725374</v>
      </c>
      <c r="G295">
        <v>33.50602386784923</v>
      </c>
      <c r="I295" s="1">
        <f t="shared" si="14"/>
        <v>1.8060386092182936E-2</v>
      </c>
    </row>
    <row r="296" spans="1:15" x14ac:dyDescent="0.2">
      <c r="A296">
        <v>92</v>
      </c>
      <c r="B296">
        <v>84</v>
      </c>
      <c r="C296" t="s">
        <v>111</v>
      </c>
      <c r="D296">
        <v>27.644600000000001</v>
      </c>
    </row>
    <row r="297" spans="1:15" x14ac:dyDescent="0.2">
      <c r="A297" t="s">
        <v>18</v>
      </c>
      <c r="M297" t="s">
        <v>136</v>
      </c>
    </row>
    <row r="298" spans="1:15" x14ac:dyDescent="0.2">
      <c r="A298" t="s">
        <v>1</v>
      </c>
      <c r="B298" t="s">
        <v>2</v>
      </c>
      <c r="D298" t="s">
        <v>3</v>
      </c>
      <c r="F298" t="s">
        <v>5</v>
      </c>
      <c r="M298" t="s">
        <v>129</v>
      </c>
      <c r="N298">
        <v>5</v>
      </c>
      <c r="O298">
        <v>19.396349999999998</v>
      </c>
    </row>
    <row r="299" spans="1:15" x14ac:dyDescent="0.2">
      <c r="A299" t="s">
        <v>16</v>
      </c>
      <c r="B299" t="s">
        <v>17</v>
      </c>
      <c r="D299">
        <v>3</v>
      </c>
      <c r="E299">
        <f t="shared" si="12"/>
        <v>3</v>
      </c>
      <c r="F299">
        <v>0.2</v>
      </c>
      <c r="M299" t="s">
        <v>130</v>
      </c>
      <c r="N299">
        <v>0.5</v>
      </c>
      <c r="O299">
        <v>23.39395</v>
      </c>
    </row>
    <row r="300" spans="1:15" x14ac:dyDescent="0.2">
      <c r="A300" t="s">
        <v>8</v>
      </c>
      <c r="B300" t="s">
        <v>9</v>
      </c>
      <c r="D300" t="s">
        <v>10</v>
      </c>
      <c r="E300" t="s">
        <v>128</v>
      </c>
      <c r="F300" t="s">
        <v>137</v>
      </c>
      <c r="M300" t="s">
        <v>131</v>
      </c>
      <c r="N300">
        <v>0.05</v>
      </c>
      <c r="O300">
        <v>27.241849999999999</v>
      </c>
    </row>
    <row r="301" spans="1:15" x14ac:dyDescent="0.2">
      <c r="A301">
        <v>1</v>
      </c>
      <c r="B301" t="s">
        <v>11</v>
      </c>
      <c r="D301">
        <v>19.7317</v>
      </c>
      <c r="E301">
        <f t="shared" si="12"/>
        <v>19.396349999999998</v>
      </c>
      <c r="F301">
        <f>EXP((E301-22.267)/-1.565)</f>
        <v>6.26063207310695</v>
      </c>
      <c r="M301" t="s">
        <v>132</v>
      </c>
      <c r="N301">
        <v>5.0000000000000001E-3</v>
      </c>
      <c r="O301">
        <v>31.2667</v>
      </c>
    </row>
    <row r="302" spans="1:15" x14ac:dyDescent="0.2">
      <c r="A302">
        <v>2</v>
      </c>
      <c r="B302" t="s">
        <v>11</v>
      </c>
      <c r="D302">
        <v>19.061</v>
      </c>
      <c r="M302" t="s">
        <v>133</v>
      </c>
      <c r="N302">
        <v>5.0000000000000001E-4</v>
      </c>
      <c r="O302">
        <v>33.480699999999999</v>
      </c>
    </row>
    <row r="303" spans="1:15" x14ac:dyDescent="0.2">
      <c r="A303">
        <v>3</v>
      </c>
      <c r="B303">
        <v>13</v>
      </c>
      <c r="C303" t="s">
        <v>64</v>
      </c>
      <c r="D303">
        <v>20.055599999999998</v>
      </c>
      <c r="E303">
        <f t="shared" si="12"/>
        <v>20.039000000000001</v>
      </c>
      <c r="F303">
        <f t="shared" ref="F303:F365" si="15">EXP((E303-22.267)/-1.565)</f>
        <v>4.1522160203132277</v>
      </c>
    </row>
    <row r="304" spans="1:15" x14ac:dyDescent="0.2">
      <c r="A304">
        <v>4</v>
      </c>
      <c r="B304">
        <v>13</v>
      </c>
      <c r="C304" t="s">
        <v>65</v>
      </c>
      <c r="D304">
        <v>20.022400000000001</v>
      </c>
    </row>
    <row r="305" spans="1:6" x14ac:dyDescent="0.2">
      <c r="A305">
        <v>5</v>
      </c>
      <c r="B305">
        <v>14</v>
      </c>
      <c r="C305" t="s">
        <v>66</v>
      </c>
      <c r="D305">
        <v>22.1694</v>
      </c>
      <c r="E305">
        <f t="shared" si="12"/>
        <v>22.196400000000001</v>
      </c>
      <c r="F305">
        <f t="shared" si="15"/>
        <v>1.0461448344202582</v>
      </c>
    </row>
    <row r="306" spans="1:6" x14ac:dyDescent="0.2">
      <c r="A306">
        <v>6</v>
      </c>
      <c r="B306">
        <v>14</v>
      </c>
      <c r="C306" t="s">
        <v>66</v>
      </c>
      <c r="D306">
        <v>22.223400000000002</v>
      </c>
    </row>
    <row r="307" spans="1:6" x14ac:dyDescent="0.2">
      <c r="A307">
        <v>7</v>
      </c>
      <c r="B307">
        <v>15</v>
      </c>
      <c r="C307" t="s">
        <v>67</v>
      </c>
      <c r="D307">
        <v>25.988499999999998</v>
      </c>
      <c r="E307">
        <f t="shared" si="12"/>
        <v>25.912799999999997</v>
      </c>
      <c r="F307">
        <f t="shared" si="15"/>
        <v>9.733616585681612E-2</v>
      </c>
    </row>
    <row r="308" spans="1:6" x14ac:dyDescent="0.2">
      <c r="A308">
        <v>8</v>
      </c>
      <c r="B308">
        <v>15</v>
      </c>
      <c r="C308" t="s">
        <v>67</v>
      </c>
      <c r="D308">
        <v>25.8371</v>
      </c>
    </row>
    <row r="309" spans="1:6" x14ac:dyDescent="0.2">
      <c r="A309">
        <v>9</v>
      </c>
      <c r="B309">
        <v>16</v>
      </c>
      <c r="C309" t="s">
        <v>68</v>
      </c>
      <c r="D309">
        <v>21.163</v>
      </c>
      <c r="E309">
        <f t="shared" si="12"/>
        <v>21.100099999999998</v>
      </c>
      <c r="F309">
        <f t="shared" si="15"/>
        <v>2.1077541635991697</v>
      </c>
    </row>
    <row r="310" spans="1:6" x14ac:dyDescent="0.2">
      <c r="A310">
        <v>10</v>
      </c>
      <c r="B310">
        <v>16</v>
      </c>
      <c r="C310" t="s">
        <v>68</v>
      </c>
      <c r="D310">
        <v>21.037199999999999</v>
      </c>
    </row>
    <row r="311" spans="1:6" x14ac:dyDescent="0.2">
      <c r="A311">
        <v>11</v>
      </c>
      <c r="B311">
        <v>17</v>
      </c>
      <c r="C311" t="s">
        <v>69</v>
      </c>
      <c r="D311">
        <v>19.5259</v>
      </c>
      <c r="E311">
        <f t="shared" si="12"/>
        <v>19.48085</v>
      </c>
      <c r="F311">
        <f t="shared" si="15"/>
        <v>5.931561734288274</v>
      </c>
    </row>
    <row r="312" spans="1:6" x14ac:dyDescent="0.2">
      <c r="A312">
        <v>12</v>
      </c>
      <c r="B312">
        <v>17</v>
      </c>
      <c r="C312" t="s">
        <v>69</v>
      </c>
      <c r="D312">
        <v>19.4358</v>
      </c>
    </row>
    <row r="313" spans="1:6" x14ac:dyDescent="0.2">
      <c r="A313">
        <v>13</v>
      </c>
      <c r="B313" t="s">
        <v>12</v>
      </c>
      <c r="D313">
        <v>24.110800000000001</v>
      </c>
      <c r="E313">
        <f t="shared" si="12"/>
        <v>23.39395</v>
      </c>
      <c r="F313">
        <f t="shared" si="15"/>
        <v>0.48670560462483531</v>
      </c>
    </row>
    <row r="314" spans="1:6" x14ac:dyDescent="0.2">
      <c r="A314">
        <v>14</v>
      </c>
      <c r="B314" t="s">
        <v>12</v>
      </c>
      <c r="D314">
        <v>22.677099999999999</v>
      </c>
    </row>
    <row r="315" spans="1:6" x14ac:dyDescent="0.2">
      <c r="A315">
        <v>15</v>
      </c>
      <c r="B315">
        <v>18</v>
      </c>
      <c r="C315" t="s">
        <v>70</v>
      </c>
      <c r="D315">
        <v>16.412400000000002</v>
      </c>
      <c r="E315">
        <f t="shared" si="12"/>
        <v>16.302849999999999</v>
      </c>
      <c r="F315">
        <f t="shared" si="15"/>
        <v>45.193734792872831</v>
      </c>
    </row>
    <row r="316" spans="1:6" x14ac:dyDescent="0.2">
      <c r="A316">
        <v>16</v>
      </c>
      <c r="B316">
        <v>18</v>
      </c>
      <c r="C316" t="s">
        <v>70</v>
      </c>
      <c r="D316">
        <v>16.193300000000001</v>
      </c>
    </row>
    <row r="317" spans="1:6" x14ac:dyDescent="0.2">
      <c r="A317">
        <v>17</v>
      </c>
      <c r="B317">
        <v>19</v>
      </c>
      <c r="C317" t="s">
        <v>71</v>
      </c>
      <c r="D317">
        <v>17.428599999999999</v>
      </c>
      <c r="E317">
        <f t="shared" si="12"/>
        <v>17.374299999999998</v>
      </c>
      <c r="F317">
        <f t="shared" si="15"/>
        <v>22.790091965507976</v>
      </c>
    </row>
    <row r="318" spans="1:6" x14ac:dyDescent="0.2">
      <c r="A318">
        <v>18</v>
      </c>
      <c r="B318">
        <v>19</v>
      </c>
      <c r="C318" t="s">
        <v>72</v>
      </c>
      <c r="D318">
        <v>17.32</v>
      </c>
    </row>
    <row r="319" spans="1:6" x14ac:dyDescent="0.2">
      <c r="A319">
        <v>19</v>
      </c>
      <c r="B319">
        <v>20</v>
      </c>
      <c r="C319" t="s">
        <v>73</v>
      </c>
      <c r="D319">
        <v>16.216100000000001</v>
      </c>
      <c r="E319">
        <f t="shared" si="12"/>
        <v>16.102800000000002</v>
      </c>
      <c r="F319">
        <f t="shared" si="15"/>
        <v>51.356214040091601</v>
      </c>
    </row>
    <row r="320" spans="1:6" x14ac:dyDescent="0.2">
      <c r="A320">
        <v>20</v>
      </c>
      <c r="B320">
        <v>20</v>
      </c>
      <c r="C320" t="s">
        <v>73</v>
      </c>
      <c r="D320">
        <v>15.9895</v>
      </c>
    </row>
    <row r="321" spans="1:6" x14ac:dyDescent="0.2">
      <c r="A321">
        <v>21</v>
      </c>
      <c r="B321">
        <v>21</v>
      </c>
      <c r="C321" t="s">
        <v>74</v>
      </c>
      <c r="D321">
        <v>15.4489</v>
      </c>
      <c r="E321">
        <f t="shared" si="12"/>
        <v>15.5039</v>
      </c>
      <c r="F321">
        <f t="shared" si="15"/>
        <v>75.299210390000894</v>
      </c>
    </row>
    <row r="322" spans="1:6" x14ac:dyDescent="0.2">
      <c r="A322">
        <v>22</v>
      </c>
      <c r="B322">
        <v>21</v>
      </c>
      <c r="C322" t="s">
        <v>74</v>
      </c>
      <c r="D322">
        <v>15.5589</v>
      </c>
    </row>
    <row r="323" spans="1:6" x14ac:dyDescent="0.2">
      <c r="A323">
        <v>23</v>
      </c>
      <c r="B323">
        <v>22</v>
      </c>
      <c r="C323" t="s">
        <v>75</v>
      </c>
      <c r="D323">
        <v>15.861000000000001</v>
      </c>
      <c r="E323">
        <f t="shared" si="12"/>
        <v>15.96705</v>
      </c>
      <c r="F323">
        <f t="shared" si="15"/>
        <v>56.00982694772626</v>
      </c>
    </row>
    <row r="324" spans="1:6" x14ac:dyDescent="0.2">
      <c r="A324">
        <v>24</v>
      </c>
      <c r="B324">
        <v>22</v>
      </c>
      <c r="C324" t="s">
        <v>75</v>
      </c>
      <c r="D324">
        <v>16.0731</v>
      </c>
    </row>
    <row r="325" spans="1:6" x14ac:dyDescent="0.2">
      <c r="A325">
        <v>25</v>
      </c>
      <c r="B325" t="s">
        <v>13</v>
      </c>
      <c r="D325">
        <v>27.455300000000001</v>
      </c>
      <c r="E325">
        <f t="shared" si="12"/>
        <v>27.241849999999999</v>
      </c>
      <c r="F325">
        <f t="shared" si="15"/>
        <v>4.1634842949768408E-2</v>
      </c>
    </row>
    <row r="326" spans="1:6" x14ac:dyDescent="0.2">
      <c r="A326">
        <v>26</v>
      </c>
      <c r="B326" t="s">
        <v>13</v>
      </c>
      <c r="D326">
        <v>27.028400000000001</v>
      </c>
    </row>
    <row r="327" spans="1:6" x14ac:dyDescent="0.2">
      <c r="A327">
        <v>27</v>
      </c>
      <c r="B327">
        <v>23</v>
      </c>
      <c r="C327" t="s">
        <v>76</v>
      </c>
      <c r="D327">
        <v>16.983599999999999</v>
      </c>
      <c r="E327">
        <f t="shared" ref="E327:E389" si="16">AVERAGE(D327,D328)</f>
        <v>16.899349999999998</v>
      </c>
      <c r="F327">
        <f t="shared" si="15"/>
        <v>30.870724471686753</v>
      </c>
    </row>
    <row r="328" spans="1:6" x14ac:dyDescent="0.2">
      <c r="A328">
        <v>28</v>
      </c>
      <c r="B328">
        <v>23</v>
      </c>
      <c r="C328" t="s">
        <v>77</v>
      </c>
      <c r="D328">
        <v>16.815100000000001</v>
      </c>
    </row>
    <row r="329" spans="1:6" x14ac:dyDescent="0.2">
      <c r="A329">
        <v>29</v>
      </c>
      <c r="B329">
        <v>24</v>
      </c>
      <c r="C329" t="s">
        <v>78</v>
      </c>
      <c r="D329">
        <v>15.681800000000001</v>
      </c>
      <c r="E329">
        <f t="shared" si="16"/>
        <v>15.68535</v>
      </c>
      <c r="F329">
        <f t="shared" si="15"/>
        <v>67.055937327265781</v>
      </c>
    </row>
    <row r="330" spans="1:6" x14ac:dyDescent="0.2">
      <c r="A330">
        <v>30</v>
      </c>
      <c r="B330">
        <v>24</v>
      </c>
      <c r="C330" t="s">
        <v>78</v>
      </c>
      <c r="D330">
        <v>15.6889</v>
      </c>
    </row>
    <row r="331" spans="1:6" x14ac:dyDescent="0.2">
      <c r="A331">
        <v>31</v>
      </c>
      <c r="B331">
        <v>37</v>
      </c>
      <c r="C331" t="s">
        <v>79</v>
      </c>
      <c r="D331">
        <v>18.133199999999999</v>
      </c>
      <c r="E331">
        <f t="shared" si="16"/>
        <v>18.203499999999998</v>
      </c>
      <c r="F331">
        <f t="shared" si="15"/>
        <v>13.416504430721229</v>
      </c>
    </row>
    <row r="332" spans="1:6" x14ac:dyDescent="0.2">
      <c r="A332">
        <v>32</v>
      </c>
      <c r="B332">
        <v>37</v>
      </c>
      <c r="C332" t="s">
        <v>79</v>
      </c>
      <c r="D332">
        <v>18.273800000000001</v>
      </c>
    </row>
    <row r="333" spans="1:6" x14ac:dyDescent="0.2">
      <c r="A333">
        <v>33</v>
      </c>
      <c r="B333">
        <v>38</v>
      </c>
      <c r="C333" t="s">
        <v>80</v>
      </c>
      <c r="D333">
        <v>18.239599999999999</v>
      </c>
      <c r="E333">
        <f t="shared" si="16"/>
        <v>18.13485</v>
      </c>
      <c r="F333">
        <f t="shared" si="15"/>
        <v>14.018129241250621</v>
      </c>
    </row>
    <row r="334" spans="1:6" x14ac:dyDescent="0.2">
      <c r="A334">
        <v>34</v>
      </c>
      <c r="B334">
        <v>38</v>
      </c>
      <c r="C334" t="s">
        <v>80</v>
      </c>
      <c r="D334">
        <v>18.030100000000001</v>
      </c>
    </row>
    <row r="335" spans="1:6" x14ac:dyDescent="0.2">
      <c r="A335">
        <v>35</v>
      </c>
      <c r="B335">
        <v>39</v>
      </c>
      <c r="C335" t="s">
        <v>81</v>
      </c>
      <c r="D335">
        <v>16.534600000000001</v>
      </c>
      <c r="E335">
        <f t="shared" si="16"/>
        <v>16.571100000000001</v>
      </c>
      <c r="F335">
        <f t="shared" si="15"/>
        <v>38.074802652978534</v>
      </c>
    </row>
    <row r="336" spans="1:6" x14ac:dyDescent="0.2">
      <c r="A336">
        <v>36</v>
      </c>
      <c r="B336">
        <v>39</v>
      </c>
      <c r="C336" t="s">
        <v>81</v>
      </c>
      <c r="D336">
        <v>16.607600000000001</v>
      </c>
    </row>
    <row r="337" spans="1:6" x14ac:dyDescent="0.2">
      <c r="A337">
        <v>37</v>
      </c>
      <c r="B337" t="s">
        <v>14</v>
      </c>
      <c r="D337">
        <v>31.398399999999999</v>
      </c>
      <c r="E337">
        <f t="shared" si="16"/>
        <v>31.2667</v>
      </c>
      <c r="F337">
        <f t="shared" si="15"/>
        <v>3.1808493433316421E-3</v>
      </c>
    </row>
    <row r="338" spans="1:6" x14ac:dyDescent="0.2">
      <c r="A338">
        <v>38</v>
      </c>
      <c r="B338" t="s">
        <v>14</v>
      </c>
      <c r="D338">
        <v>31.135000000000002</v>
      </c>
    </row>
    <row r="339" spans="1:6" x14ac:dyDescent="0.2">
      <c r="A339">
        <v>39</v>
      </c>
      <c r="B339">
        <v>40</v>
      </c>
      <c r="C339" t="s">
        <v>82</v>
      </c>
      <c r="D339">
        <v>17.1663</v>
      </c>
      <c r="E339">
        <f t="shared" si="16"/>
        <v>17.104300000000002</v>
      </c>
      <c r="F339">
        <f t="shared" si="15"/>
        <v>27.081472981146828</v>
      </c>
    </row>
    <row r="340" spans="1:6" x14ac:dyDescent="0.2">
      <c r="A340">
        <v>40</v>
      </c>
      <c r="B340">
        <v>40</v>
      </c>
      <c r="C340" t="s">
        <v>83</v>
      </c>
      <c r="D340">
        <v>17.042300000000001</v>
      </c>
    </row>
    <row r="341" spans="1:6" x14ac:dyDescent="0.2">
      <c r="A341">
        <v>41</v>
      </c>
      <c r="B341">
        <v>41</v>
      </c>
      <c r="C341" t="s">
        <v>84</v>
      </c>
      <c r="D341">
        <v>33.400599999999997</v>
      </c>
      <c r="E341">
        <f t="shared" si="16"/>
        <v>32.8795</v>
      </c>
      <c r="F341">
        <f t="shared" si="15"/>
        <v>1.1349687519556077E-3</v>
      </c>
    </row>
    <row r="342" spans="1:6" x14ac:dyDescent="0.2">
      <c r="A342">
        <v>42</v>
      </c>
      <c r="B342">
        <v>41</v>
      </c>
      <c r="C342" t="s">
        <v>84</v>
      </c>
      <c r="D342">
        <v>32.358400000000003</v>
      </c>
    </row>
    <row r="343" spans="1:6" x14ac:dyDescent="0.2">
      <c r="A343">
        <v>43</v>
      </c>
      <c r="B343">
        <v>42</v>
      </c>
      <c r="C343" t="s">
        <v>85</v>
      </c>
      <c r="D343">
        <v>19.170300000000001</v>
      </c>
      <c r="E343">
        <f t="shared" si="16"/>
        <v>19.080249999999999</v>
      </c>
      <c r="F343">
        <f t="shared" si="15"/>
        <v>7.6619152170081435</v>
      </c>
    </row>
    <row r="344" spans="1:6" x14ac:dyDescent="0.2">
      <c r="A344">
        <v>44</v>
      </c>
      <c r="B344">
        <v>42</v>
      </c>
      <c r="C344" t="s">
        <v>85</v>
      </c>
      <c r="D344">
        <v>18.990200000000002</v>
      </c>
    </row>
    <row r="345" spans="1:6" x14ac:dyDescent="0.2">
      <c r="A345">
        <v>45</v>
      </c>
      <c r="B345">
        <v>43</v>
      </c>
      <c r="C345" t="s">
        <v>86</v>
      </c>
      <c r="D345">
        <v>16.195799999999998</v>
      </c>
      <c r="E345">
        <f t="shared" si="16"/>
        <v>16.142600000000002</v>
      </c>
      <c r="F345">
        <f t="shared" si="15"/>
        <v>50.066625708441819</v>
      </c>
    </row>
    <row r="346" spans="1:6" x14ac:dyDescent="0.2">
      <c r="A346">
        <v>46</v>
      </c>
      <c r="B346">
        <v>43</v>
      </c>
      <c r="C346" t="s">
        <v>86</v>
      </c>
      <c r="D346">
        <v>16.089400000000001</v>
      </c>
    </row>
    <row r="347" spans="1:6" x14ac:dyDescent="0.2">
      <c r="A347">
        <v>47</v>
      </c>
      <c r="B347">
        <v>44</v>
      </c>
      <c r="C347" t="s">
        <v>87</v>
      </c>
      <c r="D347">
        <v>17.505299999999998</v>
      </c>
      <c r="E347">
        <f t="shared" si="16"/>
        <v>17.427499999999998</v>
      </c>
      <c r="F347">
        <f t="shared" si="15"/>
        <v>22.028394237991193</v>
      </c>
    </row>
    <row r="348" spans="1:6" x14ac:dyDescent="0.2">
      <c r="A348">
        <v>48</v>
      </c>
      <c r="B348">
        <v>44</v>
      </c>
      <c r="C348" t="s">
        <v>88</v>
      </c>
      <c r="D348">
        <v>17.349699999999999</v>
      </c>
    </row>
    <row r="349" spans="1:6" x14ac:dyDescent="0.2">
      <c r="A349">
        <v>49</v>
      </c>
      <c r="B349" t="s">
        <v>15</v>
      </c>
      <c r="D349">
        <v>32.909100000000002</v>
      </c>
      <c r="E349">
        <f t="shared" si="16"/>
        <v>33.480699999999999</v>
      </c>
      <c r="F349">
        <f t="shared" si="15"/>
        <v>7.7294434213873446E-4</v>
      </c>
    </row>
    <row r="350" spans="1:6" x14ac:dyDescent="0.2">
      <c r="A350">
        <v>50</v>
      </c>
      <c r="B350" t="s">
        <v>15</v>
      </c>
      <c r="D350">
        <v>34.052300000000002</v>
      </c>
    </row>
    <row r="351" spans="1:6" x14ac:dyDescent="0.2">
      <c r="A351">
        <v>51</v>
      </c>
      <c r="B351">
        <v>45</v>
      </c>
      <c r="C351" t="s">
        <v>89</v>
      </c>
      <c r="D351">
        <v>16.357399999999998</v>
      </c>
      <c r="E351">
        <f t="shared" si="16"/>
        <v>16.228999999999999</v>
      </c>
      <c r="F351">
        <f t="shared" si="15"/>
        <v>47.377477846163117</v>
      </c>
    </row>
    <row r="352" spans="1:6" x14ac:dyDescent="0.2">
      <c r="A352">
        <v>52</v>
      </c>
      <c r="B352">
        <v>45</v>
      </c>
      <c r="C352" t="s">
        <v>89</v>
      </c>
      <c r="D352">
        <v>16.1006</v>
      </c>
    </row>
    <row r="353" spans="1:6" x14ac:dyDescent="0.2">
      <c r="A353">
        <v>53</v>
      </c>
      <c r="B353">
        <v>46</v>
      </c>
      <c r="C353" t="s">
        <v>90</v>
      </c>
      <c r="D353">
        <v>16.292300000000001</v>
      </c>
      <c r="E353">
        <f t="shared" si="16"/>
        <v>16.166150000000002</v>
      </c>
      <c r="F353">
        <f t="shared" si="15"/>
        <v>49.318867180402535</v>
      </c>
    </row>
    <row r="354" spans="1:6" x14ac:dyDescent="0.2">
      <c r="A354">
        <v>54</v>
      </c>
      <c r="B354">
        <v>46</v>
      </c>
      <c r="C354" t="s">
        <v>90</v>
      </c>
      <c r="D354">
        <v>16.04</v>
      </c>
    </row>
    <row r="355" spans="1:6" x14ac:dyDescent="0.2">
      <c r="A355">
        <v>55</v>
      </c>
      <c r="B355">
        <v>47</v>
      </c>
      <c r="C355" t="s">
        <v>91</v>
      </c>
      <c r="D355">
        <v>29.421700000000001</v>
      </c>
      <c r="E355">
        <f t="shared" si="16"/>
        <v>29.24145</v>
      </c>
      <c r="F355">
        <f t="shared" si="15"/>
        <v>1.1602698578068654E-2</v>
      </c>
    </row>
    <row r="356" spans="1:6" x14ac:dyDescent="0.2">
      <c r="A356">
        <v>56</v>
      </c>
      <c r="B356">
        <v>47</v>
      </c>
      <c r="C356" t="s">
        <v>91</v>
      </c>
      <c r="D356">
        <v>29.061199999999999</v>
      </c>
    </row>
    <row r="357" spans="1:6" x14ac:dyDescent="0.2">
      <c r="A357">
        <v>57</v>
      </c>
      <c r="B357">
        <v>48</v>
      </c>
      <c r="C357" t="s">
        <v>92</v>
      </c>
      <c r="D357">
        <v>15.905099999999999</v>
      </c>
      <c r="E357">
        <f t="shared" si="16"/>
        <v>15.887049999999999</v>
      </c>
      <c r="F357">
        <f t="shared" si="15"/>
        <v>58.947390956013514</v>
      </c>
    </row>
    <row r="358" spans="1:6" x14ac:dyDescent="0.2">
      <c r="A358">
        <v>58</v>
      </c>
      <c r="B358">
        <v>48</v>
      </c>
      <c r="C358" t="s">
        <v>93</v>
      </c>
      <c r="D358">
        <v>15.869</v>
      </c>
    </row>
    <row r="359" spans="1:6" x14ac:dyDescent="0.2">
      <c r="A359">
        <v>59</v>
      </c>
      <c r="B359">
        <v>49</v>
      </c>
      <c r="C359" t="s">
        <v>94</v>
      </c>
      <c r="D359">
        <v>15.974600000000001</v>
      </c>
      <c r="E359">
        <f t="shared" si="16"/>
        <v>15.9665</v>
      </c>
      <c r="F359">
        <f t="shared" si="15"/>
        <v>56.029514371717177</v>
      </c>
    </row>
    <row r="360" spans="1:6" x14ac:dyDescent="0.2">
      <c r="A360">
        <v>60</v>
      </c>
      <c r="B360">
        <v>49</v>
      </c>
      <c r="C360" t="s">
        <v>94</v>
      </c>
      <c r="D360">
        <v>15.958399999999999</v>
      </c>
    </row>
    <row r="361" spans="1:6" x14ac:dyDescent="0.2">
      <c r="A361">
        <v>61</v>
      </c>
      <c r="B361">
        <v>62</v>
      </c>
      <c r="C361" t="s">
        <v>95</v>
      </c>
      <c r="D361">
        <v>24.293099999999999</v>
      </c>
      <c r="E361">
        <f t="shared" si="16"/>
        <v>24.264049999999997</v>
      </c>
      <c r="F361">
        <f t="shared" si="15"/>
        <v>0.27913205672700603</v>
      </c>
    </row>
    <row r="362" spans="1:6" x14ac:dyDescent="0.2">
      <c r="A362">
        <v>62</v>
      </c>
      <c r="B362">
        <v>62</v>
      </c>
      <c r="C362" t="s">
        <v>95</v>
      </c>
      <c r="D362">
        <v>24.234999999999999</v>
      </c>
    </row>
    <row r="363" spans="1:6" x14ac:dyDescent="0.2">
      <c r="A363">
        <v>63</v>
      </c>
      <c r="B363">
        <v>63</v>
      </c>
      <c r="C363" t="s">
        <v>96</v>
      </c>
      <c r="D363">
        <v>22.6904</v>
      </c>
      <c r="E363">
        <f t="shared" si="16"/>
        <v>22.62565</v>
      </c>
      <c r="F363">
        <f t="shared" si="15"/>
        <v>0.79519387266272057</v>
      </c>
    </row>
    <row r="364" spans="1:6" x14ac:dyDescent="0.2">
      <c r="A364">
        <v>64</v>
      </c>
      <c r="B364">
        <v>63</v>
      </c>
      <c r="C364" t="s">
        <v>96</v>
      </c>
      <c r="D364">
        <v>22.5609</v>
      </c>
    </row>
    <row r="365" spans="1:6" x14ac:dyDescent="0.2">
      <c r="A365">
        <v>65</v>
      </c>
      <c r="B365">
        <v>64</v>
      </c>
      <c r="C365" t="s">
        <v>97</v>
      </c>
      <c r="D365">
        <v>17.8201</v>
      </c>
      <c r="E365">
        <f t="shared" si="16"/>
        <v>17.7333</v>
      </c>
      <c r="F365">
        <f t="shared" si="15"/>
        <v>18.118488977014827</v>
      </c>
    </row>
    <row r="366" spans="1:6" x14ac:dyDescent="0.2">
      <c r="A366">
        <v>66</v>
      </c>
      <c r="B366">
        <v>64</v>
      </c>
      <c r="C366" t="s">
        <v>97</v>
      </c>
      <c r="D366">
        <v>17.6465</v>
      </c>
    </row>
    <row r="367" spans="1:6" x14ac:dyDescent="0.2">
      <c r="A367">
        <v>67</v>
      </c>
      <c r="B367">
        <v>65</v>
      </c>
      <c r="C367" t="s">
        <v>98</v>
      </c>
      <c r="D367">
        <v>20.229399999999998</v>
      </c>
      <c r="E367">
        <f t="shared" si="16"/>
        <v>21.51765</v>
      </c>
      <c r="F367">
        <f t="shared" ref="F367:F391" si="17">EXP((E367-22.267)/-1.565)</f>
        <v>1.6141651553923679</v>
      </c>
    </row>
    <row r="368" spans="1:6" x14ac:dyDescent="0.2">
      <c r="A368">
        <v>68</v>
      </c>
      <c r="B368">
        <v>65</v>
      </c>
      <c r="C368" t="s">
        <v>98</v>
      </c>
      <c r="D368">
        <v>22.805900000000001</v>
      </c>
    </row>
    <row r="369" spans="1:6" x14ac:dyDescent="0.2">
      <c r="A369">
        <v>69</v>
      </c>
      <c r="B369">
        <v>66</v>
      </c>
      <c r="C369" t="s">
        <v>99</v>
      </c>
      <c r="D369">
        <v>18.7864</v>
      </c>
      <c r="E369">
        <f t="shared" si="16"/>
        <v>18.713999999999999</v>
      </c>
      <c r="F369">
        <f t="shared" si="17"/>
        <v>9.6821844285454155</v>
      </c>
    </row>
    <row r="370" spans="1:6" x14ac:dyDescent="0.2">
      <c r="A370">
        <v>70</v>
      </c>
      <c r="B370">
        <v>66</v>
      </c>
      <c r="C370" t="s">
        <v>99</v>
      </c>
      <c r="D370">
        <v>18.6416</v>
      </c>
    </row>
    <row r="371" spans="1:6" x14ac:dyDescent="0.2">
      <c r="A371">
        <v>71</v>
      </c>
      <c r="B371">
        <v>67</v>
      </c>
      <c r="C371" t="s">
        <v>100</v>
      </c>
      <c r="D371">
        <v>16.115200000000002</v>
      </c>
      <c r="E371">
        <f t="shared" si="16"/>
        <v>16.15765</v>
      </c>
      <c r="F371">
        <f t="shared" si="17"/>
        <v>49.587461982710408</v>
      </c>
    </row>
    <row r="372" spans="1:6" x14ac:dyDescent="0.2">
      <c r="A372">
        <v>72</v>
      </c>
      <c r="B372">
        <v>67</v>
      </c>
      <c r="C372" t="s">
        <v>100</v>
      </c>
      <c r="D372">
        <v>16.200099999999999</v>
      </c>
    </row>
    <row r="373" spans="1:6" x14ac:dyDescent="0.2">
      <c r="A373">
        <v>73</v>
      </c>
      <c r="B373">
        <v>68</v>
      </c>
      <c r="C373" t="s">
        <v>101</v>
      </c>
      <c r="D373">
        <v>24.031600000000001</v>
      </c>
      <c r="E373">
        <f t="shared" si="16"/>
        <v>24.042950000000001</v>
      </c>
      <c r="F373">
        <f t="shared" si="17"/>
        <v>0.32148887726851083</v>
      </c>
    </row>
    <row r="374" spans="1:6" x14ac:dyDescent="0.2">
      <c r="A374">
        <v>74</v>
      </c>
      <c r="B374">
        <v>68</v>
      </c>
      <c r="C374" t="s">
        <v>101</v>
      </c>
      <c r="D374">
        <v>24.054300000000001</v>
      </c>
    </row>
    <row r="375" spans="1:6" x14ac:dyDescent="0.2">
      <c r="A375">
        <v>75</v>
      </c>
      <c r="B375">
        <v>69</v>
      </c>
      <c r="C375" t="s">
        <v>102</v>
      </c>
      <c r="D375">
        <v>23.891500000000001</v>
      </c>
      <c r="E375">
        <f t="shared" si="16"/>
        <v>23.777999999999999</v>
      </c>
      <c r="F375">
        <f t="shared" si="17"/>
        <v>0.38079458064421523</v>
      </c>
    </row>
    <row r="376" spans="1:6" x14ac:dyDescent="0.2">
      <c r="A376">
        <v>76</v>
      </c>
      <c r="B376">
        <v>69</v>
      </c>
      <c r="C376" t="s">
        <v>102</v>
      </c>
      <c r="D376">
        <v>23.6645</v>
      </c>
    </row>
    <row r="377" spans="1:6" x14ac:dyDescent="0.2">
      <c r="A377">
        <v>77</v>
      </c>
      <c r="B377">
        <v>70</v>
      </c>
      <c r="C377" t="s">
        <v>103</v>
      </c>
      <c r="D377">
        <v>31.957799999999999</v>
      </c>
      <c r="E377">
        <f t="shared" si="16"/>
        <v>31.7225</v>
      </c>
      <c r="F377">
        <f t="shared" si="17"/>
        <v>2.3771498875547214E-3</v>
      </c>
    </row>
    <row r="378" spans="1:6" x14ac:dyDescent="0.2">
      <c r="A378">
        <v>78</v>
      </c>
      <c r="B378">
        <v>70</v>
      </c>
      <c r="C378" t="s">
        <v>103</v>
      </c>
      <c r="D378">
        <v>31.487200000000001</v>
      </c>
    </row>
    <row r="379" spans="1:6" x14ac:dyDescent="0.2">
      <c r="A379">
        <v>79</v>
      </c>
      <c r="B379">
        <v>71</v>
      </c>
      <c r="C379" t="s">
        <v>104</v>
      </c>
      <c r="D379">
        <v>19.7484</v>
      </c>
      <c r="E379">
        <f t="shared" si="16"/>
        <v>19.4589</v>
      </c>
      <c r="F379">
        <f t="shared" si="17"/>
        <v>6.0153413586194633</v>
      </c>
    </row>
    <row r="380" spans="1:6" x14ac:dyDescent="0.2">
      <c r="A380">
        <v>80</v>
      </c>
      <c r="B380">
        <v>71</v>
      </c>
      <c r="C380" t="s">
        <v>105</v>
      </c>
      <c r="D380">
        <v>19.1694</v>
      </c>
    </row>
    <row r="381" spans="1:6" x14ac:dyDescent="0.2">
      <c r="A381">
        <v>81</v>
      </c>
      <c r="B381">
        <v>72</v>
      </c>
      <c r="C381" t="s">
        <v>106</v>
      </c>
      <c r="D381">
        <v>28.0199</v>
      </c>
      <c r="E381">
        <f t="shared" si="16"/>
        <v>27.796050000000001</v>
      </c>
      <c r="F381">
        <f t="shared" si="17"/>
        <v>2.9218906477594547E-2</v>
      </c>
    </row>
    <row r="382" spans="1:6" x14ac:dyDescent="0.2">
      <c r="A382">
        <v>82</v>
      </c>
      <c r="B382">
        <v>72</v>
      </c>
      <c r="C382" t="s">
        <v>106</v>
      </c>
      <c r="D382">
        <v>27.572199999999999</v>
      </c>
    </row>
    <row r="383" spans="1:6" x14ac:dyDescent="0.2">
      <c r="A383">
        <v>83</v>
      </c>
      <c r="B383">
        <v>80</v>
      </c>
      <c r="C383" t="s">
        <v>107</v>
      </c>
      <c r="D383">
        <v>21.978000000000002</v>
      </c>
      <c r="E383">
        <f t="shared" si="16"/>
        <v>22.050249999999998</v>
      </c>
      <c r="F383">
        <f t="shared" si="17"/>
        <v>1.1485478468277446</v>
      </c>
    </row>
    <row r="384" spans="1:6" x14ac:dyDescent="0.2">
      <c r="A384">
        <v>84</v>
      </c>
      <c r="B384">
        <v>80</v>
      </c>
      <c r="C384" t="s">
        <v>107</v>
      </c>
      <c r="D384">
        <v>22.122499999999999</v>
      </c>
    </row>
    <row r="385" spans="1:15" x14ac:dyDescent="0.2">
      <c r="A385">
        <v>85</v>
      </c>
      <c r="B385">
        <v>81</v>
      </c>
      <c r="C385" t="s">
        <v>108</v>
      </c>
      <c r="D385">
        <v>16.449100000000001</v>
      </c>
      <c r="E385">
        <f t="shared" si="16"/>
        <v>16.325700000000001</v>
      </c>
      <c r="F385">
        <f t="shared" si="17"/>
        <v>44.538671197731254</v>
      </c>
    </row>
    <row r="386" spans="1:15" x14ac:dyDescent="0.2">
      <c r="A386">
        <v>86</v>
      </c>
      <c r="B386">
        <v>81</v>
      </c>
      <c r="C386" t="s">
        <v>108</v>
      </c>
      <c r="D386">
        <v>16.202300000000001</v>
      </c>
    </row>
    <row r="387" spans="1:15" x14ac:dyDescent="0.2">
      <c r="A387">
        <v>87</v>
      </c>
      <c r="B387">
        <v>82</v>
      </c>
      <c r="C387" t="s">
        <v>109</v>
      </c>
      <c r="D387">
        <v>17.636199999999999</v>
      </c>
      <c r="E387">
        <f t="shared" si="16"/>
        <v>17.656300000000002</v>
      </c>
      <c r="F387">
        <f t="shared" si="17"/>
        <v>19.032236232414061</v>
      </c>
    </row>
    <row r="388" spans="1:15" x14ac:dyDescent="0.2">
      <c r="A388">
        <v>88</v>
      </c>
      <c r="B388">
        <v>82</v>
      </c>
      <c r="C388" t="s">
        <v>109</v>
      </c>
      <c r="D388">
        <v>17.676400000000001</v>
      </c>
    </row>
    <row r="389" spans="1:15" x14ac:dyDescent="0.2">
      <c r="A389">
        <v>89</v>
      </c>
      <c r="B389">
        <v>83</v>
      </c>
      <c r="C389" t="s">
        <v>110</v>
      </c>
      <c r="D389">
        <v>16.364699999999999</v>
      </c>
      <c r="E389">
        <f t="shared" si="16"/>
        <v>16.456099999999999</v>
      </c>
      <c r="F389">
        <f t="shared" si="17"/>
        <v>40.977992068502381</v>
      </c>
    </row>
    <row r="390" spans="1:15" x14ac:dyDescent="0.2">
      <c r="A390">
        <v>90</v>
      </c>
      <c r="B390">
        <v>83</v>
      </c>
      <c r="C390" t="s">
        <v>110</v>
      </c>
      <c r="D390">
        <v>16.547499999999999</v>
      </c>
    </row>
    <row r="391" spans="1:15" x14ac:dyDescent="0.2">
      <c r="A391">
        <v>91</v>
      </c>
      <c r="B391">
        <v>84</v>
      </c>
      <c r="C391" t="s">
        <v>111</v>
      </c>
      <c r="D391">
        <v>16.672000000000001</v>
      </c>
      <c r="E391">
        <f t="shared" ref="E391:E435" si="18">AVERAGE(D391,D392)</f>
        <v>16.771149999999999</v>
      </c>
      <c r="F391">
        <f t="shared" si="17"/>
        <v>33.50602386784923</v>
      </c>
    </row>
    <row r="392" spans="1:15" x14ac:dyDescent="0.2">
      <c r="A392">
        <v>92</v>
      </c>
      <c r="B392">
        <v>84</v>
      </c>
      <c r="C392" t="s">
        <v>111</v>
      </c>
      <c r="D392">
        <v>16.8703</v>
      </c>
    </row>
    <row r="393" spans="1:15" x14ac:dyDescent="0.2">
      <c r="A393" t="s">
        <v>19</v>
      </c>
      <c r="M393" t="s">
        <v>139</v>
      </c>
    </row>
    <row r="394" spans="1:15" x14ac:dyDescent="0.2">
      <c r="A394" t="s">
        <v>1</v>
      </c>
      <c r="B394" t="s">
        <v>2</v>
      </c>
      <c r="D394" t="s">
        <v>3</v>
      </c>
      <c r="F394" t="s">
        <v>5</v>
      </c>
      <c r="M394" t="s">
        <v>129</v>
      </c>
      <c r="N394">
        <v>5</v>
      </c>
      <c r="O394">
        <v>27.068899999999999</v>
      </c>
    </row>
    <row r="395" spans="1:15" x14ac:dyDescent="0.2">
      <c r="A395" t="s">
        <v>6</v>
      </c>
      <c r="B395" t="s">
        <v>7</v>
      </c>
      <c r="D395">
        <v>3</v>
      </c>
      <c r="E395">
        <f t="shared" si="18"/>
        <v>3</v>
      </c>
      <c r="F395">
        <v>0.2</v>
      </c>
      <c r="M395" t="s">
        <v>130</v>
      </c>
      <c r="N395">
        <v>0.5</v>
      </c>
      <c r="O395">
        <v>30.496749999999999</v>
      </c>
    </row>
    <row r="396" spans="1:15" x14ac:dyDescent="0.2">
      <c r="A396" t="s">
        <v>8</v>
      </c>
      <c r="B396" t="s">
        <v>9</v>
      </c>
      <c r="D396" t="s">
        <v>10</v>
      </c>
      <c r="E396" t="s">
        <v>128</v>
      </c>
      <c r="F396" t="s">
        <v>135</v>
      </c>
      <c r="G396" t="s">
        <v>142</v>
      </c>
      <c r="I396" s="1" t="s">
        <v>138</v>
      </c>
      <c r="M396" t="s">
        <v>131</v>
      </c>
      <c r="N396">
        <v>0.05</v>
      </c>
      <c r="O396">
        <v>33.49635</v>
      </c>
    </row>
    <row r="397" spans="1:15" x14ac:dyDescent="0.2">
      <c r="A397">
        <v>1</v>
      </c>
      <c r="B397" t="s">
        <v>11</v>
      </c>
      <c r="D397">
        <v>27.723199999999999</v>
      </c>
      <c r="E397">
        <f t="shared" si="18"/>
        <v>27.068899999999999</v>
      </c>
      <c r="F397">
        <f>EXP((E397-29.391)/-1.461)</f>
        <v>4.9007626124465897</v>
      </c>
      <c r="G397">
        <v>4.8646937734865014</v>
      </c>
      <c r="I397" s="1">
        <f>(F397/G397)</f>
        <v>1.0074144109864984</v>
      </c>
      <c r="M397" t="s">
        <v>132</v>
      </c>
      <c r="N397">
        <v>5.0000000000000001E-3</v>
      </c>
      <c r="O397">
        <v>37.286450000000002</v>
      </c>
    </row>
    <row r="398" spans="1:15" x14ac:dyDescent="0.2">
      <c r="A398">
        <v>2</v>
      </c>
      <c r="B398" t="s">
        <v>11</v>
      </c>
      <c r="D398">
        <v>26.4146</v>
      </c>
      <c r="M398" t="s">
        <v>133</v>
      </c>
      <c r="N398">
        <v>5.0000000000000001E-4</v>
      </c>
    </row>
    <row r="399" spans="1:15" x14ac:dyDescent="0.2">
      <c r="A399">
        <v>3</v>
      </c>
      <c r="B399">
        <v>85</v>
      </c>
      <c r="C399" t="s">
        <v>112</v>
      </c>
      <c r="D399">
        <v>29.378399999999999</v>
      </c>
      <c r="E399">
        <f t="shared" si="18"/>
        <v>28.712699999999998</v>
      </c>
      <c r="F399">
        <f t="shared" ref="F399:F435" si="19">EXP((E399-29.391)/-1.461)</f>
        <v>1.5908541086041694</v>
      </c>
      <c r="G399">
        <v>47.210524015621786</v>
      </c>
      <c r="I399" s="1">
        <f t="shared" ref="I399:I435" si="20">(F399/G399)</f>
        <v>3.3697022894254719E-2</v>
      </c>
    </row>
    <row r="400" spans="1:15" x14ac:dyDescent="0.2">
      <c r="A400">
        <v>4</v>
      </c>
      <c r="B400">
        <v>85</v>
      </c>
      <c r="C400" t="s">
        <v>112</v>
      </c>
      <c r="D400">
        <v>28.047000000000001</v>
      </c>
    </row>
    <row r="401" spans="1:9" x14ac:dyDescent="0.2">
      <c r="A401">
        <v>5</v>
      </c>
      <c r="B401">
        <v>86</v>
      </c>
      <c r="C401" t="s">
        <v>113</v>
      </c>
      <c r="D401">
        <v>24.968599999999999</v>
      </c>
      <c r="E401">
        <f t="shared" si="18"/>
        <v>24.364999999999998</v>
      </c>
      <c r="F401">
        <f t="shared" si="19"/>
        <v>31.190373764852687</v>
      </c>
      <c r="G401">
        <v>46.317569353184844</v>
      </c>
      <c r="I401" s="1">
        <f t="shared" si="20"/>
        <v>0.67340264613233647</v>
      </c>
    </row>
    <row r="402" spans="1:9" x14ac:dyDescent="0.2">
      <c r="A402">
        <v>6</v>
      </c>
      <c r="B402">
        <v>86</v>
      </c>
      <c r="C402" t="s">
        <v>113</v>
      </c>
      <c r="D402">
        <v>23.761399999999998</v>
      </c>
    </row>
    <row r="403" spans="1:9" x14ac:dyDescent="0.2">
      <c r="A403">
        <v>7</v>
      </c>
      <c r="B403">
        <v>87</v>
      </c>
      <c r="C403" t="s">
        <v>114</v>
      </c>
      <c r="D403">
        <v>24.527100000000001</v>
      </c>
      <c r="E403">
        <f t="shared" si="18"/>
        <v>23.993500000000001</v>
      </c>
      <c r="F403">
        <f t="shared" si="19"/>
        <v>40.220925937072273</v>
      </c>
      <c r="G403">
        <v>60.00389925769182</v>
      </c>
      <c r="I403" s="1">
        <f t="shared" si="20"/>
        <v>0.67030520407249039</v>
      </c>
    </row>
    <row r="404" spans="1:9" x14ac:dyDescent="0.2">
      <c r="A404">
        <v>8</v>
      </c>
      <c r="B404">
        <v>87</v>
      </c>
      <c r="C404" t="s">
        <v>115</v>
      </c>
      <c r="D404">
        <v>23.459900000000001</v>
      </c>
    </row>
    <row r="405" spans="1:9" x14ac:dyDescent="0.2">
      <c r="A405">
        <v>9</v>
      </c>
      <c r="B405">
        <v>88</v>
      </c>
      <c r="C405" t="s">
        <v>116</v>
      </c>
      <c r="D405">
        <v>28.2227</v>
      </c>
      <c r="E405">
        <f t="shared" si="18"/>
        <v>27.894550000000002</v>
      </c>
      <c r="F405">
        <f t="shared" si="19"/>
        <v>2.7850454772537598</v>
      </c>
      <c r="G405">
        <v>60.528195420516212</v>
      </c>
      <c r="I405" s="1">
        <f t="shared" si="20"/>
        <v>4.6012365937970132E-2</v>
      </c>
    </row>
    <row r="406" spans="1:9" x14ac:dyDescent="0.2">
      <c r="A406">
        <v>10</v>
      </c>
      <c r="B406">
        <v>88</v>
      </c>
      <c r="C406" t="s">
        <v>116</v>
      </c>
      <c r="D406">
        <v>27.566400000000002</v>
      </c>
    </row>
    <row r="407" spans="1:9" x14ac:dyDescent="0.2">
      <c r="A407">
        <v>11</v>
      </c>
      <c r="B407">
        <v>89</v>
      </c>
      <c r="C407" t="s">
        <v>117</v>
      </c>
      <c r="D407">
        <v>23.7895</v>
      </c>
      <c r="E407">
        <f t="shared" si="18"/>
        <v>23.527999999999999</v>
      </c>
      <c r="F407">
        <f t="shared" si="19"/>
        <v>55.312824600739617</v>
      </c>
      <c r="G407">
        <v>62.833204532782048</v>
      </c>
      <c r="I407" s="1">
        <f t="shared" si="20"/>
        <v>0.88031201037790752</v>
      </c>
    </row>
    <row r="408" spans="1:9" x14ac:dyDescent="0.2">
      <c r="A408">
        <v>12</v>
      </c>
      <c r="B408">
        <v>89</v>
      </c>
      <c r="C408" t="s">
        <v>117</v>
      </c>
      <c r="D408">
        <v>23.266500000000001</v>
      </c>
    </row>
    <row r="409" spans="1:9" x14ac:dyDescent="0.2">
      <c r="A409">
        <v>13</v>
      </c>
      <c r="B409" t="s">
        <v>12</v>
      </c>
      <c r="D409">
        <v>31.083600000000001</v>
      </c>
      <c r="E409">
        <f t="shared" si="18"/>
        <v>30.496749999999999</v>
      </c>
      <c r="F409">
        <f t="shared" si="19"/>
        <v>0.46914441962447856</v>
      </c>
      <c r="G409">
        <v>0.69257642678827058</v>
      </c>
      <c r="I409" s="1">
        <f t="shared" si="20"/>
        <v>0.67739010667757249</v>
      </c>
    </row>
    <row r="410" spans="1:9" x14ac:dyDescent="0.2">
      <c r="A410">
        <v>14</v>
      </c>
      <c r="B410" t="s">
        <v>12</v>
      </c>
      <c r="D410">
        <v>29.9099</v>
      </c>
    </row>
    <row r="411" spans="1:9" x14ac:dyDescent="0.2">
      <c r="A411">
        <v>15</v>
      </c>
      <c r="B411">
        <v>90</v>
      </c>
      <c r="C411" t="s">
        <v>118</v>
      </c>
      <c r="D411" s="6">
        <v>36.775599999999997</v>
      </c>
      <c r="E411">
        <f t="shared" si="18"/>
        <v>36.178849999999997</v>
      </c>
      <c r="F411">
        <f t="shared" si="19"/>
        <v>9.5996358227447443E-3</v>
      </c>
      <c r="G411">
        <v>0.10118253199943086</v>
      </c>
      <c r="I411" s="1">
        <f t="shared" si="20"/>
        <v>9.4874437643038434E-2</v>
      </c>
    </row>
    <row r="412" spans="1:9" x14ac:dyDescent="0.2">
      <c r="A412">
        <v>16</v>
      </c>
      <c r="B412">
        <v>90</v>
      </c>
      <c r="C412" t="s">
        <v>118</v>
      </c>
      <c r="D412" s="6">
        <v>35.582099999999997</v>
      </c>
    </row>
    <row r="413" spans="1:9" x14ac:dyDescent="0.2">
      <c r="A413">
        <v>17</v>
      </c>
      <c r="B413">
        <v>91</v>
      </c>
      <c r="C413" t="s">
        <v>119</v>
      </c>
      <c r="D413">
        <v>28.926400000000001</v>
      </c>
      <c r="E413">
        <f t="shared" si="18"/>
        <v>28.58165</v>
      </c>
      <c r="F413">
        <f t="shared" si="19"/>
        <v>1.7401475067739478</v>
      </c>
      <c r="G413">
        <v>3.9473827478518806</v>
      </c>
      <c r="I413" s="1">
        <f t="shared" si="20"/>
        <v>0.44083576838879274</v>
      </c>
    </row>
    <row r="414" spans="1:9" x14ac:dyDescent="0.2">
      <c r="A414">
        <v>18</v>
      </c>
      <c r="B414">
        <v>91</v>
      </c>
      <c r="C414" t="s">
        <v>119</v>
      </c>
      <c r="D414">
        <v>28.236899999999999</v>
      </c>
    </row>
    <row r="415" spans="1:9" x14ac:dyDescent="0.2">
      <c r="A415">
        <v>19</v>
      </c>
      <c r="B415">
        <v>92</v>
      </c>
      <c r="C415" t="s">
        <v>120</v>
      </c>
      <c r="D415">
        <v>26.1066</v>
      </c>
      <c r="E415">
        <f t="shared" si="18"/>
        <v>26.051200000000001</v>
      </c>
      <c r="F415">
        <f t="shared" si="19"/>
        <v>9.8352071555565104</v>
      </c>
      <c r="G415">
        <v>68.824794855217121</v>
      </c>
      <c r="I415" s="1">
        <f t="shared" si="20"/>
        <v>0.14290209184417166</v>
      </c>
    </row>
    <row r="416" spans="1:9" x14ac:dyDescent="0.2">
      <c r="A416">
        <v>20</v>
      </c>
      <c r="B416">
        <v>92</v>
      </c>
      <c r="C416" t="s">
        <v>120</v>
      </c>
      <c r="D416">
        <v>25.995799999999999</v>
      </c>
    </row>
    <row r="417" spans="1:9" x14ac:dyDescent="0.2">
      <c r="A417">
        <v>21</v>
      </c>
      <c r="B417">
        <v>93</v>
      </c>
      <c r="C417" t="s">
        <v>121</v>
      </c>
      <c r="D417">
        <v>29.670999999999999</v>
      </c>
      <c r="E417">
        <f t="shared" si="18"/>
        <v>29.386099999999999</v>
      </c>
      <c r="F417">
        <f t="shared" si="19"/>
        <v>1.0033594977197779</v>
      </c>
      <c r="G417">
        <v>54.314239610264138</v>
      </c>
      <c r="I417" s="1">
        <f t="shared" si="20"/>
        <v>1.8473231051736313E-2</v>
      </c>
    </row>
    <row r="418" spans="1:9" x14ac:dyDescent="0.2">
      <c r="A418">
        <v>22</v>
      </c>
      <c r="B418">
        <v>93</v>
      </c>
      <c r="C418" t="s">
        <v>121</v>
      </c>
      <c r="D418">
        <v>29.101199999999999</v>
      </c>
    </row>
    <row r="419" spans="1:9" x14ac:dyDescent="0.2">
      <c r="A419">
        <v>23</v>
      </c>
      <c r="B419">
        <v>94</v>
      </c>
      <c r="C419" t="s">
        <v>122</v>
      </c>
      <c r="D419">
        <v>25.8613</v>
      </c>
      <c r="E419">
        <f t="shared" si="18"/>
        <v>25.576999999999998</v>
      </c>
      <c r="F419">
        <f t="shared" si="19"/>
        <v>13.606406194248017</v>
      </c>
      <c r="G419">
        <v>27.590246195734316</v>
      </c>
      <c r="I419" s="1">
        <f t="shared" si="20"/>
        <v>0.49316001378601981</v>
      </c>
    </row>
    <row r="420" spans="1:9" x14ac:dyDescent="0.2">
      <c r="A420">
        <v>24</v>
      </c>
      <c r="B420">
        <v>94</v>
      </c>
      <c r="C420" t="s">
        <v>122</v>
      </c>
      <c r="D420">
        <v>25.2927</v>
      </c>
    </row>
    <row r="421" spans="1:9" x14ac:dyDescent="0.2">
      <c r="A421">
        <v>25</v>
      </c>
      <c r="B421" t="s">
        <v>13</v>
      </c>
      <c r="D421">
        <v>33.663899999999998</v>
      </c>
      <c r="E421">
        <f t="shared" si="18"/>
        <v>33.49635</v>
      </c>
      <c r="F421">
        <f t="shared" si="19"/>
        <v>6.0207464927431058E-2</v>
      </c>
      <c r="G421">
        <v>3.244211875937332E-2</v>
      </c>
      <c r="I421" s="1">
        <f t="shared" si="20"/>
        <v>1.8558425660788771</v>
      </c>
    </row>
    <row r="422" spans="1:9" x14ac:dyDescent="0.2">
      <c r="A422">
        <v>26</v>
      </c>
      <c r="B422" t="s">
        <v>13</v>
      </c>
      <c r="D422">
        <v>33.328800000000001</v>
      </c>
    </row>
    <row r="423" spans="1:9" x14ac:dyDescent="0.2">
      <c r="A423">
        <v>27</v>
      </c>
      <c r="B423">
        <v>95</v>
      </c>
      <c r="C423" t="s">
        <v>123</v>
      </c>
      <c r="D423">
        <v>24.1248</v>
      </c>
      <c r="E423">
        <f t="shared" si="18"/>
        <v>24.021100000000001</v>
      </c>
      <c r="F423">
        <f t="shared" si="19"/>
        <v>39.468237537303779</v>
      </c>
      <c r="G423">
        <v>74.816913060008787</v>
      </c>
      <c r="I423" s="1">
        <f t="shared" si="20"/>
        <v>0.52753095420613361</v>
      </c>
    </row>
    <row r="424" spans="1:9" x14ac:dyDescent="0.2">
      <c r="A424">
        <v>28</v>
      </c>
      <c r="B424">
        <v>95</v>
      </c>
      <c r="C424" t="s">
        <v>123</v>
      </c>
      <c r="D424">
        <v>23.917400000000001</v>
      </c>
    </row>
    <row r="425" spans="1:9" x14ac:dyDescent="0.2">
      <c r="A425">
        <v>29</v>
      </c>
      <c r="B425">
        <v>96</v>
      </c>
      <c r="C425" t="s">
        <v>124</v>
      </c>
      <c r="D425">
        <v>29.313600000000001</v>
      </c>
      <c r="E425">
        <f>AVERAGE(D425:D426)</f>
        <v>29.18055</v>
      </c>
      <c r="F425">
        <f t="shared" si="19"/>
        <v>1.1549362810593702</v>
      </c>
      <c r="G425">
        <v>40.925209041283239</v>
      </c>
      <c r="I425" s="1">
        <f t="shared" si="20"/>
        <v>2.8220656854662126E-2</v>
      </c>
    </row>
    <row r="426" spans="1:9" x14ac:dyDescent="0.2">
      <c r="A426">
        <v>30</v>
      </c>
      <c r="B426">
        <v>96</v>
      </c>
      <c r="C426" t="s">
        <v>124</v>
      </c>
      <c r="D426">
        <v>29.047499999999999</v>
      </c>
    </row>
    <row r="427" spans="1:9" x14ac:dyDescent="0.2">
      <c r="A427">
        <v>31</v>
      </c>
      <c r="B427">
        <v>97</v>
      </c>
      <c r="C427" t="s">
        <v>125</v>
      </c>
      <c r="D427">
        <v>25.984200000000001</v>
      </c>
      <c r="E427">
        <f t="shared" si="18"/>
        <v>25.44895</v>
      </c>
      <c r="F427">
        <f t="shared" si="19"/>
        <v>14.852766940525916</v>
      </c>
      <c r="G427">
        <v>12.033427982374199</v>
      </c>
      <c r="I427" s="1">
        <f t="shared" si="20"/>
        <v>1.2342922534028795</v>
      </c>
    </row>
    <row r="428" spans="1:9" x14ac:dyDescent="0.2">
      <c r="A428">
        <v>32</v>
      </c>
      <c r="B428">
        <v>97</v>
      </c>
      <c r="C428" t="s">
        <v>125</v>
      </c>
      <c r="D428">
        <v>24.913699999999999</v>
      </c>
    </row>
    <row r="429" spans="1:9" x14ac:dyDescent="0.2">
      <c r="A429">
        <v>33</v>
      </c>
      <c r="B429">
        <v>98</v>
      </c>
      <c r="C429" t="s">
        <v>126</v>
      </c>
      <c r="D429">
        <v>24.341699999999999</v>
      </c>
      <c r="E429">
        <f t="shared" si="18"/>
        <v>23.845800000000001</v>
      </c>
      <c r="F429">
        <f t="shared" si="19"/>
        <v>44.499704388773957</v>
      </c>
      <c r="G429">
        <v>70.958252315139262</v>
      </c>
      <c r="I429" s="1">
        <f t="shared" si="20"/>
        <v>0.62712514664456787</v>
      </c>
    </row>
    <row r="430" spans="1:9" x14ac:dyDescent="0.2">
      <c r="A430">
        <v>34</v>
      </c>
      <c r="B430">
        <v>98</v>
      </c>
      <c r="C430" t="s">
        <v>126</v>
      </c>
      <c r="D430">
        <v>23.349900000000002</v>
      </c>
    </row>
    <row r="431" spans="1:9" x14ac:dyDescent="0.2">
      <c r="A431">
        <v>35</v>
      </c>
      <c r="B431">
        <v>99</v>
      </c>
      <c r="C431" t="s">
        <v>127</v>
      </c>
      <c r="D431">
        <v>24.322399999999998</v>
      </c>
      <c r="E431">
        <f t="shared" si="18"/>
        <v>24.222749999999998</v>
      </c>
      <c r="F431">
        <f t="shared" si="19"/>
        <v>34.379977058033134</v>
      </c>
      <c r="G431">
        <v>35.54248150682848</v>
      </c>
      <c r="I431" s="1">
        <f t="shared" si="20"/>
        <v>0.96729253559372319</v>
      </c>
    </row>
    <row r="432" spans="1:9" x14ac:dyDescent="0.2">
      <c r="A432">
        <v>36</v>
      </c>
      <c r="B432">
        <v>99</v>
      </c>
      <c r="C432" t="s">
        <v>127</v>
      </c>
      <c r="D432">
        <v>24.123100000000001</v>
      </c>
    </row>
    <row r="433" spans="1:9" x14ac:dyDescent="0.2">
      <c r="A433">
        <v>37</v>
      </c>
      <c r="B433" t="s">
        <v>14</v>
      </c>
      <c r="D433">
        <v>37.6477</v>
      </c>
      <c r="E433">
        <f t="shared" si="18"/>
        <v>37.286450000000002</v>
      </c>
      <c r="F433">
        <f t="shared" si="19"/>
        <v>4.4979164555062467E-3</v>
      </c>
      <c r="G433">
        <v>4.9775044243030708E-3</v>
      </c>
      <c r="I433" s="1">
        <f t="shared" si="20"/>
        <v>0.90364891160011895</v>
      </c>
    </row>
    <row r="434" spans="1:9" x14ac:dyDescent="0.2">
      <c r="A434">
        <v>38</v>
      </c>
      <c r="B434" t="s">
        <v>14</v>
      </c>
      <c r="D434">
        <v>36.925199999999997</v>
      </c>
    </row>
    <row r="435" spans="1:9" x14ac:dyDescent="0.2">
      <c r="A435">
        <v>49</v>
      </c>
      <c r="B435" t="s">
        <v>15</v>
      </c>
      <c r="E435">
        <f t="shared" si="18"/>
        <v>37.6434</v>
      </c>
      <c r="F435">
        <f t="shared" si="19"/>
        <v>3.5229380686380351E-3</v>
      </c>
      <c r="G435">
        <v>5.7441724237810253E-4</v>
      </c>
      <c r="I435" s="1">
        <f t="shared" si="20"/>
        <v>6.1330646239882682</v>
      </c>
    </row>
    <row r="436" spans="1:9" x14ac:dyDescent="0.2">
      <c r="A436">
        <v>50</v>
      </c>
      <c r="B436" t="s">
        <v>15</v>
      </c>
      <c r="D436">
        <v>37.6434</v>
      </c>
    </row>
    <row r="467" spans="1:15" x14ac:dyDescent="0.2">
      <c r="A467" t="s">
        <v>19</v>
      </c>
      <c r="M467" t="s">
        <v>136</v>
      </c>
    </row>
    <row r="468" spans="1:15" x14ac:dyDescent="0.2">
      <c r="A468" t="s">
        <v>1</v>
      </c>
      <c r="B468" t="s">
        <v>2</v>
      </c>
      <c r="D468" t="s">
        <v>3</v>
      </c>
      <c r="F468" t="s">
        <v>5</v>
      </c>
      <c r="M468" t="s">
        <v>129</v>
      </c>
      <c r="N468">
        <v>5</v>
      </c>
      <c r="O468">
        <v>17.143450000000001</v>
      </c>
    </row>
    <row r="469" spans="1:15" x14ac:dyDescent="0.2">
      <c r="A469" t="s">
        <v>16</v>
      </c>
      <c r="B469" t="s">
        <v>17</v>
      </c>
      <c r="D469">
        <v>3</v>
      </c>
      <c r="F469">
        <v>0.2</v>
      </c>
      <c r="M469" t="s">
        <v>130</v>
      </c>
      <c r="N469">
        <v>0.5</v>
      </c>
      <c r="O469">
        <v>20.2468</v>
      </c>
    </row>
    <row r="470" spans="1:15" x14ac:dyDescent="0.2">
      <c r="A470" t="s">
        <v>8</v>
      </c>
      <c r="B470" t="s">
        <v>9</v>
      </c>
      <c r="D470" t="s">
        <v>10</v>
      </c>
      <c r="E470" t="s">
        <v>141</v>
      </c>
      <c r="F470" t="s">
        <v>142</v>
      </c>
      <c r="M470" t="s">
        <v>131</v>
      </c>
      <c r="N470">
        <v>0.05</v>
      </c>
      <c r="O470">
        <v>25.11985</v>
      </c>
    </row>
    <row r="471" spans="1:15" x14ac:dyDescent="0.2">
      <c r="A471">
        <v>1</v>
      </c>
      <c r="B471" t="s">
        <v>11</v>
      </c>
      <c r="D471">
        <v>17.557099999999998</v>
      </c>
      <c r="E471">
        <f>AVERAGE(D471,D472)</f>
        <v>17.143450000000001</v>
      </c>
      <c r="F471">
        <f>EXP((E471-19.662)/-1.592)</f>
        <v>4.8646937734865014</v>
      </c>
      <c r="M471" t="s">
        <v>132</v>
      </c>
      <c r="N471">
        <v>5.0000000000000001E-3</v>
      </c>
      <c r="O471">
        <v>28.104100000000003</v>
      </c>
    </row>
    <row r="472" spans="1:15" x14ac:dyDescent="0.2">
      <c r="A472">
        <v>2</v>
      </c>
      <c r="B472" t="s">
        <v>11</v>
      </c>
      <c r="D472">
        <v>16.729800000000001</v>
      </c>
      <c r="M472" t="s">
        <v>133</v>
      </c>
      <c r="N472">
        <v>5.0000000000000001E-4</v>
      </c>
      <c r="O472">
        <v>31.54175</v>
      </c>
    </row>
    <row r="473" spans="1:15" x14ac:dyDescent="0.2">
      <c r="A473">
        <v>3</v>
      </c>
      <c r="B473">
        <v>85</v>
      </c>
      <c r="C473" t="s">
        <v>112</v>
      </c>
      <c r="D473">
        <v>13.957700000000001</v>
      </c>
      <c r="E473">
        <f t="shared" ref="E473:E509" si="21">AVERAGE(D473,D474)</f>
        <v>13.525449999999999</v>
      </c>
      <c r="F473">
        <f t="shared" ref="F473:F509" si="22">EXP((E473-19.662)/-1.592)</f>
        <v>47.210524015621786</v>
      </c>
    </row>
    <row r="474" spans="1:15" x14ac:dyDescent="0.2">
      <c r="A474">
        <v>4</v>
      </c>
      <c r="B474">
        <v>85</v>
      </c>
      <c r="C474" t="s">
        <v>112</v>
      </c>
      <c r="D474">
        <v>13.0932</v>
      </c>
    </row>
    <row r="475" spans="1:15" x14ac:dyDescent="0.2">
      <c r="A475">
        <v>5</v>
      </c>
      <c r="B475">
        <v>86</v>
      </c>
      <c r="C475" t="s">
        <v>113</v>
      </c>
      <c r="D475">
        <v>14.008599999999999</v>
      </c>
      <c r="E475">
        <f t="shared" si="21"/>
        <v>13.55585</v>
      </c>
      <c r="F475">
        <f t="shared" si="22"/>
        <v>46.317569353184844</v>
      </c>
    </row>
    <row r="476" spans="1:15" x14ac:dyDescent="0.2">
      <c r="A476">
        <v>6</v>
      </c>
      <c r="B476">
        <v>86</v>
      </c>
      <c r="C476" t="s">
        <v>113</v>
      </c>
      <c r="D476">
        <v>13.1031</v>
      </c>
    </row>
    <row r="477" spans="1:15" x14ac:dyDescent="0.2">
      <c r="A477">
        <v>7</v>
      </c>
      <c r="B477">
        <v>87</v>
      </c>
      <c r="C477" t="s">
        <v>114</v>
      </c>
      <c r="D477">
        <v>13.466200000000001</v>
      </c>
      <c r="E477">
        <f t="shared" si="21"/>
        <v>13.143699999999999</v>
      </c>
      <c r="F477">
        <f t="shared" si="22"/>
        <v>60.00389925769182</v>
      </c>
    </row>
    <row r="478" spans="1:15" x14ac:dyDescent="0.2">
      <c r="A478">
        <v>8</v>
      </c>
      <c r="B478">
        <v>87</v>
      </c>
      <c r="C478" t="s">
        <v>115</v>
      </c>
      <c r="D478">
        <v>12.821199999999999</v>
      </c>
    </row>
    <row r="479" spans="1:15" x14ac:dyDescent="0.2">
      <c r="A479">
        <v>9</v>
      </c>
      <c r="B479">
        <v>88</v>
      </c>
      <c r="C479" t="s">
        <v>116</v>
      </c>
      <c r="D479">
        <v>13.347099999999999</v>
      </c>
      <c r="E479">
        <f t="shared" si="21"/>
        <v>13.129849999999999</v>
      </c>
      <c r="F479">
        <f t="shared" si="22"/>
        <v>60.528195420516212</v>
      </c>
    </row>
    <row r="480" spans="1:15" x14ac:dyDescent="0.2">
      <c r="A480">
        <v>10</v>
      </c>
      <c r="B480">
        <v>88</v>
      </c>
      <c r="C480" t="s">
        <v>116</v>
      </c>
      <c r="D480">
        <v>12.912599999999999</v>
      </c>
    </row>
    <row r="481" spans="1:6" x14ac:dyDescent="0.2">
      <c r="A481">
        <v>11</v>
      </c>
      <c r="B481">
        <v>89</v>
      </c>
      <c r="C481" t="s">
        <v>117</v>
      </c>
      <c r="D481">
        <v>13.1768</v>
      </c>
      <c r="E481">
        <f t="shared" si="21"/>
        <v>13.070350000000001</v>
      </c>
      <c r="F481">
        <f t="shared" si="22"/>
        <v>62.833204532782048</v>
      </c>
    </row>
    <row r="482" spans="1:6" x14ac:dyDescent="0.2">
      <c r="A482">
        <v>12</v>
      </c>
      <c r="B482">
        <v>89</v>
      </c>
      <c r="C482" t="s">
        <v>117</v>
      </c>
      <c r="D482">
        <v>12.963900000000001</v>
      </c>
    </row>
    <row r="483" spans="1:6" x14ac:dyDescent="0.2">
      <c r="A483">
        <v>13</v>
      </c>
      <c r="B483" t="s">
        <v>12</v>
      </c>
      <c r="D483">
        <v>20.874300000000002</v>
      </c>
      <c r="E483">
        <f t="shared" si="21"/>
        <v>20.2468</v>
      </c>
      <c r="F483">
        <f t="shared" si="22"/>
        <v>0.69257642678827058</v>
      </c>
    </row>
    <row r="484" spans="1:6" x14ac:dyDescent="0.2">
      <c r="A484">
        <v>14</v>
      </c>
      <c r="B484" t="s">
        <v>12</v>
      </c>
      <c r="D484">
        <v>19.619299999999999</v>
      </c>
    </row>
    <row r="485" spans="1:6" x14ac:dyDescent="0.2">
      <c r="A485">
        <v>15</v>
      </c>
      <c r="B485">
        <v>90</v>
      </c>
      <c r="C485" t="s">
        <v>118</v>
      </c>
      <c r="D485">
        <v>23.746700000000001</v>
      </c>
      <c r="E485">
        <f t="shared" si="21"/>
        <v>23.309000000000001</v>
      </c>
      <c r="F485">
        <f t="shared" si="22"/>
        <v>0.10118253199943086</v>
      </c>
    </row>
    <row r="486" spans="1:6" x14ac:dyDescent="0.2">
      <c r="A486">
        <v>16</v>
      </c>
      <c r="B486">
        <v>90</v>
      </c>
      <c r="C486" t="s">
        <v>118</v>
      </c>
      <c r="D486">
        <v>22.871300000000002</v>
      </c>
    </row>
    <row r="487" spans="1:6" x14ac:dyDescent="0.2">
      <c r="A487">
        <v>17</v>
      </c>
      <c r="B487">
        <v>91</v>
      </c>
      <c r="C487" t="s">
        <v>119</v>
      </c>
      <c r="D487">
        <v>17.767700000000001</v>
      </c>
      <c r="E487">
        <f t="shared" si="21"/>
        <v>17.476100000000002</v>
      </c>
      <c r="F487">
        <f t="shared" si="22"/>
        <v>3.9473827478518806</v>
      </c>
    </row>
    <row r="488" spans="1:6" x14ac:dyDescent="0.2">
      <c r="A488">
        <v>18</v>
      </c>
      <c r="B488">
        <v>91</v>
      </c>
      <c r="C488" t="s">
        <v>119</v>
      </c>
      <c r="D488">
        <v>17.1845</v>
      </c>
    </row>
    <row r="489" spans="1:6" x14ac:dyDescent="0.2">
      <c r="A489">
        <v>19</v>
      </c>
      <c r="B489">
        <v>92</v>
      </c>
      <c r="C489" t="s">
        <v>120</v>
      </c>
      <c r="D489">
        <v>13.137600000000001</v>
      </c>
      <c r="E489">
        <f t="shared" si="21"/>
        <v>12.925350000000002</v>
      </c>
      <c r="F489">
        <f t="shared" si="22"/>
        <v>68.824794855217121</v>
      </c>
    </row>
    <row r="490" spans="1:6" x14ac:dyDescent="0.2">
      <c r="A490">
        <v>20</v>
      </c>
      <c r="B490">
        <v>92</v>
      </c>
      <c r="C490" t="s">
        <v>120</v>
      </c>
      <c r="D490">
        <v>12.713100000000001</v>
      </c>
    </row>
    <row r="491" spans="1:6" x14ac:dyDescent="0.2">
      <c r="A491">
        <v>21</v>
      </c>
      <c r="B491">
        <v>93</v>
      </c>
      <c r="C491" t="s">
        <v>121</v>
      </c>
      <c r="D491">
        <v>13.463699999999999</v>
      </c>
      <c r="E491">
        <f t="shared" si="21"/>
        <v>13.302299999999999</v>
      </c>
      <c r="F491">
        <f t="shared" si="22"/>
        <v>54.314239610264138</v>
      </c>
    </row>
    <row r="492" spans="1:6" x14ac:dyDescent="0.2">
      <c r="A492">
        <v>22</v>
      </c>
      <c r="B492">
        <v>93</v>
      </c>
      <c r="C492" t="s">
        <v>121</v>
      </c>
      <c r="D492">
        <v>13.1409</v>
      </c>
    </row>
    <row r="493" spans="1:6" x14ac:dyDescent="0.2">
      <c r="A493">
        <v>23</v>
      </c>
      <c r="B493">
        <v>94</v>
      </c>
      <c r="C493" t="s">
        <v>122</v>
      </c>
      <c r="D493">
        <v>14.603400000000001</v>
      </c>
      <c r="E493">
        <f t="shared" si="21"/>
        <v>14.380600000000001</v>
      </c>
      <c r="F493">
        <f t="shared" si="22"/>
        <v>27.590246195734316</v>
      </c>
    </row>
    <row r="494" spans="1:6" x14ac:dyDescent="0.2">
      <c r="A494">
        <v>24</v>
      </c>
      <c r="B494">
        <v>94</v>
      </c>
      <c r="C494" t="s">
        <v>122</v>
      </c>
      <c r="D494">
        <v>14.1578</v>
      </c>
    </row>
    <row r="495" spans="1:6" x14ac:dyDescent="0.2">
      <c r="A495">
        <v>25</v>
      </c>
      <c r="B495" t="s">
        <v>13</v>
      </c>
      <c r="D495">
        <v>25.189499999999999</v>
      </c>
      <c r="E495">
        <f t="shared" si="21"/>
        <v>25.11985</v>
      </c>
      <c r="F495">
        <f t="shared" si="22"/>
        <v>3.244211875937332E-2</v>
      </c>
    </row>
    <row r="496" spans="1:6" x14ac:dyDescent="0.2">
      <c r="A496">
        <v>26</v>
      </c>
      <c r="B496" t="s">
        <v>13</v>
      </c>
      <c r="D496">
        <v>25.0502</v>
      </c>
    </row>
    <row r="497" spans="1:6" x14ac:dyDescent="0.2">
      <c r="A497">
        <v>27</v>
      </c>
      <c r="B497">
        <v>95</v>
      </c>
      <c r="C497" t="s">
        <v>123</v>
      </c>
      <c r="D497">
        <v>12.8109</v>
      </c>
      <c r="E497">
        <f t="shared" si="21"/>
        <v>12.792449999999999</v>
      </c>
      <c r="F497">
        <f t="shared" si="22"/>
        <v>74.816913060008787</v>
      </c>
    </row>
    <row r="498" spans="1:6" x14ac:dyDescent="0.2">
      <c r="A498">
        <v>28</v>
      </c>
      <c r="B498">
        <v>95</v>
      </c>
      <c r="C498" t="s">
        <v>123</v>
      </c>
      <c r="D498">
        <v>12.773999999999999</v>
      </c>
    </row>
    <row r="499" spans="1:6" x14ac:dyDescent="0.2">
      <c r="A499">
        <v>29</v>
      </c>
      <c r="B499">
        <v>96</v>
      </c>
      <c r="C499" t="s">
        <v>124</v>
      </c>
      <c r="D499">
        <v>13.9651</v>
      </c>
      <c r="E499">
        <f t="shared" si="21"/>
        <v>13.7529</v>
      </c>
      <c r="F499">
        <f t="shared" si="22"/>
        <v>40.925209041283239</v>
      </c>
    </row>
    <row r="500" spans="1:6" x14ac:dyDescent="0.2">
      <c r="A500">
        <v>30</v>
      </c>
      <c r="B500">
        <v>96</v>
      </c>
      <c r="C500" t="s">
        <v>124</v>
      </c>
      <c r="D500">
        <v>13.540699999999999</v>
      </c>
    </row>
    <row r="501" spans="1:6" x14ac:dyDescent="0.2">
      <c r="A501">
        <v>31</v>
      </c>
      <c r="B501">
        <v>97</v>
      </c>
      <c r="C501" t="s">
        <v>125</v>
      </c>
      <c r="D501">
        <v>15.951599999999999</v>
      </c>
      <c r="E501">
        <f t="shared" si="21"/>
        <v>15.701599999999999</v>
      </c>
      <c r="F501">
        <f t="shared" si="22"/>
        <v>12.033427982374199</v>
      </c>
    </row>
    <row r="502" spans="1:6" x14ac:dyDescent="0.2">
      <c r="A502">
        <v>32</v>
      </c>
      <c r="B502">
        <v>97</v>
      </c>
      <c r="C502" t="s">
        <v>125</v>
      </c>
      <c r="D502">
        <v>15.451599999999999</v>
      </c>
    </row>
    <row r="503" spans="1:6" x14ac:dyDescent="0.2">
      <c r="A503">
        <v>33</v>
      </c>
      <c r="B503">
        <v>98</v>
      </c>
      <c r="C503" t="s">
        <v>126</v>
      </c>
      <c r="D503">
        <v>13.053000000000001</v>
      </c>
      <c r="E503">
        <f t="shared" si="21"/>
        <v>12.876750000000001</v>
      </c>
      <c r="F503">
        <f t="shared" si="22"/>
        <v>70.958252315139262</v>
      </c>
    </row>
    <row r="504" spans="1:6" x14ac:dyDescent="0.2">
      <c r="A504">
        <v>34</v>
      </c>
      <c r="B504">
        <v>98</v>
      </c>
      <c r="C504" t="s">
        <v>126</v>
      </c>
      <c r="D504">
        <v>12.7005</v>
      </c>
    </row>
    <row r="505" spans="1:6" x14ac:dyDescent="0.2">
      <c r="A505">
        <v>35</v>
      </c>
      <c r="B505">
        <v>99</v>
      </c>
      <c r="C505" t="s">
        <v>127</v>
      </c>
      <c r="D505">
        <v>13.963800000000001</v>
      </c>
      <c r="E505">
        <f t="shared" si="21"/>
        <v>13.977399999999999</v>
      </c>
      <c r="F505">
        <f t="shared" si="22"/>
        <v>35.54248150682848</v>
      </c>
    </row>
    <row r="506" spans="1:6" x14ac:dyDescent="0.2">
      <c r="A506">
        <v>36</v>
      </c>
      <c r="B506">
        <v>99</v>
      </c>
      <c r="C506" t="s">
        <v>127</v>
      </c>
      <c r="D506">
        <v>13.991</v>
      </c>
    </row>
    <row r="507" spans="1:6" x14ac:dyDescent="0.2">
      <c r="A507">
        <v>37</v>
      </c>
      <c r="B507" t="s">
        <v>14</v>
      </c>
      <c r="D507">
        <v>28.7928</v>
      </c>
      <c r="E507">
        <f t="shared" si="21"/>
        <v>28.104100000000003</v>
      </c>
      <c r="F507">
        <f t="shared" si="22"/>
        <v>4.9775044243030708E-3</v>
      </c>
    </row>
    <row r="508" spans="1:6" x14ac:dyDescent="0.2">
      <c r="A508">
        <v>38</v>
      </c>
      <c r="B508" t="s">
        <v>14</v>
      </c>
      <c r="D508">
        <v>27.415400000000002</v>
      </c>
    </row>
    <row r="509" spans="1:6" x14ac:dyDescent="0.2">
      <c r="A509">
        <v>49</v>
      </c>
      <c r="B509" t="s">
        <v>15</v>
      </c>
      <c r="D509">
        <v>32.001399999999997</v>
      </c>
      <c r="E509">
        <f t="shared" si="21"/>
        <v>31.54175</v>
      </c>
      <c r="F509">
        <f t="shared" si="22"/>
        <v>5.7441724237810253E-4</v>
      </c>
    </row>
    <row r="510" spans="1:6" x14ac:dyDescent="0.2">
      <c r="A510">
        <v>50</v>
      </c>
      <c r="B510" t="s">
        <v>15</v>
      </c>
      <c r="D510">
        <v>31.082100000000001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6" workbookViewId="0">
      <selection activeCell="M32" sqref="M32:O32"/>
    </sheetView>
  </sheetViews>
  <sheetFormatPr baseColWidth="10" defaultColWidth="8.83203125" defaultRowHeight="15" x14ac:dyDescent="0.2"/>
  <sheetData>
    <row r="1" spans="1:15" x14ac:dyDescent="0.2">
      <c r="A1" s="2" t="s">
        <v>143</v>
      </c>
      <c r="B1" s="2"/>
      <c r="C1" s="2"/>
      <c r="D1" s="2"/>
      <c r="E1" s="2" t="s">
        <v>144</v>
      </c>
      <c r="F1" s="2"/>
      <c r="G1" s="2"/>
      <c r="H1" s="2"/>
      <c r="I1" s="2" t="s">
        <v>145</v>
      </c>
      <c r="J1" s="2"/>
      <c r="K1" s="2"/>
      <c r="L1" s="2"/>
      <c r="M1" s="2" t="s">
        <v>146</v>
      </c>
      <c r="N1" s="2"/>
      <c r="O1" s="2"/>
    </row>
    <row r="2" spans="1:15" x14ac:dyDescent="0.2">
      <c r="A2" s="2" t="s">
        <v>147</v>
      </c>
      <c r="B2" s="2" t="s">
        <v>148</v>
      </c>
      <c r="C2" s="2" t="s">
        <v>149</v>
      </c>
      <c r="D2" s="2"/>
      <c r="E2" s="2" t="s">
        <v>147</v>
      </c>
      <c r="F2" s="2" t="s">
        <v>148</v>
      </c>
      <c r="G2" s="2" t="s">
        <v>149</v>
      </c>
      <c r="H2" s="2"/>
      <c r="I2" s="2" t="s">
        <v>147</v>
      </c>
      <c r="J2" s="2" t="s">
        <v>148</v>
      </c>
      <c r="K2" s="2" t="s">
        <v>149</v>
      </c>
      <c r="L2" s="2"/>
      <c r="M2" s="2" t="s">
        <v>147</v>
      </c>
      <c r="N2" s="2" t="s">
        <v>148</v>
      </c>
      <c r="O2" s="2" t="s">
        <v>149</v>
      </c>
    </row>
    <row r="3" spans="1:15" x14ac:dyDescent="0.2">
      <c r="A3" s="2">
        <v>4.5321581651755214E-3</v>
      </c>
      <c r="B3" s="2">
        <v>7.0023893491455685E-2</v>
      </c>
      <c r="C3" s="2">
        <v>4.487612877727698E-2</v>
      </c>
      <c r="D3" s="2"/>
      <c r="E3" s="2">
        <v>9.5495829987912451E-3</v>
      </c>
      <c r="F3" s="2">
        <v>4.3611304874511862E-2</v>
      </c>
      <c r="G3" s="2">
        <v>2.0282040997445634E-2</v>
      </c>
      <c r="H3" s="2"/>
      <c r="I3" s="2">
        <v>6.7188173681045037E-3</v>
      </c>
      <c r="J3" s="2">
        <v>0.16211208528137538</v>
      </c>
      <c r="K3" s="2">
        <v>7.4142512397781538E-2</v>
      </c>
      <c r="L3" s="2"/>
      <c r="M3" s="2">
        <v>3.0363319503701699E-3</v>
      </c>
      <c r="N3" s="2">
        <v>0.14188120686714195</v>
      </c>
      <c r="O3" s="2">
        <v>0.12372001638888026</v>
      </c>
    </row>
    <row r="4" spans="1:15" x14ac:dyDescent="0.2">
      <c r="A4" s="2">
        <v>7.4095761756657989E-4</v>
      </c>
      <c r="B4" s="2">
        <v>4.0457591683756927E-2</v>
      </c>
      <c r="C4" s="2">
        <v>1.4938480044142237</v>
      </c>
      <c r="D4" s="2"/>
      <c r="E4" s="2">
        <v>0.18364986818056164</v>
      </c>
      <c r="F4" s="2" t="s">
        <v>150</v>
      </c>
      <c r="G4" s="2">
        <v>5.1383630698136139E-2</v>
      </c>
      <c r="H4" s="2"/>
      <c r="I4" s="2">
        <v>1.0108439107760108E-2</v>
      </c>
      <c r="J4" s="2">
        <v>8.4268284945574326E-2</v>
      </c>
      <c r="K4" s="2">
        <v>9.5008465806681763E-2</v>
      </c>
      <c r="L4" s="2"/>
      <c r="M4" s="2">
        <v>4.7756030856012438E-3</v>
      </c>
      <c r="N4" s="2">
        <v>0.12050527947953897</v>
      </c>
      <c r="O4" s="2">
        <v>0.17446822135423221</v>
      </c>
    </row>
    <row r="5" spans="1:15" x14ac:dyDescent="0.2">
      <c r="A5" s="2">
        <v>6.2032358892345882E-4</v>
      </c>
      <c r="B5" s="2">
        <v>0.19419890127495021</v>
      </c>
      <c r="C5" s="2">
        <v>0.24721559989265249</v>
      </c>
      <c r="D5" s="2"/>
      <c r="E5" s="2">
        <v>8.8527627173182243E-4</v>
      </c>
      <c r="F5" s="2">
        <v>0.77497490336913466</v>
      </c>
      <c r="G5" s="2">
        <v>3.0604897288592777E-2</v>
      </c>
      <c r="H5" s="2"/>
      <c r="I5" s="2">
        <v>0.19857435196143761</v>
      </c>
      <c r="J5" s="2">
        <v>0.13654806936155858</v>
      </c>
      <c r="K5" s="2">
        <v>0.89342981067625393</v>
      </c>
      <c r="L5" s="2"/>
      <c r="M5" s="2">
        <v>0.38466212861885674</v>
      </c>
      <c r="N5" s="2">
        <v>8.8168749636830926E-2</v>
      </c>
      <c r="O5" s="3">
        <v>3.3088502869927733E-2</v>
      </c>
    </row>
    <row r="6" spans="1:15" x14ac:dyDescent="0.2">
      <c r="A6" s="2">
        <v>3.3954652379900229E-3</v>
      </c>
      <c r="B6" s="2" t="s">
        <v>150</v>
      </c>
      <c r="C6" s="2">
        <v>2.791403134972386E-2</v>
      </c>
      <c r="D6" s="2"/>
      <c r="E6" s="2">
        <v>2.068095990570422E-3</v>
      </c>
      <c r="F6" s="2" t="s">
        <v>150</v>
      </c>
      <c r="G6" s="2">
        <v>0.40503987835512012</v>
      </c>
      <c r="H6" s="2"/>
      <c r="I6" s="2">
        <v>8.5508445772791986E-3</v>
      </c>
      <c r="J6" s="2">
        <v>0.13355647061904069</v>
      </c>
      <c r="K6" s="2">
        <v>4.357598396634451E-2</v>
      </c>
      <c r="L6" s="2"/>
      <c r="M6" s="2">
        <v>5.5039895187053529E-3</v>
      </c>
      <c r="N6" s="2">
        <v>0.96238891561148632</v>
      </c>
      <c r="O6" s="2">
        <v>3.1000443829006855E-2</v>
      </c>
    </row>
    <row r="7" spans="1:15" x14ac:dyDescent="0.2">
      <c r="A7" s="2">
        <v>9.2680905252743116E-3</v>
      </c>
      <c r="B7" s="5"/>
      <c r="C7" s="2">
        <v>4.7102104472966776E-2</v>
      </c>
      <c r="D7" s="2"/>
      <c r="E7" s="2">
        <v>1.1439926498539978E-3</v>
      </c>
      <c r="F7" s="2">
        <v>0.41281028459886154</v>
      </c>
      <c r="G7" s="2">
        <v>0.73043221239839562</v>
      </c>
      <c r="H7" s="2"/>
      <c r="I7" s="2">
        <v>6.9710593892484685E-3</v>
      </c>
      <c r="J7" s="2">
        <v>0.17219451157016921</v>
      </c>
      <c r="K7" s="2">
        <v>0.12141104316178021</v>
      </c>
      <c r="L7" s="2"/>
      <c r="M7" s="2">
        <v>4.0602408768695983E-3</v>
      </c>
      <c r="N7" s="2">
        <v>0.11364459569291428</v>
      </c>
      <c r="O7" s="3">
        <v>5.9398678106138261E-2</v>
      </c>
    </row>
    <row r="8" spans="1:15" x14ac:dyDescent="0.2">
      <c r="A8" s="2">
        <v>2.3709061442943082E-3</v>
      </c>
      <c r="B8" s="2">
        <v>5.8274872326083076E-2</v>
      </c>
      <c r="C8" s="4">
        <v>3.8719564960485869E-2</v>
      </c>
      <c r="D8" s="2"/>
      <c r="E8" s="2">
        <v>5.0839743475595642E-3</v>
      </c>
      <c r="F8" s="2">
        <v>0.11635152062166579</v>
      </c>
      <c r="G8" s="2">
        <v>1.7645356574242349E-2</v>
      </c>
      <c r="H8" s="2"/>
      <c r="I8" s="2">
        <v>1.1488088624264462E-2</v>
      </c>
      <c r="J8" s="2">
        <v>9.1989617896892695E-2</v>
      </c>
      <c r="K8" s="4">
        <v>9.0187150738722008E-2</v>
      </c>
      <c r="L8" s="2"/>
      <c r="M8" s="2" t="s">
        <v>150</v>
      </c>
      <c r="N8" s="2" t="s">
        <v>150</v>
      </c>
      <c r="O8" s="2" t="s">
        <v>150</v>
      </c>
    </row>
    <row r="9" spans="1:15" x14ac:dyDescent="0.2">
      <c r="A9" s="2">
        <v>2.10290190704835E-3</v>
      </c>
      <c r="B9" s="2">
        <v>3.4069445802239286E-2</v>
      </c>
      <c r="C9" s="2">
        <v>2.5257709646559455E-2</v>
      </c>
      <c r="D9" s="2"/>
      <c r="E9" s="2">
        <v>2.2147055864060045E-3</v>
      </c>
      <c r="F9" s="2">
        <v>0.14226993199723323</v>
      </c>
      <c r="G9" s="2">
        <v>0.58823692298738994</v>
      </c>
      <c r="H9" s="2"/>
      <c r="I9" s="2">
        <v>1.6094986710469824E-2</v>
      </c>
      <c r="J9" s="2">
        <v>8.9012075088385212E-2</v>
      </c>
      <c r="K9" s="2">
        <v>7.3967976191439314E-2</v>
      </c>
      <c r="L9" s="2"/>
      <c r="M9" s="2">
        <v>3.3697022894254719E-2</v>
      </c>
      <c r="N9" s="2">
        <v>0.67340264613233647</v>
      </c>
      <c r="O9" s="2">
        <v>0.67030520407249039</v>
      </c>
    </row>
    <row r="10" spans="1:15" x14ac:dyDescent="0.2">
      <c r="A10" s="2">
        <v>1.6585175595666335E-4</v>
      </c>
      <c r="B10" s="2">
        <v>3.4434367145093736E-2</v>
      </c>
      <c r="C10" s="4">
        <v>1.8060386092182936E-2</v>
      </c>
      <c r="D10" s="2"/>
      <c r="E10" s="2" t="s">
        <v>150</v>
      </c>
      <c r="F10" s="2">
        <v>0.87488713485456282</v>
      </c>
      <c r="G10" s="5"/>
      <c r="H10" s="2"/>
      <c r="I10" s="2">
        <v>1.8473231051736313E-2</v>
      </c>
      <c r="J10" s="2">
        <v>0.49316001378601981</v>
      </c>
      <c r="K10" s="2">
        <v>0.52753095420613361</v>
      </c>
      <c r="L10" s="2"/>
      <c r="M10" s="2">
        <v>4.6012365937970132E-2</v>
      </c>
      <c r="N10" s="2">
        <v>0.88031201037790752</v>
      </c>
      <c r="O10" s="2">
        <v>0.96729253559372319</v>
      </c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>
        <v>2.8220656854662126E-2</v>
      </c>
      <c r="J11" s="2">
        <v>1.2342922534028795</v>
      </c>
      <c r="K11" s="2">
        <v>0.62712514664456787</v>
      </c>
      <c r="L11" s="2"/>
      <c r="M11" s="2">
        <v>9.4874437643038434E-2</v>
      </c>
      <c r="N11" s="2">
        <v>0.44083576838879274</v>
      </c>
      <c r="O11" s="2">
        <v>0.14290209184417166</v>
      </c>
    </row>
    <row r="12" spans="1:15" x14ac:dyDescent="0.2">
      <c r="A12" s="2"/>
      <c r="B12" s="2"/>
      <c r="C12" s="2"/>
      <c r="D12" s="2"/>
      <c r="E12" s="2"/>
      <c r="F12" s="2"/>
      <c r="G12" s="5">
        <v>2.0228168520955641</v>
      </c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2"/>
      <c r="B14" s="5">
        <v>1.8639539876497946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2">
        <f>AVERAGE(A3:A10)</f>
        <v>2.8995818677786519E-3</v>
      </c>
      <c r="B17" s="2">
        <f t="shared" ref="B17:G17" si="0">AVERAGE(B3:B10)</f>
        <v>7.1909845287263158E-2</v>
      </c>
      <c r="C17" s="2">
        <f t="shared" si="0"/>
        <v>0.24287419120075898</v>
      </c>
      <c r="D17" s="2"/>
      <c r="E17" s="2">
        <f t="shared" si="0"/>
        <v>2.9227928003639238E-2</v>
      </c>
      <c r="F17" s="2">
        <f t="shared" si="0"/>
        <v>0.39415084671932837</v>
      </c>
      <c r="G17" s="2">
        <f t="shared" si="0"/>
        <v>0.26337499132847464</v>
      </c>
      <c r="H17" s="2"/>
      <c r="I17" s="2">
        <f>AVERAGE(I3:I11)</f>
        <v>3.3911163960551403E-2</v>
      </c>
      <c r="J17" s="2">
        <f t="shared" ref="J17:K17" si="1">AVERAGE(J3:J11)</f>
        <v>0.28857037577243283</v>
      </c>
      <c r="K17" s="2">
        <f t="shared" si="1"/>
        <v>0.28293100486552281</v>
      </c>
      <c r="L17" s="2"/>
      <c r="M17" s="2">
        <f>AVERAGE(M3:M11)</f>
        <v>7.2077765065708302E-2</v>
      </c>
      <c r="N17" s="2">
        <f t="shared" ref="N17:O17" si="2">AVERAGE(N3:N11)</f>
        <v>0.42764239652336866</v>
      </c>
      <c r="O17" s="2">
        <f t="shared" si="2"/>
        <v>0.27527196175732133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2"/>
      <c r="B19" s="2"/>
      <c r="C19" s="2"/>
      <c r="D19" s="2"/>
      <c r="E19" s="2"/>
      <c r="F19" s="2"/>
      <c r="G19" s="2"/>
      <c r="I19" s="2"/>
      <c r="J19" s="2"/>
      <c r="K19" s="2"/>
      <c r="L19" s="2"/>
      <c r="M19" s="2"/>
      <c r="N19" s="2"/>
      <c r="O19" s="2"/>
    </row>
    <row r="20" spans="1:15" x14ac:dyDescent="0.2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</row>
    <row r="22" spans="1:15" x14ac:dyDescent="0.2">
      <c r="C22" s="2"/>
      <c r="K22" s="2"/>
    </row>
    <row r="23" spans="1:15" x14ac:dyDescent="0.2">
      <c r="A23" t="s">
        <v>151</v>
      </c>
      <c r="I23" t="s">
        <v>151</v>
      </c>
    </row>
    <row r="24" spans="1:15" x14ac:dyDescent="0.2">
      <c r="A24" t="s">
        <v>143</v>
      </c>
      <c r="E24" t="s">
        <v>144</v>
      </c>
      <c r="I24" t="s">
        <v>152</v>
      </c>
      <c r="M24" t="s">
        <v>146</v>
      </c>
    </row>
    <row r="25" spans="1:15" x14ac:dyDescent="0.2">
      <c r="A25">
        <f>STDEV(A3:A10)</f>
        <v>2.9691572268506997E-3</v>
      </c>
      <c r="B25">
        <f t="shared" ref="B25:G25" si="3">STDEV(B3:B10)</f>
        <v>6.1594860285737421E-2</v>
      </c>
      <c r="C25">
        <f t="shared" si="3"/>
        <v>0.51105904517557432</v>
      </c>
      <c r="E25">
        <f t="shared" si="3"/>
        <v>6.8161190522631185E-2</v>
      </c>
      <c r="F25">
        <f t="shared" si="3"/>
        <v>0.35776443273572256</v>
      </c>
      <c r="G25">
        <f t="shared" si="3"/>
        <v>0.30614434290851572</v>
      </c>
      <c r="I25">
        <f>STDEV(I3:I11)</f>
        <v>6.2128693112294464E-2</v>
      </c>
      <c r="J25">
        <f t="shared" ref="J25:O25" si="4">STDEV(J3:J11)</f>
        <v>0.37635235772254894</v>
      </c>
      <c r="K25">
        <f t="shared" si="4"/>
        <v>0.31506156428878479</v>
      </c>
      <c r="M25">
        <f t="shared" si="4"/>
        <v>0.13023929114245439</v>
      </c>
      <c r="N25">
        <f t="shared" si="4"/>
        <v>0.36669672684846844</v>
      </c>
      <c r="O25">
        <f t="shared" si="4"/>
        <v>0.34857210417357254</v>
      </c>
    </row>
    <row r="27" spans="1:15" x14ac:dyDescent="0.2">
      <c r="A27" t="s">
        <v>153</v>
      </c>
      <c r="I27" t="s">
        <v>153</v>
      </c>
    </row>
    <row r="28" spans="1:15" x14ac:dyDescent="0.2">
      <c r="A28">
        <v>8</v>
      </c>
      <c r="B28">
        <v>6</v>
      </c>
      <c r="C28">
        <v>8</v>
      </c>
      <c r="E28">
        <v>7</v>
      </c>
      <c r="F28">
        <v>6</v>
      </c>
      <c r="G28">
        <v>7</v>
      </c>
      <c r="I28">
        <v>9</v>
      </c>
      <c r="J28">
        <v>9</v>
      </c>
      <c r="K28">
        <v>9</v>
      </c>
      <c r="M28">
        <v>8</v>
      </c>
      <c r="N28">
        <v>8</v>
      </c>
      <c r="O28">
        <v>8</v>
      </c>
    </row>
    <row r="31" spans="1:15" x14ac:dyDescent="0.2">
      <c r="A31" t="s">
        <v>154</v>
      </c>
      <c r="I31" t="s">
        <v>154</v>
      </c>
    </row>
    <row r="32" spans="1:15" x14ac:dyDescent="0.2">
      <c r="A32">
        <f>(A25/(SQRT(A28)))</f>
        <v>1.049755604757587E-3</v>
      </c>
      <c r="B32">
        <f t="shared" ref="B32:G32" si="5">(B25/(SQRT(B28)))</f>
        <v>2.5145996413012794E-2</v>
      </c>
      <c r="C32">
        <f t="shared" si="5"/>
        <v>0.18068665821518537</v>
      </c>
      <c r="E32">
        <f t="shared" si="5"/>
        <v>2.5762508455567826E-2</v>
      </c>
      <c r="F32">
        <f t="shared" si="5"/>
        <v>0.14605671805313244</v>
      </c>
      <c r="G32">
        <f t="shared" si="5"/>
        <v>0.11571168523217329</v>
      </c>
      <c r="I32">
        <f>(I25/(SQRT(I28)))</f>
        <v>2.0709564370764821E-2</v>
      </c>
      <c r="J32">
        <f t="shared" ref="J32:K32" si="6">(J25/(SQRT(J28)))</f>
        <v>0.12545078590751632</v>
      </c>
      <c r="K32">
        <f t="shared" si="6"/>
        <v>0.10502052142959493</v>
      </c>
      <c r="M32">
        <f t="shared" ref="M32:O32" si="7">(M25/(SQRT(M28)))</f>
        <v>4.6046542971879274E-2</v>
      </c>
      <c r="N32">
        <f t="shared" si="7"/>
        <v>0.12964687109673156</v>
      </c>
      <c r="O32">
        <f t="shared" si="7"/>
        <v>0.12323884929679839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="101" workbookViewId="0">
      <selection activeCell="K18" sqref="K18"/>
    </sheetView>
  </sheetViews>
  <sheetFormatPr baseColWidth="10" defaultColWidth="8.83203125" defaultRowHeight="15" x14ac:dyDescent="0.2"/>
  <sheetData>
    <row r="1" spans="1:19" x14ac:dyDescent="0.2">
      <c r="B1" t="s">
        <v>155</v>
      </c>
      <c r="C1" t="s">
        <v>156</v>
      </c>
      <c r="D1" t="s">
        <v>152</v>
      </c>
      <c r="E1" t="s">
        <v>157</v>
      </c>
      <c r="P1" t="s">
        <v>155</v>
      </c>
      <c r="Q1" t="s">
        <v>156</v>
      </c>
      <c r="R1" t="s">
        <v>152</v>
      </c>
      <c r="S1" t="s">
        <v>157</v>
      </c>
    </row>
    <row r="2" spans="1:19" x14ac:dyDescent="0.2">
      <c r="A2" t="s">
        <v>158</v>
      </c>
      <c r="B2">
        <v>2.8995818677786519E-3</v>
      </c>
      <c r="C2" s="2">
        <v>2.9227928003639238E-2</v>
      </c>
      <c r="D2">
        <v>3.3911163960551403E-2</v>
      </c>
      <c r="E2">
        <v>7.2077765065708302E-2</v>
      </c>
      <c r="O2" t="s">
        <v>159</v>
      </c>
      <c r="P2">
        <v>7.1909845287263158E-2</v>
      </c>
      <c r="Q2" s="2">
        <v>0.39415084671932837</v>
      </c>
      <c r="R2">
        <v>0.28857037577243283</v>
      </c>
      <c r="S2">
        <v>0.42764239652336866</v>
      </c>
    </row>
    <row r="3" spans="1:19" x14ac:dyDescent="0.2">
      <c r="A3" t="s">
        <v>159</v>
      </c>
      <c r="B3">
        <v>7.1909845287263158E-2</v>
      </c>
      <c r="C3" s="2">
        <v>0.39415084671932837</v>
      </c>
      <c r="D3">
        <v>0.28857037577243283</v>
      </c>
      <c r="E3">
        <v>0.42764239652336866</v>
      </c>
      <c r="O3" t="s">
        <v>160</v>
      </c>
      <c r="P3">
        <v>0.24287419120075898</v>
      </c>
      <c r="Q3" s="2">
        <v>0.26337499132847464</v>
      </c>
      <c r="R3">
        <v>0.28293100486552281</v>
      </c>
      <c r="S3">
        <v>0.27527196175732133</v>
      </c>
    </row>
    <row r="4" spans="1:19" x14ac:dyDescent="0.2">
      <c r="A4" t="s">
        <v>160</v>
      </c>
      <c r="B4">
        <v>0.24287419120075898</v>
      </c>
      <c r="C4" s="2">
        <v>0.26337499132847464</v>
      </c>
      <c r="D4">
        <v>0.28293100486552281</v>
      </c>
      <c r="E4">
        <v>0.27527196175732133</v>
      </c>
    </row>
    <row r="6" spans="1:19" x14ac:dyDescent="0.2">
      <c r="B6" t="s">
        <v>152</v>
      </c>
      <c r="C6" t="s">
        <v>157</v>
      </c>
    </row>
    <row r="7" spans="1:19" x14ac:dyDescent="0.2">
      <c r="A7" t="s">
        <v>161</v>
      </c>
      <c r="B7">
        <v>3.3911163960551403E-2</v>
      </c>
      <c r="C7">
        <v>7.2077765065708302E-2</v>
      </c>
    </row>
    <row r="8" spans="1:19" x14ac:dyDescent="0.2">
      <c r="A8" t="s">
        <v>162</v>
      </c>
      <c r="B8">
        <v>0.28857037577243283</v>
      </c>
      <c r="C8">
        <v>0.42764239652336866</v>
      </c>
    </row>
    <row r="9" spans="1:19" x14ac:dyDescent="0.2">
      <c r="A9" t="s">
        <v>160</v>
      </c>
      <c r="B9">
        <v>0.28293100486552281</v>
      </c>
      <c r="C9">
        <v>0.27527196175732133</v>
      </c>
    </row>
    <row r="13" spans="1:19" x14ac:dyDescent="0.2">
      <c r="A13" t="s">
        <v>154</v>
      </c>
    </row>
    <row r="14" spans="1:19" x14ac:dyDescent="0.2">
      <c r="B14" t="s">
        <v>143</v>
      </c>
      <c r="C14" t="s">
        <v>156</v>
      </c>
      <c r="D14" t="s">
        <v>145</v>
      </c>
      <c r="E14" t="s">
        <v>157</v>
      </c>
    </row>
    <row r="15" spans="1:19" x14ac:dyDescent="0.2">
      <c r="A15" t="s">
        <v>161</v>
      </c>
      <c r="B15">
        <v>1.049755604757587E-3</v>
      </c>
      <c r="C15">
        <v>2.5762508455567826E-2</v>
      </c>
      <c r="D15">
        <v>2.0709564370764821E-2</v>
      </c>
      <c r="E15">
        <v>4.6046542971879274E-2</v>
      </c>
    </row>
    <row r="16" spans="1:19" x14ac:dyDescent="0.2">
      <c r="A16" t="s">
        <v>159</v>
      </c>
      <c r="B16">
        <v>2.5145996413012794E-2</v>
      </c>
      <c r="C16">
        <v>0.14605671805313244</v>
      </c>
      <c r="D16">
        <v>0.12545078590751632</v>
      </c>
      <c r="E16">
        <v>0.12964687109673156</v>
      </c>
    </row>
    <row r="17" spans="1:5" x14ac:dyDescent="0.2">
      <c r="A17" t="s">
        <v>160</v>
      </c>
      <c r="B17">
        <v>0.18068665821518537</v>
      </c>
      <c r="C17">
        <v>0.11571168523217329</v>
      </c>
      <c r="D17">
        <v>0.10502052142959493</v>
      </c>
      <c r="E17">
        <v>0.12323884929679839</v>
      </c>
    </row>
    <row r="19" spans="1:5" x14ac:dyDescent="0.2">
      <c r="B19" t="s">
        <v>158</v>
      </c>
      <c r="C19" t="s">
        <v>162</v>
      </c>
      <c r="D19" t="s">
        <v>165</v>
      </c>
    </row>
    <row r="20" spans="1:5" x14ac:dyDescent="0.2">
      <c r="A20" t="s">
        <v>143</v>
      </c>
      <c r="B20">
        <v>1.049755604757587E-3</v>
      </c>
      <c r="C20">
        <v>2.5145996413012794E-2</v>
      </c>
      <c r="D20">
        <v>0.18068665821518537</v>
      </c>
    </row>
    <row r="21" spans="1:5" x14ac:dyDescent="0.2">
      <c r="A21" t="s">
        <v>156</v>
      </c>
      <c r="B21">
        <v>2.5762508455567826E-2</v>
      </c>
      <c r="C21">
        <v>0.14605671805313244</v>
      </c>
      <c r="D21">
        <v>0.11571168523217329</v>
      </c>
    </row>
    <row r="22" spans="1:5" x14ac:dyDescent="0.2">
      <c r="A22" t="s">
        <v>163</v>
      </c>
      <c r="B22">
        <v>2.0709564370764821E-2</v>
      </c>
      <c r="C22">
        <v>0.12545078590751632</v>
      </c>
      <c r="D22">
        <v>0.10502052142959493</v>
      </c>
    </row>
    <row r="23" spans="1:5" x14ac:dyDescent="0.2">
      <c r="A23" t="s">
        <v>164</v>
      </c>
      <c r="B23">
        <v>4.6046542971879274E-2</v>
      </c>
      <c r="C23">
        <v>0.12964687109673156</v>
      </c>
      <c r="D23">
        <v>0.12323884929679839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"/>
  <sheetViews>
    <sheetView topLeftCell="A370" workbookViewId="0">
      <selection activeCell="I381" sqref="I381:I394"/>
    </sheetView>
  </sheetViews>
  <sheetFormatPr baseColWidth="10" defaultColWidth="8.83203125" defaultRowHeight="15" x14ac:dyDescent="0.2"/>
  <sheetData>
    <row r="1" spans="1:9" x14ac:dyDescent="0.2">
      <c r="A1">
        <v>63</v>
      </c>
      <c r="B1">
        <v>51</v>
      </c>
      <c r="C1" t="s">
        <v>46</v>
      </c>
      <c r="D1">
        <v>26.9816</v>
      </c>
      <c r="E1">
        <f>AVERAGE(D1,D2)</f>
        <v>26.43825</v>
      </c>
      <c r="F1">
        <f>EXP((E1-26.122)/-1.597)</f>
        <v>0.82034725089845306</v>
      </c>
      <c r="G1">
        <v>18.280258864793964</v>
      </c>
      <c r="I1" s="1">
        <f>(F1/G1)</f>
        <v>4.487612877727698E-2</v>
      </c>
    </row>
    <row r="2" spans="1:9" x14ac:dyDescent="0.2">
      <c r="A2">
        <v>64</v>
      </c>
      <c r="B2">
        <v>51</v>
      </c>
      <c r="C2" t="s">
        <v>46</v>
      </c>
      <c r="D2">
        <v>25.8949</v>
      </c>
      <c r="I2" s="1"/>
    </row>
    <row r="3" spans="1:9" x14ac:dyDescent="0.2">
      <c r="A3">
        <v>63</v>
      </c>
      <c r="B3">
        <v>51</v>
      </c>
      <c r="C3" t="s">
        <v>46</v>
      </c>
      <c r="D3">
        <v>14.7051</v>
      </c>
      <c r="E3">
        <f>AVERAGE(D3,D4)</f>
        <v>14.488050000000001</v>
      </c>
      <c r="F3">
        <f>EXP((E3-19.704)/-1.795)</f>
        <v>18.280258864793964</v>
      </c>
      <c r="I3" s="1"/>
    </row>
    <row r="4" spans="1:9" x14ac:dyDescent="0.2">
      <c r="A4">
        <v>64</v>
      </c>
      <c r="B4">
        <v>51</v>
      </c>
      <c r="C4" t="s">
        <v>46</v>
      </c>
      <c r="D4">
        <v>14.271000000000001</v>
      </c>
      <c r="I4" s="1"/>
    </row>
    <row r="5" spans="1:9" x14ac:dyDescent="0.2">
      <c r="A5">
        <v>69</v>
      </c>
      <c r="B5">
        <v>54</v>
      </c>
      <c r="C5" t="s">
        <v>49</v>
      </c>
      <c r="D5">
        <v>26.382300000000001</v>
      </c>
      <c r="E5">
        <f>AVERAGE(D5,D6)</f>
        <v>20.147100000000002</v>
      </c>
      <c r="F5">
        <f>EXP((E5-26.122)/-1.597)</f>
        <v>42.15391189515892</v>
      </c>
      <c r="G5">
        <v>28.218340668258652</v>
      </c>
      <c r="I5" s="1">
        <f>(F5/G5)</f>
        <v>1.4938480044142237</v>
      </c>
    </row>
    <row r="6" spans="1:9" x14ac:dyDescent="0.2">
      <c r="A6">
        <v>69</v>
      </c>
      <c r="B6">
        <v>54</v>
      </c>
      <c r="C6" t="s">
        <v>49</v>
      </c>
      <c r="D6">
        <v>13.911899999999999</v>
      </c>
      <c r="E6">
        <f>AVERAGE(D6,D7)</f>
        <v>19.6295</v>
      </c>
      <c r="F6">
        <f>EXP((E6-19.704)/-1.795)</f>
        <v>1.0423775171801903</v>
      </c>
      <c r="I6" s="1"/>
    </row>
    <row r="7" spans="1:9" x14ac:dyDescent="0.2">
      <c r="A7">
        <v>70</v>
      </c>
      <c r="B7">
        <v>54</v>
      </c>
      <c r="C7" t="s">
        <v>50</v>
      </c>
      <c r="D7">
        <v>25.347100000000001</v>
      </c>
      <c r="I7" s="1"/>
    </row>
    <row r="8" spans="1:9" x14ac:dyDescent="0.2">
      <c r="A8">
        <v>70</v>
      </c>
      <c r="B8">
        <v>54</v>
      </c>
      <c r="C8" t="s">
        <v>50</v>
      </c>
      <c r="D8">
        <v>13.505599999999999</v>
      </c>
      <c r="I8" s="1"/>
    </row>
    <row r="9" spans="1:9" x14ac:dyDescent="0.2">
      <c r="A9">
        <v>75</v>
      </c>
      <c r="B9">
        <v>57</v>
      </c>
      <c r="C9" t="s">
        <v>53</v>
      </c>
      <c r="D9">
        <v>24.505099999999999</v>
      </c>
      <c r="E9">
        <f>AVERAGE(D9,D10)</f>
        <v>24.68835</v>
      </c>
      <c r="F9">
        <f>EXP((E9-26.122)/-1.597)</f>
        <v>2.4539880204170603</v>
      </c>
      <c r="G9">
        <v>9.9265095790178552</v>
      </c>
      <c r="I9" s="1">
        <f>(F9/G9)</f>
        <v>0.24721559989265249</v>
      </c>
    </row>
    <row r="10" spans="1:9" x14ac:dyDescent="0.2">
      <c r="A10">
        <v>76</v>
      </c>
      <c r="B10">
        <v>57</v>
      </c>
      <c r="C10" t="s">
        <v>53</v>
      </c>
      <c r="D10">
        <v>24.871600000000001</v>
      </c>
      <c r="I10" s="1"/>
    </row>
    <row r="11" spans="1:9" x14ac:dyDescent="0.2">
      <c r="A11">
        <v>75</v>
      </c>
      <c r="B11">
        <v>57</v>
      </c>
      <c r="C11" t="s">
        <v>53</v>
      </c>
      <c r="D11">
        <v>15.5494</v>
      </c>
      <c r="E11">
        <f>AVERAGE(D11,D12)</f>
        <v>15.584099999999999</v>
      </c>
      <c r="F11">
        <f>EXP((E11-19.704)/-1.795)</f>
        <v>9.9265095790178552</v>
      </c>
      <c r="I11" s="1"/>
    </row>
    <row r="12" spans="1:9" x14ac:dyDescent="0.2">
      <c r="A12">
        <v>76</v>
      </c>
      <c r="B12">
        <v>57</v>
      </c>
      <c r="C12" t="s">
        <v>53</v>
      </c>
      <c r="D12">
        <v>15.6188</v>
      </c>
      <c r="I12" s="1"/>
    </row>
    <row r="13" spans="1:9" x14ac:dyDescent="0.2">
      <c r="A13">
        <v>81</v>
      </c>
      <c r="B13">
        <v>60</v>
      </c>
      <c r="C13" t="s">
        <v>56</v>
      </c>
      <c r="D13">
        <v>27.713100000000001</v>
      </c>
      <c r="E13">
        <f>AVERAGE(D13,D14)</f>
        <v>27.495850000000001</v>
      </c>
      <c r="F13">
        <f>EXP((E13-26.122)/-1.597)</f>
        <v>0.42304815921140571</v>
      </c>
      <c r="G13">
        <v>15.155394572399903</v>
      </c>
      <c r="I13" s="1">
        <f>(F13/G13)</f>
        <v>2.791403134972386E-2</v>
      </c>
    </row>
    <row r="14" spans="1:9" x14ac:dyDescent="0.2">
      <c r="A14">
        <v>82</v>
      </c>
      <c r="B14">
        <v>60</v>
      </c>
      <c r="C14" t="s">
        <v>56</v>
      </c>
      <c r="D14">
        <v>27.278600000000001</v>
      </c>
      <c r="I14" s="1"/>
    </row>
    <row r="15" spans="1:9" x14ac:dyDescent="0.2">
      <c r="A15">
        <v>81</v>
      </c>
      <c r="B15">
        <v>60</v>
      </c>
      <c r="C15" t="s">
        <v>56</v>
      </c>
      <c r="D15">
        <v>15.082000000000001</v>
      </c>
      <c r="E15">
        <f>AVERAGE(D15,D16)</f>
        <v>14.82455</v>
      </c>
      <c r="F15">
        <f>EXP((E15-19.704)/-1.795)</f>
        <v>15.155394572399903</v>
      </c>
      <c r="I15" s="1"/>
    </row>
    <row r="16" spans="1:9" x14ac:dyDescent="0.2">
      <c r="A16">
        <v>82</v>
      </c>
      <c r="B16">
        <v>60</v>
      </c>
      <c r="C16" t="s">
        <v>56</v>
      </c>
      <c r="D16">
        <v>14.5671</v>
      </c>
      <c r="I16" s="1"/>
    </row>
    <row r="17" spans="1:9" x14ac:dyDescent="0.2">
      <c r="A17">
        <v>59</v>
      </c>
      <c r="B17">
        <v>61</v>
      </c>
      <c r="C17" t="s">
        <v>44</v>
      </c>
      <c r="D17">
        <v>39.246400000000001</v>
      </c>
      <c r="E17">
        <f>AVERAGE(D17,D18)</f>
        <v>39.167149999999999</v>
      </c>
      <c r="F17">
        <f>EXP((E17-26.122)/-1.597)</f>
        <v>2.8343301180090301E-4</v>
      </c>
      <c r="G17">
        <v>6.2538199566547173E-2</v>
      </c>
      <c r="I17" s="1">
        <f>(F17/G17)</f>
        <v>4.5321581651755214E-3</v>
      </c>
    </row>
    <row r="18" spans="1:9" x14ac:dyDescent="0.2">
      <c r="A18">
        <v>60</v>
      </c>
      <c r="B18">
        <v>61</v>
      </c>
      <c r="C18" t="s">
        <v>44</v>
      </c>
      <c r="D18">
        <v>39.087899999999998</v>
      </c>
      <c r="I18" s="1"/>
    </row>
    <row r="19" spans="1:9" x14ac:dyDescent="0.2">
      <c r="A19">
        <v>59</v>
      </c>
      <c r="B19">
        <v>61</v>
      </c>
      <c r="C19" t="s">
        <v>44</v>
      </c>
      <c r="D19">
        <v>24.928599999999999</v>
      </c>
      <c r="E19">
        <f>AVERAGE(D19,D20)</f>
        <v>24.6797</v>
      </c>
      <c r="F19">
        <f>EXP((E19-19.704)/-1.795)</f>
        <v>6.2538199566547173E-2</v>
      </c>
      <c r="I19" s="1"/>
    </row>
    <row r="20" spans="1:9" x14ac:dyDescent="0.2">
      <c r="A20">
        <v>60</v>
      </c>
      <c r="B20">
        <v>61</v>
      </c>
      <c r="C20" t="s">
        <v>44</v>
      </c>
      <c r="D20">
        <v>24.430800000000001</v>
      </c>
      <c r="I20" s="1"/>
    </row>
    <row r="21" spans="1:9" x14ac:dyDescent="0.2">
      <c r="A21">
        <v>65</v>
      </c>
      <c r="B21">
        <v>52</v>
      </c>
      <c r="C21" t="s">
        <v>47</v>
      </c>
      <c r="D21">
        <v>33.523600000000002</v>
      </c>
      <c r="E21">
        <f>AVERAGE(D21,D22)</f>
        <v>32.932100000000005</v>
      </c>
      <c r="F21">
        <f>EXP((E21-26.122)/-1.597)</f>
        <v>1.4061593298524216E-2</v>
      </c>
      <c r="G21">
        <v>18.977594622354619</v>
      </c>
      <c r="I21" s="1">
        <f>(F21/G21)</f>
        <v>7.4095761756657989E-4</v>
      </c>
    </row>
    <row r="22" spans="1:9" x14ac:dyDescent="0.2">
      <c r="A22">
        <v>66</v>
      </c>
      <c r="B22">
        <v>52</v>
      </c>
      <c r="C22" t="s">
        <v>47</v>
      </c>
      <c r="D22">
        <v>32.340600000000002</v>
      </c>
      <c r="I22" s="1"/>
    </row>
    <row r="23" spans="1:9" x14ac:dyDescent="0.2">
      <c r="A23">
        <v>65</v>
      </c>
      <c r="B23">
        <v>52</v>
      </c>
      <c r="C23" t="s">
        <v>47</v>
      </c>
      <c r="D23">
        <v>14.6454</v>
      </c>
      <c r="E23">
        <f>AVERAGE(D23,D24)</f>
        <v>14.420850000000002</v>
      </c>
      <c r="F23">
        <f>EXP((E23-19.704)/-1.795)</f>
        <v>18.977594622354619</v>
      </c>
      <c r="I23" s="1"/>
    </row>
    <row r="24" spans="1:9" x14ac:dyDescent="0.2">
      <c r="A24">
        <v>66</v>
      </c>
      <c r="B24">
        <v>52</v>
      </c>
      <c r="C24" t="s">
        <v>47</v>
      </c>
      <c r="D24">
        <v>14.196300000000001</v>
      </c>
      <c r="I24" s="1"/>
    </row>
    <row r="25" spans="1:9" x14ac:dyDescent="0.2">
      <c r="A25">
        <v>71</v>
      </c>
      <c r="B25">
        <v>55</v>
      </c>
      <c r="C25" t="s">
        <v>51</v>
      </c>
      <c r="D25">
        <v>33.221299999999999</v>
      </c>
      <c r="E25">
        <f>AVERAGE(D25,D26)</f>
        <v>33.023849999999996</v>
      </c>
      <c r="F25">
        <f>EXP((E25-26.122)/-1.597)</f>
        <v>1.3276502319837175E-2</v>
      </c>
      <c r="G25">
        <v>21.402543054791604</v>
      </c>
      <c r="I25" s="1">
        <f>(F25/G25)</f>
        <v>6.2032358892345882E-4</v>
      </c>
    </row>
    <row r="26" spans="1:9" x14ac:dyDescent="0.2">
      <c r="A26">
        <v>72</v>
      </c>
      <c r="B26">
        <v>55</v>
      </c>
      <c r="C26" t="s">
        <v>51</v>
      </c>
      <c r="D26">
        <v>32.8264</v>
      </c>
      <c r="I26" s="1"/>
    </row>
    <row r="27" spans="1:9" x14ac:dyDescent="0.2">
      <c r="A27">
        <v>71</v>
      </c>
      <c r="B27">
        <v>55</v>
      </c>
      <c r="C27" t="s">
        <v>51</v>
      </c>
      <c r="D27">
        <v>14.265700000000001</v>
      </c>
      <c r="E27">
        <f>AVERAGE(D27,D28)</f>
        <v>14.205</v>
      </c>
      <c r="F27">
        <f>EXP((E27-19.704)/-1.795)</f>
        <v>21.402543054791604</v>
      </c>
      <c r="I27" s="1"/>
    </row>
    <row r="28" spans="1:9" x14ac:dyDescent="0.2">
      <c r="A28">
        <v>72</v>
      </c>
      <c r="B28">
        <v>55</v>
      </c>
      <c r="C28" t="s">
        <v>51</v>
      </c>
      <c r="D28">
        <v>14.144299999999999</v>
      </c>
      <c r="I28" s="1"/>
    </row>
    <row r="29" spans="1:9" x14ac:dyDescent="0.2">
      <c r="A29">
        <v>77</v>
      </c>
      <c r="B29">
        <v>58</v>
      </c>
      <c r="C29" t="s">
        <v>54</v>
      </c>
      <c r="D29">
        <v>31.026299999999999</v>
      </c>
      <c r="E29">
        <f>AVERAGE(D29,D30)</f>
        <v>30.689900000000002</v>
      </c>
      <c r="F29">
        <f>EXP((E29-26.122)/-1.597)</f>
        <v>5.7251549949722307E-2</v>
      </c>
      <c r="G29">
        <v>16.86117981982725</v>
      </c>
      <c r="I29" s="1">
        <f>(F29/G29)</f>
        <v>3.3954652379900229E-3</v>
      </c>
    </row>
    <row r="30" spans="1:9" x14ac:dyDescent="0.2">
      <c r="A30">
        <v>78</v>
      </c>
      <c r="B30">
        <v>58</v>
      </c>
      <c r="C30" t="s">
        <v>54</v>
      </c>
      <c r="D30">
        <v>30.3535</v>
      </c>
      <c r="I30" s="1"/>
    </row>
    <row r="31" spans="1:9" x14ac:dyDescent="0.2">
      <c r="A31">
        <v>77</v>
      </c>
      <c r="B31">
        <v>58</v>
      </c>
      <c r="C31" t="s">
        <v>54</v>
      </c>
      <c r="D31">
        <v>14.804399999999999</v>
      </c>
      <c r="E31">
        <f>AVERAGE(D31,D32)</f>
        <v>14.633099999999999</v>
      </c>
      <c r="F31">
        <f>EXP((E31-19.704)/-1.795)</f>
        <v>16.86117981982725</v>
      </c>
      <c r="I31" s="1"/>
    </row>
    <row r="32" spans="1:9" x14ac:dyDescent="0.2">
      <c r="A32">
        <v>78</v>
      </c>
      <c r="B32">
        <v>58</v>
      </c>
      <c r="C32" t="s">
        <v>54</v>
      </c>
      <c r="D32">
        <v>14.4618</v>
      </c>
      <c r="I32" s="1"/>
    </row>
    <row r="33" spans="1:9" x14ac:dyDescent="0.2">
      <c r="A33">
        <v>61</v>
      </c>
      <c r="B33">
        <v>50</v>
      </c>
      <c r="C33" t="s">
        <v>45</v>
      </c>
      <c r="D33">
        <v>27.915299999999998</v>
      </c>
      <c r="E33">
        <f>AVERAGE(D33,D34)</f>
        <v>27.617849999999997</v>
      </c>
      <c r="F33">
        <f>EXP((E33-26.122)/-1.597)</f>
        <v>0.39193373683254085</v>
      </c>
      <c r="G33">
        <v>5.597142879242563</v>
      </c>
      <c r="I33" s="1">
        <f>(F33/G33)</f>
        <v>7.0023893491455685E-2</v>
      </c>
    </row>
    <row r="34" spans="1:9" x14ac:dyDescent="0.2">
      <c r="A34">
        <v>62</v>
      </c>
      <c r="B34">
        <v>50</v>
      </c>
      <c r="C34" t="s">
        <v>45</v>
      </c>
      <c r="D34">
        <v>27.320399999999999</v>
      </c>
      <c r="I34" s="1"/>
    </row>
    <row r="35" spans="1:9" x14ac:dyDescent="0.2">
      <c r="A35">
        <v>61</v>
      </c>
      <c r="B35">
        <v>50</v>
      </c>
      <c r="C35" t="s">
        <v>45</v>
      </c>
      <c r="D35">
        <v>16.894200000000001</v>
      </c>
      <c r="E35">
        <f>AVERAGE(D35,D36)</f>
        <v>16.612549999999999</v>
      </c>
      <c r="F35">
        <f>EXP((E35-19.704)/-1.795)</f>
        <v>5.597142879242563</v>
      </c>
      <c r="I35" s="1"/>
    </row>
    <row r="36" spans="1:9" x14ac:dyDescent="0.2">
      <c r="A36">
        <v>62</v>
      </c>
      <c r="B36">
        <v>50</v>
      </c>
      <c r="C36" t="s">
        <v>45</v>
      </c>
      <c r="D36">
        <v>16.3309</v>
      </c>
      <c r="I36" s="1"/>
    </row>
    <row r="37" spans="1:9" x14ac:dyDescent="0.2">
      <c r="A37">
        <v>67</v>
      </c>
      <c r="B37">
        <v>53</v>
      </c>
      <c r="C37" t="s">
        <v>48</v>
      </c>
      <c r="D37">
        <v>28.985900000000001</v>
      </c>
      <c r="E37">
        <f>AVERAGE(D37,D38)</f>
        <v>28.583350000000003</v>
      </c>
      <c r="F37">
        <f>EXP((E37-26.122)/-1.597)</f>
        <v>0.21411681188966031</v>
      </c>
      <c r="G37">
        <v>5.2923766091500886</v>
      </c>
      <c r="I37" s="1">
        <f>(F37/G37)</f>
        <v>4.0457591683756927E-2</v>
      </c>
    </row>
    <row r="38" spans="1:9" x14ac:dyDescent="0.2">
      <c r="A38">
        <v>68</v>
      </c>
      <c r="B38">
        <v>53</v>
      </c>
      <c r="C38" t="s">
        <v>48</v>
      </c>
      <c r="D38">
        <v>28.180800000000001</v>
      </c>
      <c r="I38" s="1"/>
    </row>
    <row r="39" spans="1:9" x14ac:dyDescent="0.2">
      <c r="A39">
        <v>67</v>
      </c>
      <c r="B39">
        <v>53</v>
      </c>
      <c r="C39" t="s">
        <v>48</v>
      </c>
      <c r="D39">
        <v>17.026599999999998</v>
      </c>
      <c r="E39">
        <f>AVERAGE(D39,D40)</f>
        <v>16.713049999999999</v>
      </c>
      <c r="F39">
        <f>EXP((E39-19.704)/-1.795)</f>
        <v>5.2923766091500886</v>
      </c>
      <c r="I39" s="1"/>
    </row>
    <row r="40" spans="1:9" x14ac:dyDescent="0.2">
      <c r="A40">
        <v>68</v>
      </c>
      <c r="B40">
        <v>53</v>
      </c>
      <c r="C40" t="s">
        <v>48</v>
      </c>
      <c r="D40">
        <v>16.3995</v>
      </c>
      <c r="I40" s="1"/>
    </row>
    <row r="41" spans="1:9" x14ac:dyDescent="0.2">
      <c r="A41">
        <v>73</v>
      </c>
      <c r="B41">
        <v>56</v>
      </c>
      <c r="C41" t="s">
        <v>52</v>
      </c>
      <c r="D41">
        <v>29.535399999999999</v>
      </c>
      <c r="E41">
        <f>AVERAGE(D41,D42)</f>
        <v>29.3888</v>
      </c>
      <c r="F41">
        <f>EXP((E41-26.122)/-1.597)</f>
        <v>0.12930446357030842</v>
      </c>
      <c r="G41">
        <v>0.6658351963960748</v>
      </c>
      <c r="I41" s="1">
        <f>(F41/G41)</f>
        <v>0.19419890127495021</v>
      </c>
    </row>
    <row r="42" spans="1:9" x14ac:dyDescent="0.2">
      <c r="A42">
        <v>74</v>
      </c>
      <c r="B42">
        <v>56</v>
      </c>
      <c r="C42" t="s">
        <v>52</v>
      </c>
      <c r="D42">
        <v>29.2422</v>
      </c>
      <c r="I42" s="1"/>
    </row>
    <row r="43" spans="1:9" x14ac:dyDescent="0.2">
      <c r="A43">
        <v>73</v>
      </c>
      <c r="B43">
        <v>56</v>
      </c>
      <c r="C43" t="s">
        <v>52</v>
      </c>
      <c r="D43">
        <v>20.504899999999999</v>
      </c>
      <c r="E43">
        <f>AVERAGE(D43,D44)</f>
        <v>20.434049999999999</v>
      </c>
      <c r="F43">
        <f>EXP((E43-19.704)/-1.795)</f>
        <v>0.6658351963960748</v>
      </c>
      <c r="I43" s="1"/>
    </row>
    <row r="44" spans="1:9" x14ac:dyDescent="0.2">
      <c r="A44">
        <v>74</v>
      </c>
      <c r="B44">
        <v>56</v>
      </c>
      <c r="C44" t="s">
        <v>52</v>
      </c>
      <c r="D44">
        <v>20.363199999999999</v>
      </c>
      <c r="I44" s="1"/>
    </row>
    <row r="45" spans="1:9" x14ac:dyDescent="0.2">
      <c r="A45">
        <v>79</v>
      </c>
      <c r="B45">
        <v>59</v>
      </c>
      <c r="C45" t="s">
        <v>55</v>
      </c>
      <c r="G45">
        <v>2.909830921955044E-2</v>
      </c>
      <c r="I45" s="1">
        <f>(F45/G45)</f>
        <v>0</v>
      </c>
    </row>
    <row r="46" spans="1:9" x14ac:dyDescent="0.2">
      <c r="A46">
        <v>80</v>
      </c>
      <c r="B46">
        <v>59</v>
      </c>
      <c r="C46" t="s">
        <v>55</v>
      </c>
      <c r="I46" s="1"/>
    </row>
    <row r="47" spans="1:9" x14ac:dyDescent="0.2">
      <c r="A47">
        <v>79</v>
      </c>
      <c r="B47">
        <v>59</v>
      </c>
      <c r="C47" t="s">
        <v>55</v>
      </c>
      <c r="D47">
        <v>26.130199999999999</v>
      </c>
      <c r="E47">
        <f>AVERAGE(D47,D48)</f>
        <v>26.053049999999999</v>
      </c>
      <c r="F47">
        <f>EXP((E47-19.704)/-1.795)</f>
        <v>2.909830921955044E-2</v>
      </c>
      <c r="I47" s="1"/>
    </row>
    <row r="48" spans="1:9" x14ac:dyDescent="0.2">
      <c r="A48">
        <v>80</v>
      </c>
      <c r="B48">
        <v>59</v>
      </c>
      <c r="C48" t="s">
        <v>55</v>
      </c>
      <c r="D48">
        <v>25.975899999999999</v>
      </c>
      <c r="I48" s="1"/>
    </row>
    <row r="49" spans="1:9" x14ac:dyDescent="0.2">
      <c r="A49">
        <v>87</v>
      </c>
      <c r="B49">
        <v>75</v>
      </c>
      <c r="C49" t="s">
        <v>59</v>
      </c>
      <c r="D49">
        <v>26.024999999999999</v>
      </c>
      <c r="E49">
        <f>AVERAGE(D49,D50)</f>
        <v>26.105550000000001</v>
      </c>
      <c r="F49">
        <f>EXP((E49-26.122)/-1.597)</f>
        <v>1.0103537969825553</v>
      </c>
      <c r="G49">
        <v>21.450289924146084</v>
      </c>
      <c r="I49" s="1">
        <f>(F49/G49)</f>
        <v>4.7102104472966776E-2</v>
      </c>
    </row>
    <row r="50" spans="1:9" x14ac:dyDescent="0.2">
      <c r="A50">
        <v>88</v>
      </c>
      <c r="B50">
        <v>75</v>
      </c>
      <c r="C50" t="s">
        <v>59</v>
      </c>
      <c r="D50">
        <v>26.1861</v>
      </c>
      <c r="I50" s="1"/>
    </row>
    <row r="51" spans="1:9" x14ac:dyDescent="0.2">
      <c r="A51">
        <v>87</v>
      </c>
      <c r="B51">
        <v>75</v>
      </c>
      <c r="C51" t="s">
        <v>59</v>
      </c>
      <c r="D51">
        <v>14.243399999999999</v>
      </c>
      <c r="E51">
        <f>AVERAGE(D51,D52)</f>
        <v>14.201000000000001</v>
      </c>
      <c r="F51">
        <f>EXP((E51-19.704)/-1.795)</f>
        <v>21.450289924146084</v>
      </c>
      <c r="I51" s="1"/>
    </row>
    <row r="52" spans="1:9" x14ac:dyDescent="0.2">
      <c r="A52">
        <v>88</v>
      </c>
      <c r="B52">
        <v>75</v>
      </c>
      <c r="C52" t="s">
        <v>59</v>
      </c>
      <c r="D52">
        <v>14.1586</v>
      </c>
      <c r="I52" s="1"/>
    </row>
    <row r="53" spans="1:9" x14ac:dyDescent="0.2">
      <c r="A53">
        <v>93</v>
      </c>
      <c r="B53">
        <v>78</v>
      </c>
      <c r="C53" t="s">
        <v>62</v>
      </c>
      <c r="D53">
        <v>26.314499999999999</v>
      </c>
      <c r="E53">
        <f>AVERAGE(D53,D54)</f>
        <v>26.201699999999999</v>
      </c>
      <c r="F53">
        <f>EXP((E53-26.122)/-1.597)</f>
        <v>0.95131877397772213</v>
      </c>
      <c r="G53">
        <v>24.569459262999544</v>
      </c>
      <c r="I53" s="1">
        <f>(F53/G53)</f>
        <v>3.8719564960485869E-2</v>
      </c>
    </row>
    <row r="54" spans="1:9" x14ac:dyDescent="0.2">
      <c r="A54">
        <v>94</v>
      </c>
      <c r="B54">
        <v>78</v>
      </c>
      <c r="C54" t="s">
        <v>62</v>
      </c>
      <c r="D54">
        <v>26.088899999999999</v>
      </c>
      <c r="I54" s="1"/>
    </row>
    <row r="55" spans="1:9" x14ac:dyDescent="0.2">
      <c r="A55">
        <v>93</v>
      </c>
      <c r="B55">
        <v>78</v>
      </c>
      <c r="C55" t="s">
        <v>62</v>
      </c>
      <c r="D55">
        <v>14.0235</v>
      </c>
      <c r="E55">
        <f>AVERAGE(D55,D56)</f>
        <v>13.9573</v>
      </c>
      <c r="F55">
        <f>EXP((E55-19.704)/-1.795)</f>
        <v>24.569459262999544</v>
      </c>
      <c r="I55" s="1"/>
    </row>
    <row r="56" spans="1:9" x14ac:dyDescent="0.2">
      <c r="A56">
        <v>94</v>
      </c>
      <c r="B56">
        <v>78</v>
      </c>
      <c r="C56" t="s">
        <v>62</v>
      </c>
      <c r="D56">
        <v>13.8911</v>
      </c>
      <c r="I56" s="1"/>
    </row>
    <row r="57" spans="1:9" x14ac:dyDescent="0.2">
      <c r="A57">
        <v>85</v>
      </c>
      <c r="B57">
        <v>81</v>
      </c>
      <c r="C57" t="s">
        <v>108</v>
      </c>
      <c r="D57">
        <v>26.799399999999999</v>
      </c>
      <c r="E57">
        <f>AVERAGE(D57,D58)</f>
        <v>26.741799999999998</v>
      </c>
      <c r="F57">
        <f>EXP((E57-26.933)/-1.624)</f>
        <v>1.1249448251558765</v>
      </c>
      <c r="G57">
        <v>44.538671197731254</v>
      </c>
      <c r="I57" s="1">
        <f>(F57/G57)</f>
        <v>2.5257709646559455E-2</v>
      </c>
    </row>
    <row r="58" spans="1:9" x14ac:dyDescent="0.2">
      <c r="A58">
        <v>86</v>
      </c>
      <c r="B58">
        <v>81</v>
      </c>
      <c r="C58" t="s">
        <v>108</v>
      </c>
      <c r="D58">
        <v>26.684200000000001</v>
      </c>
      <c r="I58" s="1"/>
    </row>
    <row r="59" spans="1:9" x14ac:dyDescent="0.2">
      <c r="A59">
        <v>85</v>
      </c>
      <c r="B59">
        <v>81</v>
      </c>
      <c r="C59" t="s">
        <v>108</v>
      </c>
      <c r="D59">
        <v>16.449100000000001</v>
      </c>
      <c r="E59">
        <f>AVERAGE(D59,D60)</f>
        <v>16.325700000000001</v>
      </c>
      <c r="F59">
        <f>EXP((E59-22.267)/-1.565)</f>
        <v>44.538671197731254</v>
      </c>
      <c r="I59" s="1"/>
    </row>
    <row r="60" spans="1:9" x14ac:dyDescent="0.2">
      <c r="A60">
        <v>86</v>
      </c>
      <c r="B60">
        <v>81</v>
      </c>
      <c r="C60" t="s">
        <v>108</v>
      </c>
      <c r="D60">
        <v>16.202300000000001</v>
      </c>
      <c r="I60" s="1"/>
    </row>
    <row r="61" spans="1:9" x14ac:dyDescent="0.2">
      <c r="A61">
        <v>91</v>
      </c>
      <c r="B61">
        <v>84</v>
      </c>
      <c r="C61" t="s">
        <v>111</v>
      </c>
      <c r="D61">
        <v>27.852900000000002</v>
      </c>
      <c r="E61">
        <f>AVERAGE(D61,D62)</f>
        <v>27.748750000000001</v>
      </c>
      <c r="F61">
        <f>EXP((E61-26.933)/-1.624)</f>
        <v>0.60513172746725374</v>
      </c>
      <c r="G61">
        <v>33.50602386784923</v>
      </c>
      <c r="I61" s="1">
        <f>(F61/G61)</f>
        <v>1.8060386092182936E-2</v>
      </c>
    </row>
    <row r="62" spans="1:9" x14ac:dyDescent="0.2">
      <c r="A62">
        <v>92</v>
      </c>
      <c r="B62">
        <v>84</v>
      </c>
      <c r="C62" t="s">
        <v>111</v>
      </c>
      <c r="D62">
        <v>27.644600000000001</v>
      </c>
      <c r="I62" s="1"/>
    </row>
    <row r="63" spans="1:9" x14ac:dyDescent="0.2">
      <c r="A63">
        <v>91</v>
      </c>
      <c r="B63">
        <v>84</v>
      </c>
      <c r="C63" t="s">
        <v>111</v>
      </c>
      <c r="D63">
        <v>16.672000000000001</v>
      </c>
      <c r="E63">
        <f>AVERAGE(D63,D64)</f>
        <v>16.771149999999999</v>
      </c>
      <c r="F63">
        <f>EXP((E63-22.267)/-1.565)</f>
        <v>33.50602386784923</v>
      </c>
      <c r="I63" s="1"/>
    </row>
    <row r="64" spans="1:9" x14ac:dyDescent="0.2">
      <c r="A64">
        <v>92</v>
      </c>
      <c r="B64">
        <v>84</v>
      </c>
      <c r="C64" t="s">
        <v>111</v>
      </c>
      <c r="D64">
        <v>16.8703</v>
      </c>
      <c r="I64" s="1"/>
    </row>
    <row r="65" spans="1:9" x14ac:dyDescent="0.2">
      <c r="A65">
        <v>83</v>
      </c>
      <c r="B65">
        <v>73</v>
      </c>
      <c r="C65" t="s">
        <v>57</v>
      </c>
      <c r="D65">
        <v>31.527100000000001</v>
      </c>
      <c r="E65">
        <f>AVERAGE(D65,D66)</f>
        <v>31.543849999999999</v>
      </c>
      <c r="F65">
        <f>EXP((E65-26.122)/-1.597)</f>
        <v>3.3539819102310048E-2</v>
      </c>
      <c r="G65">
        <v>3.6188488891909434</v>
      </c>
      <c r="I65" s="1">
        <f>(F65/G65)</f>
        <v>9.2680905252743116E-3</v>
      </c>
    </row>
    <row r="66" spans="1:9" x14ac:dyDescent="0.2">
      <c r="A66">
        <v>84</v>
      </c>
      <c r="B66">
        <v>73</v>
      </c>
      <c r="C66" t="s">
        <v>57</v>
      </c>
      <c r="D66">
        <v>31.560600000000001</v>
      </c>
      <c r="I66" s="1"/>
    </row>
    <row r="67" spans="1:9" x14ac:dyDescent="0.2">
      <c r="A67">
        <v>83</v>
      </c>
      <c r="B67">
        <v>73</v>
      </c>
      <c r="C67" t="s">
        <v>57</v>
      </c>
      <c r="D67">
        <v>17.485099999999999</v>
      </c>
      <c r="E67">
        <f>AVERAGE(D67,D68)</f>
        <v>17.395350000000001</v>
      </c>
      <c r="F67">
        <f>EXP((E67-19.704)/-1.795)</f>
        <v>3.6188488891909434</v>
      </c>
      <c r="I67" s="1"/>
    </row>
    <row r="68" spans="1:9" x14ac:dyDescent="0.2">
      <c r="A68">
        <v>84</v>
      </c>
      <c r="B68">
        <v>73</v>
      </c>
      <c r="C68" t="s">
        <v>57</v>
      </c>
      <c r="D68">
        <v>17.305599999999998</v>
      </c>
      <c r="I68" s="1"/>
    </row>
    <row r="69" spans="1:9" x14ac:dyDescent="0.2">
      <c r="A69">
        <v>89</v>
      </c>
      <c r="B69">
        <v>76</v>
      </c>
      <c r="C69" t="s">
        <v>60</v>
      </c>
      <c r="D69">
        <v>31.988399999999999</v>
      </c>
      <c r="E69">
        <f>AVERAGE(D69,D70)</f>
        <v>31.763500000000001</v>
      </c>
      <c r="F69">
        <f>EXP((E69-26.122)/-1.597)</f>
        <v>2.9229960477750096E-2</v>
      </c>
      <c r="G69">
        <v>12.328602947060263</v>
      </c>
      <c r="I69" s="1">
        <f>(F69/G69)</f>
        <v>2.3709061442943082E-3</v>
      </c>
    </row>
    <row r="70" spans="1:9" x14ac:dyDescent="0.2">
      <c r="A70">
        <v>90</v>
      </c>
      <c r="B70">
        <v>76</v>
      </c>
      <c r="C70" t="s">
        <v>60</v>
      </c>
      <c r="D70">
        <v>31.538599999999999</v>
      </c>
      <c r="I70" s="1"/>
    </row>
    <row r="71" spans="1:9" x14ac:dyDescent="0.2">
      <c r="A71">
        <v>89</v>
      </c>
      <c r="B71">
        <v>76</v>
      </c>
      <c r="C71" t="s">
        <v>60</v>
      </c>
      <c r="D71">
        <v>15.1944</v>
      </c>
      <c r="E71">
        <f>AVERAGE(D71,D72)</f>
        <v>15.1951</v>
      </c>
      <c r="F71">
        <f>EXP((E71-19.704)/-1.795)</f>
        <v>12.328602947060263</v>
      </c>
      <c r="I71" s="1"/>
    </row>
    <row r="72" spans="1:9" x14ac:dyDescent="0.2">
      <c r="A72">
        <v>90</v>
      </c>
      <c r="B72">
        <v>76</v>
      </c>
      <c r="C72" t="s">
        <v>60</v>
      </c>
      <c r="D72">
        <v>15.1958</v>
      </c>
      <c r="I72" s="1"/>
    </row>
    <row r="73" spans="1:9" x14ac:dyDescent="0.2">
      <c r="A73">
        <v>95</v>
      </c>
      <c r="B73">
        <v>79</v>
      </c>
      <c r="C73" t="s">
        <v>63</v>
      </c>
      <c r="D73">
        <v>31.5594</v>
      </c>
      <c r="E73">
        <f>AVERAGE(D73,D74)</f>
        <v>31.28575</v>
      </c>
      <c r="F73">
        <f>EXP((E73-26.122)/-1.597)</f>
        <v>3.9422979881539408E-2</v>
      </c>
      <c r="G73">
        <v>18.746941904139419</v>
      </c>
      <c r="I73" s="1">
        <f>(F73/G73)</f>
        <v>2.10290190704835E-3</v>
      </c>
    </row>
    <row r="74" spans="1:9" x14ac:dyDescent="0.2">
      <c r="A74">
        <v>96</v>
      </c>
      <c r="B74">
        <v>79</v>
      </c>
      <c r="C74" t="s">
        <v>63</v>
      </c>
      <c r="D74">
        <v>31.0121</v>
      </c>
      <c r="I74" s="1"/>
    </row>
    <row r="75" spans="1:9" x14ac:dyDescent="0.2">
      <c r="A75">
        <v>95</v>
      </c>
      <c r="B75">
        <v>79</v>
      </c>
      <c r="C75" t="s">
        <v>63</v>
      </c>
      <c r="D75">
        <v>14.7819</v>
      </c>
      <c r="E75">
        <f>AVERAGE(D75,D76)</f>
        <v>14.4428</v>
      </c>
      <c r="F75">
        <f>EXP((E75-19.704)/-1.795)</f>
        <v>18.746941904139419</v>
      </c>
      <c r="I75" s="1"/>
    </row>
    <row r="76" spans="1:9" x14ac:dyDescent="0.2">
      <c r="A76">
        <v>96</v>
      </c>
      <c r="B76">
        <v>79</v>
      </c>
      <c r="C76" t="s">
        <v>63</v>
      </c>
      <c r="D76">
        <v>14.1037</v>
      </c>
      <c r="I76" s="1"/>
    </row>
    <row r="77" spans="1:9" x14ac:dyDescent="0.2">
      <c r="A77">
        <v>87</v>
      </c>
      <c r="B77">
        <v>82</v>
      </c>
      <c r="C77" t="s">
        <v>109</v>
      </c>
      <c r="D77">
        <v>36.221600000000002</v>
      </c>
      <c r="E77">
        <f>AVERAGE(D77,D78)</f>
        <v>36.28445</v>
      </c>
      <c r="F77">
        <f>EXP((E77-26.933)/-1.624)</f>
        <v>3.1565297989279025E-3</v>
      </c>
      <c r="G77">
        <v>19.032236232414061</v>
      </c>
      <c r="I77" s="1">
        <f>(F77/G77)</f>
        <v>1.6585175595666335E-4</v>
      </c>
    </row>
    <row r="78" spans="1:9" x14ac:dyDescent="0.2">
      <c r="A78">
        <v>88</v>
      </c>
      <c r="B78">
        <v>82</v>
      </c>
      <c r="C78" t="s">
        <v>109</v>
      </c>
      <c r="D78">
        <v>36.347299999999997</v>
      </c>
      <c r="I78" s="1"/>
    </row>
    <row r="79" spans="1:9" x14ac:dyDescent="0.2">
      <c r="A79">
        <v>87</v>
      </c>
      <c r="B79">
        <v>82</v>
      </c>
      <c r="C79" t="s">
        <v>109</v>
      </c>
      <c r="D79">
        <v>17.636199999999999</v>
      </c>
      <c r="E79">
        <f>AVERAGE(D79,D80)</f>
        <v>17.656300000000002</v>
      </c>
      <c r="F79">
        <f>EXP((E79-22.267)/-1.565)</f>
        <v>19.032236232414061</v>
      </c>
      <c r="I79" s="1"/>
    </row>
    <row r="80" spans="1:9" x14ac:dyDescent="0.2">
      <c r="A80">
        <v>88</v>
      </c>
      <c r="B80">
        <v>82</v>
      </c>
      <c r="C80" t="s">
        <v>109</v>
      </c>
      <c r="D80">
        <v>17.676400000000001</v>
      </c>
      <c r="I80" s="1"/>
    </row>
    <row r="81" spans="1:9" x14ac:dyDescent="0.2">
      <c r="A81">
        <v>85</v>
      </c>
      <c r="B81">
        <v>74</v>
      </c>
      <c r="C81" t="s">
        <v>58</v>
      </c>
      <c r="D81">
        <v>29.575800000000001</v>
      </c>
      <c r="E81">
        <f>AVERAGE(D81,D82)</f>
        <v>29.40475</v>
      </c>
      <c r="F81">
        <f>EXP((E81-26.122)/-1.597)</f>
        <v>0.12801946590018654</v>
      </c>
      <c r="G81">
        <v>6.8681666365381991E-2</v>
      </c>
      <c r="I81" s="1">
        <f>(F81/G81)</f>
        <v>1.8639539876497946</v>
      </c>
    </row>
    <row r="82" spans="1:9" x14ac:dyDescent="0.2">
      <c r="A82">
        <v>86</v>
      </c>
      <c r="B82">
        <v>74</v>
      </c>
      <c r="C82" t="s">
        <v>58</v>
      </c>
      <c r="D82">
        <v>29.233699999999999</v>
      </c>
      <c r="I82" s="1"/>
    </row>
    <row r="83" spans="1:9" x14ac:dyDescent="0.2">
      <c r="A83">
        <v>85</v>
      </c>
      <c r="B83">
        <v>74</v>
      </c>
      <c r="C83" t="s">
        <v>58</v>
      </c>
      <c r="D83">
        <v>24.846599999999999</v>
      </c>
      <c r="E83">
        <f>AVERAGE(D83,D84)</f>
        <v>24.511499999999998</v>
      </c>
      <c r="F83">
        <f>EXP((E83-19.704)/-1.795)</f>
        <v>6.8681666365381991E-2</v>
      </c>
      <c r="I83" s="1"/>
    </row>
    <row r="84" spans="1:9" x14ac:dyDescent="0.2">
      <c r="A84">
        <v>86</v>
      </c>
      <c r="B84">
        <v>74</v>
      </c>
      <c r="C84" t="s">
        <v>58</v>
      </c>
      <c r="D84">
        <v>24.176400000000001</v>
      </c>
      <c r="I84" s="1"/>
    </row>
    <row r="85" spans="1:9" x14ac:dyDescent="0.2">
      <c r="A85">
        <v>91</v>
      </c>
      <c r="B85">
        <v>77</v>
      </c>
      <c r="C85" t="s">
        <v>61</v>
      </c>
      <c r="D85">
        <v>29.2653</v>
      </c>
      <c r="E85">
        <f>AVERAGE(D85,D86)</f>
        <v>29.6587</v>
      </c>
      <c r="F85">
        <f>EXP((E85-26.122)/-1.597)</f>
        <v>0.10919829209165377</v>
      </c>
      <c r="G85">
        <v>1.8738486715272997</v>
      </c>
      <c r="I85" s="1">
        <f>(F85/G85)</f>
        <v>5.8274872326083076E-2</v>
      </c>
    </row>
    <row r="86" spans="1:9" x14ac:dyDescent="0.2">
      <c r="A86">
        <v>92</v>
      </c>
      <c r="B86">
        <v>77</v>
      </c>
      <c r="C86" t="s">
        <v>61</v>
      </c>
      <c r="D86">
        <v>30.052099999999999</v>
      </c>
      <c r="I86" s="1"/>
    </row>
    <row r="87" spans="1:9" x14ac:dyDescent="0.2">
      <c r="A87">
        <v>91</v>
      </c>
      <c r="B87">
        <v>77</v>
      </c>
      <c r="C87" t="s">
        <v>61</v>
      </c>
      <c r="D87">
        <v>18.510100000000001</v>
      </c>
      <c r="E87">
        <f>AVERAGE(D87,D88)</f>
        <v>18.576750000000001</v>
      </c>
      <c r="F87">
        <f>EXP((E87-19.704)/-1.795)</f>
        <v>1.8738486715272997</v>
      </c>
      <c r="I87" s="1"/>
    </row>
    <row r="88" spans="1:9" x14ac:dyDescent="0.2">
      <c r="A88">
        <v>92</v>
      </c>
      <c r="B88">
        <v>77</v>
      </c>
      <c r="C88" t="s">
        <v>61</v>
      </c>
      <c r="D88">
        <v>18.6434</v>
      </c>
      <c r="I88" s="1"/>
    </row>
    <row r="89" spans="1:9" x14ac:dyDescent="0.2">
      <c r="A89">
        <v>83</v>
      </c>
      <c r="B89">
        <v>80</v>
      </c>
      <c r="C89" t="s">
        <v>107</v>
      </c>
      <c r="D89">
        <v>32.0807</v>
      </c>
      <c r="E89">
        <f>AVERAGE(D89,D90)</f>
        <v>32.196150000000003</v>
      </c>
      <c r="F89">
        <f>EXP((E89-26.933)/-1.624)</f>
        <v>3.9130388618776477E-2</v>
      </c>
      <c r="G89">
        <v>1.1485478468277446</v>
      </c>
      <c r="I89" s="1">
        <f>(F89/G89)</f>
        <v>3.4069445802239286E-2</v>
      </c>
    </row>
    <row r="90" spans="1:9" x14ac:dyDescent="0.2">
      <c r="A90">
        <v>84</v>
      </c>
      <c r="B90">
        <v>80</v>
      </c>
      <c r="C90" t="s">
        <v>107</v>
      </c>
      <c r="D90">
        <v>32.311599999999999</v>
      </c>
      <c r="I90" s="1"/>
    </row>
    <row r="91" spans="1:9" x14ac:dyDescent="0.2">
      <c r="A91">
        <v>83</v>
      </c>
      <c r="B91">
        <v>80</v>
      </c>
      <c r="C91" t="s">
        <v>107</v>
      </c>
      <c r="D91">
        <v>21.978000000000002</v>
      </c>
      <c r="E91">
        <f>AVERAGE(D91,D92)</f>
        <v>22.050249999999998</v>
      </c>
      <c r="F91">
        <f>EXP((E91-22.267)/-1.565)</f>
        <v>1.1485478468277446</v>
      </c>
      <c r="I91" s="1"/>
    </row>
    <row r="92" spans="1:9" x14ac:dyDescent="0.2">
      <c r="A92">
        <v>84</v>
      </c>
      <c r="B92">
        <v>80</v>
      </c>
      <c r="C92" t="s">
        <v>107</v>
      </c>
      <c r="D92">
        <v>22.122499999999999</v>
      </c>
      <c r="I92" s="1"/>
    </row>
    <row r="93" spans="1:9" x14ac:dyDescent="0.2">
      <c r="A93">
        <v>89</v>
      </c>
      <c r="B93">
        <v>83</v>
      </c>
      <c r="C93" t="s">
        <v>110</v>
      </c>
      <c r="D93">
        <v>26.442499999999999</v>
      </c>
      <c r="E93">
        <f>AVERAGE(D93,D94)</f>
        <v>26.373799999999999</v>
      </c>
      <c r="F93">
        <f>EXP((E93-26.933)/-1.624)</f>
        <v>1.4110512237555501</v>
      </c>
      <c r="G93">
        <v>40.977992068502381</v>
      </c>
      <c r="I93" s="1">
        <f>(F93/G93)</f>
        <v>3.4434367145093736E-2</v>
      </c>
    </row>
    <row r="94" spans="1:9" x14ac:dyDescent="0.2">
      <c r="A94">
        <v>90</v>
      </c>
      <c r="B94">
        <v>83</v>
      </c>
      <c r="C94" t="s">
        <v>110</v>
      </c>
      <c r="D94">
        <v>26.305099999999999</v>
      </c>
      <c r="I94" s="1"/>
    </row>
    <row r="95" spans="1:9" x14ac:dyDescent="0.2">
      <c r="A95">
        <v>89</v>
      </c>
      <c r="B95">
        <v>83</v>
      </c>
      <c r="C95" t="s">
        <v>110</v>
      </c>
      <c r="D95">
        <v>16.364699999999999</v>
      </c>
      <c r="E95">
        <f>AVERAGE(D95,D96)</f>
        <v>16.456099999999999</v>
      </c>
      <c r="F95">
        <f>EXP((E95-22.267)/-1.565)</f>
        <v>40.977992068502381</v>
      </c>
      <c r="I95" s="1"/>
    </row>
    <row r="96" spans="1:9" x14ac:dyDescent="0.2">
      <c r="A96">
        <v>90</v>
      </c>
      <c r="B96">
        <v>83</v>
      </c>
      <c r="C96" t="s">
        <v>110</v>
      </c>
      <c r="D96">
        <v>16.547499999999999</v>
      </c>
      <c r="I96" s="1"/>
    </row>
    <row r="97" spans="1:9" x14ac:dyDescent="0.2">
      <c r="A97">
        <v>21</v>
      </c>
      <c r="B97">
        <v>9</v>
      </c>
      <c r="C97" t="s">
        <v>28</v>
      </c>
      <c r="D97">
        <v>25.722000000000001</v>
      </c>
      <c r="E97">
        <f>AVERAGE(D97,D98)</f>
        <v>25.56765</v>
      </c>
      <c r="F97">
        <f>EXP((E97-26.122)/-1.597)</f>
        <v>1.4149859465068353</v>
      </c>
      <c r="G97">
        <v>19.08467761269409</v>
      </c>
      <c r="I97" s="1">
        <f>(F97/G97)</f>
        <v>7.4142512397781538E-2</v>
      </c>
    </row>
    <row r="98" spans="1:9" x14ac:dyDescent="0.2">
      <c r="A98">
        <v>22</v>
      </c>
      <c r="B98">
        <v>9</v>
      </c>
      <c r="C98" t="s">
        <v>28</v>
      </c>
      <c r="D98">
        <v>25.4133</v>
      </c>
      <c r="I98" s="1"/>
    </row>
    <row r="99" spans="1:9" x14ac:dyDescent="0.2">
      <c r="A99">
        <v>21</v>
      </c>
      <c r="B99">
        <v>9</v>
      </c>
      <c r="C99" t="s">
        <v>28</v>
      </c>
      <c r="D99">
        <v>14.3888</v>
      </c>
      <c r="E99">
        <f>AVERAGE(D99,D100)</f>
        <v>14.41075</v>
      </c>
      <c r="F99">
        <f>EXP((E99-19.704)/-1.795)</f>
        <v>19.08467761269409</v>
      </c>
      <c r="I99" s="1"/>
    </row>
    <row r="100" spans="1:9" x14ac:dyDescent="0.2">
      <c r="A100">
        <v>22</v>
      </c>
      <c r="B100">
        <v>9</v>
      </c>
      <c r="C100" t="s">
        <v>28</v>
      </c>
      <c r="D100">
        <v>14.432700000000001</v>
      </c>
      <c r="I100" s="1"/>
    </row>
    <row r="101" spans="1:9" x14ac:dyDescent="0.2">
      <c r="A101">
        <v>29</v>
      </c>
      <c r="B101">
        <v>12</v>
      </c>
      <c r="C101" t="s">
        <v>31</v>
      </c>
      <c r="D101">
        <v>24.560600000000001</v>
      </c>
      <c r="E101">
        <f>AVERAGE(D101,D102)</f>
        <v>24.504850000000001</v>
      </c>
      <c r="F101">
        <f>EXP((E101-26.122)/-1.597)</f>
        <v>2.7527967851118853</v>
      </c>
      <c r="G101">
        <v>28.974226262248372</v>
      </c>
      <c r="I101" s="1">
        <f>(F101/G101)</f>
        <v>9.5008465806681763E-2</v>
      </c>
    </row>
    <row r="102" spans="1:9" x14ac:dyDescent="0.2">
      <c r="A102">
        <v>30</v>
      </c>
      <c r="B102">
        <v>12</v>
      </c>
      <c r="C102" t="s">
        <v>31</v>
      </c>
      <c r="D102">
        <v>24.449100000000001</v>
      </c>
      <c r="I102" s="1"/>
    </row>
    <row r="103" spans="1:9" x14ac:dyDescent="0.2">
      <c r="A103">
        <v>29</v>
      </c>
      <c r="B103">
        <v>12</v>
      </c>
      <c r="C103" t="s">
        <v>31</v>
      </c>
      <c r="D103">
        <v>13.696099999999999</v>
      </c>
      <c r="E103">
        <f>AVERAGE(D103,D104)</f>
        <v>13.661300000000001</v>
      </c>
      <c r="F103">
        <f>EXP((E103-19.704)/-1.795)</f>
        <v>28.974226262248372</v>
      </c>
      <c r="I103" s="1"/>
    </row>
    <row r="104" spans="1:9" x14ac:dyDescent="0.2">
      <c r="A104">
        <v>30</v>
      </c>
      <c r="B104">
        <v>12</v>
      </c>
      <c r="C104" t="s">
        <v>31</v>
      </c>
      <c r="D104">
        <v>13.6265</v>
      </c>
      <c r="I104" s="1"/>
    </row>
    <row r="105" spans="1:9" x14ac:dyDescent="0.2">
      <c r="A105">
        <v>7</v>
      </c>
      <c r="B105">
        <v>15</v>
      </c>
      <c r="C105" t="s">
        <v>67</v>
      </c>
      <c r="D105">
        <v>30.897500000000001</v>
      </c>
      <c r="E105">
        <f>AVERAGE(D105,D106)</f>
        <v>30.899250000000002</v>
      </c>
      <c r="F105">
        <f>EXP((E105-26.933)/-1.624)</f>
        <v>8.6963032233407678E-2</v>
      </c>
      <c r="G105">
        <v>9.733616585681612E-2</v>
      </c>
      <c r="I105" s="1">
        <f>(F105/G105)</f>
        <v>0.89342981067625393</v>
      </c>
    </row>
    <row r="106" spans="1:9" x14ac:dyDescent="0.2">
      <c r="A106">
        <v>8</v>
      </c>
      <c r="B106">
        <v>15</v>
      </c>
      <c r="C106" t="s">
        <v>67</v>
      </c>
      <c r="D106">
        <v>30.901</v>
      </c>
      <c r="I106" s="1"/>
    </row>
    <row r="107" spans="1:9" x14ac:dyDescent="0.2">
      <c r="A107">
        <v>7</v>
      </c>
      <c r="B107">
        <v>15</v>
      </c>
      <c r="C107" t="s">
        <v>67</v>
      </c>
      <c r="D107">
        <v>25.988499999999998</v>
      </c>
      <c r="E107">
        <f>AVERAGE(D107,D108)</f>
        <v>25.912799999999997</v>
      </c>
      <c r="F107">
        <f>EXP((E107-22.267)/-1.565)</f>
        <v>9.733616585681612E-2</v>
      </c>
      <c r="I107" s="1"/>
    </row>
    <row r="108" spans="1:9" x14ac:dyDescent="0.2">
      <c r="A108">
        <v>8</v>
      </c>
      <c r="B108">
        <v>15</v>
      </c>
      <c r="C108" t="s">
        <v>67</v>
      </c>
      <c r="D108">
        <v>25.8371</v>
      </c>
      <c r="I108" s="1"/>
    </row>
    <row r="109" spans="1:9" x14ac:dyDescent="0.2">
      <c r="A109">
        <v>15</v>
      </c>
      <c r="B109">
        <v>18</v>
      </c>
      <c r="C109" t="s">
        <v>70</v>
      </c>
      <c r="D109">
        <v>25.994599999999998</v>
      </c>
      <c r="E109">
        <f>AVERAGE(D109,D110)</f>
        <v>25.8324</v>
      </c>
      <c r="F109">
        <f>EXP((E109-26.933)/-1.624)</f>
        <v>1.9693614627134526</v>
      </c>
      <c r="G109">
        <v>45.193734792872831</v>
      </c>
      <c r="I109" s="1">
        <f>(F109/G109)</f>
        <v>4.357598396634451E-2</v>
      </c>
    </row>
    <row r="110" spans="1:9" x14ac:dyDescent="0.2">
      <c r="A110">
        <v>16</v>
      </c>
      <c r="B110">
        <v>18</v>
      </c>
      <c r="C110" t="s">
        <v>70</v>
      </c>
      <c r="D110">
        <v>25.670200000000001</v>
      </c>
      <c r="I110" s="1"/>
    </row>
    <row r="111" spans="1:9" x14ac:dyDescent="0.2">
      <c r="A111">
        <v>15</v>
      </c>
      <c r="B111">
        <v>18</v>
      </c>
      <c r="C111" t="s">
        <v>70</v>
      </c>
      <c r="D111">
        <v>16.412400000000002</v>
      </c>
      <c r="E111">
        <f>AVERAGE(D111,D112)</f>
        <v>16.302849999999999</v>
      </c>
      <c r="F111">
        <f>EXP((E111-22.267)/-1.565)</f>
        <v>45.193734792872831</v>
      </c>
      <c r="I111" s="1"/>
    </row>
    <row r="112" spans="1:9" x14ac:dyDescent="0.2">
      <c r="A112">
        <v>16</v>
      </c>
      <c r="B112">
        <v>18</v>
      </c>
      <c r="C112" t="s">
        <v>70</v>
      </c>
      <c r="D112">
        <v>16.193300000000001</v>
      </c>
      <c r="I112" s="1"/>
    </row>
    <row r="113" spans="1:9" x14ac:dyDescent="0.2">
      <c r="A113">
        <v>17</v>
      </c>
      <c r="B113">
        <v>7</v>
      </c>
      <c r="C113" t="s">
        <v>26</v>
      </c>
      <c r="D113">
        <v>30.0779</v>
      </c>
      <c r="E113">
        <f>AVERAGE(D113,D114)</f>
        <v>29.988300000000002</v>
      </c>
      <c r="F113">
        <f>EXP((E113-26.122)/-1.597)</f>
        <v>8.8834798427847667E-2</v>
      </c>
      <c r="G113">
        <v>13.221790913615727</v>
      </c>
      <c r="I113" s="1">
        <f>(F113/G113)</f>
        <v>6.7188173681045037E-3</v>
      </c>
    </row>
    <row r="114" spans="1:9" x14ac:dyDescent="0.2">
      <c r="A114">
        <v>18</v>
      </c>
      <c r="B114">
        <v>7</v>
      </c>
      <c r="C114" t="s">
        <v>26</v>
      </c>
      <c r="D114">
        <v>29.898700000000002</v>
      </c>
      <c r="I114" s="1"/>
    </row>
    <row r="115" spans="1:9" x14ac:dyDescent="0.2">
      <c r="A115">
        <v>17</v>
      </c>
      <c r="B115">
        <v>7</v>
      </c>
      <c r="C115" t="s">
        <v>26</v>
      </c>
      <c r="D115">
        <v>15.122299999999999</v>
      </c>
      <c r="E115">
        <f>AVERAGE(D115,D116)</f>
        <v>15.06955</v>
      </c>
      <c r="F115">
        <f>EXP((E115-19.704)/-1.795)</f>
        <v>13.221790913615727</v>
      </c>
      <c r="I115" s="1"/>
    </row>
    <row r="116" spans="1:9" x14ac:dyDescent="0.2">
      <c r="A116">
        <v>18</v>
      </c>
      <c r="B116">
        <v>7</v>
      </c>
      <c r="C116" t="s">
        <v>26</v>
      </c>
      <c r="D116">
        <v>15.0168</v>
      </c>
      <c r="I116" s="1"/>
    </row>
    <row r="117" spans="1:9" x14ac:dyDescent="0.2">
      <c r="A117">
        <v>23</v>
      </c>
      <c r="B117">
        <v>10</v>
      </c>
      <c r="C117" t="s">
        <v>29</v>
      </c>
      <c r="D117">
        <v>28.5489</v>
      </c>
      <c r="E117">
        <f>AVERAGE(D117,D118)</f>
        <v>28.4237</v>
      </c>
      <c r="F117">
        <f>EXP((E117-26.122)/-1.597)</f>
        <v>0.23662826493128805</v>
      </c>
      <c r="G117">
        <v>23.408981585458807</v>
      </c>
      <c r="I117" s="1">
        <f>(F117/G117)</f>
        <v>1.0108439107760108E-2</v>
      </c>
    </row>
    <row r="118" spans="1:9" x14ac:dyDescent="0.2">
      <c r="A118">
        <v>24</v>
      </c>
      <c r="B118">
        <v>10</v>
      </c>
      <c r="C118" t="s">
        <v>29</v>
      </c>
      <c r="D118">
        <v>28.298500000000001</v>
      </c>
      <c r="I118" s="1"/>
    </row>
    <row r="119" spans="1:9" x14ac:dyDescent="0.2">
      <c r="A119">
        <v>23</v>
      </c>
      <c r="B119">
        <v>10</v>
      </c>
      <c r="C119" t="s">
        <v>29</v>
      </c>
      <c r="D119">
        <v>14.0038</v>
      </c>
      <c r="E119">
        <f>AVERAGE(D119,D120)</f>
        <v>14.04415</v>
      </c>
      <c r="F119">
        <f>EXP((E119-19.704)/-1.795)</f>
        <v>23.408981585458807</v>
      </c>
      <c r="I119" s="1"/>
    </row>
    <row r="120" spans="1:9" x14ac:dyDescent="0.2">
      <c r="A120">
        <v>24</v>
      </c>
      <c r="B120">
        <v>10</v>
      </c>
      <c r="C120" t="s">
        <v>29</v>
      </c>
      <c r="D120">
        <v>14.0845</v>
      </c>
      <c r="I120" s="1"/>
    </row>
    <row r="121" spans="1:9" x14ac:dyDescent="0.2">
      <c r="A121">
        <v>3</v>
      </c>
      <c r="B121">
        <v>13</v>
      </c>
      <c r="C121" t="s">
        <v>64</v>
      </c>
      <c r="D121">
        <v>34.437100000000001</v>
      </c>
      <c r="E121">
        <f>AVERAGE(D121,D122)</f>
        <v>27.24635</v>
      </c>
      <c r="F121">
        <f>EXP((E121-26.933)/-1.624)</f>
        <v>0.82452360543759862</v>
      </c>
      <c r="G121">
        <v>4.1522160203132277</v>
      </c>
      <c r="I121" s="1">
        <f>(F121/G121)</f>
        <v>0.19857435196143761</v>
      </c>
    </row>
    <row r="122" spans="1:9" x14ac:dyDescent="0.2">
      <c r="A122">
        <v>3</v>
      </c>
      <c r="B122">
        <v>13</v>
      </c>
      <c r="C122" t="s">
        <v>64</v>
      </c>
      <c r="D122">
        <v>20.055599999999998</v>
      </c>
      <c r="E122">
        <f>AVERAGE(D122,D123)</f>
        <v>27.1539</v>
      </c>
      <c r="F122">
        <f>EXP((E122-22.267)/-1.565)</f>
        <v>4.4041636504879661E-2</v>
      </c>
      <c r="I122" s="1"/>
    </row>
    <row r="123" spans="1:9" x14ac:dyDescent="0.2">
      <c r="A123">
        <v>4</v>
      </c>
      <c r="B123">
        <v>13</v>
      </c>
      <c r="C123" t="s">
        <v>65</v>
      </c>
      <c r="D123">
        <v>34.252200000000002</v>
      </c>
      <c r="I123" s="1"/>
    </row>
    <row r="124" spans="1:9" x14ac:dyDescent="0.2">
      <c r="A124">
        <v>4</v>
      </c>
      <c r="B124">
        <v>13</v>
      </c>
      <c r="C124" t="s">
        <v>65</v>
      </c>
      <c r="D124">
        <v>20.022400000000001</v>
      </c>
      <c r="I124" s="1"/>
    </row>
    <row r="125" spans="1:9" x14ac:dyDescent="0.2">
      <c r="A125">
        <v>9</v>
      </c>
      <c r="B125">
        <v>16</v>
      </c>
      <c r="C125" t="s">
        <v>68</v>
      </c>
      <c r="D125">
        <v>33.155000000000001</v>
      </c>
      <c r="E125">
        <f>AVERAGE(D125,D126)</f>
        <v>33.455150000000003</v>
      </c>
      <c r="F125">
        <f>EXP((E125-26.933)/-1.624)</f>
        <v>1.8023078260049612E-2</v>
      </c>
      <c r="G125">
        <v>2.1077541635991697</v>
      </c>
      <c r="I125" s="1">
        <f>(F125/G125)</f>
        <v>8.5508445772791986E-3</v>
      </c>
    </row>
    <row r="126" spans="1:9" x14ac:dyDescent="0.2">
      <c r="A126">
        <v>10</v>
      </c>
      <c r="B126">
        <v>16</v>
      </c>
      <c r="C126" t="s">
        <v>68</v>
      </c>
      <c r="D126">
        <v>33.755299999999998</v>
      </c>
      <c r="I126" s="1"/>
    </row>
    <row r="127" spans="1:9" x14ac:dyDescent="0.2">
      <c r="A127">
        <v>9</v>
      </c>
      <c r="B127">
        <v>16</v>
      </c>
      <c r="C127" t="s">
        <v>68</v>
      </c>
      <c r="D127">
        <v>21.163</v>
      </c>
      <c r="E127">
        <f>AVERAGE(D127,D128)</f>
        <v>21.100099999999998</v>
      </c>
      <c r="F127">
        <f>EXP((E127-22.267)/-1.565)</f>
        <v>2.1077541635991697</v>
      </c>
      <c r="I127" s="1"/>
    </row>
    <row r="128" spans="1:9" x14ac:dyDescent="0.2">
      <c r="A128">
        <v>10</v>
      </c>
      <c r="B128">
        <v>16</v>
      </c>
      <c r="C128" t="s">
        <v>68</v>
      </c>
      <c r="D128">
        <v>21.037199999999999</v>
      </c>
      <c r="I128" s="1"/>
    </row>
    <row r="129" spans="1:9" x14ac:dyDescent="0.2">
      <c r="A129">
        <v>19</v>
      </c>
      <c r="B129">
        <v>8</v>
      </c>
      <c r="C129" t="s">
        <v>27</v>
      </c>
      <c r="D129">
        <v>26.7819</v>
      </c>
      <c r="E129">
        <f>AVERAGE(D129,D130)</f>
        <v>26.680900000000001</v>
      </c>
      <c r="F129">
        <f>EXP((E129-26.122)/-1.597)</f>
        <v>0.70471015293478267</v>
      </c>
      <c r="G129">
        <v>4.3470550126576217</v>
      </c>
      <c r="I129" s="1">
        <f>(F129/G129)</f>
        <v>0.16211208528137538</v>
      </c>
    </row>
    <row r="130" spans="1:9" x14ac:dyDescent="0.2">
      <c r="A130">
        <v>20</v>
      </c>
      <c r="B130">
        <v>8</v>
      </c>
      <c r="C130" t="s">
        <v>27</v>
      </c>
      <c r="D130">
        <v>26.579899999999999</v>
      </c>
      <c r="I130" s="1"/>
    </row>
    <row r="131" spans="1:9" x14ac:dyDescent="0.2">
      <c r="A131">
        <v>19</v>
      </c>
      <c r="B131">
        <v>8</v>
      </c>
      <c r="C131" t="s">
        <v>27</v>
      </c>
      <c r="D131">
        <v>17.3523</v>
      </c>
      <c r="E131">
        <f>AVERAGE(D131,D132)</f>
        <v>17.06625</v>
      </c>
      <c r="F131">
        <f>EXP((E131-19.704)/-1.795)</f>
        <v>4.3470550126576217</v>
      </c>
      <c r="I131" s="1"/>
    </row>
    <row r="132" spans="1:9" x14ac:dyDescent="0.2">
      <c r="A132">
        <v>20</v>
      </c>
      <c r="B132">
        <v>8</v>
      </c>
      <c r="C132" t="s">
        <v>27</v>
      </c>
      <c r="D132">
        <v>16.780200000000001</v>
      </c>
      <c r="I132" s="1"/>
    </row>
    <row r="133" spans="1:9" x14ac:dyDescent="0.2">
      <c r="A133">
        <v>27</v>
      </c>
      <c r="B133">
        <v>11</v>
      </c>
      <c r="C133" t="s">
        <v>30</v>
      </c>
      <c r="D133">
        <v>29.31</v>
      </c>
      <c r="E133">
        <f>AVERAGE(D133,D134)</f>
        <v>29.298099999999998</v>
      </c>
      <c r="F133">
        <f>EXP((E133-26.122)/-1.597)</f>
        <v>0.13686072391265089</v>
      </c>
      <c r="G133">
        <v>1.6241071477963984</v>
      </c>
      <c r="I133" s="1">
        <f>(F133/G133)</f>
        <v>8.4268284945574326E-2</v>
      </c>
    </row>
    <row r="134" spans="1:9" x14ac:dyDescent="0.2">
      <c r="A134">
        <v>28</v>
      </c>
      <c r="B134">
        <v>11</v>
      </c>
      <c r="C134" t="s">
        <v>30</v>
      </c>
      <c r="D134">
        <v>29.286200000000001</v>
      </c>
      <c r="I134" s="1"/>
    </row>
    <row r="135" spans="1:9" x14ac:dyDescent="0.2">
      <c r="A135">
        <v>27</v>
      </c>
      <c r="B135">
        <v>11</v>
      </c>
      <c r="C135" t="s">
        <v>30</v>
      </c>
      <c r="D135">
        <v>18.9373</v>
      </c>
      <c r="E135">
        <f>AVERAGE(D135,D136)</f>
        <v>18.833500000000001</v>
      </c>
      <c r="F135">
        <f>EXP((E135-19.704)/-1.795)</f>
        <v>1.6241071477963984</v>
      </c>
      <c r="I135" s="1"/>
    </row>
    <row r="136" spans="1:9" x14ac:dyDescent="0.2">
      <c r="A136">
        <v>28</v>
      </c>
      <c r="B136">
        <v>11</v>
      </c>
      <c r="C136" t="s">
        <v>30</v>
      </c>
      <c r="D136">
        <v>18.729700000000001</v>
      </c>
      <c r="I136" s="1"/>
    </row>
    <row r="137" spans="1:9" x14ac:dyDescent="0.2">
      <c r="A137">
        <v>5</v>
      </c>
      <c r="B137">
        <v>14</v>
      </c>
      <c r="C137" t="s">
        <v>66</v>
      </c>
      <c r="D137">
        <v>30.1159</v>
      </c>
      <c r="E137">
        <f>AVERAGE(D137,D138)</f>
        <v>30.093249999999998</v>
      </c>
      <c r="F137">
        <f>EXP((E137-26.933)/-1.624)</f>
        <v>0.14284905741265363</v>
      </c>
      <c r="G137">
        <v>1.0461448344202582</v>
      </c>
      <c r="I137" s="1">
        <f>(F137/G137)</f>
        <v>0.13654806936155858</v>
      </c>
    </row>
    <row r="138" spans="1:9" x14ac:dyDescent="0.2">
      <c r="A138">
        <v>6</v>
      </c>
      <c r="B138">
        <v>14</v>
      </c>
      <c r="C138" t="s">
        <v>66</v>
      </c>
      <c r="D138">
        <v>30.070599999999999</v>
      </c>
      <c r="I138" s="1"/>
    </row>
    <row r="139" spans="1:9" x14ac:dyDescent="0.2">
      <c r="A139">
        <v>5</v>
      </c>
      <c r="B139">
        <v>14</v>
      </c>
      <c r="C139" t="s">
        <v>66</v>
      </c>
      <c r="D139">
        <v>22.1694</v>
      </c>
      <c r="E139">
        <f>AVERAGE(D139,D140)</f>
        <v>22.196400000000001</v>
      </c>
      <c r="F139">
        <f>EXP((E139-22.267)/-1.565)</f>
        <v>1.0461448344202582</v>
      </c>
      <c r="I139" s="1"/>
    </row>
    <row r="140" spans="1:9" x14ac:dyDescent="0.2">
      <c r="A140">
        <v>6</v>
      </c>
      <c r="B140">
        <v>14</v>
      </c>
      <c r="C140" t="s">
        <v>66</v>
      </c>
      <c r="D140">
        <v>22.223400000000002</v>
      </c>
      <c r="I140" s="1"/>
    </row>
    <row r="141" spans="1:9" x14ac:dyDescent="0.2">
      <c r="A141">
        <v>11</v>
      </c>
      <c r="B141">
        <v>17</v>
      </c>
      <c r="C141" t="s">
        <v>69</v>
      </c>
      <c r="D141">
        <v>27.266500000000001</v>
      </c>
      <c r="E141">
        <f>AVERAGE(D141,D142)</f>
        <v>27.311300000000003</v>
      </c>
      <c r="F141">
        <f>EXP((E141-26.933)/-1.624)</f>
        <v>0.79219845049049797</v>
      </c>
      <c r="G141">
        <v>5.931561734288274</v>
      </c>
      <c r="I141" s="1">
        <f>(F141/G141)</f>
        <v>0.13355647061904069</v>
      </c>
    </row>
    <row r="142" spans="1:9" x14ac:dyDescent="0.2">
      <c r="A142">
        <v>12</v>
      </c>
      <c r="B142">
        <v>17</v>
      </c>
      <c r="C142" t="s">
        <v>69</v>
      </c>
      <c r="D142">
        <v>27.356100000000001</v>
      </c>
      <c r="I142" s="1"/>
    </row>
    <row r="143" spans="1:9" x14ac:dyDescent="0.2">
      <c r="A143">
        <v>11</v>
      </c>
      <c r="B143">
        <v>17</v>
      </c>
      <c r="C143" t="s">
        <v>69</v>
      </c>
      <c r="D143">
        <v>19.5259</v>
      </c>
      <c r="E143">
        <f>AVERAGE(D143,D144)</f>
        <v>19.48085</v>
      </c>
      <c r="F143">
        <f>EXP((E143-22.267)/-1.565)</f>
        <v>5.931561734288274</v>
      </c>
      <c r="I143" s="1"/>
    </row>
    <row r="144" spans="1:9" x14ac:dyDescent="0.2">
      <c r="A144">
        <v>12</v>
      </c>
      <c r="B144">
        <v>17</v>
      </c>
      <c r="C144" t="s">
        <v>69</v>
      </c>
      <c r="D144">
        <v>19.4358</v>
      </c>
      <c r="I144" s="1"/>
    </row>
    <row r="145" spans="1:9" x14ac:dyDescent="0.2">
      <c r="A145">
        <v>43</v>
      </c>
      <c r="B145">
        <v>30</v>
      </c>
      <c r="C145" t="s">
        <v>37</v>
      </c>
      <c r="D145">
        <v>24.645399999999999</v>
      </c>
      <c r="E145">
        <f>AVERAGE(D145,D146)</f>
        <v>24.36965</v>
      </c>
      <c r="F145">
        <f>EXP((E145-26.122)/-1.597)</f>
        <v>2.995994239035237</v>
      </c>
      <c r="G145">
        <v>24.676455790294749</v>
      </c>
      <c r="I145" s="1">
        <f>(F145/G145)</f>
        <v>0.12141104316178021</v>
      </c>
    </row>
    <row r="146" spans="1:9" x14ac:dyDescent="0.2">
      <c r="A146">
        <v>44</v>
      </c>
      <c r="B146">
        <v>30</v>
      </c>
      <c r="C146" t="s">
        <v>37</v>
      </c>
      <c r="D146">
        <v>24.093900000000001</v>
      </c>
      <c r="I146" s="1"/>
    </row>
    <row r="147" spans="1:9" x14ac:dyDescent="0.2">
      <c r="A147">
        <v>43</v>
      </c>
      <c r="B147">
        <v>30</v>
      </c>
      <c r="C147" t="s">
        <v>37</v>
      </c>
      <c r="D147">
        <v>14.1175</v>
      </c>
      <c r="E147">
        <f>AVERAGE(D147,D148)</f>
        <v>13.9495</v>
      </c>
      <c r="F147">
        <f>EXP((E147-19.704)/-1.795)</f>
        <v>24.676455790294749</v>
      </c>
      <c r="I147" s="1"/>
    </row>
    <row r="148" spans="1:9" x14ac:dyDescent="0.2">
      <c r="A148">
        <v>44</v>
      </c>
      <c r="B148">
        <v>30</v>
      </c>
      <c r="C148" t="s">
        <v>37</v>
      </c>
      <c r="D148">
        <v>13.781499999999999</v>
      </c>
      <c r="I148" s="1"/>
    </row>
    <row r="149" spans="1:9" x14ac:dyDescent="0.2">
      <c r="A149">
        <v>51</v>
      </c>
      <c r="B149">
        <v>33</v>
      </c>
      <c r="C149" t="s">
        <v>40</v>
      </c>
      <c r="D149">
        <v>25.090599999999998</v>
      </c>
      <c r="E149">
        <f>AVERAGE(D149,D150)</f>
        <v>24.694649999999999</v>
      </c>
      <c r="F149">
        <f>EXP((E149-26.122)/-1.597)</f>
        <v>2.444326360873486</v>
      </c>
      <c r="G149">
        <v>27.10282275082464</v>
      </c>
      <c r="I149" s="1">
        <f>(F149/G149)</f>
        <v>9.0187150738722008E-2</v>
      </c>
    </row>
    <row r="150" spans="1:9" x14ac:dyDescent="0.2">
      <c r="A150">
        <v>52</v>
      </c>
      <c r="B150">
        <v>33</v>
      </c>
      <c r="C150" t="s">
        <v>40</v>
      </c>
      <c r="D150">
        <v>24.2987</v>
      </c>
      <c r="I150" s="1"/>
    </row>
    <row r="151" spans="1:9" x14ac:dyDescent="0.2">
      <c r="A151">
        <v>51</v>
      </c>
      <c r="B151">
        <v>33</v>
      </c>
      <c r="C151" t="s">
        <v>40</v>
      </c>
      <c r="D151">
        <v>13.9879</v>
      </c>
      <c r="E151">
        <f>AVERAGE(D151,D152)</f>
        <v>13.78115</v>
      </c>
      <c r="F151">
        <f>EXP((E151-19.704)/-1.795)</f>
        <v>27.10282275082464</v>
      </c>
      <c r="I151" s="1"/>
    </row>
    <row r="152" spans="1:9" x14ac:dyDescent="0.2">
      <c r="A152">
        <v>52</v>
      </c>
      <c r="B152">
        <v>33</v>
      </c>
      <c r="C152" t="s">
        <v>40</v>
      </c>
      <c r="D152">
        <v>13.574400000000001</v>
      </c>
      <c r="I152" s="1"/>
    </row>
    <row r="153" spans="1:9" x14ac:dyDescent="0.2">
      <c r="A153">
        <v>57</v>
      </c>
      <c r="B153">
        <v>36</v>
      </c>
      <c r="C153" t="s">
        <v>43</v>
      </c>
      <c r="D153">
        <v>25.000900000000001</v>
      </c>
      <c r="E153">
        <f>AVERAGE(D153,D154)</f>
        <v>24.9787</v>
      </c>
      <c r="F153">
        <f>EXP((E153-26.122)/-1.597)</f>
        <v>2.0460371434435611</v>
      </c>
      <c r="G153">
        <v>27.661121052550296</v>
      </c>
      <c r="I153" s="1">
        <f>(F153/G153)</f>
        <v>7.3967976191439314E-2</v>
      </c>
    </row>
    <row r="154" spans="1:9" x14ac:dyDescent="0.2">
      <c r="A154">
        <v>58</v>
      </c>
      <c r="B154">
        <v>36</v>
      </c>
      <c r="C154" t="s">
        <v>43</v>
      </c>
      <c r="D154">
        <v>24.956499999999998</v>
      </c>
      <c r="I154" s="1"/>
    </row>
    <row r="155" spans="1:9" x14ac:dyDescent="0.2">
      <c r="A155">
        <v>57</v>
      </c>
      <c r="B155">
        <v>36</v>
      </c>
      <c r="C155" t="s">
        <v>43</v>
      </c>
      <c r="D155">
        <v>13.767300000000001</v>
      </c>
      <c r="E155">
        <f>AVERAGE(D155,D156)</f>
        <v>13.74455</v>
      </c>
      <c r="F155">
        <f>EXP((E155-19.704)/-1.795)</f>
        <v>27.661121052550296</v>
      </c>
      <c r="I155" s="1"/>
    </row>
    <row r="156" spans="1:9" x14ac:dyDescent="0.2">
      <c r="A156">
        <v>58</v>
      </c>
      <c r="B156">
        <v>36</v>
      </c>
      <c r="C156" t="s">
        <v>43</v>
      </c>
      <c r="D156">
        <v>13.7218</v>
      </c>
      <c r="I156" s="1"/>
    </row>
    <row r="157" spans="1:9" x14ac:dyDescent="0.2">
      <c r="A157">
        <v>39</v>
      </c>
      <c r="B157">
        <v>28</v>
      </c>
      <c r="C157" t="s">
        <v>35</v>
      </c>
      <c r="D157">
        <v>29.171399999999998</v>
      </c>
      <c r="E157">
        <f>AVERAGE(D157,D158)</f>
        <v>28.985700000000001</v>
      </c>
      <c r="F157">
        <f>EXP((E157-26.122)/-1.597)</f>
        <v>0.16643096127186413</v>
      </c>
      <c r="G157">
        <v>23.874557937141116</v>
      </c>
      <c r="I157" s="1">
        <f>(F157/G157)</f>
        <v>6.9710593892484685E-3</v>
      </c>
    </row>
    <row r="158" spans="1:9" x14ac:dyDescent="0.2">
      <c r="A158">
        <v>40</v>
      </c>
      <c r="B158">
        <v>28</v>
      </c>
      <c r="C158" t="s">
        <v>35</v>
      </c>
      <c r="D158">
        <v>28.8</v>
      </c>
      <c r="I158" s="1"/>
    </row>
    <row r="159" spans="1:9" x14ac:dyDescent="0.2">
      <c r="A159">
        <v>39</v>
      </c>
      <c r="B159">
        <v>28</v>
      </c>
      <c r="C159" t="s">
        <v>35</v>
      </c>
      <c r="D159">
        <v>14.100300000000001</v>
      </c>
      <c r="E159">
        <f>AVERAGE(D159,D160)</f>
        <v>14.008800000000001</v>
      </c>
      <c r="F159">
        <f>EXP((E159-19.704)/-1.795)</f>
        <v>23.874557937141116</v>
      </c>
      <c r="I159" s="1"/>
    </row>
    <row r="160" spans="1:9" x14ac:dyDescent="0.2">
      <c r="A160">
        <v>40</v>
      </c>
      <c r="B160">
        <v>28</v>
      </c>
      <c r="C160" t="s">
        <v>35</v>
      </c>
      <c r="D160">
        <v>13.917299999999999</v>
      </c>
      <c r="I160" s="1"/>
    </row>
    <row r="161" spans="1:9" x14ac:dyDescent="0.2">
      <c r="A161">
        <v>45</v>
      </c>
      <c r="B161">
        <v>31</v>
      </c>
      <c r="C161" t="s">
        <v>38</v>
      </c>
      <c r="D161">
        <v>27.973700000000001</v>
      </c>
      <c r="E161">
        <f>AVERAGE(D161,D162)</f>
        <v>27.732050000000001</v>
      </c>
      <c r="F161">
        <f>EXP((E161-26.122)/-1.597)</f>
        <v>0.36488553705286841</v>
      </c>
      <c r="G161">
        <v>31.762075397136016</v>
      </c>
      <c r="I161" s="1">
        <f>(F161/G161)</f>
        <v>1.1488088624264462E-2</v>
      </c>
    </row>
    <row r="162" spans="1:9" x14ac:dyDescent="0.2">
      <c r="A162">
        <v>46</v>
      </c>
      <c r="B162">
        <v>31</v>
      </c>
      <c r="C162" t="s">
        <v>38</v>
      </c>
      <c r="D162">
        <v>27.490400000000001</v>
      </c>
      <c r="I162" s="1"/>
    </row>
    <row r="163" spans="1:9" x14ac:dyDescent="0.2">
      <c r="A163">
        <v>45</v>
      </c>
      <c r="B163">
        <v>31</v>
      </c>
      <c r="C163" t="s">
        <v>38</v>
      </c>
      <c r="D163">
        <v>13.5921</v>
      </c>
      <c r="E163">
        <f>AVERAGE(D163,D164)</f>
        <v>13.496400000000001</v>
      </c>
      <c r="F163">
        <f>EXP((E163-19.704)/-1.795)</f>
        <v>31.762075397136016</v>
      </c>
      <c r="I163" s="1"/>
    </row>
    <row r="164" spans="1:9" x14ac:dyDescent="0.2">
      <c r="A164">
        <v>46</v>
      </c>
      <c r="B164">
        <v>31</v>
      </c>
      <c r="C164" t="s">
        <v>38</v>
      </c>
      <c r="D164">
        <v>13.400700000000001</v>
      </c>
      <c r="I164" s="1"/>
    </row>
    <row r="165" spans="1:9" x14ac:dyDescent="0.2">
      <c r="A165">
        <v>53</v>
      </c>
      <c r="B165">
        <v>34</v>
      </c>
      <c r="C165" t="s">
        <v>41</v>
      </c>
      <c r="D165">
        <v>27.7591</v>
      </c>
      <c r="E165">
        <f>AVERAGE(D165,D166)</f>
        <v>27.425000000000001</v>
      </c>
      <c r="F165">
        <f>EXP((E165-26.122)/-1.597)</f>
        <v>0.44223899890354973</v>
      </c>
      <c r="G165">
        <v>27.476816654708532</v>
      </c>
      <c r="I165" s="1">
        <f>(F165/G165)</f>
        <v>1.6094986710469824E-2</v>
      </c>
    </row>
    <row r="166" spans="1:9" x14ac:dyDescent="0.2">
      <c r="A166">
        <v>54</v>
      </c>
      <c r="B166">
        <v>34</v>
      </c>
      <c r="C166" t="s">
        <v>41</v>
      </c>
      <c r="D166">
        <v>27.090900000000001</v>
      </c>
      <c r="I166" s="1"/>
    </row>
    <row r="167" spans="1:9" x14ac:dyDescent="0.2">
      <c r="A167">
        <v>53</v>
      </c>
      <c r="B167">
        <v>34</v>
      </c>
      <c r="C167" t="s">
        <v>41</v>
      </c>
      <c r="D167">
        <v>13.889900000000001</v>
      </c>
      <c r="E167">
        <f>AVERAGE(D167,D168)</f>
        <v>13.756550000000001</v>
      </c>
      <c r="F167">
        <f>EXP((E167-19.704)/-1.795)</f>
        <v>27.476816654708532</v>
      </c>
      <c r="I167" s="1"/>
    </row>
    <row r="168" spans="1:9" x14ac:dyDescent="0.2">
      <c r="A168">
        <v>54</v>
      </c>
      <c r="B168">
        <v>34</v>
      </c>
      <c r="C168" t="s">
        <v>41</v>
      </c>
      <c r="D168">
        <v>13.623200000000001</v>
      </c>
      <c r="I168" s="1"/>
    </row>
    <row r="169" spans="1:9" x14ac:dyDescent="0.2">
      <c r="A169">
        <v>41</v>
      </c>
      <c r="B169">
        <v>29</v>
      </c>
      <c r="C169" t="s">
        <v>36</v>
      </c>
      <c r="D169">
        <v>23.828900000000001</v>
      </c>
      <c r="E169">
        <f>AVERAGE(D169,D170)</f>
        <v>23.786100000000001</v>
      </c>
      <c r="F169">
        <f>EXP((E169-26.122)/-1.597)</f>
        <v>4.3175150854070408</v>
      </c>
      <c r="G169">
        <v>25.073476767856533</v>
      </c>
      <c r="I169" s="1">
        <f>(F169/G169)</f>
        <v>0.17219451157016921</v>
      </c>
    </row>
    <row r="170" spans="1:9" x14ac:dyDescent="0.2">
      <c r="A170">
        <v>42</v>
      </c>
      <c r="B170">
        <v>29</v>
      </c>
      <c r="C170" t="s">
        <v>36</v>
      </c>
      <c r="D170">
        <v>23.743300000000001</v>
      </c>
      <c r="I170" s="1"/>
    </row>
    <row r="171" spans="1:9" x14ac:dyDescent="0.2">
      <c r="A171">
        <v>41</v>
      </c>
      <c r="B171">
        <v>29</v>
      </c>
      <c r="C171" t="s">
        <v>36</v>
      </c>
      <c r="D171">
        <v>13.9215</v>
      </c>
      <c r="E171">
        <f>AVERAGE(D171,D172)</f>
        <v>13.92085</v>
      </c>
      <c r="F171">
        <f>EXP((E171-19.704)/-1.795)</f>
        <v>25.073476767856533</v>
      </c>
      <c r="I171" s="1"/>
    </row>
    <row r="172" spans="1:9" x14ac:dyDescent="0.2">
      <c r="A172">
        <v>42</v>
      </c>
      <c r="B172">
        <v>29</v>
      </c>
      <c r="C172" t="s">
        <v>36</v>
      </c>
      <c r="D172">
        <v>13.920199999999999</v>
      </c>
      <c r="I172" s="1"/>
    </row>
    <row r="173" spans="1:9" x14ac:dyDescent="0.2">
      <c r="A173">
        <v>47</v>
      </c>
      <c r="B173">
        <v>32</v>
      </c>
      <c r="C173" t="s">
        <v>39</v>
      </c>
      <c r="D173">
        <v>27.5318</v>
      </c>
      <c r="E173">
        <f>AVERAGE(D173,D174)</f>
        <v>27.000050000000002</v>
      </c>
      <c r="F173">
        <f>EXP((E173-26.122)/-1.597)</f>
        <v>0.57705820186535006</v>
      </c>
      <c r="G173">
        <v>6.2730796698400288</v>
      </c>
      <c r="I173" s="1">
        <f>(F173/G173)</f>
        <v>9.1989617896892695E-2</v>
      </c>
    </row>
    <row r="174" spans="1:9" x14ac:dyDescent="0.2">
      <c r="A174">
        <v>48</v>
      </c>
      <c r="B174">
        <v>32</v>
      </c>
      <c r="C174" t="s">
        <v>39</v>
      </c>
      <c r="D174">
        <v>26.468299999999999</v>
      </c>
      <c r="I174" s="1"/>
    </row>
    <row r="175" spans="1:9" x14ac:dyDescent="0.2">
      <c r="A175">
        <v>47</v>
      </c>
      <c r="B175">
        <v>32</v>
      </c>
      <c r="C175" t="s">
        <v>39</v>
      </c>
      <c r="D175">
        <v>16.7531</v>
      </c>
      <c r="E175">
        <f>AVERAGE(D175,D176)</f>
        <v>16.407899999999998</v>
      </c>
      <c r="F175">
        <f>EXP((E175-19.704)/-1.795)</f>
        <v>6.2730796698400288</v>
      </c>
      <c r="I175" s="1"/>
    </row>
    <row r="176" spans="1:9" x14ac:dyDescent="0.2">
      <c r="A176">
        <v>48</v>
      </c>
      <c r="B176">
        <v>32</v>
      </c>
      <c r="C176" t="s">
        <v>39</v>
      </c>
      <c r="D176">
        <v>16.0627</v>
      </c>
      <c r="I176" s="1"/>
    </row>
    <row r="177" spans="1:9" x14ac:dyDescent="0.2">
      <c r="A177">
        <v>55</v>
      </c>
      <c r="B177">
        <v>35</v>
      </c>
      <c r="C177" t="s">
        <v>42</v>
      </c>
      <c r="D177">
        <v>26.1082</v>
      </c>
      <c r="E177">
        <f>AVERAGE(D177,D178)</f>
        <v>26.263350000000003</v>
      </c>
      <c r="F177">
        <f>EXP((E177-26.122)/-1.597)</f>
        <v>0.91529422712336717</v>
      </c>
      <c r="G177">
        <v>10.282809677389487</v>
      </c>
      <c r="I177" s="1">
        <f>(F177/G177)</f>
        <v>8.9012075088385212E-2</v>
      </c>
    </row>
    <row r="178" spans="1:9" x14ac:dyDescent="0.2">
      <c r="A178">
        <v>56</v>
      </c>
      <c r="B178">
        <v>35</v>
      </c>
      <c r="C178" t="s">
        <v>42</v>
      </c>
      <c r="D178">
        <v>26.418500000000002</v>
      </c>
      <c r="I178" s="1"/>
    </row>
    <row r="179" spans="1:9" x14ac:dyDescent="0.2">
      <c r="A179">
        <v>55</v>
      </c>
      <c r="B179">
        <v>35</v>
      </c>
      <c r="C179" t="s">
        <v>42</v>
      </c>
      <c r="D179">
        <v>15.4558</v>
      </c>
      <c r="E179">
        <f>AVERAGE(D179,D180)</f>
        <v>15.520800000000001</v>
      </c>
      <c r="F179">
        <f>EXP((E179-19.704)/-1.795)</f>
        <v>10.282809677389487</v>
      </c>
      <c r="I179" s="1"/>
    </row>
    <row r="180" spans="1:9" x14ac:dyDescent="0.2">
      <c r="A180">
        <v>56</v>
      </c>
      <c r="B180">
        <v>35</v>
      </c>
      <c r="C180" t="s">
        <v>42</v>
      </c>
      <c r="D180">
        <v>15.585800000000001</v>
      </c>
      <c r="I180" s="1"/>
    </row>
    <row r="181" spans="1:9" x14ac:dyDescent="0.2">
      <c r="A181">
        <v>27</v>
      </c>
      <c r="B181">
        <v>95</v>
      </c>
      <c r="C181" t="s">
        <v>123</v>
      </c>
      <c r="D181">
        <v>26.101800000000001</v>
      </c>
      <c r="E181">
        <f>AVERAGE(D181,D182)</f>
        <v>25.902900000000002</v>
      </c>
      <c r="F181">
        <f>EXP((E181-29.076)/-1.538)</f>
        <v>7.8705971805701473</v>
      </c>
      <c r="G181">
        <v>2.9362217795047107E-2</v>
      </c>
      <c r="I181" s="1">
        <f>(F181/G181)</f>
        <v>268.05186295899551</v>
      </c>
    </row>
    <row r="182" spans="1:9" x14ac:dyDescent="0.2">
      <c r="A182">
        <v>28</v>
      </c>
      <c r="B182">
        <v>95</v>
      </c>
      <c r="C182" t="s">
        <v>123</v>
      </c>
      <c r="D182">
        <v>25.704000000000001</v>
      </c>
      <c r="I182" s="1"/>
    </row>
    <row r="183" spans="1:9" x14ac:dyDescent="0.2">
      <c r="A183">
        <v>27</v>
      </c>
      <c r="B183">
        <v>95</v>
      </c>
      <c r="C183" t="s">
        <v>123</v>
      </c>
      <c r="D183">
        <v>25.9725</v>
      </c>
      <c r="E183">
        <f>AVERAGE(D183,D184)</f>
        <v>25.815300000000001</v>
      </c>
      <c r="F183">
        <f>EXP((E183-20.054)/-1.633)</f>
        <v>2.9362217795047107E-2</v>
      </c>
      <c r="I183" s="1"/>
    </row>
    <row r="184" spans="1:9" x14ac:dyDescent="0.2">
      <c r="A184">
        <v>28</v>
      </c>
      <c r="B184">
        <v>95</v>
      </c>
      <c r="C184" t="s">
        <v>123</v>
      </c>
      <c r="D184">
        <v>25.658100000000001</v>
      </c>
      <c r="I184" s="1"/>
    </row>
    <row r="185" spans="1:9" x14ac:dyDescent="0.2">
      <c r="A185">
        <v>33</v>
      </c>
      <c r="B185">
        <v>98</v>
      </c>
      <c r="C185" t="s">
        <v>126</v>
      </c>
      <c r="D185">
        <v>25.847999999999999</v>
      </c>
      <c r="E185">
        <f>AVERAGE(D185,D186)</f>
        <v>25.784050000000001</v>
      </c>
      <c r="F185">
        <f>EXP((E185-29.076)/-1.538)</f>
        <v>8.5029199062259622</v>
      </c>
      <c r="G185">
        <v>3.2422460925210721E-2</v>
      </c>
      <c r="I185" s="1">
        <f>(F185/G185)</f>
        <v>262.25399502646479</v>
      </c>
    </row>
    <row r="186" spans="1:9" x14ac:dyDescent="0.2">
      <c r="A186">
        <v>34</v>
      </c>
      <c r="B186">
        <v>98</v>
      </c>
      <c r="C186" t="s">
        <v>126</v>
      </c>
      <c r="D186">
        <v>25.720099999999999</v>
      </c>
      <c r="I186" s="1"/>
    </row>
    <row r="187" spans="1:9" x14ac:dyDescent="0.2">
      <c r="A187">
        <v>33</v>
      </c>
      <c r="B187">
        <v>98</v>
      </c>
      <c r="C187" t="s">
        <v>126</v>
      </c>
      <c r="D187">
        <v>25.682400000000001</v>
      </c>
      <c r="E187">
        <f>AVERAGE(D187,D188)</f>
        <v>25.653400000000001</v>
      </c>
      <c r="F187">
        <f>EXP((E187-20.054)/-1.633)</f>
        <v>3.2422460925210721E-2</v>
      </c>
      <c r="I187" s="1"/>
    </row>
    <row r="188" spans="1:9" x14ac:dyDescent="0.2">
      <c r="A188">
        <v>34</v>
      </c>
      <c r="B188">
        <v>98</v>
      </c>
      <c r="C188" t="s">
        <v>126</v>
      </c>
      <c r="D188">
        <v>25.624400000000001</v>
      </c>
      <c r="I188" s="1"/>
    </row>
    <row r="189" spans="1:9" x14ac:dyDescent="0.2">
      <c r="A189">
        <v>21</v>
      </c>
      <c r="B189">
        <v>93</v>
      </c>
      <c r="C189" t="s">
        <v>121</v>
      </c>
      <c r="D189">
        <v>30.679099999999998</v>
      </c>
      <c r="E189">
        <f>AVERAGE(D189,D190)</f>
        <v>30.25665</v>
      </c>
      <c r="F189">
        <f>EXP((E189-29.076)/-1.538)</f>
        <v>0.46410113096493011</v>
      </c>
      <c r="G189">
        <v>3.0833645283549101E-2</v>
      </c>
      <c r="I189" s="1">
        <f>(F189/G189)</f>
        <v>15.051776288434679</v>
      </c>
    </row>
    <row r="190" spans="1:9" x14ac:dyDescent="0.2">
      <c r="A190">
        <v>22</v>
      </c>
      <c r="B190">
        <v>93</v>
      </c>
      <c r="C190" t="s">
        <v>121</v>
      </c>
      <c r="D190">
        <v>29.834199999999999</v>
      </c>
      <c r="I190" s="1"/>
    </row>
    <row r="191" spans="1:9" x14ac:dyDescent="0.2">
      <c r="A191">
        <v>21</v>
      </c>
      <c r="B191">
        <v>93</v>
      </c>
      <c r="C191" t="s">
        <v>121</v>
      </c>
      <c r="D191">
        <v>25.837900000000001</v>
      </c>
      <c r="E191">
        <f>AVERAGE(D191,D192)</f>
        <v>25.73545</v>
      </c>
      <c r="F191">
        <f>EXP((E191-20.054)/-1.633)</f>
        <v>3.0833645283549101E-2</v>
      </c>
      <c r="I191" s="1"/>
    </row>
    <row r="192" spans="1:9" x14ac:dyDescent="0.2">
      <c r="A192">
        <v>22</v>
      </c>
      <c r="B192">
        <v>93</v>
      </c>
      <c r="C192" t="s">
        <v>121</v>
      </c>
      <c r="D192">
        <v>25.632999999999999</v>
      </c>
      <c r="I192" s="1"/>
    </row>
    <row r="193" spans="1:9" x14ac:dyDescent="0.2">
      <c r="A193">
        <v>29</v>
      </c>
      <c r="B193">
        <v>96</v>
      </c>
      <c r="C193" t="s">
        <v>124</v>
      </c>
      <c r="G193">
        <v>1.2239056522742727E-2</v>
      </c>
      <c r="I193" s="1">
        <f>(F193/G193)</f>
        <v>0</v>
      </c>
    </row>
    <row r="194" spans="1:9" x14ac:dyDescent="0.2">
      <c r="A194">
        <v>30</v>
      </c>
      <c r="B194">
        <v>96</v>
      </c>
      <c r="C194" t="s">
        <v>124</v>
      </c>
      <c r="I194" s="1"/>
    </row>
    <row r="195" spans="1:9" x14ac:dyDescent="0.2">
      <c r="A195">
        <v>29</v>
      </c>
      <c r="B195">
        <v>96</v>
      </c>
      <c r="C195" t="s">
        <v>124</v>
      </c>
      <c r="D195">
        <v>27.347300000000001</v>
      </c>
      <c r="E195">
        <f>AVERAGE(D195,D196)</f>
        <v>27.244300000000003</v>
      </c>
      <c r="F195">
        <f>EXP((E195-20.054)/-1.633)</f>
        <v>1.2239056522742727E-2</v>
      </c>
      <c r="I195" s="1"/>
    </row>
    <row r="196" spans="1:9" x14ac:dyDescent="0.2">
      <c r="A196">
        <v>30</v>
      </c>
      <c r="B196">
        <v>96</v>
      </c>
      <c r="C196" t="s">
        <v>124</v>
      </c>
      <c r="D196">
        <v>27.141300000000001</v>
      </c>
      <c r="I196" s="1"/>
    </row>
    <row r="197" spans="1:9" x14ac:dyDescent="0.2">
      <c r="A197">
        <v>23</v>
      </c>
      <c r="B197">
        <v>94</v>
      </c>
      <c r="C197" t="s">
        <v>122</v>
      </c>
      <c r="D197">
        <v>26.7761</v>
      </c>
      <c r="E197">
        <f>AVERAGE(D197,D198)</f>
        <v>26.962499999999999</v>
      </c>
      <c r="F197">
        <f>EXP((E197-29.076)/-1.538)</f>
        <v>3.9518635646580926</v>
      </c>
      <c r="G197">
        <v>0.23039200397651854</v>
      </c>
      <c r="I197" s="1">
        <f>(F197/G197)</f>
        <v>17.152780897122042</v>
      </c>
    </row>
    <row r="198" spans="1:9" x14ac:dyDescent="0.2">
      <c r="A198">
        <v>24</v>
      </c>
      <c r="B198">
        <v>94</v>
      </c>
      <c r="C198" t="s">
        <v>122</v>
      </c>
      <c r="D198">
        <v>27.148900000000001</v>
      </c>
      <c r="I198" s="1"/>
    </row>
    <row r="199" spans="1:9" x14ac:dyDescent="0.2">
      <c r="A199">
        <v>23</v>
      </c>
      <c r="B199">
        <v>94</v>
      </c>
      <c r="C199" t="s">
        <v>122</v>
      </c>
      <c r="D199">
        <v>22.434899999999999</v>
      </c>
      <c r="E199">
        <f>AVERAGE(D199,D200)</f>
        <v>22.4512</v>
      </c>
      <c r="F199">
        <f>EXP((E199-20.054)/-1.633)</f>
        <v>0.23039200397651854</v>
      </c>
      <c r="I199" s="1"/>
    </row>
    <row r="200" spans="1:9" x14ac:dyDescent="0.2">
      <c r="A200">
        <v>24</v>
      </c>
      <c r="B200">
        <v>94</v>
      </c>
      <c r="C200" t="s">
        <v>122</v>
      </c>
      <c r="D200">
        <v>22.467500000000001</v>
      </c>
      <c r="I200" s="1"/>
    </row>
    <row r="201" spans="1:9" x14ac:dyDescent="0.2">
      <c r="A201">
        <v>31</v>
      </c>
      <c r="B201">
        <v>97</v>
      </c>
      <c r="C201" t="s">
        <v>125</v>
      </c>
      <c r="D201">
        <v>28.009799999999998</v>
      </c>
      <c r="E201">
        <f>AVERAGE(D201,D202)</f>
        <v>27.629649999999998</v>
      </c>
      <c r="F201">
        <f>EXP((E201-29.076)/-1.538)</f>
        <v>2.5610302601083084</v>
      </c>
      <c r="G201">
        <v>0.25473171217015772</v>
      </c>
      <c r="I201" s="1">
        <f>(F201/G201)</f>
        <v>10.053833652237108</v>
      </c>
    </row>
    <row r="202" spans="1:9" x14ac:dyDescent="0.2">
      <c r="A202">
        <v>32</v>
      </c>
      <c r="B202">
        <v>97</v>
      </c>
      <c r="C202" t="s">
        <v>125</v>
      </c>
      <c r="D202">
        <v>27.249500000000001</v>
      </c>
      <c r="I202" s="1"/>
    </row>
    <row r="203" spans="1:9" x14ac:dyDescent="0.2">
      <c r="A203">
        <v>31</v>
      </c>
      <c r="B203">
        <v>97</v>
      </c>
      <c r="C203" t="s">
        <v>125</v>
      </c>
      <c r="D203">
        <v>22.491</v>
      </c>
      <c r="E203">
        <f>AVERAGE(D203,D204)</f>
        <v>22.287199999999999</v>
      </c>
      <c r="F203">
        <f>EXP((E203-20.054)/-1.633)</f>
        <v>0.25473171217015772</v>
      </c>
      <c r="I203" s="1"/>
    </row>
    <row r="204" spans="1:9" x14ac:dyDescent="0.2">
      <c r="A204">
        <v>32</v>
      </c>
      <c r="B204">
        <v>97</v>
      </c>
      <c r="C204" t="s">
        <v>125</v>
      </c>
      <c r="D204">
        <v>22.083400000000001</v>
      </c>
      <c r="I204" s="1"/>
    </row>
    <row r="205" spans="1:9" x14ac:dyDescent="0.2">
      <c r="A205">
        <v>7</v>
      </c>
      <c r="B205">
        <v>3</v>
      </c>
      <c r="C205" t="s">
        <v>22</v>
      </c>
      <c r="D205">
        <v>24.0867</v>
      </c>
      <c r="E205">
        <f>AVERAGE(D205,D206)</f>
        <v>23.9497</v>
      </c>
      <c r="F205">
        <f>EXP((E205-26.122)/-1.597)</f>
        <v>3.8971204962940567</v>
      </c>
      <c r="G205">
        <v>31.499514872714833</v>
      </c>
      <c r="I205" s="1">
        <f>(F205/G205)</f>
        <v>0.12372001638888026</v>
      </c>
    </row>
    <row r="206" spans="1:9" x14ac:dyDescent="0.2">
      <c r="A206">
        <v>8</v>
      </c>
      <c r="B206">
        <v>3</v>
      </c>
      <c r="C206" t="s">
        <v>22</v>
      </c>
      <c r="D206">
        <v>23.8127</v>
      </c>
      <c r="I206" s="1"/>
    </row>
    <row r="207" spans="1:9" x14ac:dyDescent="0.2">
      <c r="A207">
        <v>7</v>
      </c>
      <c r="B207">
        <v>3</v>
      </c>
      <c r="C207" t="s">
        <v>22</v>
      </c>
      <c r="D207">
        <v>13.525700000000001</v>
      </c>
      <c r="E207">
        <f>AVERAGE(D207,D208)</f>
        <v>13.5113</v>
      </c>
      <c r="F207">
        <f>EXP((E207-19.704)/-1.795)</f>
        <v>31.499514872714833</v>
      </c>
      <c r="I207" s="1"/>
    </row>
    <row r="208" spans="1:9" x14ac:dyDescent="0.2">
      <c r="A208">
        <v>8</v>
      </c>
      <c r="B208">
        <v>3</v>
      </c>
      <c r="C208" t="s">
        <v>22</v>
      </c>
      <c r="D208">
        <v>13.4969</v>
      </c>
      <c r="I208" s="1"/>
    </row>
    <row r="209" spans="1:9" x14ac:dyDescent="0.2">
      <c r="A209">
        <v>15</v>
      </c>
      <c r="B209">
        <v>6</v>
      </c>
      <c r="C209" t="s">
        <v>25</v>
      </c>
      <c r="D209">
        <v>25.187899999999999</v>
      </c>
      <c r="E209">
        <f>AVERAGE(D209,D210)</f>
        <v>25.1218</v>
      </c>
      <c r="F209">
        <f>EXP((E209-26.122)/-1.597)</f>
        <v>1.8706749680235983</v>
      </c>
      <c r="G209">
        <v>10.722153028805552</v>
      </c>
      <c r="I209" s="1">
        <f>(F209/G209)</f>
        <v>0.17446822135423221</v>
      </c>
    </row>
    <row r="210" spans="1:9" x14ac:dyDescent="0.2">
      <c r="A210">
        <v>16</v>
      </c>
      <c r="B210">
        <v>6</v>
      </c>
      <c r="C210" t="s">
        <v>25</v>
      </c>
      <c r="D210">
        <v>25.055700000000002</v>
      </c>
      <c r="I210" s="1"/>
    </row>
    <row r="211" spans="1:9" x14ac:dyDescent="0.2">
      <c r="A211">
        <v>15</v>
      </c>
      <c r="B211">
        <v>6</v>
      </c>
      <c r="C211" t="s">
        <v>25</v>
      </c>
      <c r="D211">
        <v>15.5143</v>
      </c>
      <c r="E211">
        <f>AVERAGE(D211,D212)</f>
        <v>15.4457</v>
      </c>
      <c r="F211">
        <f>EXP((E211-19.704)/-1.795)</f>
        <v>10.722153028805552</v>
      </c>
      <c r="I211" s="1"/>
    </row>
    <row r="212" spans="1:9" x14ac:dyDescent="0.2">
      <c r="A212">
        <v>16</v>
      </c>
      <c r="B212">
        <v>6</v>
      </c>
      <c r="C212" t="s">
        <v>25</v>
      </c>
      <c r="D212">
        <v>15.3771</v>
      </c>
      <c r="I212" s="1"/>
    </row>
    <row r="213" spans="1:9" x14ac:dyDescent="0.2">
      <c r="A213">
        <v>3</v>
      </c>
      <c r="B213">
        <v>1</v>
      </c>
      <c r="C213" t="s">
        <v>20</v>
      </c>
      <c r="D213">
        <v>30.206900000000001</v>
      </c>
      <c r="E213">
        <f>AVERAGE(D213,D214)</f>
        <v>30.1355</v>
      </c>
      <c r="F213">
        <f>EXP((E213-26.122)/-1.597)</f>
        <v>8.1012674956731812E-2</v>
      </c>
      <c r="G213">
        <v>26.681099524330754</v>
      </c>
      <c r="I213" s="1">
        <f>(F213/G213)</f>
        <v>3.0363319503701699E-3</v>
      </c>
    </row>
    <row r="214" spans="1:9" x14ac:dyDescent="0.2">
      <c r="A214">
        <v>4</v>
      </c>
      <c r="B214">
        <v>1</v>
      </c>
      <c r="C214" t="s">
        <v>20</v>
      </c>
      <c r="D214">
        <v>30.0641</v>
      </c>
      <c r="I214" s="1"/>
    </row>
    <row r="215" spans="1:9" x14ac:dyDescent="0.2">
      <c r="A215">
        <v>3</v>
      </c>
      <c r="B215">
        <v>1</v>
      </c>
      <c r="C215" t="s">
        <v>20</v>
      </c>
      <c r="D215">
        <v>13.8714</v>
      </c>
      <c r="E215">
        <f>AVERAGE(D215,D216)</f>
        <v>13.8093</v>
      </c>
      <c r="F215">
        <f>EXP((E215-19.704)/-1.795)</f>
        <v>26.681099524330754</v>
      </c>
      <c r="I215" s="1"/>
    </row>
    <row r="216" spans="1:9" x14ac:dyDescent="0.2">
      <c r="A216">
        <v>4</v>
      </c>
      <c r="B216">
        <v>1</v>
      </c>
      <c r="C216" t="s">
        <v>20</v>
      </c>
      <c r="D216">
        <v>13.747199999999999</v>
      </c>
      <c r="I216" s="1"/>
    </row>
    <row r="217" spans="1:9" x14ac:dyDescent="0.2">
      <c r="A217">
        <v>9</v>
      </c>
      <c r="B217">
        <v>4</v>
      </c>
      <c r="C217" t="s">
        <v>23</v>
      </c>
      <c r="D217">
        <v>29.283899999999999</v>
      </c>
      <c r="E217">
        <f>AVERAGE(D217,D218)</f>
        <v>29.3019</v>
      </c>
      <c r="F217">
        <f>EXP((E217-26.122)/-1.597)</f>
        <v>0.13653545622500288</v>
      </c>
      <c r="G217">
        <v>28.59020186092647</v>
      </c>
      <c r="I217" s="1">
        <f>(F217/G217)</f>
        <v>4.7756030856012438E-3</v>
      </c>
    </row>
    <row r="218" spans="1:9" x14ac:dyDescent="0.2">
      <c r="A218">
        <v>10</v>
      </c>
      <c r="B218">
        <v>4</v>
      </c>
      <c r="C218" t="s">
        <v>23</v>
      </c>
      <c r="D218">
        <v>29.319900000000001</v>
      </c>
      <c r="I218" s="1"/>
    </row>
    <row r="219" spans="1:9" x14ac:dyDescent="0.2">
      <c r="A219">
        <v>9</v>
      </c>
      <c r="B219">
        <v>4</v>
      </c>
      <c r="C219" t="s">
        <v>23</v>
      </c>
      <c r="D219">
        <v>13.672700000000001</v>
      </c>
      <c r="E219">
        <f>AVERAGE(D219,D220)</f>
        <v>13.68525</v>
      </c>
      <c r="F219">
        <f>EXP((E219-19.704)/-1.795)</f>
        <v>28.59020186092647</v>
      </c>
      <c r="I219" s="1"/>
    </row>
    <row r="220" spans="1:9" x14ac:dyDescent="0.2">
      <c r="A220">
        <v>10</v>
      </c>
      <c r="B220">
        <v>4</v>
      </c>
      <c r="C220" t="s">
        <v>23</v>
      </c>
      <c r="D220">
        <v>13.697800000000001</v>
      </c>
      <c r="I220" s="1"/>
    </row>
    <row r="221" spans="1:9" x14ac:dyDescent="0.2">
      <c r="A221">
        <v>5</v>
      </c>
      <c r="B221">
        <v>2</v>
      </c>
      <c r="C221" t="s">
        <v>21</v>
      </c>
      <c r="D221">
        <v>23.991399999999999</v>
      </c>
      <c r="E221">
        <f>AVERAGE(D221,D222)</f>
        <v>23.872999999999998</v>
      </c>
      <c r="F221">
        <f>EXP((E221-26.122)/-1.597)</f>
        <v>4.088857118221866</v>
      </c>
      <c r="G221">
        <v>28.818877485660845</v>
      </c>
      <c r="I221" s="1">
        <f>(F221/G221)</f>
        <v>0.14188120686714195</v>
      </c>
    </row>
    <row r="222" spans="1:9" x14ac:dyDescent="0.2">
      <c r="A222">
        <v>6</v>
      </c>
      <c r="B222">
        <v>2</v>
      </c>
      <c r="C222" t="s">
        <v>21</v>
      </c>
      <c r="D222">
        <v>23.7546</v>
      </c>
      <c r="I222" s="1"/>
    </row>
    <row r="223" spans="1:9" x14ac:dyDescent="0.2">
      <c r="A223">
        <v>5</v>
      </c>
      <c r="B223">
        <v>2</v>
      </c>
      <c r="C223" t="s">
        <v>21</v>
      </c>
      <c r="D223">
        <v>13.695</v>
      </c>
      <c r="E223">
        <f>AVERAGE(D223,D224)</f>
        <v>13.670950000000001</v>
      </c>
      <c r="F223">
        <f>EXP((E223-19.704)/-1.795)</f>
        <v>28.818877485660845</v>
      </c>
      <c r="I223" s="1"/>
    </row>
    <row r="224" spans="1:9" x14ac:dyDescent="0.2">
      <c r="A224">
        <v>6</v>
      </c>
      <c r="B224">
        <v>2</v>
      </c>
      <c r="C224" t="s">
        <v>21</v>
      </c>
      <c r="D224">
        <v>13.6469</v>
      </c>
      <c r="I224" s="1"/>
    </row>
    <row r="225" spans="1:9" x14ac:dyDescent="0.2">
      <c r="A225">
        <v>11</v>
      </c>
      <c r="B225">
        <v>5</v>
      </c>
      <c r="C225" t="s">
        <v>24</v>
      </c>
      <c r="D225">
        <v>24.401900000000001</v>
      </c>
      <c r="E225">
        <f>AVERAGE(D225,D226)</f>
        <v>24.617600000000003</v>
      </c>
      <c r="F225">
        <f>EXP((E225-26.122)/-1.597)</f>
        <v>2.5651482661668319</v>
      </c>
      <c r="G225">
        <v>21.286604846241428</v>
      </c>
      <c r="I225" s="1">
        <f>(F225/G225)</f>
        <v>0.12050527947953897</v>
      </c>
    </row>
    <row r="226" spans="1:9" x14ac:dyDescent="0.2">
      <c r="A226">
        <v>12</v>
      </c>
      <c r="B226">
        <v>5</v>
      </c>
      <c r="C226" t="s">
        <v>24</v>
      </c>
      <c r="D226">
        <v>24.833300000000001</v>
      </c>
      <c r="I226" s="1"/>
    </row>
    <row r="227" spans="1:9" x14ac:dyDescent="0.2">
      <c r="A227">
        <v>11</v>
      </c>
      <c r="B227">
        <v>5</v>
      </c>
      <c r="C227" t="s">
        <v>24</v>
      </c>
      <c r="D227">
        <v>14.2159</v>
      </c>
      <c r="E227">
        <f>AVERAGE(D227,D228)</f>
        <v>14.214749999999999</v>
      </c>
      <c r="F227">
        <f>EXP((E227-19.704)/-1.795)</f>
        <v>21.286604846241428</v>
      </c>
      <c r="I227" s="1"/>
    </row>
    <row r="228" spans="1:9" x14ac:dyDescent="0.2">
      <c r="A228">
        <v>12</v>
      </c>
      <c r="B228">
        <v>5</v>
      </c>
      <c r="C228" t="s">
        <v>24</v>
      </c>
      <c r="D228">
        <v>14.2136</v>
      </c>
      <c r="I228" s="1"/>
    </row>
    <row r="229" spans="1:9" x14ac:dyDescent="0.2">
      <c r="A229">
        <v>21</v>
      </c>
      <c r="B229">
        <v>21</v>
      </c>
      <c r="C229" t="s">
        <v>74</v>
      </c>
      <c r="D229">
        <v>25.4544</v>
      </c>
      <c r="E229">
        <f>AVERAGE(D229,D230)</f>
        <v>25.45045</v>
      </c>
      <c r="F229">
        <f>EXP((E229-26.933)/-1.624)</f>
        <v>2.4915381390928366</v>
      </c>
      <c r="G229">
        <v>75.299210390000894</v>
      </c>
      <c r="I229" s="1">
        <f>(F229/G229)</f>
        <v>3.3088502869927733E-2</v>
      </c>
    </row>
    <row r="230" spans="1:9" x14ac:dyDescent="0.2">
      <c r="A230">
        <v>22</v>
      </c>
      <c r="B230">
        <v>21</v>
      </c>
      <c r="C230" t="s">
        <v>74</v>
      </c>
      <c r="D230">
        <v>25.4465</v>
      </c>
      <c r="I230" s="1"/>
    </row>
    <row r="231" spans="1:9" x14ac:dyDescent="0.2">
      <c r="A231">
        <v>21</v>
      </c>
      <c r="B231">
        <v>21</v>
      </c>
      <c r="C231" t="s">
        <v>74</v>
      </c>
      <c r="D231">
        <v>15.4489</v>
      </c>
      <c r="E231">
        <f>AVERAGE(D231,D232)</f>
        <v>15.5039</v>
      </c>
      <c r="F231">
        <f>EXP((E231-22.267)/-1.565)</f>
        <v>75.299210390000894</v>
      </c>
      <c r="I231" s="1"/>
    </row>
    <row r="232" spans="1:9" x14ac:dyDescent="0.2">
      <c r="A232">
        <v>22</v>
      </c>
      <c r="B232">
        <v>21</v>
      </c>
      <c r="C232" t="s">
        <v>74</v>
      </c>
      <c r="D232">
        <v>15.5589</v>
      </c>
      <c r="I232" s="1"/>
    </row>
    <row r="233" spans="1:9" x14ac:dyDescent="0.2">
      <c r="A233">
        <v>29</v>
      </c>
      <c r="B233">
        <v>24</v>
      </c>
      <c r="C233" t="s">
        <v>78</v>
      </c>
      <c r="D233">
        <v>25.804500000000001</v>
      </c>
      <c r="E233">
        <f>AVERAGE(D233,D234)</f>
        <v>25.744599999999998</v>
      </c>
      <c r="F233">
        <f>EXP((E233-26.933)/-1.624)</f>
        <v>2.078763818515307</v>
      </c>
      <c r="G233">
        <v>67.055937327265781</v>
      </c>
      <c r="I233" s="1">
        <f>(F233/G233)</f>
        <v>3.1000443829006855E-2</v>
      </c>
    </row>
    <row r="234" spans="1:9" x14ac:dyDescent="0.2">
      <c r="A234">
        <v>30</v>
      </c>
      <c r="B234">
        <v>24</v>
      </c>
      <c r="C234" t="s">
        <v>78</v>
      </c>
      <c r="D234">
        <v>25.684699999999999</v>
      </c>
      <c r="I234" s="1"/>
    </row>
    <row r="235" spans="1:9" x14ac:dyDescent="0.2">
      <c r="A235">
        <v>29</v>
      </c>
      <c r="B235">
        <v>24</v>
      </c>
      <c r="C235" t="s">
        <v>78</v>
      </c>
      <c r="D235">
        <v>15.681800000000001</v>
      </c>
      <c r="E235">
        <f>AVERAGE(D235,D236)</f>
        <v>15.68535</v>
      </c>
      <c r="F235">
        <f>EXP((E235-22.267)/-1.565)</f>
        <v>67.055937327265781</v>
      </c>
      <c r="I235" s="1"/>
    </row>
    <row r="236" spans="1:9" x14ac:dyDescent="0.2">
      <c r="A236">
        <v>30</v>
      </c>
      <c r="B236">
        <v>24</v>
      </c>
      <c r="C236" t="s">
        <v>78</v>
      </c>
      <c r="D236">
        <v>15.6889</v>
      </c>
      <c r="I236" s="1"/>
    </row>
    <row r="237" spans="1:9" x14ac:dyDescent="0.2">
      <c r="A237">
        <v>35</v>
      </c>
      <c r="B237">
        <v>27</v>
      </c>
      <c r="C237" t="s">
        <v>34</v>
      </c>
      <c r="D237">
        <v>25.423500000000001</v>
      </c>
      <c r="E237">
        <f>AVERAGE(D237,D238)</f>
        <v>25.48685</v>
      </c>
      <c r="F237">
        <f>EXP((E237-26.122)/-1.597)</f>
        <v>1.4884189729504584</v>
      </c>
      <c r="G237">
        <v>25.058116113136954</v>
      </c>
      <c r="I237" s="1">
        <f>(F237/G237)</f>
        <v>5.9398678106138261E-2</v>
      </c>
    </row>
    <row r="238" spans="1:9" x14ac:dyDescent="0.2">
      <c r="A238">
        <v>36</v>
      </c>
      <c r="B238">
        <v>27</v>
      </c>
      <c r="C238" t="s">
        <v>34</v>
      </c>
      <c r="D238">
        <v>25.5502</v>
      </c>
      <c r="I238" s="1"/>
    </row>
    <row r="239" spans="1:9" x14ac:dyDescent="0.2">
      <c r="A239">
        <v>35</v>
      </c>
      <c r="B239">
        <v>27</v>
      </c>
      <c r="C239" t="s">
        <v>34</v>
      </c>
      <c r="D239">
        <v>13.922800000000001</v>
      </c>
      <c r="E239">
        <f>AVERAGE(D239,D240)</f>
        <v>13.921949999999999</v>
      </c>
      <c r="F239">
        <f>EXP((E239-19.704)/-1.795)</f>
        <v>25.058116113136954</v>
      </c>
      <c r="I239" s="1"/>
    </row>
    <row r="240" spans="1:9" x14ac:dyDescent="0.2">
      <c r="A240">
        <v>36</v>
      </c>
      <c r="B240">
        <v>27</v>
      </c>
      <c r="C240" t="s">
        <v>34</v>
      </c>
      <c r="D240">
        <v>13.921099999999999</v>
      </c>
      <c r="I240" s="1"/>
    </row>
    <row r="241" spans="1:9" x14ac:dyDescent="0.2">
      <c r="A241">
        <v>18</v>
      </c>
      <c r="B241">
        <v>19</v>
      </c>
      <c r="C241" t="s">
        <v>72</v>
      </c>
      <c r="D241">
        <v>29.198599999999999</v>
      </c>
      <c r="I241" s="1"/>
    </row>
    <row r="242" spans="1:9" x14ac:dyDescent="0.2">
      <c r="A242">
        <v>18</v>
      </c>
      <c r="B242">
        <v>19</v>
      </c>
      <c r="C242" t="s">
        <v>72</v>
      </c>
      <c r="D242">
        <v>17.32</v>
      </c>
      <c r="I242" s="1"/>
    </row>
    <row r="243" spans="1:9" x14ac:dyDescent="0.2">
      <c r="A243">
        <v>17</v>
      </c>
      <c r="B243">
        <v>19</v>
      </c>
      <c r="C243" t="s">
        <v>71</v>
      </c>
      <c r="D243">
        <v>29.386199999999999</v>
      </c>
      <c r="E243">
        <f>AVERAGE(D243,D244)</f>
        <v>23.407399999999999</v>
      </c>
      <c r="F243">
        <f>EXP((E243-26.933)/-1.624)</f>
        <v>8.7664852868718022</v>
      </c>
      <c r="G243">
        <v>22.790091965507976</v>
      </c>
      <c r="I243" s="1">
        <f>(F243/G243)</f>
        <v>0.38466212861885674</v>
      </c>
    </row>
    <row r="244" spans="1:9" x14ac:dyDescent="0.2">
      <c r="A244">
        <v>17</v>
      </c>
      <c r="B244">
        <v>19</v>
      </c>
      <c r="C244" t="s">
        <v>71</v>
      </c>
      <c r="D244">
        <v>17.428599999999999</v>
      </c>
      <c r="E244">
        <f>AVERAGE(D244,D245)</f>
        <v>23.155850000000001</v>
      </c>
      <c r="F244">
        <f>EXP((E244-22.267)/-1.565)</f>
        <v>0.56668296765737414</v>
      </c>
      <c r="I244" s="1"/>
    </row>
    <row r="245" spans="1:9" x14ac:dyDescent="0.2">
      <c r="A245">
        <v>23</v>
      </c>
      <c r="B245">
        <v>22</v>
      </c>
      <c r="C245" t="s">
        <v>75</v>
      </c>
      <c r="D245">
        <v>28.883099999999999</v>
      </c>
      <c r="E245">
        <f>AVERAGE(D245,D246)</f>
        <v>28.844049999999999</v>
      </c>
      <c r="F245">
        <f>EXP((E245-26.933)/-1.624)</f>
        <v>0.30827750046478597</v>
      </c>
      <c r="G245">
        <v>56.00982694772626</v>
      </c>
      <c r="I245" s="1">
        <f>(F245/G245)</f>
        <v>5.5039895187053529E-3</v>
      </c>
    </row>
    <row r="246" spans="1:9" x14ac:dyDescent="0.2">
      <c r="A246">
        <v>24</v>
      </c>
      <c r="B246">
        <v>22</v>
      </c>
      <c r="C246" t="s">
        <v>75</v>
      </c>
      <c r="D246">
        <v>28.805</v>
      </c>
      <c r="I246" s="1"/>
    </row>
    <row r="247" spans="1:9" x14ac:dyDescent="0.2">
      <c r="A247">
        <v>23</v>
      </c>
      <c r="B247">
        <v>22</v>
      </c>
      <c r="C247" t="s">
        <v>75</v>
      </c>
      <c r="D247">
        <v>15.861000000000001</v>
      </c>
      <c r="E247">
        <f>AVERAGE(D247,D248)</f>
        <v>15.96705</v>
      </c>
      <c r="F247">
        <f>EXP((E247-22.267)/-1.565)</f>
        <v>56.00982694772626</v>
      </c>
      <c r="I247" s="1"/>
    </row>
    <row r="248" spans="1:9" x14ac:dyDescent="0.2">
      <c r="A248">
        <v>24</v>
      </c>
      <c r="B248">
        <v>22</v>
      </c>
      <c r="C248" t="s">
        <v>75</v>
      </c>
      <c r="D248">
        <v>16.0731</v>
      </c>
      <c r="I248" s="1"/>
    </row>
    <row r="249" spans="1:9" x14ac:dyDescent="0.2">
      <c r="A249">
        <v>31</v>
      </c>
      <c r="B249">
        <v>25</v>
      </c>
      <c r="C249" t="s">
        <v>32</v>
      </c>
      <c r="D249">
        <v>31.951799999999999</v>
      </c>
      <c r="E249">
        <f>AVERAGE(D249,D250)</f>
        <v>31.996949999999998</v>
      </c>
      <c r="F249">
        <f>EXP((E249-26.122)/-1.597)</f>
        <v>2.5254740707126602E-2</v>
      </c>
      <c r="G249">
        <v>6.2200104557830409</v>
      </c>
      <c r="I249" s="1">
        <f>(F249/G249)</f>
        <v>4.0602408768695983E-3</v>
      </c>
    </row>
    <row r="250" spans="1:9" x14ac:dyDescent="0.2">
      <c r="A250">
        <v>32</v>
      </c>
      <c r="B250">
        <v>25</v>
      </c>
      <c r="C250" t="s">
        <v>32</v>
      </c>
      <c r="D250">
        <v>32.042099999999998</v>
      </c>
      <c r="I250" s="1"/>
    </row>
    <row r="251" spans="1:9" x14ac:dyDescent="0.2">
      <c r="A251">
        <v>31</v>
      </c>
      <c r="B251">
        <v>25</v>
      </c>
      <c r="C251" t="s">
        <v>32</v>
      </c>
      <c r="D251">
        <v>16.467099999999999</v>
      </c>
      <c r="E251">
        <f>AVERAGE(D251,D252)</f>
        <v>16.42315</v>
      </c>
      <c r="F251">
        <f>EXP((E251-19.704)/-1.795)</f>
        <v>6.2200104557830409</v>
      </c>
      <c r="I251" s="1"/>
    </row>
    <row r="252" spans="1:9" x14ac:dyDescent="0.2">
      <c r="A252">
        <v>32</v>
      </c>
      <c r="B252">
        <v>25</v>
      </c>
      <c r="C252" t="s">
        <v>32</v>
      </c>
      <c r="D252">
        <v>16.379200000000001</v>
      </c>
      <c r="I252" s="1"/>
    </row>
    <row r="253" spans="1:9" x14ac:dyDescent="0.2">
      <c r="A253">
        <v>19</v>
      </c>
      <c r="B253">
        <v>20</v>
      </c>
      <c r="C253" t="s">
        <v>73</v>
      </c>
      <c r="D253">
        <v>24.568300000000001</v>
      </c>
      <c r="E253">
        <f>AVERAGE(D253,D254)</f>
        <v>24.4803</v>
      </c>
      <c r="F253">
        <f>EXP((E253-26.933)/-1.624)</f>
        <v>4.5280131779963373</v>
      </c>
      <c r="G253">
        <v>51.356214040091601</v>
      </c>
      <c r="I253" s="1">
        <f>(F253/G253)</f>
        <v>8.8168749636830926E-2</v>
      </c>
    </row>
    <row r="254" spans="1:9" x14ac:dyDescent="0.2">
      <c r="A254">
        <v>20</v>
      </c>
      <c r="B254">
        <v>20</v>
      </c>
      <c r="C254" t="s">
        <v>73</v>
      </c>
      <c r="D254">
        <v>24.392299999999999</v>
      </c>
      <c r="I254" s="1"/>
    </row>
    <row r="255" spans="1:9" x14ac:dyDescent="0.2">
      <c r="A255">
        <v>19</v>
      </c>
      <c r="B255">
        <v>20</v>
      </c>
      <c r="C255" t="s">
        <v>73</v>
      </c>
      <c r="D255">
        <v>16.216100000000001</v>
      </c>
      <c r="E255">
        <f>AVERAGE(D255,D256)</f>
        <v>16.102800000000002</v>
      </c>
      <c r="F255">
        <f>EXP((E255-22.267)/-1.565)</f>
        <v>51.356214040091601</v>
      </c>
      <c r="I255" s="1"/>
    </row>
    <row r="256" spans="1:9" x14ac:dyDescent="0.2">
      <c r="A256">
        <v>20</v>
      </c>
      <c r="B256">
        <v>20</v>
      </c>
      <c r="C256" t="s">
        <v>73</v>
      </c>
      <c r="D256">
        <v>15.9895</v>
      </c>
      <c r="I256" s="1"/>
    </row>
    <row r="257" spans="1:9" x14ac:dyDescent="0.2">
      <c r="A257">
        <v>27</v>
      </c>
      <c r="B257">
        <v>23</v>
      </c>
      <c r="C257" t="s">
        <v>76</v>
      </c>
      <c r="D257">
        <v>25.866900000000001</v>
      </c>
      <c r="E257">
        <f>AVERAGE(D257,D258)</f>
        <v>21.425249999999998</v>
      </c>
      <c r="F257">
        <f>EXP((E257-26.933)/-1.624)</f>
        <v>29.709643048447589</v>
      </c>
      <c r="G257">
        <v>30.870724471686753</v>
      </c>
      <c r="I257" s="1">
        <f>(F257/G257)</f>
        <v>0.96238891561148632</v>
      </c>
    </row>
    <row r="258" spans="1:9" x14ac:dyDescent="0.2">
      <c r="A258">
        <v>27</v>
      </c>
      <c r="B258">
        <v>23</v>
      </c>
      <c r="C258" t="s">
        <v>76</v>
      </c>
      <c r="D258">
        <v>16.983599999999999</v>
      </c>
      <c r="E258">
        <f>AVERAGE(D258,D259)</f>
        <v>21.357050000000001</v>
      </c>
      <c r="F258">
        <f>EXP((E258-22.267)/-1.565)</f>
        <v>1.7886080643694433</v>
      </c>
      <c r="I258" s="1"/>
    </row>
    <row r="259" spans="1:9" x14ac:dyDescent="0.2">
      <c r="A259">
        <v>28</v>
      </c>
      <c r="B259">
        <v>23</v>
      </c>
      <c r="C259" t="s">
        <v>77</v>
      </c>
      <c r="D259">
        <v>25.730499999999999</v>
      </c>
      <c r="I259" s="1"/>
    </row>
    <row r="260" spans="1:9" x14ac:dyDescent="0.2">
      <c r="A260">
        <v>28</v>
      </c>
      <c r="B260">
        <v>23</v>
      </c>
      <c r="C260" t="s">
        <v>77</v>
      </c>
      <c r="D260">
        <v>16.815100000000001</v>
      </c>
      <c r="I260" s="1"/>
    </row>
    <row r="261" spans="1:9" x14ac:dyDescent="0.2">
      <c r="A261">
        <v>33</v>
      </c>
      <c r="B261">
        <v>26</v>
      </c>
      <c r="C261" t="s">
        <v>33</v>
      </c>
      <c r="D261">
        <v>26.199400000000001</v>
      </c>
      <c r="E261">
        <f>AVERAGE(D261,D262)</f>
        <v>26.184100000000001</v>
      </c>
      <c r="F261">
        <f>EXP((E261-26.122)/-1.597)</f>
        <v>0.96186092233615206</v>
      </c>
      <c r="G261">
        <v>8.4637629838136146</v>
      </c>
      <c r="I261" s="1">
        <f>(F261/G261)</f>
        <v>0.11364459569291428</v>
      </c>
    </row>
    <row r="262" spans="1:9" x14ac:dyDescent="0.2">
      <c r="A262">
        <v>34</v>
      </c>
      <c r="B262">
        <v>26</v>
      </c>
      <c r="C262" t="s">
        <v>33</v>
      </c>
      <c r="D262">
        <v>26.168800000000001</v>
      </c>
      <c r="I262" s="1"/>
    </row>
    <row r="263" spans="1:9" x14ac:dyDescent="0.2">
      <c r="A263">
        <v>33</v>
      </c>
      <c r="B263">
        <v>26</v>
      </c>
      <c r="C263" t="s">
        <v>33</v>
      </c>
      <c r="D263">
        <v>15.930999999999999</v>
      </c>
      <c r="E263">
        <f>AVERAGE(D263,D264)</f>
        <v>15.870249999999999</v>
      </c>
      <c r="F263">
        <f>EXP((E263-19.704)/-1.795)</f>
        <v>8.4637629838136146</v>
      </c>
      <c r="I263" s="1"/>
    </row>
    <row r="264" spans="1:9" x14ac:dyDescent="0.2">
      <c r="A264">
        <v>34</v>
      </c>
      <c r="B264">
        <v>26</v>
      </c>
      <c r="C264" t="s">
        <v>33</v>
      </c>
      <c r="D264">
        <v>15.8095</v>
      </c>
      <c r="I264" s="1"/>
    </row>
    <row r="265" spans="1:9" x14ac:dyDescent="0.2">
      <c r="A265">
        <v>7</v>
      </c>
      <c r="B265">
        <v>87</v>
      </c>
      <c r="C265" t="s">
        <v>114</v>
      </c>
      <c r="D265">
        <v>26.524699999999999</v>
      </c>
      <c r="E265">
        <f>AVERAGE(D265,D266)</f>
        <v>26.141449999999999</v>
      </c>
      <c r="F265">
        <f>EXP((E265-29.076)/-1.538)</f>
        <v>6.739797695522932</v>
      </c>
      <c r="G265">
        <v>3.6541450885567719E-2</v>
      </c>
      <c r="I265" s="1">
        <f>(F265/G265)</f>
        <v>184.44253121281668</v>
      </c>
    </row>
    <row r="266" spans="1:9" x14ac:dyDescent="0.2">
      <c r="A266">
        <v>7</v>
      </c>
      <c r="B266">
        <v>87</v>
      </c>
      <c r="C266" t="s">
        <v>114</v>
      </c>
      <c r="D266">
        <v>25.758199999999999</v>
      </c>
      <c r="E266">
        <f>AVERAGE(D266,D267)</f>
        <v>25.740549999999999</v>
      </c>
      <c r="F266">
        <f>EXP((E266-20.054)/-1.633)</f>
        <v>3.0737499361180181E-2</v>
      </c>
      <c r="I266" s="1"/>
    </row>
    <row r="267" spans="1:9" x14ac:dyDescent="0.2">
      <c r="A267">
        <v>8</v>
      </c>
      <c r="B267">
        <v>87</v>
      </c>
      <c r="C267" t="s">
        <v>115</v>
      </c>
      <c r="D267">
        <v>25.722899999999999</v>
      </c>
      <c r="I267" s="1"/>
    </row>
    <row r="268" spans="1:9" x14ac:dyDescent="0.2">
      <c r="A268">
        <v>8</v>
      </c>
      <c r="B268">
        <v>87</v>
      </c>
      <c r="C268" t="s">
        <v>115</v>
      </c>
      <c r="D268">
        <v>25.158000000000001</v>
      </c>
      <c r="I268" s="1"/>
    </row>
    <row r="269" spans="1:9" x14ac:dyDescent="0.2">
      <c r="A269">
        <v>35</v>
      </c>
      <c r="B269">
        <v>99</v>
      </c>
      <c r="C269" t="s">
        <v>127</v>
      </c>
      <c r="D269">
        <v>24.322399999999998</v>
      </c>
      <c r="E269">
        <f>AVERAGE(D269,D270)</f>
        <v>24.222749999999998</v>
      </c>
      <c r="F269">
        <f>EXP((E269-29.076)/-1.538)</f>
        <v>23.466154940617081</v>
      </c>
      <c r="G269">
        <v>41.310915404823191</v>
      </c>
      <c r="I269" s="1">
        <f>(F269/G269)</f>
        <v>0.56803764115760369</v>
      </c>
    </row>
    <row r="270" spans="1:9" x14ac:dyDescent="0.2">
      <c r="A270">
        <v>36</v>
      </c>
      <c r="B270">
        <v>99</v>
      </c>
      <c r="C270" t="s">
        <v>127</v>
      </c>
      <c r="D270">
        <v>24.123100000000001</v>
      </c>
      <c r="I270" s="1"/>
    </row>
    <row r="271" spans="1:9" x14ac:dyDescent="0.2">
      <c r="A271">
        <v>35</v>
      </c>
      <c r="B271">
        <v>99</v>
      </c>
      <c r="C271" t="s">
        <v>127</v>
      </c>
      <c r="D271">
        <v>13.963800000000001</v>
      </c>
      <c r="E271">
        <f>AVERAGE(D271,D272)</f>
        <v>13.977399999999999</v>
      </c>
      <c r="F271">
        <f>EXP((E271-20.054)/-1.633)</f>
        <v>41.310915404823191</v>
      </c>
      <c r="I271" s="1"/>
    </row>
    <row r="272" spans="1:9" x14ac:dyDescent="0.2">
      <c r="A272">
        <v>36</v>
      </c>
      <c r="B272">
        <v>99</v>
      </c>
      <c r="C272" t="s">
        <v>127</v>
      </c>
      <c r="D272">
        <v>13.991</v>
      </c>
      <c r="I272" s="1"/>
    </row>
    <row r="273" spans="1:9" x14ac:dyDescent="0.2">
      <c r="A273">
        <v>19</v>
      </c>
      <c r="B273">
        <v>92</v>
      </c>
      <c r="C273" t="s">
        <v>120</v>
      </c>
      <c r="D273">
        <v>26.1066</v>
      </c>
      <c r="E273">
        <f>AVERAGE(D273,D274)</f>
        <v>26.051200000000001</v>
      </c>
      <c r="F273">
        <f>EXP((E273-29.076)/-1.538)</f>
        <v>7.1471238211756054</v>
      </c>
      <c r="G273">
        <v>2.4979190364465078E-2</v>
      </c>
      <c r="I273" s="1">
        <f>(F273/G273)</f>
        <v>286.12311755880478</v>
      </c>
    </row>
    <row r="274" spans="1:9" x14ac:dyDescent="0.2">
      <c r="A274">
        <v>20</v>
      </c>
      <c r="B274">
        <v>92</v>
      </c>
      <c r="C274" t="s">
        <v>120</v>
      </c>
      <c r="D274">
        <v>25.995799999999999</v>
      </c>
      <c r="I274" s="1"/>
    </row>
    <row r="275" spans="1:9" x14ac:dyDescent="0.2">
      <c r="A275">
        <v>19</v>
      </c>
      <c r="B275">
        <v>92</v>
      </c>
      <c r="C275" t="s">
        <v>120</v>
      </c>
      <c r="D275">
        <v>26.120200000000001</v>
      </c>
      <c r="E275">
        <f>AVERAGE(D275,D276)</f>
        <v>26.0793</v>
      </c>
      <c r="F275">
        <f>EXP((E275-20.054)/-1.633)</f>
        <v>2.4979190364465078E-2</v>
      </c>
      <c r="I275" s="1"/>
    </row>
    <row r="276" spans="1:9" x14ac:dyDescent="0.2">
      <c r="A276">
        <v>20</v>
      </c>
      <c r="B276">
        <v>92</v>
      </c>
      <c r="C276" t="s">
        <v>120</v>
      </c>
      <c r="D276">
        <v>26.038399999999999</v>
      </c>
      <c r="I276" s="1"/>
    </row>
    <row r="277" spans="1:9" x14ac:dyDescent="0.2">
      <c r="A277">
        <v>3</v>
      </c>
      <c r="B277">
        <v>85</v>
      </c>
      <c r="C277" t="s">
        <v>112</v>
      </c>
      <c r="D277">
        <v>29.8764</v>
      </c>
      <c r="E277">
        <f>AVERAGE(D277,D278)</f>
        <v>29.9787</v>
      </c>
      <c r="F277">
        <f>EXP((E277-29.076)/-1.538)</f>
        <v>0.55603108427559489</v>
      </c>
      <c r="G277">
        <v>2.4314386203064635E-2</v>
      </c>
      <c r="I277" s="1">
        <f>(F277/G277)</f>
        <v>22.868398964787012</v>
      </c>
    </row>
    <row r="278" spans="1:9" x14ac:dyDescent="0.2">
      <c r="A278">
        <v>4</v>
      </c>
      <c r="B278">
        <v>85</v>
      </c>
      <c r="C278" t="s">
        <v>112</v>
      </c>
      <c r="D278">
        <v>30.081</v>
      </c>
      <c r="I278" s="1"/>
    </row>
    <row r="279" spans="1:9" x14ac:dyDescent="0.2">
      <c r="A279">
        <v>3</v>
      </c>
      <c r="B279">
        <v>85</v>
      </c>
      <c r="C279" t="s">
        <v>112</v>
      </c>
      <c r="D279">
        <v>26.154399999999999</v>
      </c>
      <c r="E279">
        <f>AVERAGE(D279,D280)</f>
        <v>26.123350000000002</v>
      </c>
      <c r="F279">
        <f>EXP((E279-20.054)/-1.633)</f>
        <v>2.4314386203064635E-2</v>
      </c>
      <c r="I279" s="1"/>
    </row>
    <row r="280" spans="1:9" x14ac:dyDescent="0.2">
      <c r="A280">
        <v>4</v>
      </c>
      <c r="B280">
        <v>85</v>
      </c>
      <c r="C280" t="s">
        <v>112</v>
      </c>
      <c r="D280">
        <v>26.092300000000002</v>
      </c>
      <c r="I280" s="1"/>
    </row>
    <row r="281" spans="1:9" x14ac:dyDescent="0.2">
      <c r="A281">
        <v>9</v>
      </c>
      <c r="B281">
        <v>88</v>
      </c>
      <c r="C281" t="s">
        <v>116</v>
      </c>
      <c r="D281">
        <v>29.378399999999999</v>
      </c>
      <c r="E281">
        <f>AVERAGE(D281,D282)</f>
        <v>29.199449999999999</v>
      </c>
      <c r="F281">
        <f>EXP((E281-29.076)/-1.538)</f>
        <v>0.92287029485268823</v>
      </c>
      <c r="G281">
        <v>2.6234184206206122E-2</v>
      </c>
      <c r="I281" s="1">
        <f>(F281/G281)</f>
        <v>35.178158680244699</v>
      </c>
    </row>
    <row r="282" spans="1:9" x14ac:dyDescent="0.2">
      <c r="A282">
        <v>10</v>
      </c>
      <c r="B282">
        <v>88</v>
      </c>
      <c r="C282" t="s">
        <v>116</v>
      </c>
      <c r="D282">
        <v>29.020499999999998</v>
      </c>
      <c r="I282" s="1"/>
    </row>
    <row r="283" spans="1:9" x14ac:dyDescent="0.2">
      <c r="A283">
        <v>9</v>
      </c>
      <c r="B283">
        <v>88</v>
      </c>
      <c r="C283" t="s">
        <v>116</v>
      </c>
      <c r="D283">
        <v>25.9953</v>
      </c>
      <c r="E283">
        <f>AVERAGE(D283,D284)</f>
        <v>25.99925</v>
      </c>
      <c r="F283">
        <f>EXP((E283-20.054)/-1.633)</f>
        <v>2.6234184206206122E-2</v>
      </c>
      <c r="I283" s="1"/>
    </row>
    <row r="284" spans="1:9" x14ac:dyDescent="0.2">
      <c r="A284">
        <v>10</v>
      </c>
      <c r="B284">
        <v>88</v>
      </c>
      <c r="C284" t="s">
        <v>116</v>
      </c>
      <c r="D284">
        <v>26.0032</v>
      </c>
      <c r="I284" s="1"/>
    </row>
    <row r="285" spans="1:9" x14ac:dyDescent="0.2">
      <c r="A285">
        <v>15</v>
      </c>
      <c r="B285">
        <v>90</v>
      </c>
      <c r="C285" t="s">
        <v>118</v>
      </c>
      <c r="D285">
        <v>34.639099999999999</v>
      </c>
      <c r="E285">
        <f>AVERAGE(D285,D286)</f>
        <v>33.594499999999996</v>
      </c>
      <c r="F285">
        <f>EXP((E285-29.076)/-1.538)</f>
        <v>5.297652585646033E-2</v>
      </c>
      <c r="G285">
        <v>0.11970938038065654</v>
      </c>
      <c r="I285" s="1">
        <f>(F285/G285)</f>
        <v>0.44254281233436776</v>
      </c>
    </row>
    <row r="286" spans="1:9" x14ac:dyDescent="0.2">
      <c r="A286">
        <v>16</v>
      </c>
      <c r="B286">
        <v>90</v>
      </c>
      <c r="C286" t="s">
        <v>118</v>
      </c>
      <c r="D286">
        <v>32.549900000000001</v>
      </c>
      <c r="I286" s="1"/>
    </row>
    <row r="287" spans="1:9" x14ac:dyDescent="0.2">
      <c r="A287">
        <v>15</v>
      </c>
      <c r="B287">
        <v>90</v>
      </c>
      <c r="C287" t="s">
        <v>118</v>
      </c>
      <c r="D287">
        <v>23.6435</v>
      </c>
      <c r="E287">
        <f>AVERAGE(D287,D288)</f>
        <v>23.520350000000001</v>
      </c>
      <c r="F287">
        <f>EXP((E287-20.054)/-1.633)</f>
        <v>0.11970938038065654</v>
      </c>
      <c r="I287" s="1"/>
    </row>
    <row r="288" spans="1:9" x14ac:dyDescent="0.2">
      <c r="A288">
        <v>16</v>
      </c>
      <c r="B288">
        <v>90</v>
      </c>
      <c r="C288" t="s">
        <v>118</v>
      </c>
      <c r="D288">
        <v>23.397200000000002</v>
      </c>
      <c r="I288" s="1"/>
    </row>
    <row r="289" spans="1:9" x14ac:dyDescent="0.2">
      <c r="A289">
        <v>5</v>
      </c>
      <c r="B289">
        <v>86</v>
      </c>
      <c r="C289" t="s">
        <v>113</v>
      </c>
      <c r="D289">
        <v>25.654699999999998</v>
      </c>
      <c r="E289">
        <f>AVERAGE(D289,D290)</f>
        <v>25.738799999999998</v>
      </c>
      <c r="F289">
        <f>EXP((E289-29.076)/-1.538)</f>
        <v>8.7568035717004129</v>
      </c>
      <c r="G289">
        <v>0.15836777317095374</v>
      </c>
      <c r="I289" s="1">
        <f>(F289/G289)</f>
        <v>55.294100538041157</v>
      </c>
    </row>
    <row r="290" spans="1:9" x14ac:dyDescent="0.2">
      <c r="A290">
        <v>6</v>
      </c>
      <c r="B290">
        <v>86</v>
      </c>
      <c r="C290" t="s">
        <v>113</v>
      </c>
      <c r="D290">
        <v>25.822900000000001</v>
      </c>
      <c r="I290" s="1"/>
    </row>
    <row r="291" spans="1:9" x14ac:dyDescent="0.2">
      <c r="A291">
        <v>5</v>
      </c>
      <c r="B291">
        <v>86</v>
      </c>
      <c r="C291" t="s">
        <v>113</v>
      </c>
      <c r="D291">
        <v>23.054300000000001</v>
      </c>
      <c r="E291">
        <f>AVERAGE(D291,D292)</f>
        <v>23.06335</v>
      </c>
      <c r="F291">
        <f>EXP((E291-20.054)/-1.633)</f>
        <v>0.15836777317095374</v>
      </c>
      <c r="I291" s="1"/>
    </row>
    <row r="292" spans="1:9" x14ac:dyDescent="0.2">
      <c r="A292">
        <v>6</v>
      </c>
      <c r="B292">
        <v>86</v>
      </c>
      <c r="C292" t="s">
        <v>113</v>
      </c>
      <c r="D292">
        <v>23.072399999999998</v>
      </c>
      <c r="I292" s="1"/>
    </row>
    <row r="293" spans="1:9" x14ac:dyDescent="0.2">
      <c r="A293">
        <v>11</v>
      </c>
      <c r="B293">
        <v>89</v>
      </c>
      <c r="C293" t="s">
        <v>117</v>
      </c>
      <c r="D293">
        <v>25.415199999999999</v>
      </c>
      <c r="E293">
        <f>AVERAGE(D293,D294)</f>
        <v>25.314299999999999</v>
      </c>
      <c r="F293">
        <f>EXP((E293-29.076)/-1.538)</f>
        <v>11.540224923087401</v>
      </c>
      <c r="G293">
        <v>0.13086506988864552</v>
      </c>
      <c r="I293" s="1">
        <f>(F293/G293)</f>
        <v>88.184149772793461</v>
      </c>
    </row>
    <row r="294" spans="1:9" x14ac:dyDescent="0.2">
      <c r="A294">
        <v>12</v>
      </c>
      <c r="B294">
        <v>89</v>
      </c>
      <c r="C294" t="s">
        <v>117</v>
      </c>
      <c r="D294">
        <v>25.2134</v>
      </c>
      <c r="I294" s="1"/>
    </row>
    <row r="295" spans="1:9" x14ac:dyDescent="0.2">
      <c r="A295">
        <v>11</v>
      </c>
      <c r="B295">
        <v>89</v>
      </c>
      <c r="C295" t="s">
        <v>117</v>
      </c>
      <c r="D295">
        <v>23.419499999999999</v>
      </c>
      <c r="E295">
        <f>AVERAGE(D295,D296)</f>
        <v>23.374850000000002</v>
      </c>
      <c r="F295">
        <f>EXP((E295-20.054)/-1.633)</f>
        <v>0.13086506988864552</v>
      </c>
      <c r="I295" s="1"/>
    </row>
    <row r="296" spans="1:9" x14ac:dyDescent="0.2">
      <c r="A296">
        <v>12</v>
      </c>
      <c r="B296">
        <v>89</v>
      </c>
      <c r="C296" t="s">
        <v>117</v>
      </c>
      <c r="D296">
        <v>23.330200000000001</v>
      </c>
      <c r="I296" s="1"/>
    </row>
    <row r="297" spans="1:9" x14ac:dyDescent="0.2">
      <c r="A297">
        <v>17</v>
      </c>
      <c r="B297">
        <v>91</v>
      </c>
      <c r="C297" t="s">
        <v>119</v>
      </c>
      <c r="D297">
        <v>30.0657</v>
      </c>
      <c r="E297">
        <f>AVERAGE(D297,D298)</f>
        <v>30.05245</v>
      </c>
      <c r="F297">
        <f>EXP((E297-29.076)/-1.538)</f>
        <v>0.52999751300548159</v>
      </c>
      <c r="G297">
        <v>0.35098935358950029</v>
      </c>
      <c r="I297" s="1">
        <f>(F297/G297)</f>
        <v>1.510010225624508</v>
      </c>
    </row>
    <row r="298" spans="1:9" x14ac:dyDescent="0.2">
      <c r="A298">
        <v>18</v>
      </c>
      <c r="B298">
        <v>91</v>
      </c>
      <c r="C298" t="s">
        <v>119</v>
      </c>
      <c r="D298">
        <v>30.039200000000001</v>
      </c>
      <c r="I298" s="1"/>
    </row>
    <row r="299" spans="1:9" x14ac:dyDescent="0.2">
      <c r="A299">
        <v>17</v>
      </c>
      <c r="B299">
        <v>91</v>
      </c>
      <c r="C299" t="s">
        <v>119</v>
      </c>
      <c r="D299">
        <v>21.8874</v>
      </c>
      <c r="E299">
        <f>AVERAGE(D299,D300)</f>
        <v>21.763750000000002</v>
      </c>
      <c r="F299">
        <f>EXP((E299-20.054)/-1.633)</f>
        <v>0.35098935358950029</v>
      </c>
      <c r="I299" s="1"/>
    </row>
    <row r="300" spans="1:9" x14ac:dyDescent="0.2">
      <c r="A300">
        <v>18</v>
      </c>
      <c r="B300">
        <v>91</v>
      </c>
      <c r="C300" t="s">
        <v>119</v>
      </c>
      <c r="D300">
        <v>21.6401</v>
      </c>
      <c r="I300" s="1"/>
    </row>
    <row r="301" spans="1:9" x14ac:dyDescent="0.2">
      <c r="A301">
        <v>35</v>
      </c>
      <c r="B301">
        <v>39</v>
      </c>
      <c r="C301" t="s">
        <v>81</v>
      </c>
      <c r="D301">
        <v>27.307099999999998</v>
      </c>
      <c r="E301">
        <f>AVERAGE(D301,D302)</f>
        <v>27.35275</v>
      </c>
      <c r="F301">
        <f>EXP((E301-26.933)/-1.624)</f>
        <v>0.77223470837736241</v>
      </c>
      <c r="G301">
        <v>38.074802652978534</v>
      </c>
      <c r="I301" s="1">
        <f>(F301/G301)</f>
        <v>2.0282040997445634E-2</v>
      </c>
    </row>
    <row r="302" spans="1:9" x14ac:dyDescent="0.2">
      <c r="A302">
        <v>36</v>
      </c>
      <c r="B302">
        <v>39</v>
      </c>
      <c r="C302" t="s">
        <v>81</v>
      </c>
      <c r="D302">
        <v>27.398399999999999</v>
      </c>
      <c r="I302" s="1"/>
    </row>
    <row r="303" spans="1:9" x14ac:dyDescent="0.2">
      <c r="A303">
        <v>35</v>
      </c>
      <c r="B303">
        <v>39</v>
      </c>
      <c r="C303" t="s">
        <v>81</v>
      </c>
      <c r="D303">
        <v>16.534600000000001</v>
      </c>
      <c r="E303">
        <f>AVERAGE(D303,D304)</f>
        <v>16.571100000000001</v>
      </c>
      <c r="F303">
        <f>EXP((E303-22.267)/-1.565)</f>
        <v>38.074802652978534</v>
      </c>
      <c r="I303" s="1"/>
    </row>
    <row r="304" spans="1:9" x14ac:dyDescent="0.2">
      <c r="A304">
        <v>36</v>
      </c>
      <c r="B304">
        <v>39</v>
      </c>
      <c r="C304" t="s">
        <v>81</v>
      </c>
      <c r="D304">
        <v>16.607600000000001</v>
      </c>
      <c r="I304" s="1"/>
    </row>
    <row r="305" spans="1:9" x14ac:dyDescent="0.2">
      <c r="A305">
        <v>43</v>
      </c>
      <c r="B305">
        <v>42</v>
      </c>
      <c r="C305" t="s">
        <v>85</v>
      </c>
      <c r="D305">
        <v>28.4422</v>
      </c>
      <c r="E305">
        <f>AVERAGE(D305,D306)</f>
        <v>28.446849999999998</v>
      </c>
      <c r="F305">
        <f>EXP((E305-26.933)/-1.624)</f>
        <v>0.39369702195117606</v>
      </c>
      <c r="G305">
        <v>7.6619152170081435</v>
      </c>
      <c r="I305" s="1">
        <f>(F305/G305)</f>
        <v>5.1383630698136139E-2</v>
      </c>
    </row>
    <row r="306" spans="1:9" x14ac:dyDescent="0.2">
      <c r="A306">
        <v>44</v>
      </c>
      <c r="B306">
        <v>42</v>
      </c>
      <c r="C306" t="s">
        <v>85</v>
      </c>
      <c r="D306">
        <v>28.451499999999999</v>
      </c>
      <c r="I306" s="1"/>
    </row>
    <row r="307" spans="1:9" x14ac:dyDescent="0.2">
      <c r="A307">
        <v>43</v>
      </c>
      <c r="B307">
        <v>42</v>
      </c>
      <c r="C307" t="s">
        <v>85</v>
      </c>
      <c r="D307">
        <v>19.170300000000001</v>
      </c>
      <c r="E307">
        <f>AVERAGE(D307,D308)</f>
        <v>19.080249999999999</v>
      </c>
      <c r="F307">
        <f>EXP((E307-22.267)/-1.565)</f>
        <v>7.6619152170081435</v>
      </c>
      <c r="I307" s="1"/>
    </row>
    <row r="308" spans="1:9" x14ac:dyDescent="0.2">
      <c r="A308">
        <v>44</v>
      </c>
      <c r="B308">
        <v>42</v>
      </c>
      <c r="C308" t="s">
        <v>85</v>
      </c>
      <c r="D308">
        <v>18.990200000000002</v>
      </c>
      <c r="I308" s="1"/>
    </row>
    <row r="309" spans="1:9" x14ac:dyDescent="0.2">
      <c r="A309">
        <v>51</v>
      </c>
      <c r="B309">
        <v>45</v>
      </c>
      <c r="C309" t="s">
        <v>89</v>
      </c>
      <c r="D309">
        <v>26.603300000000001</v>
      </c>
      <c r="E309">
        <f>AVERAGE(D309,D310)</f>
        <v>26.329599999999999</v>
      </c>
      <c r="F309">
        <f>EXP((E309-26.933)/-1.624)</f>
        <v>1.449982843274402</v>
      </c>
      <c r="G309">
        <v>47.377477846163117</v>
      </c>
      <c r="I309" s="1">
        <f>(F309/G309)</f>
        <v>3.0604897288592777E-2</v>
      </c>
    </row>
    <row r="310" spans="1:9" x14ac:dyDescent="0.2">
      <c r="A310">
        <v>52</v>
      </c>
      <c r="B310">
        <v>45</v>
      </c>
      <c r="C310" t="s">
        <v>89</v>
      </c>
      <c r="D310">
        <v>26.055900000000001</v>
      </c>
      <c r="I310" s="1"/>
    </row>
    <row r="311" spans="1:9" x14ac:dyDescent="0.2">
      <c r="A311">
        <v>51</v>
      </c>
      <c r="B311">
        <v>45</v>
      </c>
      <c r="C311" t="s">
        <v>89</v>
      </c>
      <c r="D311">
        <v>16.357399999999998</v>
      </c>
      <c r="E311">
        <f>AVERAGE(D311,D312)</f>
        <v>16.228999999999999</v>
      </c>
      <c r="F311">
        <f>EXP((E311-22.267)/-1.565)</f>
        <v>47.377477846163117</v>
      </c>
      <c r="I311" s="1"/>
    </row>
    <row r="312" spans="1:9" x14ac:dyDescent="0.2">
      <c r="A312">
        <v>52</v>
      </c>
      <c r="B312">
        <v>45</v>
      </c>
      <c r="C312" t="s">
        <v>89</v>
      </c>
      <c r="D312">
        <v>16.1006</v>
      </c>
      <c r="I312" s="1"/>
    </row>
    <row r="313" spans="1:9" x14ac:dyDescent="0.2">
      <c r="A313">
        <v>57</v>
      </c>
      <c r="B313">
        <v>48</v>
      </c>
      <c r="C313" t="s">
        <v>92</v>
      </c>
      <c r="D313">
        <v>27.6554</v>
      </c>
      <c r="E313">
        <f>AVERAGE(D313,D314)</f>
        <v>21.780249999999999</v>
      </c>
      <c r="F313">
        <f>EXP((E313-26.933)/-1.624)</f>
        <v>23.876044062175421</v>
      </c>
      <c r="G313">
        <v>58.947390956013514</v>
      </c>
      <c r="I313" s="1">
        <f>(F313/G313)</f>
        <v>0.40503987835512012</v>
      </c>
    </row>
    <row r="314" spans="1:9" x14ac:dyDescent="0.2">
      <c r="A314">
        <v>57</v>
      </c>
      <c r="B314">
        <v>48</v>
      </c>
      <c r="C314" t="s">
        <v>92</v>
      </c>
      <c r="D314">
        <v>15.905099999999999</v>
      </c>
      <c r="E314">
        <f>AVERAGE(D314,D315)</f>
        <v>21.719899999999999</v>
      </c>
      <c r="F314">
        <f>EXP((E314-22.267)/-1.565)</f>
        <v>1.4184782818957165</v>
      </c>
      <c r="I314" s="1"/>
    </row>
    <row r="315" spans="1:9" x14ac:dyDescent="0.2">
      <c r="A315">
        <v>58</v>
      </c>
      <c r="B315">
        <v>48</v>
      </c>
      <c r="C315" t="s">
        <v>93</v>
      </c>
      <c r="D315">
        <v>27.534700000000001</v>
      </c>
      <c r="I315" s="1"/>
    </row>
    <row r="316" spans="1:9" x14ac:dyDescent="0.2">
      <c r="A316">
        <v>58</v>
      </c>
      <c r="B316">
        <v>48</v>
      </c>
      <c r="C316" t="s">
        <v>93</v>
      </c>
      <c r="D316">
        <v>15.869</v>
      </c>
      <c r="I316" s="1"/>
    </row>
    <row r="317" spans="1:9" x14ac:dyDescent="0.2">
      <c r="A317">
        <v>31</v>
      </c>
      <c r="B317">
        <v>37</v>
      </c>
      <c r="C317" t="s">
        <v>79</v>
      </c>
      <c r="D317">
        <v>30.270600000000002</v>
      </c>
      <c r="E317">
        <f>AVERAGE(D317,D318)</f>
        <v>30.269950000000001</v>
      </c>
      <c r="F317">
        <f>EXP((E317-26.933)/-1.624)</f>
        <v>0.12812202261482286</v>
      </c>
      <c r="G317">
        <v>13.416504430721229</v>
      </c>
      <c r="I317" s="1">
        <f>(F317/G317)</f>
        <v>9.5495829987912451E-3</v>
      </c>
    </row>
    <row r="318" spans="1:9" x14ac:dyDescent="0.2">
      <c r="A318">
        <v>32</v>
      </c>
      <c r="B318">
        <v>37</v>
      </c>
      <c r="C318" t="s">
        <v>79</v>
      </c>
      <c r="D318">
        <v>30.269300000000001</v>
      </c>
      <c r="I318" s="1"/>
    </row>
    <row r="319" spans="1:9" x14ac:dyDescent="0.2">
      <c r="A319">
        <v>31</v>
      </c>
      <c r="B319">
        <v>37</v>
      </c>
      <c r="C319" t="s">
        <v>79</v>
      </c>
      <c r="D319">
        <v>18.133199999999999</v>
      </c>
      <c r="E319">
        <f>AVERAGE(D319,D320)</f>
        <v>18.203499999999998</v>
      </c>
      <c r="F319">
        <f>EXP((E319-22.267)/-1.565)</f>
        <v>13.416504430721229</v>
      </c>
      <c r="I319" s="1"/>
    </row>
    <row r="320" spans="1:9" x14ac:dyDescent="0.2">
      <c r="A320">
        <v>32</v>
      </c>
      <c r="B320">
        <v>37</v>
      </c>
      <c r="C320" t="s">
        <v>79</v>
      </c>
      <c r="D320">
        <v>18.273800000000001</v>
      </c>
      <c r="I320" s="1"/>
    </row>
    <row r="321" spans="1:9" x14ac:dyDescent="0.2">
      <c r="A321">
        <v>40</v>
      </c>
      <c r="B321">
        <v>40</v>
      </c>
      <c r="C321" t="s">
        <v>83</v>
      </c>
      <c r="D321">
        <v>31.361599999999999</v>
      </c>
      <c r="I321" s="1"/>
    </row>
    <row r="322" spans="1:9" x14ac:dyDescent="0.2">
      <c r="A322">
        <v>40</v>
      </c>
      <c r="B322">
        <v>40</v>
      </c>
      <c r="C322" t="s">
        <v>83</v>
      </c>
      <c r="D322">
        <v>17.042300000000001</v>
      </c>
      <c r="I322" s="1"/>
    </row>
    <row r="323" spans="1:9" x14ac:dyDescent="0.2">
      <c r="A323">
        <v>39</v>
      </c>
      <c r="B323">
        <v>40</v>
      </c>
      <c r="C323" t="s">
        <v>82</v>
      </c>
      <c r="D323">
        <v>31.4895</v>
      </c>
      <c r="E323">
        <f>AVERAGE(D323,D324)</f>
        <v>24.3279</v>
      </c>
      <c r="F323">
        <f>EXP((E323-26.933)/-1.624)</f>
        <v>4.9735089431230568</v>
      </c>
      <c r="G323">
        <v>27.081472981146828</v>
      </c>
      <c r="I323" s="1">
        <f>(F323/G323)</f>
        <v>0.18364986818056164</v>
      </c>
    </row>
    <row r="324" spans="1:9" x14ac:dyDescent="0.2">
      <c r="A324">
        <v>39</v>
      </c>
      <c r="B324">
        <v>40</v>
      </c>
      <c r="C324" t="s">
        <v>82</v>
      </c>
      <c r="D324">
        <v>17.1663</v>
      </c>
      <c r="E324">
        <f>AVERAGE(D324,D325)</f>
        <v>24.70485</v>
      </c>
      <c r="F324">
        <f>EXP((E324-22.267)/-1.565)</f>
        <v>0.21061327872529115</v>
      </c>
      <c r="I324" s="1"/>
    </row>
    <row r="325" spans="1:9" x14ac:dyDescent="0.2">
      <c r="A325">
        <v>45</v>
      </c>
      <c r="B325">
        <v>43</v>
      </c>
      <c r="C325" t="s">
        <v>86</v>
      </c>
      <c r="D325">
        <v>32.243400000000001</v>
      </c>
      <c r="E325">
        <f>AVERAGE(D325,D326)</f>
        <v>31.9938</v>
      </c>
      <c r="F325">
        <f>EXP((E325-26.933)/-1.624)</f>
        <v>4.4322795745361986E-2</v>
      </c>
      <c r="G325">
        <v>50.066625708441819</v>
      </c>
      <c r="I325" s="1">
        <f>(F325/G325)</f>
        <v>8.8527627173182243E-4</v>
      </c>
    </row>
    <row r="326" spans="1:9" x14ac:dyDescent="0.2">
      <c r="A326">
        <v>46</v>
      </c>
      <c r="B326">
        <v>43</v>
      </c>
      <c r="C326" t="s">
        <v>86</v>
      </c>
      <c r="D326">
        <v>31.744199999999999</v>
      </c>
      <c r="I326" s="1"/>
    </row>
    <row r="327" spans="1:9" x14ac:dyDescent="0.2">
      <c r="A327">
        <v>45</v>
      </c>
      <c r="B327">
        <v>43</v>
      </c>
      <c r="C327" t="s">
        <v>86</v>
      </c>
      <c r="D327">
        <v>16.195799999999998</v>
      </c>
      <c r="E327">
        <f>AVERAGE(D327,D328)</f>
        <v>16.142600000000002</v>
      </c>
      <c r="F327">
        <f>EXP((E327-22.267)/-1.565)</f>
        <v>50.066625708441819</v>
      </c>
      <c r="I327" s="1"/>
    </row>
    <row r="328" spans="1:9" x14ac:dyDescent="0.2">
      <c r="A328">
        <v>46</v>
      </c>
      <c r="B328">
        <v>43</v>
      </c>
      <c r="C328" t="s">
        <v>86</v>
      </c>
      <c r="D328">
        <v>16.089400000000001</v>
      </c>
      <c r="I328" s="1"/>
    </row>
    <row r="329" spans="1:9" x14ac:dyDescent="0.2">
      <c r="A329">
        <v>53</v>
      </c>
      <c r="B329">
        <v>46</v>
      </c>
      <c r="C329" t="s">
        <v>90</v>
      </c>
      <c r="D329">
        <v>30.81</v>
      </c>
      <c r="E329">
        <f>AVERAGE(D329,D330)</f>
        <v>30.6403</v>
      </c>
      <c r="F329">
        <f>EXP((E329-26.933)/-1.624)</f>
        <v>0.10199615147526565</v>
      </c>
      <c r="G329">
        <v>49.318867180402535</v>
      </c>
      <c r="I329" s="1">
        <f>(F329/G329)</f>
        <v>2.068095990570422E-3</v>
      </c>
    </row>
    <row r="330" spans="1:9" x14ac:dyDescent="0.2">
      <c r="A330">
        <v>54</v>
      </c>
      <c r="B330">
        <v>46</v>
      </c>
      <c r="C330" t="s">
        <v>90</v>
      </c>
      <c r="D330">
        <v>30.470600000000001</v>
      </c>
      <c r="I330" s="1"/>
    </row>
    <row r="331" spans="1:9" x14ac:dyDescent="0.2">
      <c r="A331">
        <v>53</v>
      </c>
      <c r="B331">
        <v>46</v>
      </c>
      <c r="C331" t="s">
        <v>90</v>
      </c>
      <c r="D331">
        <v>16.292300000000001</v>
      </c>
      <c r="E331">
        <f>AVERAGE(D331,D332)</f>
        <v>16.166150000000002</v>
      </c>
      <c r="F331">
        <f>EXP((E331-22.267)/-1.565)</f>
        <v>49.318867180402535</v>
      </c>
      <c r="I331" s="1"/>
    </row>
    <row r="332" spans="1:9" x14ac:dyDescent="0.2">
      <c r="A332">
        <v>54</v>
      </c>
      <c r="B332">
        <v>46</v>
      </c>
      <c r="C332" t="s">
        <v>90</v>
      </c>
      <c r="D332">
        <v>16.04</v>
      </c>
      <c r="I332" s="1"/>
    </row>
    <row r="333" spans="1:9" x14ac:dyDescent="0.2">
      <c r="A333">
        <v>33</v>
      </c>
      <c r="B333">
        <v>38</v>
      </c>
      <c r="C333" t="s">
        <v>80</v>
      </c>
      <c r="D333">
        <v>27.743500000000001</v>
      </c>
      <c r="E333">
        <f>AVERAGE(D333,D334)</f>
        <v>27.732150000000001</v>
      </c>
      <c r="F333">
        <f>EXP((E333-26.933)/-1.624)</f>
        <v>0.61134890811049047</v>
      </c>
      <c r="G333">
        <v>14.018129241250621</v>
      </c>
      <c r="I333" s="1">
        <f>(F333/G333)</f>
        <v>4.3611304874511862E-2</v>
      </c>
    </row>
    <row r="334" spans="1:9" x14ac:dyDescent="0.2">
      <c r="A334">
        <v>34</v>
      </c>
      <c r="B334">
        <v>38</v>
      </c>
      <c r="C334" t="s">
        <v>80</v>
      </c>
      <c r="D334">
        <v>27.720800000000001</v>
      </c>
      <c r="I334" s="1"/>
    </row>
    <row r="335" spans="1:9" x14ac:dyDescent="0.2">
      <c r="A335">
        <v>33</v>
      </c>
      <c r="B335">
        <v>38</v>
      </c>
      <c r="C335" t="s">
        <v>80</v>
      </c>
      <c r="D335">
        <v>18.239599999999999</v>
      </c>
      <c r="E335">
        <f>AVERAGE(D335,D336)</f>
        <v>18.13485</v>
      </c>
      <c r="F335">
        <f>EXP((E335-22.267)/-1.565)</f>
        <v>14.018129241250621</v>
      </c>
      <c r="I335" s="1"/>
    </row>
    <row r="336" spans="1:9" x14ac:dyDescent="0.2">
      <c r="A336">
        <v>34</v>
      </c>
      <c r="B336">
        <v>38</v>
      </c>
      <c r="C336" t="s">
        <v>80</v>
      </c>
      <c r="D336">
        <v>18.030100000000001</v>
      </c>
      <c r="I336" s="1"/>
    </row>
    <row r="337" spans="1:9" x14ac:dyDescent="0.2">
      <c r="A337">
        <v>41</v>
      </c>
      <c r="B337">
        <v>41</v>
      </c>
      <c r="C337" t="s">
        <v>84</v>
      </c>
      <c r="G337">
        <v>1.1349687519556077E-3</v>
      </c>
      <c r="I337" s="1">
        <f>(F337/G337)</f>
        <v>0</v>
      </c>
    </row>
    <row r="338" spans="1:9" x14ac:dyDescent="0.2">
      <c r="A338">
        <v>42</v>
      </c>
      <c r="B338">
        <v>41</v>
      </c>
      <c r="C338" t="s">
        <v>84</v>
      </c>
      <c r="I338" s="1"/>
    </row>
    <row r="339" spans="1:9" x14ac:dyDescent="0.2">
      <c r="A339">
        <v>41</v>
      </c>
      <c r="B339">
        <v>41</v>
      </c>
      <c r="C339" t="s">
        <v>84</v>
      </c>
      <c r="D339">
        <v>33.400599999999997</v>
      </c>
      <c r="E339">
        <f>AVERAGE(D339,D340)</f>
        <v>32.8795</v>
      </c>
      <c r="F339">
        <f>EXP((E339-22.267)/-1.565)</f>
        <v>1.1349687519556077E-3</v>
      </c>
      <c r="I339" s="1"/>
    </row>
    <row r="340" spans="1:9" x14ac:dyDescent="0.2">
      <c r="A340">
        <v>42</v>
      </c>
      <c r="B340">
        <v>41</v>
      </c>
      <c r="C340" t="s">
        <v>84</v>
      </c>
      <c r="D340">
        <v>32.358400000000003</v>
      </c>
      <c r="I340" s="1"/>
    </row>
    <row r="341" spans="1:9" x14ac:dyDescent="0.2">
      <c r="A341">
        <v>47</v>
      </c>
      <c r="B341">
        <v>44</v>
      </c>
      <c r="C341" t="s">
        <v>87</v>
      </c>
      <c r="D341">
        <v>27.1448</v>
      </c>
      <c r="E341">
        <f>AVERAGE(D341,D342)</f>
        <v>22.325049999999997</v>
      </c>
      <c r="F341">
        <f>EXP((E341-26.933)/-1.624)</f>
        <v>17.071452695964428</v>
      </c>
      <c r="G341">
        <v>22.028394237991193</v>
      </c>
      <c r="I341" s="1">
        <f>(F341/G341)</f>
        <v>0.77497490336913466</v>
      </c>
    </row>
    <row r="342" spans="1:9" x14ac:dyDescent="0.2">
      <c r="A342">
        <v>47</v>
      </c>
      <c r="B342">
        <v>44</v>
      </c>
      <c r="C342" t="s">
        <v>87</v>
      </c>
      <c r="D342">
        <v>17.505299999999998</v>
      </c>
      <c r="E342">
        <f>AVERAGE(D342,D343)</f>
        <v>22.322849999999999</v>
      </c>
      <c r="F342">
        <f>EXP((E342-22.267)/-1.565)</f>
        <v>0.96494236872170369</v>
      </c>
      <c r="I342" s="1"/>
    </row>
    <row r="343" spans="1:9" x14ac:dyDescent="0.2">
      <c r="A343">
        <v>48</v>
      </c>
      <c r="B343">
        <v>44</v>
      </c>
      <c r="C343" t="s">
        <v>88</v>
      </c>
      <c r="D343">
        <v>27.1404</v>
      </c>
      <c r="I343" s="1"/>
    </row>
    <row r="344" spans="1:9" x14ac:dyDescent="0.2">
      <c r="A344">
        <v>48</v>
      </c>
      <c r="B344">
        <v>44</v>
      </c>
      <c r="C344" t="s">
        <v>88</v>
      </c>
      <c r="D344">
        <v>17.349699999999999</v>
      </c>
      <c r="I344" s="1"/>
    </row>
    <row r="345" spans="1:9" x14ac:dyDescent="0.2">
      <c r="A345">
        <v>55</v>
      </c>
      <c r="B345">
        <v>47</v>
      </c>
      <c r="C345" t="s">
        <v>91</v>
      </c>
      <c r="G345">
        <v>1.1602698578068654E-2</v>
      </c>
      <c r="I345" s="1">
        <f>(F345/G345)</f>
        <v>0</v>
      </c>
    </row>
    <row r="346" spans="1:9" x14ac:dyDescent="0.2">
      <c r="A346">
        <v>56</v>
      </c>
      <c r="B346">
        <v>47</v>
      </c>
      <c r="C346" t="s">
        <v>91</v>
      </c>
      <c r="I346" s="1"/>
    </row>
    <row r="347" spans="1:9" x14ac:dyDescent="0.2">
      <c r="A347">
        <v>55</v>
      </c>
      <c r="B347">
        <v>47</v>
      </c>
      <c r="C347" t="s">
        <v>91</v>
      </c>
      <c r="D347">
        <v>29.421700000000001</v>
      </c>
      <c r="E347">
        <f>AVERAGE(D347,D348)</f>
        <v>29.24145</v>
      </c>
      <c r="F347">
        <f>EXP((E347-22.267)/-1.565)</f>
        <v>1.1602698578068654E-2</v>
      </c>
      <c r="I347" s="1"/>
    </row>
    <row r="348" spans="1:9" x14ac:dyDescent="0.2">
      <c r="A348">
        <v>56</v>
      </c>
      <c r="B348">
        <v>47</v>
      </c>
      <c r="C348" t="s">
        <v>91</v>
      </c>
      <c r="D348">
        <v>29.061199999999999</v>
      </c>
      <c r="I348" s="1"/>
    </row>
    <row r="349" spans="1:9" x14ac:dyDescent="0.2">
      <c r="A349">
        <v>63</v>
      </c>
      <c r="B349">
        <v>63</v>
      </c>
      <c r="C349" t="s">
        <v>96</v>
      </c>
      <c r="D349">
        <v>27.9787</v>
      </c>
      <c r="E349">
        <f>AVERAGE(D349,D350)</f>
        <v>27.815300000000001</v>
      </c>
      <c r="F349">
        <f>EXP((E349-26.933)/-1.624)</f>
        <v>0.58083521969467911</v>
      </c>
      <c r="G349">
        <v>0.79519387266272057</v>
      </c>
      <c r="I349" s="1">
        <f>(F349/G349)</f>
        <v>0.73043221239839562</v>
      </c>
    </row>
    <row r="350" spans="1:9" x14ac:dyDescent="0.2">
      <c r="A350">
        <v>64</v>
      </c>
      <c r="B350">
        <v>63</v>
      </c>
      <c r="C350" t="s">
        <v>96</v>
      </c>
      <c r="D350">
        <v>27.651900000000001</v>
      </c>
      <c r="I350" s="1"/>
    </row>
    <row r="351" spans="1:9" x14ac:dyDescent="0.2">
      <c r="A351">
        <v>63</v>
      </c>
      <c r="B351">
        <v>63</v>
      </c>
      <c r="C351" t="s">
        <v>96</v>
      </c>
      <c r="D351">
        <v>22.6904</v>
      </c>
      <c r="E351">
        <f>AVERAGE(D351,D352)</f>
        <v>22.62565</v>
      </c>
      <c r="F351">
        <f>EXP((E351-22.267)/-1.565)</f>
        <v>0.79519387266272057</v>
      </c>
      <c r="I351" s="1"/>
    </row>
    <row r="352" spans="1:9" x14ac:dyDescent="0.2">
      <c r="A352">
        <v>64</v>
      </c>
      <c r="B352">
        <v>63</v>
      </c>
      <c r="C352" t="s">
        <v>96</v>
      </c>
      <c r="D352">
        <v>22.5609</v>
      </c>
      <c r="I352" s="1"/>
    </row>
    <row r="353" spans="1:9" x14ac:dyDescent="0.2">
      <c r="A353">
        <v>69</v>
      </c>
      <c r="B353">
        <v>66</v>
      </c>
      <c r="C353" t="s">
        <v>99</v>
      </c>
      <c r="D353">
        <v>29.806100000000001</v>
      </c>
      <c r="E353">
        <f>AVERAGE(D353,D354)</f>
        <v>29.802599999999998</v>
      </c>
      <c r="F353">
        <f>EXP((E353-26.933)/-1.624)</f>
        <v>0.17084559665926075</v>
      </c>
      <c r="G353">
        <v>9.6821844285454155</v>
      </c>
      <c r="I353" s="1">
        <f>(F353/G353)</f>
        <v>1.7645356574242349E-2</v>
      </c>
    </row>
    <row r="354" spans="1:9" x14ac:dyDescent="0.2">
      <c r="A354">
        <v>70</v>
      </c>
      <c r="B354">
        <v>66</v>
      </c>
      <c r="C354" t="s">
        <v>99</v>
      </c>
      <c r="D354">
        <v>29.799099999999999</v>
      </c>
      <c r="I354" s="1"/>
    </row>
    <row r="355" spans="1:9" x14ac:dyDescent="0.2">
      <c r="A355">
        <v>69</v>
      </c>
      <c r="B355">
        <v>66</v>
      </c>
      <c r="C355" t="s">
        <v>99</v>
      </c>
      <c r="D355">
        <v>18.7864</v>
      </c>
      <c r="E355">
        <f>AVERAGE(D355,D356)</f>
        <v>18.713999999999999</v>
      </c>
      <c r="F355">
        <f>EXP((E355-22.267)/-1.565)</f>
        <v>9.6821844285454155</v>
      </c>
      <c r="I355" s="1"/>
    </row>
    <row r="356" spans="1:9" x14ac:dyDescent="0.2">
      <c r="A356">
        <v>70</v>
      </c>
      <c r="B356">
        <v>66</v>
      </c>
      <c r="C356" t="s">
        <v>99</v>
      </c>
      <c r="D356">
        <v>18.6416</v>
      </c>
      <c r="I356" s="1"/>
    </row>
    <row r="357" spans="1:9" x14ac:dyDescent="0.2">
      <c r="A357">
        <v>75</v>
      </c>
      <c r="B357">
        <v>69</v>
      </c>
      <c r="C357" t="s">
        <v>102</v>
      </c>
      <c r="D357">
        <v>29.476099999999999</v>
      </c>
      <c r="E357">
        <f>AVERAGE(D357,D358)</f>
        <v>29.3627</v>
      </c>
      <c r="F357">
        <f>EXP((E357-26.933)/-1.624)</f>
        <v>0.22399743240842668</v>
      </c>
      <c r="G357">
        <v>0.38079458064421523</v>
      </c>
      <c r="I357" s="1">
        <f>(F357/G357)</f>
        <v>0.58823692298738994</v>
      </c>
    </row>
    <row r="358" spans="1:9" x14ac:dyDescent="0.2">
      <c r="A358">
        <v>76</v>
      </c>
      <c r="B358">
        <v>69</v>
      </c>
      <c r="C358" t="s">
        <v>102</v>
      </c>
      <c r="D358">
        <v>29.249300000000002</v>
      </c>
      <c r="I358" s="1"/>
    </row>
    <row r="359" spans="1:9" x14ac:dyDescent="0.2">
      <c r="A359">
        <v>75</v>
      </c>
      <c r="B359">
        <v>69</v>
      </c>
      <c r="C359" t="s">
        <v>102</v>
      </c>
      <c r="D359">
        <v>23.891500000000001</v>
      </c>
      <c r="E359">
        <f>AVERAGE(D359,D360)</f>
        <v>23.777999999999999</v>
      </c>
      <c r="F359">
        <f>EXP((E359-22.267)/-1.565)</f>
        <v>0.38079458064421523</v>
      </c>
      <c r="I359" s="1"/>
    </row>
    <row r="360" spans="1:9" x14ac:dyDescent="0.2">
      <c r="A360">
        <v>76</v>
      </c>
      <c r="B360">
        <v>69</v>
      </c>
      <c r="C360" t="s">
        <v>102</v>
      </c>
      <c r="D360">
        <v>23.6645</v>
      </c>
      <c r="I360" s="1"/>
    </row>
    <row r="361" spans="1:9" x14ac:dyDescent="0.2">
      <c r="A361">
        <v>81</v>
      </c>
      <c r="B361">
        <v>72</v>
      </c>
      <c r="C361" t="s">
        <v>106</v>
      </c>
      <c r="D361">
        <v>31.769100000000002</v>
      </c>
      <c r="E361">
        <f>AVERAGE(D361,D362)</f>
        <v>31.526400000000002</v>
      </c>
      <c r="F361">
        <f>EXP((E361-26.933)/-1.624)</f>
        <v>5.9104496422682486E-2</v>
      </c>
      <c r="G361">
        <v>2.9218906477594547E-2</v>
      </c>
      <c r="I361" s="1">
        <f>(F361/G361)</f>
        <v>2.0228168520955641</v>
      </c>
    </row>
    <row r="362" spans="1:9" x14ac:dyDescent="0.2">
      <c r="A362">
        <v>82</v>
      </c>
      <c r="B362">
        <v>72</v>
      </c>
      <c r="C362" t="s">
        <v>106</v>
      </c>
      <c r="D362">
        <v>31.2837</v>
      </c>
      <c r="I362" s="1"/>
    </row>
    <row r="363" spans="1:9" x14ac:dyDescent="0.2">
      <c r="A363">
        <v>81</v>
      </c>
      <c r="B363">
        <v>72</v>
      </c>
      <c r="C363" t="s">
        <v>106</v>
      </c>
      <c r="D363">
        <v>28.0199</v>
      </c>
      <c r="E363">
        <f>AVERAGE(D363,D364)</f>
        <v>27.796050000000001</v>
      </c>
      <c r="F363">
        <f>EXP((E363-22.267)/-1.565)</f>
        <v>2.9218906477594547E-2</v>
      </c>
      <c r="I363" s="1"/>
    </row>
    <row r="364" spans="1:9" x14ac:dyDescent="0.2">
      <c r="A364">
        <v>82</v>
      </c>
      <c r="B364">
        <v>72</v>
      </c>
      <c r="C364" t="s">
        <v>106</v>
      </c>
      <c r="D364">
        <v>27.572199999999999</v>
      </c>
      <c r="I364" s="1"/>
    </row>
    <row r="365" spans="1:9" x14ac:dyDescent="0.2">
      <c r="A365">
        <v>59</v>
      </c>
      <c r="B365">
        <v>49</v>
      </c>
      <c r="C365" t="s">
        <v>94</v>
      </c>
      <c r="D365">
        <v>31.415099999999999</v>
      </c>
      <c r="E365">
        <f>AVERAGE(D365,D366)</f>
        <v>31.3947</v>
      </c>
      <c r="F365">
        <f>EXP((E365-26.933)/-1.624)</f>
        <v>6.4097352616133391E-2</v>
      </c>
      <c r="G365">
        <v>56.029514371717177</v>
      </c>
      <c r="I365" s="1">
        <f>(F365/G365)</f>
        <v>1.1439926498539978E-3</v>
      </c>
    </row>
    <row r="366" spans="1:9" x14ac:dyDescent="0.2">
      <c r="A366">
        <v>60</v>
      </c>
      <c r="B366">
        <v>49</v>
      </c>
      <c r="C366" t="s">
        <v>94</v>
      </c>
      <c r="D366">
        <v>31.374300000000002</v>
      </c>
      <c r="I366" s="1"/>
    </row>
    <row r="367" spans="1:9" x14ac:dyDescent="0.2">
      <c r="A367">
        <v>59</v>
      </c>
      <c r="B367">
        <v>49</v>
      </c>
      <c r="C367" t="s">
        <v>94</v>
      </c>
      <c r="D367">
        <v>15.974600000000001</v>
      </c>
      <c r="E367">
        <f>AVERAGE(D367,D368)</f>
        <v>15.9665</v>
      </c>
      <c r="F367">
        <f>EXP((E367-22.267)/-1.565)</f>
        <v>56.029514371717177</v>
      </c>
      <c r="I367" s="1"/>
    </row>
    <row r="368" spans="1:9" x14ac:dyDescent="0.2">
      <c r="A368">
        <v>60</v>
      </c>
      <c r="B368">
        <v>49</v>
      </c>
      <c r="C368" t="s">
        <v>94</v>
      </c>
      <c r="D368">
        <v>15.958399999999999</v>
      </c>
      <c r="I368" s="1"/>
    </row>
    <row r="369" spans="1:9" x14ac:dyDescent="0.2">
      <c r="A369">
        <v>65</v>
      </c>
      <c r="B369">
        <v>64</v>
      </c>
      <c r="C369" t="s">
        <v>97</v>
      </c>
      <c r="D369">
        <v>31.1464</v>
      </c>
      <c r="E369">
        <f>AVERAGE(D369,D370)</f>
        <v>30.805799999999998</v>
      </c>
      <c r="F369">
        <f>EXP((E369-26.933)/-1.624)</f>
        <v>9.2113933175684115E-2</v>
      </c>
      <c r="G369">
        <v>18.118488977014827</v>
      </c>
      <c r="I369" s="1">
        <f>(F369/G369)</f>
        <v>5.0839743475595642E-3</v>
      </c>
    </row>
    <row r="370" spans="1:9" x14ac:dyDescent="0.2">
      <c r="A370">
        <v>66</v>
      </c>
      <c r="B370">
        <v>64</v>
      </c>
      <c r="C370" t="s">
        <v>97</v>
      </c>
      <c r="D370">
        <v>30.465199999999999</v>
      </c>
      <c r="I370" s="1"/>
    </row>
    <row r="371" spans="1:9" x14ac:dyDescent="0.2">
      <c r="A371">
        <v>65</v>
      </c>
      <c r="B371">
        <v>64</v>
      </c>
      <c r="C371" t="s">
        <v>97</v>
      </c>
      <c r="D371">
        <v>17.8201</v>
      </c>
      <c r="E371">
        <f>AVERAGE(D371,D372)</f>
        <v>17.7333</v>
      </c>
      <c r="F371">
        <f>EXP((E371-22.267)/-1.565)</f>
        <v>18.118488977014827</v>
      </c>
      <c r="I371" s="1"/>
    </row>
    <row r="372" spans="1:9" x14ac:dyDescent="0.2">
      <c r="A372">
        <v>66</v>
      </c>
      <c r="B372">
        <v>64</v>
      </c>
      <c r="C372" t="s">
        <v>97</v>
      </c>
      <c r="D372">
        <v>17.6465</v>
      </c>
      <c r="I372" s="1"/>
    </row>
    <row r="373" spans="1:9" x14ac:dyDescent="0.2">
      <c r="A373">
        <v>71</v>
      </c>
      <c r="B373">
        <v>67</v>
      </c>
      <c r="C373" t="s">
        <v>100</v>
      </c>
      <c r="D373">
        <v>30.584299999999999</v>
      </c>
      <c r="E373">
        <f>AVERAGE(D373,D374)</f>
        <v>30.520249999999997</v>
      </c>
      <c r="F373">
        <f>EXP((E373-26.933)/-1.624)</f>
        <v>0.10982162906880411</v>
      </c>
      <c r="G373">
        <v>49.587461982710408</v>
      </c>
      <c r="I373" s="1">
        <f>(F373/G373)</f>
        <v>2.2147055864060045E-3</v>
      </c>
    </row>
    <row r="374" spans="1:9" x14ac:dyDescent="0.2">
      <c r="A374">
        <v>72</v>
      </c>
      <c r="B374">
        <v>67</v>
      </c>
      <c r="C374" t="s">
        <v>100</v>
      </c>
      <c r="D374">
        <v>30.456199999999999</v>
      </c>
      <c r="I374" s="1"/>
    </row>
    <row r="375" spans="1:9" x14ac:dyDescent="0.2">
      <c r="A375">
        <v>71</v>
      </c>
      <c r="B375">
        <v>67</v>
      </c>
      <c r="C375" t="s">
        <v>100</v>
      </c>
      <c r="D375">
        <v>16.115200000000002</v>
      </c>
      <c r="E375">
        <f>AVERAGE(D375,D376)</f>
        <v>16.15765</v>
      </c>
      <c r="F375">
        <f>EXP((E375-22.267)/-1.565)</f>
        <v>49.587461982710408</v>
      </c>
      <c r="I375" s="1"/>
    </row>
    <row r="376" spans="1:9" x14ac:dyDescent="0.2">
      <c r="A376">
        <v>72</v>
      </c>
      <c r="B376">
        <v>67</v>
      </c>
      <c r="C376" t="s">
        <v>100</v>
      </c>
      <c r="D376">
        <v>16.200099999999999</v>
      </c>
      <c r="I376" s="1"/>
    </row>
    <row r="377" spans="1:9" x14ac:dyDescent="0.2">
      <c r="A377">
        <v>77</v>
      </c>
      <c r="B377">
        <v>70</v>
      </c>
      <c r="C377" t="s">
        <v>103</v>
      </c>
      <c r="G377">
        <v>2.3771498875547214E-3</v>
      </c>
      <c r="I377" s="1">
        <f>(F377/G377)</f>
        <v>0</v>
      </c>
    </row>
    <row r="378" spans="1:9" x14ac:dyDescent="0.2">
      <c r="A378">
        <v>78</v>
      </c>
      <c r="B378">
        <v>70</v>
      </c>
      <c r="C378" t="s">
        <v>103</v>
      </c>
      <c r="I378" s="1"/>
    </row>
    <row r="379" spans="1:9" x14ac:dyDescent="0.2">
      <c r="A379">
        <v>77</v>
      </c>
      <c r="B379">
        <v>70</v>
      </c>
      <c r="C379" t="s">
        <v>103</v>
      </c>
      <c r="D379">
        <v>31.957799999999999</v>
      </c>
      <c r="E379">
        <f>AVERAGE(D379,D380)</f>
        <v>31.7225</v>
      </c>
      <c r="F379">
        <f>EXP((E379-22.267)/-1.565)</f>
        <v>2.3771498875547214E-3</v>
      </c>
      <c r="I379" s="1"/>
    </row>
    <row r="380" spans="1:9" x14ac:dyDescent="0.2">
      <c r="A380">
        <v>78</v>
      </c>
      <c r="B380">
        <v>70</v>
      </c>
      <c r="C380" t="s">
        <v>103</v>
      </c>
      <c r="D380">
        <v>31.487200000000001</v>
      </c>
      <c r="I380" s="1"/>
    </row>
    <row r="381" spans="1:9" x14ac:dyDescent="0.2">
      <c r="A381">
        <v>61</v>
      </c>
      <c r="B381">
        <v>62</v>
      </c>
      <c r="C381" t="s">
        <v>95</v>
      </c>
      <c r="D381">
        <v>30.5456</v>
      </c>
      <c r="E381">
        <f>AVERAGE(D381,D382)</f>
        <v>30.4422</v>
      </c>
      <c r="F381">
        <f>EXP((E381-26.933)/-1.624)</f>
        <v>0.11522858377814092</v>
      </c>
      <c r="G381">
        <v>0.27913205672700603</v>
      </c>
      <c r="I381" s="1">
        <f>(F381/G381)</f>
        <v>0.41281028459886154</v>
      </c>
    </row>
    <row r="382" spans="1:9" x14ac:dyDescent="0.2">
      <c r="A382">
        <v>62</v>
      </c>
      <c r="B382">
        <v>62</v>
      </c>
      <c r="C382" t="s">
        <v>95</v>
      </c>
      <c r="D382">
        <v>30.338799999999999</v>
      </c>
      <c r="I382" s="1"/>
    </row>
    <row r="383" spans="1:9" x14ac:dyDescent="0.2">
      <c r="A383">
        <v>61</v>
      </c>
      <c r="B383">
        <v>62</v>
      </c>
      <c r="C383" t="s">
        <v>95</v>
      </c>
      <c r="D383">
        <v>24.293099999999999</v>
      </c>
      <c r="E383">
        <f>AVERAGE(D383,D384)</f>
        <v>24.264049999999997</v>
      </c>
      <c r="F383">
        <f>EXP((E383-22.267)/-1.565)</f>
        <v>0.27913205672700603</v>
      </c>
      <c r="I383" s="1"/>
    </row>
    <row r="384" spans="1:9" x14ac:dyDescent="0.2">
      <c r="A384">
        <v>62</v>
      </c>
      <c r="B384">
        <v>62</v>
      </c>
      <c r="C384" t="s">
        <v>95</v>
      </c>
      <c r="D384">
        <v>24.234999999999999</v>
      </c>
      <c r="I384" s="1"/>
    </row>
    <row r="385" spans="1:9" x14ac:dyDescent="0.2">
      <c r="A385">
        <v>67</v>
      </c>
      <c r="B385">
        <v>65</v>
      </c>
      <c r="C385" t="s">
        <v>98</v>
      </c>
      <c r="D385">
        <v>29.131900000000002</v>
      </c>
      <c r="E385">
        <f>AVERAGE(D385,D386)</f>
        <v>29.648850000000003</v>
      </c>
      <c r="F385">
        <f>EXP((E385-26.933)/-1.624)</f>
        <v>0.18781057036440946</v>
      </c>
      <c r="G385">
        <v>1.6141651553923679</v>
      </c>
      <c r="I385" s="1">
        <f>(F385/G385)</f>
        <v>0.11635152062166579</v>
      </c>
    </row>
    <row r="386" spans="1:9" x14ac:dyDescent="0.2">
      <c r="A386">
        <v>68</v>
      </c>
      <c r="B386">
        <v>65</v>
      </c>
      <c r="C386" t="s">
        <v>98</v>
      </c>
      <c r="D386">
        <v>30.165800000000001</v>
      </c>
      <c r="I386" s="1"/>
    </row>
    <row r="387" spans="1:9" x14ac:dyDescent="0.2">
      <c r="A387">
        <v>67</v>
      </c>
      <c r="B387">
        <v>65</v>
      </c>
      <c r="C387" t="s">
        <v>98</v>
      </c>
      <c r="D387">
        <v>20.229399999999998</v>
      </c>
      <c r="E387">
        <f>AVERAGE(D387,D388)</f>
        <v>21.51765</v>
      </c>
      <c r="F387">
        <f>EXP((E387-22.267)/-1.565)</f>
        <v>1.6141651553923679</v>
      </c>
      <c r="I387" s="1"/>
    </row>
    <row r="388" spans="1:9" x14ac:dyDescent="0.2">
      <c r="A388">
        <v>68</v>
      </c>
      <c r="B388">
        <v>65</v>
      </c>
      <c r="C388" t="s">
        <v>98</v>
      </c>
      <c r="D388">
        <v>22.805900000000001</v>
      </c>
      <c r="I388" s="1"/>
    </row>
    <row r="389" spans="1:9" x14ac:dyDescent="0.2">
      <c r="A389">
        <v>73</v>
      </c>
      <c r="B389">
        <v>68</v>
      </c>
      <c r="C389" t="s">
        <v>101</v>
      </c>
      <c r="D389">
        <v>31.921700000000001</v>
      </c>
      <c r="E389">
        <f>AVERAGE(D389,D390)</f>
        <v>31.94275</v>
      </c>
      <c r="F389">
        <f>EXP((E389-26.933)/-1.624)</f>
        <v>4.5738200706857898E-2</v>
      </c>
      <c r="G389">
        <v>0.32148887726851083</v>
      </c>
      <c r="I389" s="1">
        <f>(F389/G389)</f>
        <v>0.14226993199723323</v>
      </c>
    </row>
    <row r="390" spans="1:9" x14ac:dyDescent="0.2">
      <c r="A390">
        <v>74</v>
      </c>
      <c r="B390">
        <v>68</v>
      </c>
      <c r="C390" t="s">
        <v>101</v>
      </c>
      <c r="D390">
        <v>31.963799999999999</v>
      </c>
      <c r="I390" s="1"/>
    </row>
    <row r="391" spans="1:9" x14ac:dyDescent="0.2">
      <c r="A391">
        <v>73</v>
      </c>
      <c r="B391">
        <v>68</v>
      </c>
      <c r="C391" t="s">
        <v>101</v>
      </c>
      <c r="D391">
        <v>24.031600000000001</v>
      </c>
      <c r="E391">
        <f>AVERAGE(D391,D392)</f>
        <v>24.042950000000001</v>
      </c>
      <c r="F391">
        <f>EXP((E391-22.267)/-1.565)</f>
        <v>0.32148887726851083</v>
      </c>
      <c r="I391" s="1"/>
    </row>
    <row r="392" spans="1:9" x14ac:dyDescent="0.2">
      <c r="A392">
        <v>74</v>
      </c>
      <c r="B392">
        <v>68</v>
      </c>
      <c r="C392" t="s">
        <v>101</v>
      </c>
      <c r="D392">
        <v>24.054300000000001</v>
      </c>
      <c r="I392" s="1"/>
    </row>
    <row r="393" spans="1:9" x14ac:dyDescent="0.2">
      <c r="A393">
        <v>79</v>
      </c>
      <c r="B393">
        <v>71</v>
      </c>
      <c r="C393" t="s">
        <v>104</v>
      </c>
      <c r="D393">
        <v>28.723800000000001</v>
      </c>
      <c r="E393">
        <f>AVERAGE(D393,D394)</f>
        <v>24.2361</v>
      </c>
      <c r="F393">
        <f>EXP((E393-26.933)/-1.624)</f>
        <v>5.2627447664147358</v>
      </c>
      <c r="G393">
        <v>6.0153413586194633</v>
      </c>
      <c r="I393" s="1">
        <f>(F393/G393)</f>
        <v>0.87488713485456282</v>
      </c>
    </row>
    <row r="394" spans="1:9" x14ac:dyDescent="0.2">
      <c r="A394">
        <v>79</v>
      </c>
      <c r="B394">
        <v>71</v>
      </c>
      <c r="C394" t="s">
        <v>104</v>
      </c>
      <c r="D394">
        <v>19.7484</v>
      </c>
      <c r="E394">
        <f>AVERAGE(D394,D395)</f>
        <v>23.920749999999998</v>
      </c>
      <c r="F394">
        <f>EXP((E394-22.267)/-1.565)</f>
        <v>0.34759778246339074</v>
      </c>
      <c r="I394" s="1"/>
    </row>
    <row r="395" spans="1:9" x14ac:dyDescent="0.2">
      <c r="A395">
        <v>80</v>
      </c>
      <c r="B395">
        <v>71</v>
      </c>
      <c r="C395" t="s">
        <v>105</v>
      </c>
      <c r="D395">
        <v>28.0931</v>
      </c>
      <c r="I395" s="1"/>
    </row>
    <row r="396" spans="1:9" x14ac:dyDescent="0.2">
      <c r="A396">
        <v>80</v>
      </c>
      <c r="B396">
        <v>71</v>
      </c>
      <c r="C396" t="s">
        <v>105</v>
      </c>
      <c r="D396">
        <v>19.1694</v>
      </c>
      <c r="I396" s="1"/>
    </row>
    <row r="397" spans="1:9" x14ac:dyDescent="0.2">
      <c r="A397" t="s">
        <v>0</v>
      </c>
      <c r="I397" s="1"/>
    </row>
    <row r="398" spans="1:9" x14ac:dyDescent="0.2">
      <c r="A398" t="s">
        <v>1</v>
      </c>
      <c r="B398" t="s">
        <v>2</v>
      </c>
      <c r="D398" t="s">
        <v>3</v>
      </c>
      <c r="E398" t="s">
        <v>4</v>
      </c>
      <c r="F398" t="s">
        <v>5</v>
      </c>
      <c r="I398" s="1"/>
    </row>
    <row r="399" spans="1:9" x14ac:dyDescent="0.2">
      <c r="A399" t="s">
        <v>6</v>
      </c>
      <c r="B399" t="s">
        <v>7</v>
      </c>
      <c r="D399">
        <v>3</v>
      </c>
      <c r="E399">
        <v>15</v>
      </c>
      <c r="F399">
        <v>0.2</v>
      </c>
      <c r="I399" s="1"/>
    </row>
    <row r="400" spans="1:9" x14ac:dyDescent="0.2">
      <c r="A400" t="s">
        <v>8</v>
      </c>
      <c r="B400" t="s">
        <v>9</v>
      </c>
      <c r="D400" t="s">
        <v>10</v>
      </c>
      <c r="E400" t="s">
        <v>128</v>
      </c>
      <c r="F400" t="s">
        <v>135</v>
      </c>
      <c r="G400" t="s">
        <v>137</v>
      </c>
      <c r="I400" s="1" t="s">
        <v>138</v>
      </c>
    </row>
    <row r="401" spans="1:9" x14ac:dyDescent="0.2">
      <c r="A401">
        <v>1</v>
      </c>
      <c r="B401" t="s">
        <v>11</v>
      </c>
      <c r="D401">
        <v>23.9148</v>
      </c>
      <c r="E401">
        <f>AVERAGE(D401,D402)</f>
        <v>23.594450000000002</v>
      </c>
      <c r="F401">
        <f>EXP((E401-26.122)/-1.597)</f>
        <v>4.86801514759635</v>
      </c>
      <c r="G401">
        <v>4.3189328943499152</v>
      </c>
      <c r="I401" s="1">
        <f>(F401/G401)</f>
        <v>1.1271337774117194</v>
      </c>
    </row>
    <row r="402" spans="1:9" x14ac:dyDescent="0.2">
      <c r="A402">
        <v>2</v>
      </c>
      <c r="B402" t="s">
        <v>11</v>
      </c>
      <c r="D402">
        <v>23.274100000000001</v>
      </c>
      <c r="I402" s="1"/>
    </row>
    <row r="403" spans="1:9" x14ac:dyDescent="0.2">
      <c r="A403">
        <v>13</v>
      </c>
      <c r="B403" t="s">
        <v>12</v>
      </c>
      <c r="D403">
        <v>27.838000000000001</v>
      </c>
      <c r="E403">
        <f>AVERAGE(D403,D404)</f>
        <v>27.244399999999999</v>
      </c>
      <c r="F403">
        <f>EXP((E403-26.122)/-1.597)</f>
        <v>0.49518800356281645</v>
      </c>
      <c r="G403">
        <v>0.44905369367358805</v>
      </c>
      <c r="I403" s="1">
        <f>(F403/G403)</f>
        <v>1.1027367340235328</v>
      </c>
    </row>
    <row r="404" spans="1:9" x14ac:dyDescent="0.2">
      <c r="A404">
        <v>14</v>
      </c>
      <c r="B404" t="s">
        <v>12</v>
      </c>
      <c r="D404">
        <v>26.6508</v>
      </c>
      <c r="I404" s="1"/>
    </row>
    <row r="405" spans="1:9" x14ac:dyDescent="0.2">
      <c r="A405">
        <v>25</v>
      </c>
      <c r="B405" t="s">
        <v>13</v>
      </c>
      <c r="D405">
        <v>31.081900000000001</v>
      </c>
      <c r="E405">
        <f>AVERAGE(D405,D406)</f>
        <v>30.745550000000001</v>
      </c>
      <c r="F405">
        <f>EXP((E405-26.122)/-1.597)</f>
        <v>5.5290888391616069E-2</v>
      </c>
      <c r="G405">
        <v>6.2648042619942224E-2</v>
      </c>
      <c r="I405" s="1">
        <f>(F405/G405)</f>
        <v>0.88256370158348385</v>
      </c>
    </row>
    <row r="406" spans="1:9" x14ac:dyDescent="0.2">
      <c r="A406">
        <v>26</v>
      </c>
      <c r="B406" t="s">
        <v>13</v>
      </c>
      <c r="D406">
        <v>30.409199999999998</v>
      </c>
      <c r="I406" s="1"/>
    </row>
    <row r="407" spans="1:9" x14ac:dyDescent="0.2">
      <c r="A407">
        <v>37</v>
      </c>
      <c r="B407" t="s">
        <v>14</v>
      </c>
      <c r="D407">
        <v>35.092500000000001</v>
      </c>
      <c r="E407">
        <f>AVERAGE(D407,D408)</f>
        <v>34.6877</v>
      </c>
      <c r="F407">
        <f>EXP((E407-26.122)/-1.597)</f>
        <v>4.6839229351806422E-3</v>
      </c>
      <c r="G407">
        <v>7.8901128067219457E-3</v>
      </c>
      <c r="I407" s="1">
        <f>(F407/G407)</f>
        <v>0.59364460938887909</v>
      </c>
    </row>
    <row r="408" spans="1:9" x14ac:dyDescent="0.2">
      <c r="A408">
        <v>38</v>
      </c>
      <c r="B408" t="s">
        <v>14</v>
      </c>
      <c r="D408">
        <v>34.282899999999998</v>
      </c>
      <c r="I408" s="1"/>
    </row>
    <row r="409" spans="1:9" x14ac:dyDescent="0.2">
      <c r="A409">
        <v>49</v>
      </c>
      <c r="B409" t="s">
        <v>15</v>
      </c>
      <c r="G409">
        <v>3.2517662514193203E-4</v>
      </c>
      <c r="I409" s="1">
        <f>(F409/G409)</f>
        <v>0</v>
      </c>
    </row>
    <row r="410" spans="1:9" x14ac:dyDescent="0.2">
      <c r="A410">
        <v>50</v>
      </c>
      <c r="B410" t="s">
        <v>15</v>
      </c>
      <c r="I410" s="1"/>
    </row>
    <row r="411" spans="1:9" x14ac:dyDescent="0.2">
      <c r="A411" t="s">
        <v>0</v>
      </c>
      <c r="I411" s="1"/>
    </row>
    <row r="412" spans="1:9" x14ac:dyDescent="0.2">
      <c r="A412" t="s">
        <v>1</v>
      </c>
      <c r="B412" t="s">
        <v>2</v>
      </c>
      <c r="D412" t="s">
        <v>3</v>
      </c>
      <c r="F412" t="s">
        <v>5</v>
      </c>
      <c r="I412" s="1"/>
    </row>
    <row r="413" spans="1:9" x14ac:dyDescent="0.2">
      <c r="A413" t="s">
        <v>16</v>
      </c>
      <c r="B413" t="s">
        <v>17</v>
      </c>
      <c r="D413">
        <v>3</v>
      </c>
      <c r="E413">
        <f>AVERAGE(D413,D414)</f>
        <v>3</v>
      </c>
      <c r="F413">
        <v>0.2</v>
      </c>
      <c r="I413" s="1"/>
    </row>
    <row r="414" spans="1:9" x14ac:dyDescent="0.2">
      <c r="A414" t="s">
        <v>8</v>
      </c>
      <c r="B414" t="s">
        <v>9</v>
      </c>
      <c r="D414" t="s">
        <v>10</v>
      </c>
      <c r="E414" t="s">
        <v>128</v>
      </c>
      <c r="F414" t="s">
        <v>137</v>
      </c>
      <c r="I414" s="1"/>
    </row>
    <row r="415" spans="1:9" x14ac:dyDescent="0.2">
      <c r="A415">
        <v>1</v>
      </c>
      <c r="B415" t="s">
        <v>11</v>
      </c>
      <c r="D415">
        <v>17.394600000000001</v>
      </c>
      <c r="E415">
        <f>AVERAGE(D415,D416)</f>
        <v>17.0779</v>
      </c>
      <c r="F415">
        <f>EXP((E415-19.704)/-1.795)</f>
        <v>4.3189328943499152</v>
      </c>
      <c r="I415" s="1"/>
    </row>
    <row r="416" spans="1:9" x14ac:dyDescent="0.2">
      <c r="A416">
        <v>2</v>
      </c>
      <c r="B416" t="s">
        <v>11</v>
      </c>
      <c r="D416">
        <v>16.761199999999999</v>
      </c>
      <c r="I416" s="1"/>
    </row>
    <row r="417" spans="1:9" x14ac:dyDescent="0.2">
      <c r="A417">
        <v>13</v>
      </c>
      <c r="B417" t="s">
        <v>12</v>
      </c>
      <c r="D417">
        <v>21.625900000000001</v>
      </c>
      <c r="E417">
        <f>AVERAGE(D417,D418)</f>
        <v>21.141100000000002</v>
      </c>
      <c r="F417">
        <f>EXP((E417-19.704)/-1.795)</f>
        <v>0.44905369367358805</v>
      </c>
      <c r="I417" s="1"/>
    </row>
    <row r="418" spans="1:9" x14ac:dyDescent="0.2">
      <c r="A418">
        <v>14</v>
      </c>
      <c r="B418" t="s">
        <v>12</v>
      </c>
      <c r="D418">
        <v>20.656300000000002</v>
      </c>
      <c r="I418" s="1"/>
    </row>
    <row r="419" spans="1:9" x14ac:dyDescent="0.2">
      <c r="A419">
        <v>25</v>
      </c>
      <c r="B419" t="s">
        <v>13</v>
      </c>
      <c r="D419">
        <v>24.870200000000001</v>
      </c>
      <c r="E419">
        <f>AVERAGE(D419,D420)</f>
        <v>24.676549999999999</v>
      </c>
      <c r="F419">
        <f>EXP((E419-19.704)/-1.795)</f>
        <v>6.2648042619942224E-2</v>
      </c>
      <c r="I419" s="1"/>
    </row>
    <row r="420" spans="1:9" x14ac:dyDescent="0.2">
      <c r="A420">
        <v>26</v>
      </c>
      <c r="B420" t="s">
        <v>13</v>
      </c>
      <c r="D420">
        <v>24.482900000000001</v>
      </c>
      <c r="I420" s="1"/>
    </row>
    <row r="421" spans="1:9" x14ac:dyDescent="0.2">
      <c r="A421">
        <v>37</v>
      </c>
      <c r="B421" t="s">
        <v>14</v>
      </c>
      <c r="D421">
        <v>29.001000000000001</v>
      </c>
      <c r="E421">
        <f>AVERAGE(D421,D422)</f>
        <v>28.39565</v>
      </c>
      <c r="F421">
        <f>EXP((E421-19.704)/-1.795)</f>
        <v>7.8901128067219457E-3</v>
      </c>
      <c r="I421" s="1"/>
    </row>
    <row r="422" spans="1:9" x14ac:dyDescent="0.2">
      <c r="A422">
        <v>38</v>
      </c>
      <c r="B422" t="s">
        <v>14</v>
      </c>
      <c r="D422">
        <v>27.790299999999998</v>
      </c>
      <c r="I422" s="1"/>
    </row>
    <row r="423" spans="1:9" x14ac:dyDescent="0.2">
      <c r="A423">
        <v>49</v>
      </c>
      <c r="B423" t="s">
        <v>15</v>
      </c>
      <c r="D423">
        <v>33.995600000000003</v>
      </c>
      <c r="E423">
        <f>AVERAGE(D423,D424)</f>
        <v>34.119900000000001</v>
      </c>
      <c r="F423">
        <f>EXP((E423-19.704)/-1.795)</f>
        <v>3.2517662514193203E-4</v>
      </c>
      <c r="I423" s="1"/>
    </row>
    <row r="424" spans="1:9" x14ac:dyDescent="0.2">
      <c r="A424">
        <v>50</v>
      </c>
      <c r="B424" t="s">
        <v>15</v>
      </c>
      <c r="D424">
        <v>34.244199999999999</v>
      </c>
      <c r="I424" s="1"/>
    </row>
    <row r="425" spans="1:9" x14ac:dyDescent="0.2">
      <c r="A425" t="s">
        <v>18</v>
      </c>
      <c r="I425" s="1"/>
    </row>
    <row r="426" spans="1:9" x14ac:dyDescent="0.2">
      <c r="A426" t="s">
        <v>1</v>
      </c>
      <c r="B426" t="s">
        <v>2</v>
      </c>
      <c r="D426" t="s">
        <v>3</v>
      </c>
      <c r="F426" t="s">
        <v>5</v>
      </c>
      <c r="I426" s="1"/>
    </row>
    <row r="427" spans="1:9" x14ac:dyDescent="0.2">
      <c r="A427" t="s">
        <v>6</v>
      </c>
      <c r="B427" t="s">
        <v>7</v>
      </c>
      <c r="D427">
        <v>3</v>
      </c>
      <c r="E427">
        <f>AVERAGE(D427,D428)</f>
        <v>3</v>
      </c>
      <c r="F427">
        <v>0.2</v>
      </c>
      <c r="I427" s="1"/>
    </row>
    <row r="428" spans="1:9" x14ac:dyDescent="0.2">
      <c r="A428" t="s">
        <v>8</v>
      </c>
      <c r="B428" t="s">
        <v>9</v>
      </c>
      <c r="D428" t="s">
        <v>10</v>
      </c>
      <c r="E428" t="s">
        <v>128</v>
      </c>
      <c r="F428" t="s">
        <v>140</v>
      </c>
      <c r="G428" t="s">
        <v>137</v>
      </c>
      <c r="I428" s="1" t="s">
        <v>138</v>
      </c>
    </row>
    <row r="429" spans="1:9" x14ac:dyDescent="0.2">
      <c r="A429">
        <v>1</v>
      </c>
      <c r="B429" t="s">
        <v>11</v>
      </c>
      <c r="D429">
        <v>24.601500000000001</v>
      </c>
      <c r="E429">
        <f>AVERAGE(D429,D430)</f>
        <v>24.345550000000003</v>
      </c>
      <c r="F429">
        <f>EXP((E429-26.933)/-1.624)</f>
        <v>4.9197483910329121</v>
      </c>
      <c r="G429">
        <v>6.26063207310695</v>
      </c>
      <c r="I429" s="1">
        <f>(F429/G429)</f>
        <v>0.78582295422950788</v>
      </c>
    </row>
    <row r="430" spans="1:9" x14ac:dyDescent="0.2">
      <c r="A430">
        <v>2</v>
      </c>
      <c r="B430" t="s">
        <v>11</v>
      </c>
      <c r="D430">
        <v>24.089600000000001</v>
      </c>
      <c r="I430" s="1"/>
    </row>
    <row r="431" spans="1:9" x14ac:dyDescent="0.2">
      <c r="A431">
        <v>13</v>
      </c>
      <c r="B431" t="s">
        <v>12</v>
      </c>
      <c r="D431">
        <v>28.853100000000001</v>
      </c>
      <c r="E431">
        <f>AVERAGE(D431,D432)</f>
        <v>28.097850000000001</v>
      </c>
      <c r="F431">
        <f>EXP((E431-26.933)/-1.624)</f>
        <v>0.4880818472158846</v>
      </c>
      <c r="G431">
        <v>0.48670560462483531</v>
      </c>
      <c r="I431" s="1">
        <f>(F431/G431)</f>
        <v>1.0028276694946017</v>
      </c>
    </row>
    <row r="432" spans="1:9" x14ac:dyDescent="0.2">
      <c r="A432">
        <v>14</v>
      </c>
      <c r="B432" t="s">
        <v>12</v>
      </c>
      <c r="D432">
        <v>27.342600000000001</v>
      </c>
      <c r="I432" s="1"/>
    </row>
    <row r="433" spans="1:9" x14ac:dyDescent="0.2">
      <c r="A433">
        <v>25</v>
      </c>
      <c r="B433" t="s">
        <v>13</v>
      </c>
      <c r="D433">
        <v>32.000500000000002</v>
      </c>
      <c r="E433">
        <f>AVERAGE(D433,D434)</f>
        <v>31.640750000000001</v>
      </c>
      <c r="F433">
        <f>EXP((E433-26.933)/-1.624)</f>
        <v>5.5085936163851476E-2</v>
      </c>
      <c r="G433">
        <v>4.1634842949768408E-2</v>
      </c>
      <c r="I433" s="1">
        <f>(F433/G433)</f>
        <v>1.3230729903391623</v>
      </c>
    </row>
    <row r="434" spans="1:9" x14ac:dyDescent="0.2">
      <c r="A434">
        <v>26</v>
      </c>
      <c r="B434" t="s">
        <v>13</v>
      </c>
      <c r="D434">
        <v>31.280999999999999</v>
      </c>
      <c r="I434" s="1"/>
    </row>
    <row r="435" spans="1:9" x14ac:dyDescent="0.2">
      <c r="A435">
        <v>37</v>
      </c>
      <c r="B435" t="s">
        <v>14</v>
      </c>
      <c r="D435">
        <v>36.000500000000002</v>
      </c>
      <c r="E435">
        <f>AVERAGE(D435,D436)</f>
        <v>35.627250000000004</v>
      </c>
      <c r="F435">
        <f>EXP((E435-26.933)/-1.624)</f>
        <v>4.7310778993209131E-3</v>
      </c>
      <c r="G435">
        <v>3.1808493433316421E-3</v>
      </c>
      <c r="I435" s="1">
        <f>(F435/G435)</f>
        <v>1.4873630872330317</v>
      </c>
    </row>
    <row r="436" spans="1:9" x14ac:dyDescent="0.2">
      <c r="A436">
        <v>38</v>
      </c>
      <c r="B436" t="s">
        <v>14</v>
      </c>
      <c r="D436">
        <v>35.253999999999998</v>
      </c>
      <c r="I436" s="1"/>
    </row>
    <row r="437" spans="1:9" x14ac:dyDescent="0.2">
      <c r="A437">
        <v>49</v>
      </c>
      <c r="B437" t="s">
        <v>15</v>
      </c>
      <c r="G437">
        <v>7.7294434213873446E-4</v>
      </c>
      <c r="I437" s="1">
        <f>(F437/G437)</f>
        <v>0</v>
      </c>
    </row>
    <row r="438" spans="1:9" x14ac:dyDescent="0.2">
      <c r="A438">
        <v>50</v>
      </c>
      <c r="B438" t="s">
        <v>15</v>
      </c>
      <c r="I438" s="1"/>
    </row>
    <row r="439" spans="1:9" x14ac:dyDescent="0.2">
      <c r="A439" t="s">
        <v>18</v>
      </c>
      <c r="I439" s="1"/>
    </row>
    <row r="440" spans="1:9" x14ac:dyDescent="0.2">
      <c r="A440" t="s">
        <v>1</v>
      </c>
      <c r="B440" t="s">
        <v>2</v>
      </c>
      <c r="D440" t="s">
        <v>3</v>
      </c>
      <c r="F440" t="s">
        <v>5</v>
      </c>
      <c r="I440" s="1"/>
    </row>
    <row r="441" spans="1:9" x14ac:dyDescent="0.2">
      <c r="A441" t="s">
        <v>16</v>
      </c>
      <c r="B441" t="s">
        <v>17</v>
      </c>
      <c r="D441">
        <v>3</v>
      </c>
      <c r="E441">
        <f>AVERAGE(D441,D442)</f>
        <v>3</v>
      </c>
      <c r="F441">
        <v>0.2</v>
      </c>
      <c r="I441" s="1"/>
    </row>
    <row r="442" spans="1:9" x14ac:dyDescent="0.2">
      <c r="A442" t="s">
        <v>8</v>
      </c>
      <c r="B442" t="s">
        <v>9</v>
      </c>
      <c r="D442" t="s">
        <v>10</v>
      </c>
      <c r="E442" t="s">
        <v>128</v>
      </c>
      <c r="F442" t="s">
        <v>137</v>
      </c>
      <c r="I442" s="1"/>
    </row>
    <row r="443" spans="1:9" x14ac:dyDescent="0.2">
      <c r="A443">
        <v>1</v>
      </c>
      <c r="B443" t="s">
        <v>11</v>
      </c>
      <c r="D443">
        <v>19.7317</v>
      </c>
      <c r="E443">
        <f>AVERAGE(D443,D444)</f>
        <v>19.396349999999998</v>
      </c>
      <c r="F443">
        <f>EXP((E443-22.267)/-1.565)</f>
        <v>6.26063207310695</v>
      </c>
      <c r="I443" s="1"/>
    </row>
    <row r="444" spans="1:9" x14ac:dyDescent="0.2">
      <c r="A444">
        <v>2</v>
      </c>
      <c r="B444" t="s">
        <v>11</v>
      </c>
      <c r="D444">
        <v>19.061</v>
      </c>
      <c r="I444" s="1"/>
    </row>
    <row r="445" spans="1:9" x14ac:dyDescent="0.2">
      <c r="A445">
        <v>13</v>
      </c>
      <c r="B445" t="s">
        <v>12</v>
      </c>
      <c r="D445">
        <v>24.110800000000001</v>
      </c>
      <c r="E445">
        <f>AVERAGE(D445,D446)</f>
        <v>23.39395</v>
      </c>
      <c r="F445">
        <f>EXP((E445-22.267)/-1.565)</f>
        <v>0.48670560462483531</v>
      </c>
      <c r="I445" s="1"/>
    </row>
    <row r="446" spans="1:9" x14ac:dyDescent="0.2">
      <c r="A446">
        <v>14</v>
      </c>
      <c r="B446" t="s">
        <v>12</v>
      </c>
      <c r="D446">
        <v>22.677099999999999</v>
      </c>
      <c r="I446" s="1"/>
    </row>
    <row r="447" spans="1:9" x14ac:dyDescent="0.2">
      <c r="A447">
        <v>25</v>
      </c>
      <c r="B447" t="s">
        <v>13</v>
      </c>
      <c r="D447">
        <v>27.455300000000001</v>
      </c>
      <c r="E447">
        <f>AVERAGE(D447,D448)</f>
        <v>27.241849999999999</v>
      </c>
      <c r="F447">
        <f>EXP((E447-22.267)/-1.565)</f>
        <v>4.1634842949768408E-2</v>
      </c>
      <c r="I447" s="1"/>
    </row>
    <row r="448" spans="1:9" x14ac:dyDescent="0.2">
      <c r="A448">
        <v>26</v>
      </c>
      <c r="B448" t="s">
        <v>13</v>
      </c>
      <c r="D448">
        <v>27.028400000000001</v>
      </c>
      <c r="I448" s="1"/>
    </row>
    <row r="449" spans="1:9" x14ac:dyDescent="0.2">
      <c r="A449">
        <v>37</v>
      </c>
      <c r="B449" t="s">
        <v>14</v>
      </c>
      <c r="D449">
        <v>31.398399999999999</v>
      </c>
      <c r="E449">
        <f>AVERAGE(D449,D450)</f>
        <v>31.2667</v>
      </c>
      <c r="F449">
        <f>EXP((E449-22.267)/-1.565)</f>
        <v>3.1808493433316421E-3</v>
      </c>
      <c r="I449" s="1"/>
    </row>
    <row r="450" spans="1:9" x14ac:dyDescent="0.2">
      <c r="A450">
        <v>38</v>
      </c>
      <c r="B450" t="s">
        <v>14</v>
      </c>
      <c r="D450">
        <v>31.135000000000002</v>
      </c>
      <c r="I450" s="1"/>
    </row>
    <row r="451" spans="1:9" x14ac:dyDescent="0.2">
      <c r="A451">
        <v>49</v>
      </c>
      <c r="B451" t="s">
        <v>15</v>
      </c>
      <c r="D451">
        <v>32.909100000000002</v>
      </c>
      <c r="E451">
        <f>AVERAGE(D451,D452)</f>
        <v>33.480699999999999</v>
      </c>
      <c r="F451">
        <f>EXP((E451-22.267)/-1.565)</f>
        <v>7.7294434213873446E-4</v>
      </c>
      <c r="I451" s="1"/>
    </row>
    <row r="452" spans="1:9" x14ac:dyDescent="0.2">
      <c r="A452">
        <v>50</v>
      </c>
      <c r="B452" t="s">
        <v>15</v>
      </c>
      <c r="D452">
        <v>34.052300000000002</v>
      </c>
      <c r="I452" s="1"/>
    </row>
    <row r="453" spans="1:9" x14ac:dyDescent="0.2">
      <c r="A453" t="s">
        <v>19</v>
      </c>
      <c r="I453" s="1"/>
    </row>
    <row r="454" spans="1:9" x14ac:dyDescent="0.2">
      <c r="A454" t="s">
        <v>1</v>
      </c>
      <c r="B454" t="s">
        <v>2</v>
      </c>
      <c r="D454" t="s">
        <v>3</v>
      </c>
      <c r="F454" t="s">
        <v>5</v>
      </c>
      <c r="I454" s="1"/>
    </row>
    <row r="455" spans="1:9" x14ac:dyDescent="0.2">
      <c r="A455" t="s">
        <v>6</v>
      </c>
      <c r="B455" t="s">
        <v>7</v>
      </c>
      <c r="D455">
        <v>3</v>
      </c>
      <c r="E455">
        <f>AVERAGE(D455,D456)</f>
        <v>3</v>
      </c>
      <c r="F455">
        <v>0.2</v>
      </c>
      <c r="I455" s="1"/>
    </row>
    <row r="456" spans="1:9" x14ac:dyDescent="0.2">
      <c r="A456" t="s">
        <v>8</v>
      </c>
      <c r="B456" t="s">
        <v>9</v>
      </c>
      <c r="D456" t="s">
        <v>10</v>
      </c>
      <c r="E456" t="s">
        <v>128</v>
      </c>
      <c r="F456" t="s">
        <v>135</v>
      </c>
      <c r="G456" t="s">
        <v>142</v>
      </c>
      <c r="I456" s="1" t="s">
        <v>138</v>
      </c>
    </row>
    <row r="457" spans="1:9" x14ac:dyDescent="0.2">
      <c r="A457">
        <v>1</v>
      </c>
      <c r="B457" t="s">
        <v>11</v>
      </c>
      <c r="D457">
        <v>26.309799999999999</v>
      </c>
      <c r="E457">
        <f>AVERAGE(D457,D458)</f>
        <v>26.725850000000001</v>
      </c>
      <c r="F457">
        <f>EXP((E457-29.076)/-1.538)</f>
        <v>4.6092074236632818</v>
      </c>
      <c r="G457">
        <v>4.6970664329502103</v>
      </c>
      <c r="I457" s="1">
        <f>(F457/G457)</f>
        <v>0.98129491874532748</v>
      </c>
    </row>
    <row r="458" spans="1:9" x14ac:dyDescent="0.2">
      <c r="A458">
        <v>2</v>
      </c>
      <c r="B458" t="s">
        <v>11</v>
      </c>
      <c r="D458">
        <v>27.1419</v>
      </c>
      <c r="I458" s="1"/>
    </row>
    <row r="459" spans="1:9" x14ac:dyDescent="0.2">
      <c r="A459">
        <v>13</v>
      </c>
      <c r="B459" t="s">
        <v>12</v>
      </c>
      <c r="D459">
        <v>30.115500000000001</v>
      </c>
      <c r="E459">
        <f>AVERAGE(D459,D460)</f>
        <v>29.862349999999999</v>
      </c>
      <c r="F459">
        <f>EXP((E459-29.076)/-1.538)</f>
        <v>0.59972690586962907</v>
      </c>
      <c r="G459">
        <v>0.65301956168952258</v>
      </c>
      <c r="I459" s="1">
        <f>(F459/G459)</f>
        <v>0.91839041439736924</v>
      </c>
    </row>
    <row r="460" spans="1:9" x14ac:dyDescent="0.2">
      <c r="A460">
        <v>14</v>
      </c>
      <c r="B460" t="s">
        <v>12</v>
      </c>
      <c r="D460">
        <v>29.609200000000001</v>
      </c>
      <c r="I460" s="1"/>
    </row>
    <row r="461" spans="1:9" x14ac:dyDescent="0.2">
      <c r="A461">
        <v>25</v>
      </c>
      <c r="B461" t="s">
        <v>13</v>
      </c>
      <c r="D461">
        <v>34.028599999999997</v>
      </c>
      <c r="E461">
        <f>AVERAGE(D461,D462)</f>
        <v>33.870199999999997</v>
      </c>
      <c r="F461">
        <f>EXP((E461-29.076)/-1.538)</f>
        <v>4.4282524988296823E-2</v>
      </c>
      <c r="G461">
        <v>3.7398307768654472E-2</v>
      </c>
      <c r="I461" s="1">
        <f>(F461/G461)</f>
        <v>1.1840783080942605</v>
      </c>
    </row>
    <row r="462" spans="1:9" x14ac:dyDescent="0.2">
      <c r="A462">
        <v>26</v>
      </c>
      <c r="B462" t="s">
        <v>13</v>
      </c>
      <c r="D462">
        <v>33.711799999999997</v>
      </c>
      <c r="I462" s="1"/>
    </row>
    <row r="463" spans="1:9" x14ac:dyDescent="0.2">
      <c r="A463">
        <v>37</v>
      </c>
      <c r="B463" t="s">
        <v>14</v>
      </c>
      <c r="D463">
        <v>36.8095</v>
      </c>
      <c r="E463">
        <f>AVERAGE(D463,D464)</f>
        <v>37.192799999999998</v>
      </c>
      <c r="F463">
        <f>EXP((E463-29.076)/-1.538)</f>
        <v>5.1051612000171049E-3</v>
      </c>
      <c r="G463">
        <v>5.1478960746322898E-3</v>
      </c>
      <c r="I463" s="1">
        <f>(F463/G463)</f>
        <v>0.99169857471952993</v>
      </c>
    </row>
    <row r="464" spans="1:9" x14ac:dyDescent="0.2">
      <c r="A464">
        <v>38</v>
      </c>
      <c r="B464" t="s">
        <v>14</v>
      </c>
      <c r="D464">
        <v>37.576099999999997</v>
      </c>
      <c r="I464" s="1"/>
    </row>
    <row r="465" spans="1:9" x14ac:dyDescent="0.2">
      <c r="A465">
        <v>49</v>
      </c>
      <c r="B465" t="s">
        <v>15</v>
      </c>
      <c r="E465">
        <f>AVERAGE(D465,D466)</f>
        <v>37.6434</v>
      </c>
      <c r="F465">
        <f>EXP((E465-29.076)/-1.538)</f>
        <v>3.808647482478781E-3</v>
      </c>
      <c r="G465">
        <v>5.2909869278845614E-4</v>
      </c>
      <c r="I465" s="1">
        <f>(F465/G465)</f>
        <v>7.1983687247580326</v>
      </c>
    </row>
    <row r="466" spans="1:9" x14ac:dyDescent="0.2">
      <c r="A466">
        <v>50</v>
      </c>
      <c r="B466" t="s">
        <v>15</v>
      </c>
      <c r="D466">
        <v>37.6434</v>
      </c>
      <c r="I466" s="1"/>
    </row>
    <row r="467" spans="1:9" x14ac:dyDescent="0.2">
      <c r="I467" s="1"/>
    </row>
    <row r="468" spans="1:9" x14ac:dyDescent="0.2">
      <c r="I468" s="1"/>
    </row>
    <row r="469" spans="1:9" x14ac:dyDescent="0.2">
      <c r="I469" s="1"/>
    </row>
    <row r="470" spans="1:9" x14ac:dyDescent="0.2">
      <c r="I470" s="1"/>
    </row>
    <row r="471" spans="1:9" x14ac:dyDescent="0.2">
      <c r="I471" s="1"/>
    </row>
    <row r="472" spans="1:9" x14ac:dyDescent="0.2">
      <c r="I472" s="1"/>
    </row>
    <row r="473" spans="1:9" x14ac:dyDescent="0.2">
      <c r="I473" s="1"/>
    </row>
    <row r="474" spans="1:9" x14ac:dyDescent="0.2">
      <c r="I474" s="1"/>
    </row>
    <row r="475" spans="1:9" x14ac:dyDescent="0.2">
      <c r="I475" s="1"/>
    </row>
    <row r="476" spans="1:9" x14ac:dyDescent="0.2">
      <c r="I476" s="1"/>
    </row>
    <row r="477" spans="1:9" x14ac:dyDescent="0.2">
      <c r="I477" s="1"/>
    </row>
    <row r="478" spans="1:9" x14ac:dyDescent="0.2">
      <c r="I478" s="1"/>
    </row>
    <row r="479" spans="1:9" x14ac:dyDescent="0.2">
      <c r="I479" s="1"/>
    </row>
    <row r="480" spans="1:9" x14ac:dyDescent="0.2">
      <c r="I480" s="1"/>
    </row>
    <row r="481" spans="9:9" x14ac:dyDescent="0.2">
      <c r="I481" s="1"/>
    </row>
    <row r="482" spans="9:9" x14ac:dyDescent="0.2">
      <c r="I482" s="1"/>
    </row>
    <row r="483" spans="9:9" x14ac:dyDescent="0.2">
      <c r="I483" s="1"/>
    </row>
    <row r="484" spans="9:9" x14ac:dyDescent="0.2">
      <c r="I484" s="1"/>
    </row>
    <row r="485" spans="9:9" x14ac:dyDescent="0.2">
      <c r="I485" s="1"/>
    </row>
    <row r="486" spans="9:9" x14ac:dyDescent="0.2">
      <c r="I486" s="1"/>
    </row>
    <row r="487" spans="9:9" x14ac:dyDescent="0.2">
      <c r="I487" s="1"/>
    </row>
    <row r="488" spans="9:9" x14ac:dyDescent="0.2">
      <c r="I488" s="1"/>
    </row>
    <row r="489" spans="9:9" x14ac:dyDescent="0.2">
      <c r="I489" s="1"/>
    </row>
    <row r="490" spans="9:9" x14ac:dyDescent="0.2">
      <c r="I490" s="1"/>
    </row>
    <row r="491" spans="9:9" x14ac:dyDescent="0.2">
      <c r="I491" s="1"/>
    </row>
    <row r="492" spans="9:9" x14ac:dyDescent="0.2">
      <c r="I492" s="1"/>
    </row>
    <row r="493" spans="9:9" x14ac:dyDescent="0.2">
      <c r="I493" s="1"/>
    </row>
    <row r="494" spans="9:9" x14ac:dyDescent="0.2">
      <c r="I494" s="1"/>
    </row>
    <row r="495" spans="9:9" x14ac:dyDescent="0.2">
      <c r="I495" s="1"/>
    </row>
    <row r="496" spans="9:9" x14ac:dyDescent="0.2">
      <c r="I496" s="1"/>
    </row>
    <row r="497" spans="1:9" x14ac:dyDescent="0.2">
      <c r="A497" t="s">
        <v>19</v>
      </c>
      <c r="I497" s="1"/>
    </row>
    <row r="498" spans="1:9" x14ac:dyDescent="0.2">
      <c r="A498" t="s">
        <v>1</v>
      </c>
      <c r="B498" t="s">
        <v>2</v>
      </c>
      <c r="D498" t="s">
        <v>3</v>
      </c>
      <c r="F498" t="s">
        <v>5</v>
      </c>
      <c r="I498" s="1"/>
    </row>
    <row r="499" spans="1:9" x14ac:dyDescent="0.2">
      <c r="A499" t="s">
        <v>16</v>
      </c>
      <c r="B499" t="s">
        <v>17</v>
      </c>
      <c r="D499">
        <v>3</v>
      </c>
      <c r="F499">
        <v>0.2</v>
      </c>
      <c r="I499" s="1"/>
    </row>
    <row r="500" spans="1:9" x14ac:dyDescent="0.2">
      <c r="A500" t="s">
        <v>8</v>
      </c>
      <c r="B500" t="s">
        <v>9</v>
      </c>
      <c r="D500" t="s">
        <v>10</v>
      </c>
      <c r="E500" t="s">
        <v>141</v>
      </c>
      <c r="F500" t="s">
        <v>142</v>
      </c>
      <c r="I500" s="1"/>
    </row>
    <row r="501" spans="1:9" x14ac:dyDescent="0.2">
      <c r="A501">
        <v>1</v>
      </c>
      <c r="B501" t="s">
        <v>11</v>
      </c>
      <c r="D501">
        <v>17.815100000000001</v>
      </c>
      <c r="E501">
        <f>AVERAGE(D501,D502)</f>
        <v>17.527850000000001</v>
      </c>
      <c r="F501">
        <f>EXP((E501-20.054)/-1.633)</f>
        <v>4.6970664329502103</v>
      </c>
      <c r="I501" s="1"/>
    </row>
    <row r="502" spans="1:9" x14ac:dyDescent="0.2">
      <c r="A502">
        <v>2</v>
      </c>
      <c r="B502" t="s">
        <v>11</v>
      </c>
      <c r="D502">
        <v>17.240600000000001</v>
      </c>
      <c r="I502" s="1"/>
    </row>
    <row r="503" spans="1:9" x14ac:dyDescent="0.2">
      <c r="A503">
        <v>13</v>
      </c>
      <c r="B503" t="s">
        <v>12</v>
      </c>
      <c r="D503">
        <v>20.805099999999999</v>
      </c>
      <c r="E503">
        <f>AVERAGE(D503,D504)</f>
        <v>20.7499</v>
      </c>
      <c r="F503">
        <f>EXP((E503-20.054)/-1.633)</f>
        <v>0.65301956168952258</v>
      </c>
      <c r="I503" s="1"/>
    </row>
    <row r="504" spans="1:9" x14ac:dyDescent="0.2">
      <c r="A504">
        <v>14</v>
      </c>
      <c r="B504" t="s">
        <v>12</v>
      </c>
      <c r="D504">
        <v>20.694700000000001</v>
      </c>
      <c r="I504" s="1"/>
    </row>
    <row r="505" spans="1:9" x14ac:dyDescent="0.2">
      <c r="A505">
        <v>25</v>
      </c>
      <c r="B505" t="s">
        <v>13</v>
      </c>
      <c r="D505">
        <v>25.749700000000001</v>
      </c>
      <c r="E505">
        <f>AVERAGE(D505,D506)</f>
        <v>25.420250000000003</v>
      </c>
      <c r="F505">
        <f>EXP((E505-20.054)/-1.633)</f>
        <v>3.7398307768654472E-2</v>
      </c>
      <c r="I505" s="1"/>
    </row>
    <row r="506" spans="1:9" x14ac:dyDescent="0.2">
      <c r="A506">
        <v>26</v>
      </c>
      <c r="B506" t="s">
        <v>13</v>
      </c>
      <c r="D506">
        <v>25.090800000000002</v>
      </c>
      <c r="I506" s="1"/>
    </row>
    <row r="507" spans="1:9" x14ac:dyDescent="0.2">
      <c r="A507">
        <v>37</v>
      </c>
      <c r="B507" t="s">
        <v>14</v>
      </c>
      <c r="D507">
        <v>29.289000000000001</v>
      </c>
      <c r="E507">
        <f>AVERAGE(D507,D508)</f>
        <v>28.658549999999998</v>
      </c>
      <c r="F507">
        <f>EXP((E507-20.054)/-1.633)</f>
        <v>5.1478960746322898E-3</v>
      </c>
      <c r="I507" s="1"/>
    </row>
    <row r="508" spans="1:9" x14ac:dyDescent="0.2">
      <c r="A508">
        <v>38</v>
      </c>
      <c r="B508" t="s">
        <v>14</v>
      </c>
      <c r="D508">
        <v>28.028099999999998</v>
      </c>
      <c r="I508" s="1"/>
    </row>
    <row r="509" spans="1:9" x14ac:dyDescent="0.2">
      <c r="A509">
        <v>49</v>
      </c>
      <c r="B509" t="s">
        <v>15</v>
      </c>
      <c r="D509">
        <v>33.196300000000001</v>
      </c>
      <c r="E509">
        <f>AVERAGE(D509,D510)</f>
        <v>32.373899999999999</v>
      </c>
      <c r="F509">
        <f>EXP((E509-20.054)/-1.633)</f>
        <v>5.2909869278845614E-4</v>
      </c>
      <c r="I509" s="1"/>
    </row>
    <row r="510" spans="1:9" x14ac:dyDescent="0.2">
      <c r="A510">
        <v>50</v>
      </c>
      <c r="B510" t="s">
        <v>15</v>
      </c>
      <c r="D510">
        <v>31.551500000000001</v>
      </c>
      <c r="I510" s="1"/>
    </row>
    <row r="511" spans="1:9" x14ac:dyDescent="0.2">
      <c r="I511" s="1"/>
    </row>
    <row r="512" spans="1:9" x14ac:dyDescent="0.2">
      <c r="I512" s="1"/>
    </row>
  </sheetData>
  <sortState ref="A1:I512">
    <sortCondition ref="C1:C5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Jennie OB TGFB1 Periphery Study</vt:lpstr>
      <vt:lpstr>group means</vt:lpstr>
      <vt:lpstr>graph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dcterms:created xsi:type="dcterms:W3CDTF">2014-12-07T19:48:09Z</dcterms:created>
  <dcterms:modified xsi:type="dcterms:W3CDTF">2017-10-30T17:49:39Z</dcterms:modified>
</cp:coreProperties>
</file>