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0" windowWidth="17475" windowHeight="7755" activeTab="1"/>
  </bookViews>
  <sheets>
    <sheet name="DRY WEIGHT (Fig 1)" sheetId="1" r:id="rId1"/>
    <sheet name="Dry Weight Zn + Cd (Fig 3)" sheetId="2" r:id="rId2"/>
    <sheet name="Cd + Zn (Table 2, Fig 4)" sheetId="3" r:id="rId3"/>
    <sheet name="Figure 4 TI% calc." sheetId="4" r:id="rId4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<sst xmlns="http://schemas.openxmlformats.org/spreadsheetml/2006/main" count="118" uniqueCount="46">
  <si>
    <t>Species</t>
  </si>
  <si>
    <t>Metal</t>
  </si>
  <si>
    <t>Conc. mg/l</t>
  </si>
  <si>
    <t>Conc.</t>
  </si>
  <si>
    <t>I</t>
  </si>
  <si>
    <t>II</t>
  </si>
  <si>
    <t>III</t>
  </si>
  <si>
    <t>IV</t>
  </si>
  <si>
    <t>Min</t>
  </si>
  <si>
    <t>Max</t>
  </si>
  <si>
    <t>Cd</t>
  </si>
  <si>
    <t>mg L-1</t>
  </si>
  <si>
    <t>Zn</t>
  </si>
  <si>
    <r>
      <rPr>
        <i/>
        <sz val="11"/>
        <color indexed="8"/>
        <rFont val="Calibri"/>
        <family val="2"/>
      </rPr>
      <t xml:space="preserve">Austroboletus occidentalis </t>
    </r>
    <r>
      <rPr>
        <sz val="11"/>
        <color theme="1"/>
        <rFont val="Calibri"/>
        <family val="2"/>
      </rPr>
      <t>(AB)</t>
    </r>
  </si>
  <si>
    <r>
      <t xml:space="preserve">Hebeloma cylindrosporum </t>
    </r>
    <r>
      <rPr>
        <sz val="11"/>
        <color theme="1"/>
        <rFont val="Calibri"/>
        <family val="2"/>
      </rPr>
      <t>(K)</t>
    </r>
  </si>
  <si>
    <r>
      <t xml:space="preserve">H. crustuliniforme </t>
    </r>
    <r>
      <rPr>
        <sz val="11"/>
        <color theme="1"/>
        <rFont val="Calibri"/>
        <family val="2"/>
      </rPr>
      <t>(M)</t>
    </r>
  </si>
  <si>
    <r>
      <t xml:space="preserve">H. subsaponaceum </t>
    </r>
    <r>
      <rPr>
        <sz val="11"/>
        <color theme="1"/>
        <rFont val="Calibri"/>
        <family val="2"/>
      </rPr>
      <t>(W)</t>
    </r>
  </si>
  <si>
    <r>
      <rPr>
        <i/>
        <sz val="11"/>
        <color indexed="8"/>
        <rFont val="Calibri"/>
        <family val="2"/>
      </rPr>
      <t xml:space="preserve">Scleroderma </t>
    </r>
    <r>
      <rPr>
        <sz val="11"/>
        <color theme="1"/>
        <rFont val="Calibri"/>
        <family val="2"/>
      </rPr>
      <t>sp. (Scl Hu)</t>
    </r>
  </si>
  <si>
    <t>Average</t>
  </si>
  <si>
    <t>Zn (mg L-1)</t>
  </si>
  <si>
    <t>Austroboletus occidentalis</t>
  </si>
  <si>
    <t>Hebeloma crustuliniforme</t>
  </si>
  <si>
    <t>Hebeloma subsaponaceum</t>
  </si>
  <si>
    <r>
      <rPr>
        <i/>
        <sz val="11"/>
        <color indexed="8"/>
        <rFont val="Calibri"/>
        <family val="2"/>
      </rPr>
      <t xml:space="preserve">Scleroderma </t>
    </r>
    <r>
      <rPr>
        <sz val="11"/>
        <color theme="1"/>
        <rFont val="Calibri"/>
        <family val="2"/>
      </rPr>
      <t>sp.</t>
    </r>
  </si>
  <si>
    <t>Cd concentrations (mg L-1)</t>
  </si>
  <si>
    <r>
      <t xml:space="preserve">Data for </t>
    </r>
    <r>
      <rPr>
        <b/>
        <i/>
        <sz val="11"/>
        <color indexed="8"/>
        <rFont val="Calibri"/>
        <family val="2"/>
      </rPr>
      <t xml:space="preserve">A. occidentalis </t>
    </r>
    <r>
      <rPr>
        <b/>
        <sz val="11"/>
        <color indexed="8"/>
        <rFont val="Calibri"/>
        <family val="2"/>
      </rPr>
      <t xml:space="preserve">and </t>
    </r>
    <r>
      <rPr>
        <b/>
        <i/>
        <sz val="11"/>
        <color indexed="8"/>
        <rFont val="Calibri"/>
        <family val="2"/>
      </rPr>
      <t xml:space="preserve">H. crustuliniforma </t>
    </r>
    <r>
      <rPr>
        <b/>
        <sz val="11"/>
        <color indexed="8"/>
        <rFont val="Calibri"/>
        <family val="2"/>
      </rPr>
      <t>were not reported in the manuscript .</t>
    </r>
  </si>
  <si>
    <t>Data reported in Figure 1</t>
  </si>
  <si>
    <t>Data reported in Figure 3</t>
  </si>
  <si>
    <t>Scleroderma sp.</t>
  </si>
  <si>
    <t>Dry weight (mg) in Liquid Medium</t>
  </si>
  <si>
    <t>Dry weight (mg) in Solid Medium</t>
  </si>
  <si>
    <t>Radial Growth (cm) in Solid Medium</t>
  </si>
  <si>
    <t>Zn (mg/L)</t>
  </si>
  <si>
    <t>Cd (mg/L)</t>
  </si>
  <si>
    <t>sd deviation</t>
  </si>
  <si>
    <t>st error</t>
  </si>
  <si>
    <t>Hebeloma</t>
  </si>
  <si>
    <t>st deviation</t>
  </si>
  <si>
    <t>Scleroderma</t>
  </si>
  <si>
    <t>LIQUID</t>
  </si>
  <si>
    <t>SOLID</t>
  </si>
  <si>
    <t>Biomass (mg)</t>
  </si>
  <si>
    <t>Highest biomass</t>
  </si>
  <si>
    <t>0 x 30 (Cd x Zn)</t>
  </si>
  <si>
    <t>1 x 30 (Cd x Zn)</t>
  </si>
  <si>
    <t>TI%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</si>
</sst>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00"/>
    <numFmt numFmtId="16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40" fillId="34" borderId="10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center" vertical="center"/>
    </xf>
    <xf numFmtId="0" fontId="40" fillId="11" borderId="10" xfId="0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2" fontId="23" fillId="4" borderId="0" xfId="0" applyNumberFormat="1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2" fontId="0" fillId="4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4" borderId="0" xfId="0" applyNumberForma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2" fontId="0" fillId="3" borderId="10" xfId="0" applyNumberForma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4" borderId="10" xfId="0" applyNumberFormat="1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42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0" fillId="0" borderId="16" xfId="0" applyFont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/>
    </xf>
    <xf numFmtId="0" fontId="6" fillId="0" borderId="0" xfId="55" applyNumberFormat="1" applyFont="1" applyFill="1" applyBorder="1" applyAlignment="1">
      <alignment horizontal="center" vertical="center"/>
      <protection/>
    </xf>
    <xf numFmtId="164" fontId="1" fillId="0" borderId="0" xfId="55" applyNumberFormat="1" applyFont="1" applyBorder="1" applyAlignment="1">
      <alignment horizontal="center" vertical="center"/>
      <protection/>
    </xf>
    <xf numFmtId="1" fontId="1" fillId="0" borderId="0" xfId="55" applyNumberFormat="1" applyFont="1" applyFill="1" applyBorder="1" applyAlignment="1">
      <alignment horizontal="center" vertical="center"/>
      <protection/>
    </xf>
    <xf numFmtId="0" fontId="1" fillId="0" borderId="0" xfId="55" applyNumberFormat="1" applyFont="1" applyBorder="1" applyAlignment="1">
      <alignment horizontal="center" vertical="center"/>
      <protection/>
    </xf>
    <xf numFmtId="164" fontId="0" fillId="0" borderId="18" xfId="0" applyNumberFormat="1" applyFont="1" applyBorder="1" applyAlignment="1">
      <alignment horizontal="center"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164" fontId="1" fillId="0" borderId="10" xfId="55" applyNumberFormat="1" applyFont="1" applyBorder="1" applyAlignment="1">
      <alignment horizontal="center" vertical="center"/>
      <protection/>
    </xf>
    <xf numFmtId="1" fontId="1" fillId="0" borderId="10" xfId="55" applyNumberFormat="1" applyFont="1" applyFill="1" applyBorder="1" applyAlignment="1">
      <alignment horizontal="center" vertical="center"/>
      <protection/>
    </xf>
    <xf numFmtId="0" fontId="1" fillId="0" borderId="10" xfId="55" applyNumberFormat="1" applyFont="1" applyBorder="1" applyAlignment="1">
      <alignment horizontal="center" vertical="center"/>
      <protection/>
    </xf>
    <xf numFmtId="0" fontId="7" fillId="14" borderId="10" xfId="55" applyNumberFormat="1" applyFont="1" applyFill="1" applyBorder="1" applyAlignment="1">
      <alignment horizontal="center" vertical="center"/>
      <protection/>
    </xf>
    <xf numFmtId="164" fontId="3" fillId="14" borderId="10" xfId="55" applyNumberFormat="1" applyFont="1" applyFill="1" applyBorder="1" applyAlignment="1">
      <alignment horizontal="center" vertical="center"/>
      <protection/>
    </xf>
    <xf numFmtId="1" fontId="3" fillId="14" borderId="10" xfId="55" applyNumberFormat="1" applyFont="1" applyFill="1" applyBorder="1" applyAlignment="1">
      <alignment horizontal="center" vertical="center"/>
      <protection/>
    </xf>
    <xf numFmtId="0" fontId="6" fillId="18" borderId="10" xfId="55" applyNumberFormat="1" applyFont="1" applyFill="1" applyBorder="1" applyAlignment="1">
      <alignment horizontal="center" vertical="center"/>
      <protection/>
    </xf>
    <xf numFmtId="164" fontId="0" fillId="18" borderId="18" xfId="0" applyNumberFormat="1" applyFont="1" applyFill="1" applyBorder="1" applyAlignment="1">
      <alignment horizontal="center" vertical="center"/>
    </xf>
    <xf numFmtId="1" fontId="1" fillId="18" borderId="10" xfId="55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7" fillId="15" borderId="0" xfId="55" applyNumberFormat="1" applyFont="1" applyFill="1" applyBorder="1" applyAlignment="1">
      <alignment horizontal="center" vertical="center"/>
      <protection/>
    </xf>
    <xf numFmtId="0" fontId="3" fillId="15" borderId="0" xfId="55" applyNumberFormat="1" applyFont="1" applyFill="1" applyBorder="1" applyAlignment="1">
      <alignment horizontal="center" vertical="center"/>
      <protection/>
    </xf>
    <xf numFmtId="1" fontId="3" fillId="15" borderId="0" xfId="55" applyNumberFormat="1" applyFont="1" applyFill="1" applyBorder="1" applyAlignment="1">
      <alignment horizontal="center" vertical="center"/>
      <protection/>
    </xf>
    <xf numFmtId="0" fontId="6" fillId="15" borderId="0" xfId="55" applyNumberFormat="1" applyFont="1" applyFill="1" applyBorder="1" applyAlignment="1">
      <alignment horizontal="center" vertical="center"/>
      <protection/>
    </xf>
    <xf numFmtId="164" fontId="0" fillId="15" borderId="18" xfId="0" applyNumberFormat="1" applyFont="1" applyFill="1" applyBorder="1" applyAlignment="1">
      <alignment horizontal="center" vertical="center"/>
    </xf>
    <xf numFmtId="1" fontId="1" fillId="15" borderId="0" xfId="55" applyNumberFormat="1" applyFont="1" applyFill="1" applyBorder="1" applyAlignment="1">
      <alignment horizontal="center" vertical="center"/>
      <protection/>
    </xf>
    <xf numFmtId="164" fontId="40" fillId="15" borderId="0" xfId="0" applyNumberFormat="1" applyFont="1" applyFill="1" applyBorder="1" applyAlignment="1">
      <alignment horizontal="center" vertical="center"/>
    </xf>
    <xf numFmtId="164" fontId="40" fillId="14" borderId="0" xfId="0" applyNumberFormat="1" applyFont="1" applyFill="1" applyBorder="1" applyAlignment="1">
      <alignment horizontal="center" vertical="center"/>
    </xf>
    <xf numFmtId="164" fontId="1" fillId="15" borderId="0" xfId="55" applyNumberFormat="1" applyFont="1" applyFill="1" applyBorder="1" applyAlignment="1">
      <alignment horizontal="center" vertical="center"/>
      <protection/>
    </xf>
    <xf numFmtId="0" fontId="6" fillId="14" borderId="0" xfId="55" applyNumberFormat="1" applyFont="1" applyFill="1" applyBorder="1" applyAlignment="1">
      <alignment horizontal="center" vertical="center"/>
      <protection/>
    </xf>
    <xf numFmtId="164" fontId="1" fillId="14" borderId="0" xfId="55" applyNumberFormat="1" applyFont="1" applyFill="1" applyBorder="1" applyAlignment="1">
      <alignment horizontal="center" vertical="center"/>
      <protection/>
    </xf>
    <xf numFmtId="1" fontId="1" fillId="14" borderId="0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40" fillId="0" borderId="0" xfId="0" applyNumberFormat="1" applyFont="1" applyFill="1" applyBorder="1" applyAlignment="1">
      <alignment horizontal="center" vertical="center"/>
    </xf>
    <xf numFmtId="1" fontId="3" fillId="0" borderId="0" xfId="55" applyNumberFormat="1" applyFont="1" applyFill="1" applyBorder="1" applyAlignment="1">
      <alignment horizontal="center" vertical="center"/>
      <protection/>
    </xf>
    <xf numFmtId="1" fontId="0" fillId="0" borderId="0" xfId="0" applyNumberForma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4" borderId="0" xfId="0" applyFont="1" applyFill="1" applyAlignment="1">
      <alignment horizontal="center"/>
    </xf>
    <xf numFmtId="0" fontId="42" fillId="9" borderId="0" xfId="0" applyFont="1" applyFill="1" applyAlignment="1">
      <alignment horizontal="center"/>
    </xf>
    <xf numFmtId="0" fontId="42" fillId="11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33" borderId="0" xfId="0" applyFont="1" applyFill="1" applyBorder="1" applyAlignment="1">
      <alignment horizontal="left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0" fillId="10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0" fillId="15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I62" sqref="I62"/>
    </sheetView>
  </sheetViews>
  <sheetFormatPr defaultColWidth="9.140625" defaultRowHeight="15"/>
  <cols>
    <col min="1" max="1" width="15.8515625" style="0" customWidth="1"/>
    <col min="3" max="3" width="11.421875" style="0" customWidth="1"/>
    <col min="9" max="9" width="12.421875" style="1" customWidth="1"/>
    <col min="10" max="11" width="11.8515625" style="0" customWidth="1"/>
  </cols>
  <sheetData>
    <row r="1" spans="1:2" ht="15">
      <c r="A1" s="22" t="s">
        <v>26</v>
      </c>
      <c r="B1" s="22"/>
    </row>
    <row r="3" spans="1:11" ht="15">
      <c r="A3" s="105" t="s">
        <v>0</v>
      </c>
      <c r="B3" s="105" t="s">
        <v>1</v>
      </c>
      <c r="C3" s="107" t="s">
        <v>2</v>
      </c>
      <c r="D3" s="105" t="s">
        <v>3</v>
      </c>
      <c r="E3" s="66" t="s">
        <v>4</v>
      </c>
      <c r="F3" s="66" t="s">
        <v>5</v>
      </c>
      <c r="G3" s="66" t="s">
        <v>6</v>
      </c>
      <c r="H3" s="66" t="s">
        <v>7</v>
      </c>
      <c r="I3" s="23" t="s">
        <v>18</v>
      </c>
      <c r="J3" s="66" t="s">
        <v>8</v>
      </c>
      <c r="K3" s="66" t="s">
        <v>9</v>
      </c>
    </row>
    <row r="4" spans="1:11" ht="15">
      <c r="A4" s="106"/>
      <c r="B4" s="106"/>
      <c r="C4" s="108"/>
      <c r="D4" s="106"/>
      <c r="E4" s="106" t="s">
        <v>11</v>
      </c>
      <c r="F4" s="106"/>
      <c r="G4" s="106"/>
      <c r="H4" s="106"/>
      <c r="I4" s="106"/>
      <c r="J4" s="106"/>
      <c r="K4" s="106"/>
    </row>
    <row r="5" spans="1:11" ht="15">
      <c r="A5" s="109" t="s">
        <v>13</v>
      </c>
      <c r="B5" s="112" t="s">
        <v>10</v>
      </c>
      <c r="C5" s="27">
        <v>0</v>
      </c>
      <c r="D5" s="28">
        <v>0</v>
      </c>
      <c r="E5" s="29">
        <v>5.75</v>
      </c>
      <c r="F5" s="29">
        <v>5.599999999999994</v>
      </c>
      <c r="G5" s="29">
        <v>6.720000000000027</v>
      </c>
      <c r="H5" s="29">
        <v>7.850000000000023</v>
      </c>
      <c r="I5" s="30">
        <f>AVERAGE(E5:H5)</f>
        <v>6.480000000000011</v>
      </c>
      <c r="J5" s="31">
        <f>MIN(E5:H5)</f>
        <v>5.599999999999994</v>
      </c>
      <c r="K5" s="31">
        <f>MAX(E5:H5)</f>
        <v>7.850000000000023</v>
      </c>
    </row>
    <row r="6" spans="1:11" ht="15">
      <c r="A6" s="110"/>
      <c r="B6" s="113"/>
      <c r="C6" s="32">
        <v>1</v>
      </c>
      <c r="D6" s="33">
        <v>1</v>
      </c>
      <c r="E6" s="25">
        <v>1.16</v>
      </c>
      <c r="F6" s="24">
        <v>1.009999999999991</v>
      </c>
      <c r="G6" s="24">
        <v>0.9499999999999886</v>
      </c>
      <c r="H6" s="24">
        <v>0.7400000000000091</v>
      </c>
      <c r="I6" s="34">
        <f aca="true" t="shared" si="0" ref="I6:I69">AVERAGE(E6:H6)</f>
        <v>0.9649999999999972</v>
      </c>
      <c r="J6" s="35">
        <f aca="true" t="shared" si="1" ref="J6:J69">MIN(E6:H6)</f>
        <v>0.7400000000000091</v>
      </c>
      <c r="K6" s="35">
        <f aca="true" t="shared" si="2" ref="K6:K69">MAX(E6:H6)</f>
        <v>1.16</v>
      </c>
    </row>
    <row r="7" spans="1:11" ht="15">
      <c r="A7" s="110"/>
      <c r="B7" s="113"/>
      <c r="C7" s="32">
        <v>3</v>
      </c>
      <c r="D7" s="33">
        <v>2</v>
      </c>
      <c r="E7" s="25">
        <v>1.34</v>
      </c>
      <c r="F7" s="24">
        <v>0.6200000000000045</v>
      </c>
      <c r="G7" s="24">
        <v>0.7599999999999909</v>
      </c>
      <c r="H7" s="24">
        <v>1.4299999999999784</v>
      </c>
      <c r="I7" s="34">
        <f t="shared" si="0"/>
        <v>1.0374999999999934</v>
      </c>
      <c r="J7" s="35">
        <f t="shared" si="1"/>
        <v>0.6200000000000045</v>
      </c>
      <c r="K7" s="35">
        <f t="shared" si="2"/>
        <v>1.4299999999999784</v>
      </c>
    </row>
    <row r="8" spans="1:11" ht="15">
      <c r="A8" s="110"/>
      <c r="B8" s="113"/>
      <c r="C8" s="32">
        <v>9</v>
      </c>
      <c r="D8" s="33">
        <v>3</v>
      </c>
      <c r="E8" s="24">
        <v>1</v>
      </c>
      <c r="F8" s="24">
        <v>1.2000000000000455</v>
      </c>
      <c r="G8" s="24">
        <v>0.9000000000000057</v>
      </c>
      <c r="H8" s="24">
        <v>0.960000000000008</v>
      </c>
      <c r="I8" s="34">
        <f t="shared" si="0"/>
        <v>1.0150000000000148</v>
      </c>
      <c r="J8" s="35">
        <f t="shared" si="1"/>
        <v>0.9000000000000057</v>
      </c>
      <c r="K8" s="35">
        <f t="shared" si="2"/>
        <v>1.2000000000000455</v>
      </c>
    </row>
    <row r="9" spans="1:11" ht="15">
      <c r="A9" s="110"/>
      <c r="B9" s="113"/>
      <c r="C9" s="32">
        <v>27</v>
      </c>
      <c r="D9" s="33">
        <v>4</v>
      </c>
      <c r="E9" s="24">
        <v>0.9799999999999898</v>
      </c>
      <c r="F9" s="24">
        <v>0.9900000000000091</v>
      </c>
      <c r="G9" s="24">
        <v>1</v>
      </c>
      <c r="H9" s="24">
        <v>0.960000000000008</v>
      </c>
      <c r="I9" s="34">
        <f t="shared" si="0"/>
        <v>0.9825000000000017</v>
      </c>
      <c r="J9" s="35">
        <f t="shared" si="1"/>
        <v>0.960000000000008</v>
      </c>
      <c r="K9" s="35">
        <f t="shared" si="2"/>
        <v>1</v>
      </c>
    </row>
    <row r="10" spans="1:11" ht="15">
      <c r="A10" s="110"/>
      <c r="B10" s="113"/>
      <c r="C10" s="32">
        <v>81</v>
      </c>
      <c r="D10" s="33">
        <v>5</v>
      </c>
      <c r="E10" s="24">
        <v>0.7199999999999989</v>
      </c>
      <c r="F10" s="24">
        <v>0.9300000000000068</v>
      </c>
      <c r="G10" s="24">
        <v>1.5</v>
      </c>
      <c r="H10" s="24">
        <v>0.8499999999999943</v>
      </c>
      <c r="I10" s="34">
        <f t="shared" si="0"/>
        <v>1</v>
      </c>
      <c r="J10" s="35">
        <f t="shared" si="1"/>
        <v>0.7199999999999989</v>
      </c>
      <c r="K10" s="35">
        <f t="shared" si="2"/>
        <v>1.5</v>
      </c>
    </row>
    <row r="11" spans="1:11" ht="15">
      <c r="A11" s="110"/>
      <c r="B11" s="114"/>
      <c r="C11" s="43">
        <v>243</v>
      </c>
      <c r="D11" s="44">
        <v>6</v>
      </c>
      <c r="E11" s="45">
        <v>1.1599999999999682</v>
      </c>
      <c r="F11" s="45">
        <v>1.289999999999992</v>
      </c>
      <c r="G11" s="45">
        <v>2.009999999999991</v>
      </c>
      <c r="H11" s="45">
        <v>1.049999999999983</v>
      </c>
      <c r="I11" s="41">
        <f t="shared" si="0"/>
        <v>1.3774999999999835</v>
      </c>
      <c r="J11" s="42">
        <f t="shared" si="1"/>
        <v>1.049999999999983</v>
      </c>
      <c r="K11" s="42">
        <f t="shared" si="2"/>
        <v>2.009999999999991</v>
      </c>
    </row>
    <row r="12" spans="1:11" ht="15">
      <c r="A12" s="110"/>
      <c r="B12" s="115" t="s">
        <v>12</v>
      </c>
      <c r="C12" s="36">
        <v>0</v>
      </c>
      <c r="D12" s="37">
        <v>0</v>
      </c>
      <c r="E12" s="26">
        <v>2.009999999999991</v>
      </c>
      <c r="F12" s="26">
        <v>3.6200000000000045</v>
      </c>
      <c r="G12" s="26">
        <v>2.069999999999993</v>
      </c>
      <c r="H12" s="26">
        <v>4.469999999999999</v>
      </c>
      <c r="I12" s="34">
        <f t="shared" si="0"/>
        <v>3.042499999999997</v>
      </c>
      <c r="J12" s="35">
        <f t="shared" si="1"/>
        <v>2.009999999999991</v>
      </c>
      <c r="K12" s="35">
        <f t="shared" si="2"/>
        <v>4.469999999999999</v>
      </c>
    </row>
    <row r="13" spans="1:11" ht="15">
      <c r="A13" s="110"/>
      <c r="B13" s="115"/>
      <c r="C13" s="36">
        <v>0.62</v>
      </c>
      <c r="D13" s="37">
        <v>1</v>
      </c>
      <c r="E13" s="26">
        <v>3.9799999999999898</v>
      </c>
      <c r="F13" s="26">
        <v>6.519999999999982</v>
      </c>
      <c r="G13" s="26">
        <v>5.3300000000000125</v>
      </c>
      <c r="H13" s="26">
        <v>6.3300000000000125</v>
      </c>
      <c r="I13" s="34">
        <f t="shared" si="0"/>
        <v>5.539999999999999</v>
      </c>
      <c r="J13" s="35">
        <f t="shared" si="1"/>
        <v>3.9799999999999898</v>
      </c>
      <c r="K13" s="35">
        <f t="shared" si="2"/>
        <v>6.519999999999982</v>
      </c>
    </row>
    <row r="14" spans="1:11" ht="15">
      <c r="A14" s="110"/>
      <c r="B14" s="115"/>
      <c r="C14" s="36">
        <v>30</v>
      </c>
      <c r="D14" s="37">
        <v>2</v>
      </c>
      <c r="E14" s="26">
        <v>1.8400000000000034</v>
      </c>
      <c r="F14" s="26">
        <v>1.7700000000000102</v>
      </c>
      <c r="G14" s="26">
        <v>1.8499999999999943</v>
      </c>
      <c r="H14" s="26">
        <v>1.9699999999999989</v>
      </c>
      <c r="I14" s="34">
        <f t="shared" si="0"/>
        <v>1.8575000000000017</v>
      </c>
      <c r="J14" s="35">
        <f t="shared" si="1"/>
        <v>1.7700000000000102</v>
      </c>
      <c r="K14" s="35">
        <f t="shared" si="2"/>
        <v>1.9699999999999989</v>
      </c>
    </row>
    <row r="15" spans="1:11" ht="15">
      <c r="A15" s="110"/>
      <c r="B15" s="115"/>
      <c r="C15" s="36">
        <v>90</v>
      </c>
      <c r="D15" s="37">
        <v>3</v>
      </c>
      <c r="E15" s="26">
        <v>1.799999999999983</v>
      </c>
      <c r="F15" s="26">
        <v>0.03999999999999204</v>
      </c>
      <c r="G15" s="26">
        <v>1.6800000000000068</v>
      </c>
      <c r="H15" s="26">
        <v>1.8899999999999864</v>
      </c>
      <c r="I15" s="34">
        <f t="shared" si="0"/>
        <v>1.352499999999992</v>
      </c>
      <c r="J15" s="35">
        <f t="shared" si="1"/>
        <v>0.03999999999999204</v>
      </c>
      <c r="K15" s="35">
        <f t="shared" si="2"/>
        <v>1.8899999999999864</v>
      </c>
    </row>
    <row r="16" spans="1:11" ht="15">
      <c r="A16" s="110"/>
      <c r="B16" s="115"/>
      <c r="C16" s="36">
        <v>270</v>
      </c>
      <c r="D16" s="37">
        <v>4</v>
      </c>
      <c r="E16" s="26">
        <v>0.7700000000000102</v>
      </c>
      <c r="F16" s="26">
        <v>0.9699999999999989</v>
      </c>
      <c r="G16" s="26">
        <v>1.2199999999999989</v>
      </c>
      <c r="H16" s="26">
        <v>1.25</v>
      </c>
      <c r="I16" s="34">
        <f t="shared" si="0"/>
        <v>1.052500000000002</v>
      </c>
      <c r="J16" s="35">
        <f t="shared" si="1"/>
        <v>0.7700000000000102</v>
      </c>
      <c r="K16" s="35">
        <f t="shared" si="2"/>
        <v>1.25</v>
      </c>
    </row>
    <row r="17" spans="1:11" ht="15">
      <c r="A17" s="110"/>
      <c r="B17" s="115"/>
      <c r="C17" s="36">
        <v>810</v>
      </c>
      <c r="D17" s="37">
        <v>5</v>
      </c>
      <c r="E17" s="26">
        <v>1.0699999999999932</v>
      </c>
      <c r="F17" s="26">
        <v>0.8799999999999955</v>
      </c>
      <c r="G17" s="26">
        <v>0.8799999999999955</v>
      </c>
      <c r="H17" s="26">
        <v>1</v>
      </c>
      <c r="I17" s="34">
        <f t="shared" si="0"/>
        <v>0.957499999999996</v>
      </c>
      <c r="J17" s="35">
        <f t="shared" si="1"/>
        <v>0.8799999999999955</v>
      </c>
      <c r="K17" s="35">
        <f t="shared" si="2"/>
        <v>1.0699999999999932</v>
      </c>
    </row>
    <row r="18" spans="1:11" ht="15">
      <c r="A18" s="111"/>
      <c r="B18" s="116"/>
      <c r="C18" s="38">
        <v>2430</v>
      </c>
      <c r="D18" s="39">
        <v>6</v>
      </c>
      <c r="E18" s="40">
        <v>1.1899999999999977</v>
      </c>
      <c r="F18" s="40">
        <v>1.25</v>
      </c>
      <c r="G18" s="40">
        <v>1.2300000000000182</v>
      </c>
      <c r="H18" s="40">
        <v>1.1200000000000045</v>
      </c>
      <c r="I18" s="41">
        <f t="shared" si="0"/>
        <v>1.1975000000000051</v>
      </c>
      <c r="J18" s="42">
        <f t="shared" si="1"/>
        <v>1.1200000000000045</v>
      </c>
      <c r="K18" s="42">
        <f t="shared" si="2"/>
        <v>1.25</v>
      </c>
    </row>
    <row r="19" spans="1:11" ht="15">
      <c r="A19" s="117" t="s">
        <v>14</v>
      </c>
      <c r="B19" s="112" t="s">
        <v>10</v>
      </c>
      <c r="C19" s="27">
        <v>0</v>
      </c>
      <c r="D19" s="28">
        <v>0</v>
      </c>
      <c r="E19" s="29">
        <v>9.04999999999998</v>
      </c>
      <c r="F19" s="29">
        <v>9.560000000000002</v>
      </c>
      <c r="G19" s="29">
        <v>9.54000000000002</v>
      </c>
      <c r="H19" s="29">
        <v>9.04000000000002</v>
      </c>
      <c r="I19" s="30">
        <f t="shared" si="0"/>
        <v>9.297500000000007</v>
      </c>
      <c r="J19" s="31">
        <f t="shared" si="1"/>
        <v>9.04000000000002</v>
      </c>
      <c r="K19" s="31">
        <f t="shared" si="2"/>
        <v>9.560000000000002</v>
      </c>
    </row>
    <row r="20" spans="1:11" ht="15">
      <c r="A20" s="118"/>
      <c r="B20" s="113"/>
      <c r="C20" s="32">
        <v>1</v>
      </c>
      <c r="D20" s="33">
        <v>1</v>
      </c>
      <c r="E20" s="24">
        <v>1.710000000000008</v>
      </c>
      <c r="F20" s="24">
        <v>1.0700000000000216</v>
      </c>
      <c r="G20" s="24">
        <v>1.1800000000000068</v>
      </c>
      <c r="H20" s="24">
        <v>1.259999999999991</v>
      </c>
      <c r="I20" s="34">
        <f t="shared" si="0"/>
        <v>1.3050000000000068</v>
      </c>
      <c r="J20" s="35">
        <f t="shared" si="1"/>
        <v>1.0700000000000216</v>
      </c>
      <c r="K20" s="35">
        <f t="shared" si="2"/>
        <v>1.710000000000008</v>
      </c>
    </row>
    <row r="21" spans="1:11" ht="15">
      <c r="A21" s="118"/>
      <c r="B21" s="113"/>
      <c r="C21" s="32">
        <v>3</v>
      </c>
      <c r="D21" s="33">
        <v>2</v>
      </c>
      <c r="E21" s="24">
        <v>1.5300000000000011</v>
      </c>
      <c r="F21" s="24">
        <v>1.299999999999983</v>
      </c>
      <c r="G21" s="24">
        <v>1.490000000000009</v>
      </c>
      <c r="H21" s="24">
        <v>1.1299999999999955</v>
      </c>
      <c r="I21" s="34">
        <f t="shared" si="0"/>
        <v>1.3624999999999972</v>
      </c>
      <c r="J21" s="35">
        <f t="shared" si="1"/>
        <v>1.1299999999999955</v>
      </c>
      <c r="K21" s="35">
        <f t="shared" si="2"/>
        <v>1.5300000000000011</v>
      </c>
    </row>
    <row r="22" spans="1:11" ht="15">
      <c r="A22" s="118"/>
      <c r="B22" s="113"/>
      <c r="C22" s="32">
        <v>9</v>
      </c>
      <c r="D22" s="33">
        <v>3</v>
      </c>
      <c r="E22" s="24">
        <v>1.0300000000000011</v>
      </c>
      <c r="F22" s="24">
        <v>1.1000000000000227</v>
      </c>
      <c r="G22" s="24">
        <v>1.170000000000016</v>
      </c>
      <c r="H22" s="24">
        <v>0.9699999999999989</v>
      </c>
      <c r="I22" s="34">
        <f t="shared" si="0"/>
        <v>1.0675000000000097</v>
      </c>
      <c r="J22" s="35">
        <f t="shared" si="1"/>
        <v>0.9699999999999989</v>
      </c>
      <c r="K22" s="35">
        <f t="shared" si="2"/>
        <v>1.170000000000016</v>
      </c>
    </row>
    <row r="23" spans="1:11" ht="15">
      <c r="A23" s="118"/>
      <c r="B23" s="113"/>
      <c r="C23" s="32">
        <v>27</v>
      </c>
      <c r="D23" s="33">
        <v>4</v>
      </c>
      <c r="E23" s="24">
        <v>0.7900000000000205</v>
      </c>
      <c r="F23" s="24">
        <v>0.9300000000000068</v>
      </c>
      <c r="G23" s="24">
        <v>0.8400000000000034</v>
      </c>
      <c r="H23" s="24">
        <v>0.5900000000000034</v>
      </c>
      <c r="I23" s="34">
        <f t="shared" si="0"/>
        <v>0.7875000000000085</v>
      </c>
      <c r="J23" s="35">
        <f t="shared" si="1"/>
        <v>0.5900000000000034</v>
      </c>
      <c r="K23" s="35">
        <f t="shared" si="2"/>
        <v>0.9300000000000068</v>
      </c>
    </row>
    <row r="24" spans="1:11" ht="15">
      <c r="A24" s="118"/>
      <c r="B24" s="113"/>
      <c r="C24" s="32">
        <v>81</v>
      </c>
      <c r="D24" s="33">
        <v>5</v>
      </c>
      <c r="E24" s="24">
        <v>0.7399999999999807</v>
      </c>
      <c r="F24" s="24">
        <v>1.039999999999992</v>
      </c>
      <c r="G24" s="24">
        <v>0.6799999999999784</v>
      </c>
      <c r="H24" s="24">
        <v>1.049999999999983</v>
      </c>
      <c r="I24" s="34">
        <f t="shared" si="0"/>
        <v>0.8774999999999835</v>
      </c>
      <c r="J24" s="35">
        <f t="shared" si="1"/>
        <v>0.6799999999999784</v>
      </c>
      <c r="K24" s="35">
        <f t="shared" si="2"/>
        <v>1.049999999999983</v>
      </c>
    </row>
    <row r="25" spans="1:11" ht="15">
      <c r="A25" s="118"/>
      <c r="B25" s="114"/>
      <c r="C25" s="43">
        <v>243</v>
      </c>
      <c r="D25" s="44">
        <v>6</v>
      </c>
      <c r="E25" s="45">
        <v>2.1000000000000227</v>
      </c>
      <c r="F25" s="45">
        <v>1.0300000000000011</v>
      </c>
      <c r="G25" s="45">
        <v>1.079999999999984</v>
      </c>
      <c r="H25" s="45">
        <v>0.8300000000000125</v>
      </c>
      <c r="I25" s="41">
        <f t="shared" si="0"/>
        <v>1.2600000000000051</v>
      </c>
      <c r="J25" s="42">
        <f t="shared" si="1"/>
        <v>0.8300000000000125</v>
      </c>
      <c r="K25" s="42">
        <f t="shared" si="2"/>
        <v>2.1000000000000227</v>
      </c>
    </row>
    <row r="26" spans="1:11" ht="15">
      <c r="A26" s="118"/>
      <c r="B26" s="115" t="s">
        <v>12</v>
      </c>
      <c r="C26" s="36">
        <v>0</v>
      </c>
      <c r="D26" s="37">
        <v>0</v>
      </c>
      <c r="E26" s="26">
        <v>5.890000000000015</v>
      </c>
      <c r="F26" s="26">
        <v>6.150000000000034</v>
      </c>
      <c r="G26" s="26">
        <v>6.02000000000001</v>
      </c>
      <c r="H26" s="26">
        <v>5.900000000000006</v>
      </c>
      <c r="I26" s="34">
        <f t="shared" si="0"/>
        <v>5.990000000000016</v>
      </c>
      <c r="J26" s="35">
        <f t="shared" si="1"/>
        <v>5.890000000000015</v>
      </c>
      <c r="K26" s="35">
        <f t="shared" si="2"/>
        <v>6.150000000000034</v>
      </c>
    </row>
    <row r="27" spans="1:11" ht="15">
      <c r="A27" s="118"/>
      <c r="B27" s="115"/>
      <c r="C27" s="36">
        <v>0.62</v>
      </c>
      <c r="D27" s="37">
        <v>1</v>
      </c>
      <c r="E27" s="26">
        <v>8.280000000000001</v>
      </c>
      <c r="F27" s="26">
        <v>8.600000000000023</v>
      </c>
      <c r="G27" s="26">
        <v>8.370000000000005</v>
      </c>
      <c r="H27" s="26">
        <v>8.640000000000015</v>
      </c>
      <c r="I27" s="34">
        <f t="shared" si="0"/>
        <v>8.47250000000001</v>
      </c>
      <c r="J27" s="35">
        <f t="shared" si="1"/>
        <v>8.280000000000001</v>
      </c>
      <c r="K27" s="35">
        <f t="shared" si="2"/>
        <v>8.640000000000015</v>
      </c>
    </row>
    <row r="28" spans="1:11" ht="15">
      <c r="A28" s="118"/>
      <c r="B28" s="115"/>
      <c r="C28" s="36">
        <v>30</v>
      </c>
      <c r="D28" s="37">
        <v>2</v>
      </c>
      <c r="E28" s="26">
        <v>8</v>
      </c>
      <c r="F28" s="26">
        <v>8.569999999999993</v>
      </c>
      <c r="G28" s="26">
        <v>8.879999999999995</v>
      </c>
      <c r="H28" s="26">
        <v>9.25</v>
      </c>
      <c r="I28" s="34">
        <f t="shared" si="0"/>
        <v>8.674999999999997</v>
      </c>
      <c r="J28" s="35">
        <f t="shared" si="1"/>
        <v>8</v>
      </c>
      <c r="K28" s="35">
        <f t="shared" si="2"/>
        <v>9.25</v>
      </c>
    </row>
    <row r="29" spans="1:11" ht="15">
      <c r="A29" s="118"/>
      <c r="B29" s="115"/>
      <c r="C29" s="36">
        <v>90</v>
      </c>
      <c r="D29" s="37">
        <v>3</v>
      </c>
      <c r="E29" s="26">
        <v>8.080000000000013</v>
      </c>
      <c r="F29" s="26">
        <v>7.519999999999982</v>
      </c>
      <c r="G29" s="26">
        <v>7.829999999999984</v>
      </c>
      <c r="H29" s="26">
        <v>7.889999999999986</v>
      </c>
      <c r="I29" s="34">
        <f t="shared" si="0"/>
        <v>7.829999999999991</v>
      </c>
      <c r="J29" s="35">
        <f t="shared" si="1"/>
        <v>7.519999999999982</v>
      </c>
      <c r="K29" s="35">
        <f t="shared" si="2"/>
        <v>8.080000000000013</v>
      </c>
    </row>
    <row r="30" spans="1:11" ht="15">
      <c r="A30" s="118"/>
      <c r="B30" s="115"/>
      <c r="C30" s="36">
        <v>270</v>
      </c>
      <c r="D30" s="37">
        <v>4</v>
      </c>
      <c r="E30" s="26">
        <v>1.7800000000000011</v>
      </c>
      <c r="F30" s="26">
        <v>1.0999999999999943</v>
      </c>
      <c r="G30" s="26">
        <v>1.9099999999999966</v>
      </c>
      <c r="H30" s="26">
        <v>3.609999999999985</v>
      </c>
      <c r="I30" s="34">
        <f t="shared" si="0"/>
        <v>2.0999999999999943</v>
      </c>
      <c r="J30" s="35">
        <f t="shared" si="1"/>
        <v>1.0999999999999943</v>
      </c>
      <c r="K30" s="35">
        <f t="shared" si="2"/>
        <v>3.609999999999985</v>
      </c>
    </row>
    <row r="31" spans="1:11" ht="15">
      <c r="A31" s="118"/>
      <c r="B31" s="115"/>
      <c r="C31" s="36">
        <v>810</v>
      </c>
      <c r="D31" s="37">
        <v>5</v>
      </c>
      <c r="E31" s="26">
        <v>0.9799999999999898</v>
      </c>
      <c r="F31" s="26">
        <v>0.8600000000000136</v>
      </c>
      <c r="G31" s="26">
        <v>0.9800000000000182</v>
      </c>
      <c r="H31" s="26">
        <v>0.700000000000017</v>
      </c>
      <c r="I31" s="34">
        <f t="shared" si="0"/>
        <v>0.8800000000000097</v>
      </c>
      <c r="J31" s="35">
        <f t="shared" si="1"/>
        <v>0.700000000000017</v>
      </c>
      <c r="K31" s="35">
        <f t="shared" si="2"/>
        <v>0.9800000000000182</v>
      </c>
    </row>
    <row r="32" spans="1:11" ht="15">
      <c r="A32" s="119"/>
      <c r="B32" s="116"/>
      <c r="C32" s="38">
        <v>2430</v>
      </c>
      <c r="D32" s="39">
        <v>6</v>
      </c>
      <c r="E32" s="40">
        <v>1.3100000000000023</v>
      </c>
      <c r="F32" s="40">
        <v>1.4399999999999977</v>
      </c>
      <c r="G32" s="40">
        <v>1.1499999999999773</v>
      </c>
      <c r="H32" s="40">
        <v>1.3100000000000023</v>
      </c>
      <c r="I32" s="41">
        <f t="shared" si="0"/>
        <v>1.3024999999999949</v>
      </c>
      <c r="J32" s="42">
        <f t="shared" si="1"/>
        <v>1.1499999999999773</v>
      </c>
      <c r="K32" s="42">
        <f t="shared" si="2"/>
        <v>1.4399999999999977</v>
      </c>
    </row>
    <row r="33" spans="1:11" ht="15">
      <c r="A33" s="117" t="s">
        <v>15</v>
      </c>
      <c r="B33" s="112" t="s">
        <v>10</v>
      </c>
      <c r="C33" s="27">
        <v>0</v>
      </c>
      <c r="D33" s="28">
        <v>0</v>
      </c>
      <c r="E33" s="29">
        <v>6.81</v>
      </c>
      <c r="F33" s="29">
        <v>5.449999999999989</v>
      </c>
      <c r="G33" s="29">
        <v>5.2099999999999795</v>
      </c>
      <c r="H33" s="29">
        <v>4.339999999999975</v>
      </c>
      <c r="I33" s="30">
        <f t="shared" si="0"/>
        <v>5.4524999999999855</v>
      </c>
      <c r="J33" s="31">
        <f t="shared" si="1"/>
        <v>4.339999999999975</v>
      </c>
      <c r="K33" s="31">
        <f t="shared" si="2"/>
        <v>6.81</v>
      </c>
    </row>
    <row r="34" spans="1:11" ht="15">
      <c r="A34" s="118"/>
      <c r="B34" s="113"/>
      <c r="C34" s="32">
        <v>1</v>
      </c>
      <c r="D34" s="33">
        <v>1</v>
      </c>
      <c r="E34" s="24">
        <v>3.2700000000000102</v>
      </c>
      <c r="F34" s="24">
        <v>4.719999999999999</v>
      </c>
      <c r="G34" s="24">
        <v>4.510000000000019</v>
      </c>
      <c r="H34" s="24">
        <v>2.8000000000000114</v>
      </c>
      <c r="I34" s="34">
        <f t="shared" si="0"/>
        <v>3.82500000000001</v>
      </c>
      <c r="J34" s="35">
        <f t="shared" si="1"/>
        <v>2.8000000000000114</v>
      </c>
      <c r="K34" s="35">
        <f t="shared" si="2"/>
        <v>4.719999999999999</v>
      </c>
    </row>
    <row r="35" spans="1:11" ht="15">
      <c r="A35" s="118"/>
      <c r="B35" s="113"/>
      <c r="C35" s="32">
        <v>3</v>
      </c>
      <c r="D35" s="33">
        <v>2</v>
      </c>
      <c r="E35" s="24">
        <v>3.3100000000000023</v>
      </c>
      <c r="F35" s="24">
        <v>2.5400000000000205</v>
      </c>
      <c r="G35" s="24">
        <v>3.049999999999983</v>
      </c>
      <c r="H35" s="24">
        <v>4.110000000000014</v>
      </c>
      <c r="I35" s="34">
        <f t="shared" si="0"/>
        <v>3.252500000000005</v>
      </c>
      <c r="J35" s="35">
        <f t="shared" si="1"/>
        <v>2.5400000000000205</v>
      </c>
      <c r="K35" s="35">
        <f t="shared" si="2"/>
        <v>4.110000000000014</v>
      </c>
    </row>
    <row r="36" spans="1:11" ht="15">
      <c r="A36" s="118"/>
      <c r="B36" s="113"/>
      <c r="C36" s="32">
        <v>9</v>
      </c>
      <c r="D36" s="33">
        <v>3</v>
      </c>
      <c r="E36" s="24">
        <v>2.1999999999999886</v>
      </c>
      <c r="F36" s="24">
        <v>2.6399999999999864</v>
      </c>
      <c r="G36" s="24">
        <v>3.6499999999999773</v>
      </c>
      <c r="H36" s="24">
        <v>2.780000000000001</v>
      </c>
      <c r="I36" s="34">
        <f t="shared" si="0"/>
        <v>2.8174999999999883</v>
      </c>
      <c r="J36" s="35">
        <f t="shared" si="1"/>
        <v>2.1999999999999886</v>
      </c>
      <c r="K36" s="35">
        <f t="shared" si="2"/>
        <v>3.6499999999999773</v>
      </c>
    </row>
    <row r="37" spans="1:11" ht="15">
      <c r="A37" s="118"/>
      <c r="B37" s="113"/>
      <c r="C37" s="32">
        <v>27</v>
      </c>
      <c r="D37" s="33">
        <v>4</v>
      </c>
      <c r="E37" s="24">
        <v>1.950000000000017</v>
      </c>
      <c r="F37" s="24">
        <v>2.5999999999999943</v>
      </c>
      <c r="G37" s="24">
        <v>1.670000000000016</v>
      </c>
      <c r="H37" s="24">
        <v>1.7699999999999818</v>
      </c>
      <c r="I37" s="34">
        <f t="shared" si="0"/>
        <v>1.9975000000000023</v>
      </c>
      <c r="J37" s="35">
        <f t="shared" si="1"/>
        <v>1.670000000000016</v>
      </c>
      <c r="K37" s="35">
        <f t="shared" si="2"/>
        <v>2.5999999999999943</v>
      </c>
    </row>
    <row r="38" spans="1:11" ht="15">
      <c r="A38" s="118"/>
      <c r="B38" s="113"/>
      <c r="C38" s="32">
        <v>81</v>
      </c>
      <c r="D38" s="33">
        <v>5</v>
      </c>
      <c r="E38" s="24">
        <v>0.960000000000008</v>
      </c>
      <c r="F38" s="24">
        <v>0.8700000000000045</v>
      </c>
      <c r="G38" s="24">
        <v>1.0500000000000114</v>
      </c>
      <c r="H38" s="24">
        <v>1.2199999999999989</v>
      </c>
      <c r="I38" s="34">
        <f t="shared" si="0"/>
        <v>1.0250000000000057</v>
      </c>
      <c r="J38" s="35">
        <f t="shared" si="1"/>
        <v>0.8700000000000045</v>
      </c>
      <c r="K38" s="35">
        <f t="shared" si="2"/>
        <v>1.2199999999999989</v>
      </c>
    </row>
    <row r="39" spans="1:11" ht="15">
      <c r="A39" s="118"/>
      <c r="B39" s="114"/>
      <c r="C39" s="43">
        <v>243</v>
      </c>
      <c r="D39" s="44">
        <v>6</v>
      </c>
      <c r="E39" s="45">
        <v>1.0800000000000125</v>
      </c>
      <c r="F39" s="45">
        <v>1.0600000000000023</v>
      </c>
      <c r="G39" s="45">
        <v>1.0500000000000114</v>
      </c>
      <c r="H39" s="45">
        <v>1.2099999999999795</v>
      </c>
      <c r="I39" s="41">
        <f t="shared" si="0"/>
        <v>1.1000000000000014</v>
      </c>
      <c r="J39" s="42">
        <f t="shared" si="1"/>
        <v>1.0500000000000114</v>
      </c>
      <c r="K39" s="42">
        <f t="shared" si="2"/>
        <v>1.2099999999999795</v>
      </c>
    </row>
    <row r="40" spans="1:11" ht="15">
      <c r="A40" s="118"/>
      <c r="B40" s="115" t="s">
        <v>12</v>
      </c>
      <c r="C40" s="36">
        <v>0</v>
      </c>
      <c r="D40" s="37">
        <v>0</v>
      </c>
      <c r="E40" s="26">
        <v>4.610000000000014</v>
      </c>
      <c r="F40" s="26">
        <v>3.930000000000007</v>
      </c>
      <c r="G40" s="26">
        <v>3.2900000000000205</v>
      </c>
      <c r="H40" s="26">
        <v>2.390000000000015</v>
      </c>
      <c r="I40" s="34">
        <f t="shared" si="0"/>
        <v>3.555000000000014</v>
      </c>
      <c r="J40" s="35">
        <f t="shared" si="1"/>
        <v>2.390000000000015</v>
      </c>
      <c r="K40" s="35">
        <f t="shared" si="2"/>
        <v>4.610000000000014</v>
      </c>
    </row>
    <row r="41" spans="1:11" ht="15">
      <c r="A41" s="118"/>
      <c r="B41" s="115"/>
      <c r="C41" s="36">
        <v>0.62</v>
      </c>
      <c r="D41" s="37">
        <v>1</v>
      </c>
      <c r="E41" s="26">
        <v>2.5900000000000034</v>
      </c>
      <c r="F41" s="26">
        <v>3.4499999999999886</v>
      </c>
      <c r="G41" s="26">
        <v>2.509999999999991</v>
      </c>
      <c r="H41" s="26">
        <v>3.1899999999999977</v>
      </c>
      <c r="I41" s="34">
        <f t="shared" si="0"/>
        <v>2.934999999999995</v>
      </c>
      <c r="J41" s="35">
        <f t="shared" si="1"/>
        <v>2.509999999999991</v>
      </c>
      <c r="K41" s="35">
        <f t="shared" si="2"/>
        <v>3.4499999999999886</v>
      </c>
    </row>
    <row r="42" spans="1:11" ht="15">
      <c r="A42" s="118"/>
      <c r="B42" s="115"/>
      <c r="C42" s="36">
        <v>30</v>
      </c>
      <c r="D42" s="37">
        <v>2</v>
      </c>
      <c r="E42" s="26">
        <v>2.4399999999999977</v>
      </c>
      <c r="F42" s="26">
        <v>2.079999999999984</v>
      </c>
      <c r="G42" s="26">
        <v>1.910000000000025</v>
      </c>
      <c r="H42" s="26">
        <v>2.2900000000000205</v>
      </c>
      <c r="I42" s="34">
        <f t="shared" si="0"/>
        <v>2.180000000000007</v>
      </c>
      <c r="J42" s="35">
        <f t="shared" si="1"/>
        <v>1.910000000000025</v>
      </c>
      <c r="K42" s="35">
        <f t="shared" si="2"/>
        <v>2.4399999999999977</v>
      </c>
    </row>
    <row r="43" spans="1:11" ht="15">
      <c r="A43" s="118"/>
      <c r="B43" s="115"/>
      <c r="C43" s="36">
        <v>90</v>
      </c>
      <c r="D43" s="37">
        <v>3</v>
      </c>
      <c r="E43" s="26">
        <v>2.079999999999984</v>
      </c>
      <c r="F43" s="26">
        <v>1.5600000000000023</v>
      </c>
      <c r="G43" s="26">
        <v>1.6999999999999886</v>
      </c>
      <c r="H43" s="26">
        <v>1.6199999999999761</v>
      </c>
      <c r="I43" s="34">
        <f t="shared" si="0"/>
        <v>1.7399999999999878</v>
      </c>
      <c r="J43" s="35">
        <f t="shared" si="1"/>
        <v>1.5600000000000023</v>
      </c>
      <c r="K43" s="35">
        <f t="shared" si="2"/>
        <v>2.079999999999984</v>
      </c>
    </row>
    <row r="44" spans="1:11" ht="15">
      <c r="A44" s="118"/>
      <c r="B44" s="115"/>
      <c r="C44" s="36">
        <v>270</v>
      </c>
      <c r="D44" s="37">
        <v>4</v>
      </c>
      <c r="E44" s="26">
        <v>0.9699999999999989</v>
      </c>
      <c r="F44" s="26">
        <v>0.7099999999999795</v>
      </c>
      <c r="G44" s="26">
        <v>0.9799999999999898</v>
      </c>
      <c r="H44" s="26">
        <v>1.259999999999991</v>
      </c>
      <c r="I44" s="34">
        <f t="shared" si="0"/>
        <v>0.9799999999999898</v>
      </c>
      <c r="J44" s="35">
        <f t="shared" si="1"/>
        <v>0.7099999999999795</v>
      </c>
      <c r="K44" s="35">
        <f t="shared" si="2"/>
        <v>1.259999999999991</v>
      </c>
    </row>
    <row r="45" spans="1:11" ht="15">
      <c r="A45" s="118"/>
      <c r="B45" s="115"/>
      <c r="C45" s="36">
        <v>810</v>
      </c>
      <c r="D45" s="37">
        <v>5</v>
      </c>
      <c r="E45" s="26">
        <v>1.0600000000000023</v>
      </c>
      <c r="F45" s="26">
        <v>0.9199999999999875</v>
      </c>
      <c r="G45" s="26">
        <v>1.079999999999984</v>
      </c>
      <c r="H45" s="26">
        <v>0.8400000000000034</v>
      </c>
      <c r="I45" s="34">
        <f t="shared" si="0"/>
        <v>0.9749999999999943</v>
      </c>
      <c r="J45" s="35">
        <f t="shared" si="1"/>
        <v>0.8400000000000034</v>
      </c>
      <c r="K45" s="35">
        <f t="shared" si="2"/>
        <v>1.079999999999984</v>
      </c>
    </row>
    <row r="46" spans="1:11" ht="15">
      <c r="A46" s="119"/>
      <c r="B46" s="116"/>
      <c r="C46" s="38">
        <v>2430</v>
      </c>
      <c r="D46" s="39">
        <v>6</v>
      </c>
      <c r="E46" s="40">
        <v>1.4300000000000068</v>
      </c>
      <c r="F46" s="40">
        <v>1.6200000000000045</v>
      </c>
      <c r="G46" s="40">
        <v>1.1999999999999886</v>
      </c>
      <c r="H46" s="40">
        <v>1.6500000000000057</v>
      </c>
      <c r="I46" s="41">
        <f t="shared" si="0"/>
        <v>1.4750000000000014</v>
      </c>
      <c r="J46" s="42">
        <f t="shared" si="1"/>
        <v>1.1999999999999886</v>
      </c>
      <c r="K46" s="42">
        <f t="shared" si="2"/>
        <v>1.6500000000000057</v>
      </c>
    </row>
    <row r="47" spans="1:11" ht="15">
      <c r="A47" s="117" t="s">
        <v>16</v>
      </c>
      <c r="B47" s="112" t="s">
        <v>10</v>
      </c>
      <c r="C47" s="27">
        <v>0</v>
      </c>
      <c r="D47" s="28">
        <v>0</v>
      </c>
      <c r="E47" s="29">
        <v>11.349999999999994</v>
      </c>
      <c r="F47" s="29">
        <v>11.900000000000034</v>
      </c>
      <c r="G47" s="29">
        <v>10.870000000000033</v>
      </c>
      <c r="H47" s="29">
        <v>10.880000000000024</v>
      </c>
      <c r="I47" s="30">
        <f t="shared" si="0"/>
        <v>11.250000000000021</v>
      </c>
      <c r="J47" s="31">
        <f t="shared" si="1"/>
        <v>10.870000000000033</v>
      </c>
      <c r="K47" s="31">
        <f t="shared" si="2"/>
        <v>11.900000000000034</v>
      </c>
    </row>
    <row r="48" spans="1:11" ht="15">
      <c r="A48" s="118"/>
      <c r="B48" s="113"/>
      <c r="C48" s="32">
        <v>1</v>
      </c>
      <c r="D48" s="33">
        <v>1</v>
      </c>
      <c r="E48" s="24">
        <v>6.599999999999966</v>
      </c>
      <c r="F48" s="24">
        <v>8.43</v>
      </c>
      <c r="G48" s="24">
        <v>6.1699999999999875</v>
      </c>
      <c r="H48" s="24">
        <v>6.430000000000007</v>
      </c>
      <c r="I48" s="34">
        <f t="shared" si="0"/>
        <v>6.90749999999999</v>
      </c>
      <c r="J48" s="35">
        <f t="shared" si="1"/>
        <v>6.1699999999999875</v>
      </c>
      <c r="K48" s="35">
        <f t="shared" si="2"/>
        <v>8.43</v>
      </c>
    </row>
    <row r="49" spans="1:11" ht="15">
      <c r="A49" s="118"/>
      <c r="B49" s="113"/>
      <c r="C49" s="32">
        <v>3</v>
      </c>
      <c r="D49" s="33">
        <v>2</v>
      </c>
      <c r="E49" s="24">
        <v>2.7900000000000205</v>
      </c>
      <c r="F49" s="24">
        <v>3.8799999999999955</v>
      </c>
      <c r="G49" s="24">
        <v>3.4799999999999898</v>
      </c>
      <c r="H49" s="24">
        <v>6.089999999999975</v>
      </c>
      <c r="I49" s="34">
        <f t="shared" si="0"/>
        <v>4.059999999999995</v>
      </c>
      <c r="J49" s="35">
        <f t="shared" si="1"/>
        <v>2.7900000000000205</v>
      </c>
      <c r="K49" s="35">
        <f t="shared" si="2"/>
        <v>6.089999999999975</v>
      </c>
    </row>
    <row r="50" spans="1:11" ht="15">
      <c r="A50" s="118"/>
      <c r="B50" s="113"/>
      <c r="C50" s="32">
        <v>9</v>
      </c>
      <c r="D50" s="33">
        <v>3</v>
      </c>
      <c r="E50" s="24">
        <v>2.180000000000007</v>
      </c>
      <c r="F50" s="24">
        <v>2.190000000000026</v>
      </c>
      <c r="G50" s="24">
        <v>1</v>
      </c>
      <c r="H50" s="24">
        <v>1.0699999999999932</v>
      </c>
      <c r="I50" s="34">
        <f t="shared" si="0"/>
        <v>1.6100000000000065</v>
      </c>
      <c r="J50" s="35">
        <f t="shared" si="1"/>
        <v>1</v>
      </c>
      <c r="K50" s="35">
        <f t="shared" si="2"/>
        <v>2.190000000000026</v>
      </c>
    </row>
    <row r="51" spans="1:11" ht="15">
      <c r="A51" s="118"/>
      <c r="B51" s="113"/>
      <c r="C51" s="32">
        <v>27</v>
      </c>
      <c r="D51" s="33">
        <v>4</v>
      </c>
      <c r="E51" s="24">
        <v>0.7600000000000193</v>
      </c>
      <c r="F51" s="24">
        <v>0.6800000000000068</v>
      </c>
      <c r="G51" s="24">
        <v>1.1899999999999977</v>
      </c>
      <c r="H51" s="24">
        <v>1.3000000000000114</v>
      </c>
      <c r="I51" s="34">
        <f t="shared" si="0"/>
        <v>0.9825000000000088</v>
      </c>
      <c r="J51" s="35">
        <f t="shared" si="1"/>
        <v>0.6800000000000068</v>
      </c>
      <c r="K51" s="35">
        <f t="shared" si="2"/>
        <v>1.3000000000000114</v>
      </c>
    </row>
    <row r="52" spans="1:11" ht="15">
      <c r="A52" s="118"/>
      <c r="B52" s="113"/>
      <c r="C52" s="32">
        <v>81</v>
      </c>
      <c r="D52" s="33">
        <v>5</v>
      </c>
      <c r="E52" s="24">
        <v>1.0699999999999932</v>
      </c>
      <c r="F52" s="24">
        <v>1.3599999999999852</v>
      </c>
      <c r="G52" s="24">
        <v>0.960000000000008</v>
      </c>
      <c r="H52" s="24">
        <v>1.1499999999999773</v>
      </c>
      <c r="I52" s="34">
        <f t="shared" si="0"/>
        <v>1.134999999999991</v>
      </c>
      <c r="J52" s="35">
        <f t="shared" si="1"/>
        <v>0.960000000000008</v>
      </c>
      <c r="K52" s="35">
        <f t="shared" si="2"/>
        <v>1.3599999999999852</v>
      </c>
    </row>
    <row r="53" spans="1:11" ht="15">
      <c r="A53" s="118"/>
      <c r="B53" s="114"/>
      <c r="C53" s="43">
        <v>243</v>
      </c>
      <c r="D53" s="44">
        <v>6</v>
      </c>
      <c r="E53" s="45">
        <v>1.0600000000000023</v>
      </c>
      <c r="F53" s="45">
        <v>0.8400000000000034</v>
      </c>
      <c r="G53" s="45">
        <v>1.0600000000000023</v>
      </c>
      <c r="H53" s="45">
        <v>1.039999999999992</v>
      </c>
      <c r="I53" s="41">
        <f t="shared" si="0"/>
        <v>1</v>
      </c>
      <c r="J53" s="42">
        <f t="shared" si="1"/>
        <v>0.8400000000000034</v>
      </c>
      <c r="K53" s="42">
        <f t="shared" si="2"/>
        <v>1.0600000000000023</v>
      </c>
    </row>
    <row r="54" spans="1:11" ht="15">
      <c r="A54" s="118"/>
      <c r="B54" s="115" t="s">
        <v>12</v>
      </c>
      <c r="C54" s="36">
        <v>0</v>
      </c>
      <c r="D54" s="37">
        <v>0</v>
      </c>
      <c r="E54" s="26">
        <v>9.030000000000001</v>
      </c>
      <c r="F54" s="26">
        <v>10.539999999999992</v>
      </c>
      <c r="G54" s="26">
        <v>5.819999999999993</v>
      </c>
      <c r="H54" s="26">
        <v>10.98999999999998</v>
      </c>
      <c r="I54" s="34">
        <f t="shared" si="0"/>
        <v>9.094999999999992</v>
      </c>
      <c r="J54" s="35">
        <f t="shared" si="1"/>
        <v>5.819999999999993</v>
      </c>
      <c r="K54" s="35">
        <f t="shared" si="2"/>
        <v>10.98999999999998</v>
      </c>
    </row>
    <row r="55" spans="1:11" ht="15">
      <c r="A55" s="118"/>
      <c r="B55" s="115"/>
      <c r="C55" s="36">
        <v>0.62</v>
      </c>
      <c r="D55" s="37">
        <v>1</v>
      </c>
      <c r="E55" s="26">
        <v>12.5</v>
      </c>
      <c r="F55" s="26">
        <v>12.110000000000014</v>
      </c>
      <c r="G55" s="26">
        <v>12.21999999999997</v>
      </c>
      <c r="H55" s="26">
        <v>11.57000000000005</v>
      </c>
      <c r="I55" s="34">
        <f t="shared" si="0"/>
        <v>12.100000000000009</v>
      </c>
      <c r="J55" s="35">
        <f t="shared" si="1"/>
        <v>11.57000000000005</v>
      </c>
      <c r="K55" s="35">
        <f t="shared" si="2"/>
        <v>12.5</v>
      </c>
    </row>
    <row r="56" spans="1:11" ht="15">
      <c r="A56" s="118"/>
      <c r="B56" s="115"/>
      <c r="C56" s="36">
        <v>30</v>
      </c>
      <c r="D56" s="37">
        <v>2</v>
      </c>
      <c r="E56" s="26">
        <v>12.449999999999989</v>
      </c>
      <c r="F56" s="26">
        <v>12.650000000000006</v>
      </c>
      <c r="G56" s="26">
        <v>13.349999999999966</v>
      </c>
      <c r="H56" s="26">
        <v>12.72999999999999</v>
      </c>
      <c r="I56" s="34">
        <f t="shared" si="0"/>
        <v>12.794999999999987</v>
      </c>
      <c r="J56" s="35">
        <f t="shared" si="1"/>
        <v>12.449999999999989</v>
      </c>
      <c r="K56" s="35">
        <f t="shared" si="2"/>
        <v>13.349999999999966</v>
      </c>
    </row>
    <row r="57" spans="1:11" ht="15">
      <c r="A57" s="118"/>
      <c r="B57" s="115"/>
      <c r="C57" s="36">
        <v>90</v>
      </c>
      <c r="D57" s="37">
        <v>3</v>
      </c>
      <c r="E57" s="26">
        <v>8.139999999999986</v>
      </c>
      <c r="F57" s="26">
        <v>8.099999999999994</v>
      </c>
      <c r="G57" s="26">
        <v>8.780000000000001</v>
      </c>
      <c r="H57" s="26">
        <v>10.87</v>
      </c>
      <c r="I57" s="34">
        <f t="shared" si="0"/>
        <v>8.972499999999995</v>
      </c>
      <c r="J57" s="35">
        <f t="shared" si="1"/>
        <v>8.099999999999994</v>
      </c>
      <c r="K57" s="35">
        <f t="shared" si="2"/>
        <v>10.87</v>
      </c>
    </row>
    <row r="58" spans="1:11" ht="15">
      <c r="A58" s="118"/>
      <c r="B58" s="115"/>
      <c r="C58" s="36">
        <v>270</v>
      </c>
      <c r="D58" s="37">
        <v>4</v>
      </c>
      <c r="E58" s="26">
        <v>2.469999999999999</v>
      </c>
      <c r="F58" s="26">
        <v>2.0200000000000102</v>
      </c>
      <c r="G58" s="26">
        <v>2.369999999999976</v>
      </c>
      <c r="H58" s="26">
        <v>2.730000000000018</v>
      </c>
      <c r="I58" s="34">
        <f t="shared" si="0"/>
        <v>2.397500000000001</v>
      </c>
      <c r="J58" s="35">
        <f t="shared" si="1"/>
        <v>2.0200000000000102</v>
      </c>
      <c r="K58" s="35">
        <f t="shared" si="2"/>
        <v>2.730000000000018</v>
      </c>
    </row>
    <row r="59" spans="1:11" ht="15">
      <c r="A59" s="118"/>
      <c r="B59" s="115"/>
      <c r="C59" s="36">
        <v>810</v>
      </c>
      <c r="D59" s="37">
        <v>5</v>
      </c>
      <c r="E59" s="26">
        <v>0.7599999999999909</v>
      </c>
      <c r="F59" s="26">
        <v>0.86</v>
      </c>
      <c r="G59" s="26">
        <v>0.8899999999999864</v>
      </c>
      <c r="H59" s="26">
        <v>0.9099999999999966</v>
      </c>
      <c r="I59" s="34">
        <f t="shared" si="0"/>
        <v>0.8549999999999934</v>
      </c>
      <c r="J59" s="35">
        <f t="shared" si="1"/>
        <v>0.7599999999999909</v>
      </c>
      <c r="K59" s="35">
        <f t="shared" si="2"/>
        <v>0.9099999999999966</v>
      </c>
    </row>
    <row r="60" spans="1:11" ht="15">
      <c r="A60" s="119"/>
      <c r="B60" s="116"/>
      <c r="C60" s="38">
        <v>2430</v>
      </c>
      <c r="D60" s="39">
        <v>6</v>
      </c>
      <c r="E60" s="40">
        <v>1.1599999999999966</v>
      </c>
      <c r="F60" s="40">
        <v>0.960000000000008</v>
      </c>
      <c r="G60" s="40">
        <v>1.1699999999999875</v>
      </c>
      <c r="H60" s="40">
        <v>1.4300000000000068</v>
      </c>
      <c r="I60" s="41">
        <f t="shared" si="0"/>
        <v>1.1799999999999997</v>
      </c>
      <c r="J60" s="42">
        <f t="shared" si="1"/>
        <v>0.960000000000008</v>
      </c>
      <c r="K60" s="42">
        <f t="shared" si="2"/>
        <v>1.4300000000000068</v>
      </c>
    </row>
    <row r="61" spans="1:11" ht="15">
      <c r="A61" s="109" t="s">
        <v>17</v>
      </c>
      <c r="B61" s="112" t="s">
        <v>10</v>
      </c>
      <c r="C61" s="27">
        <v>0</v>
      </c>
      <c r="D61" s="28">
        <v>0</v>
      </c>
      <c r="E61" s="29">
        <v>11.46999999999997</v>
      </c>
      <c r="F61" s="29">
        <v>9.859999999999985</v>
      </c>
      <c r="G61" s="29">
        <v>10.94</v>
      </c>
      <c r="H61" s="29">
        <v>12.650000000000006</v>
      </c>
      <c r="I61" s="30">
        <f t="shared" si="0"/>
        <v>11.22999999999999</v>
      </c>
      <c r="J61" s="31">
        <f t="shared" si="1"/>
        <v>9.859999999999985</v>
      </c>
      <c r="K61" s="31">
        <f t="shared" si="2"/>
        <v>12.650000000000006</v>
      </c>
    </row>
    <row r="62" spans="1:11" ht="15">
      <c r="A62" s="110"/>
      <c r="B62" s="113"/>
      <c r="C62" s="32">
        <v>1</v>
      </c>
      <c r="D62" s="33">
        <v>1</v>
      </c>
      <c r="E62" s="24">
        <v>7.579999999999984</v>
      </c>
      <c r="F62" s="24">
        <v>12.259999999999991</v>
      </c>
      <c r="G62" s="24">
        <v>12.009999999999991</v>
      </c>
      <c r="H62" s="24">
        <v>6.780000000000001</v>
      </c>
      <c r="I62" s="34">
        <f t="shared" si="0"/>
        <v>9.657499999999992</v>
      </c>
      <c r="J62" s="35">
        <f t="shared" si="1"/>
        <v>6.780000000000001</v>
      </c>
      <c r="K62" s="35">
        <f t="shared" si="2"/>
        <v>12.259999999999991</v>
      </c>
    </row>
    <row r="63" spans="1:11" ht="15">
      <c r="A63" s="110"/>
      <c r="B63" s="113"/>
      <c r="C63" s="32">
        <v>3</v>
      </c>
      <c r="D63" s="33">
        <v>2</v>
      </c>
      <c r="E63" s="24">
        <v>9.589999999999975</v>
      </c>
      <c r="F63" s="24">
        <v>8.180000000000007</v>
      </c>
      <c r="G63" s="24">
        <v>10.39</v>
      </c>
      <c r="H63" s="24">
        <v>10.819999999999993</v>
      </c>
      <c r="I63" s="34">
        <f t="shared" si="0"/>
        <v>9.744999999999994</v>
      </c>
      <c r="J63" s="35">
        <f t="shared" si="1"/>
        <v>8.180000000000007</v>
      </c>
      <c r="K63" s="35">
        <f t="shared" si="2"/>
        <v>10.819999999999993</v>
      </c>
    </row>
    <row r="64" spans="1:11" ht="15">
      <c r="A64" s="110"/>
      <c r="B64" s="113"/>
      <c r="C64" s="32">
        <v>9</v>
      </c>
      <c r="D64" s="33">
        <v>3</v>
      </c>
      <c r="E64" s="24">
        <v>0.8899999999999864</v>
      </c>
      <c r="F64" s="24">
        <v>1.5</v>
      </c>
      <c r="G64" s="24">
        <v>2.28</v>
      </c>
      <c r="H64" s="24">
        <v>1.7700000000000102</v>
      </c>
      <c r="I64" s="34">
        <f t="shared" si="0"/>
        <v>1.609999999999999</v>
      </c>
      <c r="J64" s="35">
        <f t="shared" si="1"/>
        <v>0.8899999999999864</v>
      </c>
      <c r="K64" s="35">
        <f t="shared" si="2"/>
        <v>2.28</v>
      </c>
    </row>
    <row r="65" spans="1:11" ht="15">
      <c r="A65" s="110"/>
      <c r="B65" s="113"/>
      <c r="C65" s="32">
        <v>27</v>
      </c>
      <c r="D65" s="33">
        <v>4</v>
      </c>
      <c r="E65" s="24">
        <v>0.7400000000000091</v>
      </c>
      <c r="F65" s="24">
        <v>0.8199999999999932</v>
      </c>
      <c r="G65" s="24">
        <v>0.7800000000000011</v>
      </c>
      <c r="H65" s="24">
        <v>0.9000000000000057</v>
      </c>
      <c r="I65" s="34">
        <f t="shared" si="0"/>
        <v>0.8100000000000023</v>
      </c>
      <c r="J65" s="35">
        <f t="shared" si="1"/>
        <v>0.7400000000000091</v>
      </c>
      <c r="K65" s="35">
        <f t="shared" si="2"/>
        <v>0.9000000000000057</v>
      </c>
    </row>
    <row r="66" spans="1:11" ht="15">
      <c r="A66" s="110"/>
      <c r="B66" s="113"/>
      <c r="C66" s="32">
        <v>81</v>
      </c>
      <c r="D66" s="33">
        <v>5</v>
      </c>
      <c r="E66" s="24">
        <v>1.079999999999984</v>
      </c>
      <c r="F66" s="24">
        <v>1.4000000000000057</v>
      </c>
      <c r="G66" s="24">
        <v>1.200000000000017</v>
      </c>
      <c r="H66" s="24">
        <v>1.1099999999999852</v>
      </c>
      <c r="I66" s="34">
        <f t="shared" si="0"/>
        <v>1.197499999999998</v>
      </c>
      <c r="J66" s="35">
        <f t="shared" si="1"/>
        <v>1.079999999999984</v>
      </c>
      <c r="K66" s="35">
        <f t="shared" si="2"/>
        <v>1.4000000000000057</v>
      </c>
    </row>
    <row r="67" spans="1:11" ht="15">
      <c r="A67" s="110"/>
      <c r="B67" s="114"/>
      <c r="C67" s="43">
        <v>243</v>
      </c>
      <c r="D67" s="44">
        <v>6</v>
      </c>
      <c r="E67" s="45">
        <v>0.9499999999999886</v>
      </c>
      <c r="F67" s="45">
        <v>0.950000000000017</v>
      </c>
      <c r="G67" s="45">
        <v>0.910000000000025</v>
      </c>
      <c r="H67" s="45">
        <v>0.8000000000000114</v>
      </c>
      <c r="I67" s="41">
        <f t="shared" si="0"/>
        <v>0.9025000000000105</v>
      </c>
      <c r="J67" s="42">
        <f t="shared" si="1"/>
        <v>0.8000000000000114</v>
      </c>
      <c r="K67" s="42">
        <f t="shared" si="2"/>
        <v>0.950000000000017</v>
      </c>
    </row>
    <row r="68" spans="1:11" ht="15">
      <c r="A68" s="110"/>
      <c r="B68" s="115" t="s">
        <v>12</v>
      </c>
      <c r="C68" s="36">
        <v>0</v>
      </c>
      <c r="D68" s="37">
        <v>0</v>
      </c>
      <c r="E68" s="26">
        <v>5.039999999999992</v>
      </c>
      <c r="F68" s="26">
        <v>4.689999999999998</v>
      </c>
      <c r="G68" s="26">
        <v>6.680000000000007</v>
      </c>
      <c r="H68" s="26">
        <v>7.079999999999984</v>
      </c>
      <c r="I68" s="34">
        <f t="shared" si="0"/>
        <v>5.872499999999995</v>
      </c>
      <c r="J68" s="35">
        <f t="shared" si="1"/>
        <v>4.689999999999998</v>
      </c>
      <c r="K68" s="35">
        <f t="shared" si="2"/>
        <v>7.079999999999984</v>
      </c>
    </row>
    <row r="69" spans="1:11" ht="15">
      <c r="A69" s="110"/>
      <c r="B69" s="115"/>
      <c r="C69" s="36">
        <v>0.62</v>
      </c>
      <c r="D69" s="37">
        <v>1</v>
      </c>
      <c r="E69" s="26">
        <v>11.550000000000011</v>
      </c>
      <c r="F69" s="26">
        <v>11.849999999999994</v>
      </c>
      <c r="G69" s="26">
        <v>11.75</v>
      </c>
      <c r="H69" s="26">
        <v>11.569999999999993</v>
      </c>
      <c r="I69" s="34">
        <f t="shared" si="0"/>
        <v>11.68</v>
      </c>
      <c r="J69" s="35">
        <f t="shared" si="1"/>
        <v>11.550000000000011</v>
      </c>
      <c r="K69" s="35">
        <f t="shared" si="2"/>
        <v>11.849999999999994</v>
      </c>
    </row>
    <row r="70" spans="1:11" ht="15">
      <c r="A70" s="110"/>
      <c r="B70" s="115"/>
      <c r="C70" s="36">
        <v>30</v>
      </c>
      <c r="D70" s="37">
        <v>2</v>
      </c>
      <c r="E70" s="26">
        <v>11.280000000000001</v>
      </c>
      <c r="F70" s="26">
        <v>10.920000000000016</v>
      </c>
      <c r="G70" s="26">
        <v>10.859999999999985</v>
      </c>
      <c r="H70" s="26">
        <v>11.769999999999982</v>
      </c>
      <c r="I70" s="34">
        <f>AVERAGE(E70:H70)</f>
        <v>11.207499999999996</v>
      </c>
      <c r="J70" s="35">
        <f>MIN(E70:H70)</f>
        <v>10.859999999999985</v>
      </c>
      <c r="K70" s="35">
        <f>MAX(E70:H70)</f>
        <v>11.769999999999982</v>
      </c>
    </row>
    <row r="71" spans="1:11" ht="15">
      <c r="A71" s="110"/>
      <c r="B71" s="115"/>
      <c r="C71" s="36">
        <v>90</v>
      </c>
      <c r="D71" s="37">
        <v>3</v>
      </c>
      <c r="E71" s="26">
        <v>9.799999999999983</v>
      </c>
      <c r="F71" s="26">
        <v>8.890000000000015</v>
      </c>
      <c r="G71" s="26">
        <v>9.640000000000015</v>
      </c>
      <c r="H71" s="26">
        <v>10.330000000000013</v>
      </c>
      <c r="I71" s="34">
        <f>AVERAGE(E71:H71)</f>
        <v>9.665000000000006</v>
      </c>
      <c r="J71" s="35">
        <f>MIN(E71:H71)</f>
        <v>8.890000000000015</v>
      </c>
      <c r="K71" s="35">
        <f>MAX(E71:H71)</f>
        <v>10.330000000000013</v>
      </c>
    </row>
    <row r="72" spans="1:11" ht="15">
      <c r="A72" s="110"/>
      <c r="B72" s="115"/>
      <c r="C72" s="36">
        <v>270</v>
      </c>
      <c r="D72" s="37">
        <v>4</v>
      </c>
      <c r="E72" s="26">
        <v>1.0300000000000011</v>
      </c>
      <c r="F72" s="26">
        <v>1.1500000000000057</v>
      </c>
      <c r="G72" s="26">
        <v>1.450000000000017</v>
      </c>
      <c r="H72" s="26">
        <v>1.2300000000000182</v>
      </c>
      <c r="I72" s="34">
        <f>AVERAGE(E72:H72)</f>
        <v>1.2150000000000105</v>
      </c>
      <c r="J72" s="35">
        <f>MIN(E72:H72)</f>
        <v>1.0300000000000011</v>
      </c>
      <c r="K72" s="35">
        <f>MAX(E72:H72)</f>
        <v>1.450000000000017</v>
      </c>
    </row>
    <row r="73" spans="1:11" ht="15">
      <c r="A73" s="110"/>
      <c r="B73" s="115"/>
      <c r="C73" s="36">
        <v>810</v>
      </c>
      <c r="D73" s="37">
        <v>5</v>
      </c>
      <c r="E73" s="26">
        <v>1.0800000000000125</v>
      </c>
      <c r="F73" s="26">
        <v>0.8600000000000136</v>
      </c>
      <c r="G73" s="26">
        <v>0.7299999999999898</v>
      </c>
      <c r="H73" s="26">
        <v>0.960000000000008</v>
      </c>
      <c r="I73" s="34">
        <f>AVERAGE(E73:H73)</f>
        <v>0.907500000000006</v>
      </c>
      <c r="J73" s="35">
        <f>MIN(E73:H73)</f>
        <v>0.7299999999999898</v>
      </c>
      <c r="K73" s="35">
        <f>MAX(E73:H73)</f>
        <v>1.0800000000000125</v>
      </c>
    </row>
    <row r="74" spans="1:11" ht="15">
      <c r="A74" s="111"/>
      <c r="B74" s="116"/>
      <c r="C74" s="38">
        <v>2430</v>
      </c>
      <c r="D74" s="39">
        <v>6</v>
      </c>
      <c r="E74" s="40">
        <v>0.8099999999999739</v>
      </c>
      <c r="F74" s="40">
        <v>1.2299999999999898</v>
      </c>
      <c r="G74" s="40">
        <v>1.0500000000000114</v>
      </c>
      <c r="H74" s="40">
        <v>1.3499999999999943</v>
      </c>
      <c r="I74" s="41">
        <f>AVERAGE(E74:H74)</f>
        <v>1.1099999999999923</v>
      </c>
      <c r="J74" s="42">
        <f>MIN(E74:H74)</f>
        <v>0.8099999999999739</v>
      </c>
      <c r="K74" s="42">
        <f>MAX(E74:H74)</f>
        <v>1.3499999999999943</v>
      </c>
    </row>
  </sheetData>
  <sheetProtection/>
  <mergeCells count="20">
    <mergeCell ref="A47:A60"/>
    <mergeCell ref="B47:B53"/>
    <mergeCell ref="B54:B60"/>
    <mergeCell ref="A61:A74"/>
    <mergeCell ref="B61:B67"/>
    <mergeCell ref="B68:B74"/>
    <mergeCell ref="A19:A32"/>
    <mergeCell ref="B19:B25"/>
    <mergeCell ref="B26:B32"/>
    <mergeCell ref="A33:A46"/>
    <mergeCell ref="B33:B39"/>
    <mergeCell ref="B40:B46"/>
    <mergeCell ref="A3:A4"/>
    <mergeCell ref="B3:B4"/>
    <mergeCell ref="C3:C4"/>
    <mergeCell ref="D3:D4"/>
    <mergeCell ref="E4:K4"/>
    <mergeCell ref="A5:A18"/>
    <mergeCell ref="B5:B11"/>
    <mergeCell ref="B12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H5" sqref="H5:H8"/>
    </sheetView>
  </sheetViews>
  <sheetFormatPr defaultColWidth="9.140625" defaultRowHeight="15"/>
  <cols>
    <col min="1" max="1" width="11.57421875" style="0" customWidth="1"/>
  </cols>
  <sheetData>
    <row r="1" spans="1:3" ht="15">
      <c r="A1" s="22" t="s">
        <v>27</v>
      </c>
      <c r="B1" s="2"/>
      <c r="C1" s="2"/>
    </row>
    <row r="2" spans="2:13" ht="15">
      <c r="B2" s="120" t="s">
        <v>20</v>
      </c>
      <c r="C2" s="120"/>
      <c r="D2" s="120"/>
      <c r="E2" s="121" t="s">
        <v>21</v>
      </c>
      <c r="F2" s="121"/>
      <c r="G2" s="121"/>
      <c r="H2" s="122" t="s">
        <v>22</v>
      </c>
      <c r="I2" s="122"/>
      <c r="J2" s="122"/>
      <c r="K2" s="123" t="s">
        <v>23</v>
      </c>
      <c r="L2" s="123"/>
      <c r="M2" s="123"/>
    </row>
    <row r="3" spans="1:13" ht="28.5" customHeight="1">
      <c r="A3" s="4" t="s">
        <v>19</v>
      </c>
      <c r="B3" s="124" t="s">
        <v>24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s="3" customFormat="1" ht="18" customHeight="1">
      <c r="A4" s="5"/>
      <c r="B4" s="17">
        <v>0</v>
      </c>
      <c r="C4" s="17">
        <v>1</v>
      </c>
      <c r="D4" s="17">
        <v>9</v>
      </c>
      <c r="E4" s="18">
        <v>0</v>
      </c>
      <c r="F4" s="18">
        <v>1</v>
      </c>
      <c r="G4" s="18">
        <v>9</v>
      </c>
      <c r="H4" s="19">
        <v>0</v>
      </c>
      <c r="I4" s="19">
        <v>1</v>
      </c>
      <c r="J4" s="19">
        <v>9</v>
      </c>
      <c r="K4" s="20">
        <v>0</v>
      </c>
      <c r="L4" s="20">
        <v>1</v>
      </c>
      <c r="M4" s="20">
        <v>9</v>
      </c>
    </row>
    <row r="5" spans="1:13" ht="15">
      <c r="A5" s="6">
        <v>0</v>
      </c>
      <c r="B5" s="9">
        <v>5.910000000000025</v>
      </c>
      <c r="C5" s="9">
        <v>1.0900000000000034</v>
      </c>
      <c r="D5" s="9">
        <v>0.9499999999999886</v>
      </c>
      <c r="E5" s="10">
        <v>2.980000000000018</v>
      </c>
      <c r="F5" s="10">
        <v>2.8400000000000034</v>
      </c>
      <c r="G5" s="10">
        <v>2.980000000000018</v>
      </c>
      <c r="H5" s="11">
        <v>8.229999999999961</v>
      </c>
      <c r="I5" s="11">
        <v>3.4799999999999898</v>
      </c>
      <c r="J5" s="11">
        <v>0.8599999999999852</v>
      </c>
      <c r="K5" s="12">
        <v>3.960000000000008</v>
      </c>
      <c r="L5" s="12">
        <v>4.650000000000006</v>
      </c>
      <c r="M5" s="12">
        <v>0.8200000000000216</v>
      </c>
    </row>
    <row r="6" spans="1:13" ht="15">
      <c r="A6" s="6">
        <v>0</v>
      </c>
      <c r="B6" s="9">
        <v>5.8300000000000125</v>
      </c>
      <c r="C6" s="9">
        <v>1.0999999999999943</v>
      </c>
      <c r="D6" s="9">
        <v>0.8700000000000045</v>
      </c>
      <c r="E6" s="10">
        <v>3.240000000000009</v>
      </c>
      <c r="F6" s="10">
        <v>3.1200000000000045</v>
      </c>
      <c r="G6" s="10">
        <v>3.25</v>
      </c>
      <c r="H6" s="11">
        <v>11.060000000000002</v>
      </c>
      <c r="I6" s="11">
        <v>2.490000000000009</v>
      </c>
      <c r="J6" s="11">
        <v>0.950000000000017</v>
      </c>
      <c r="K6" s="12">
        <v>3.299999999999983</v>
      </c>
      <c r="L6" s="12">
        <v>2.6000000000000227</v>
      </c>
      <c r="M6" s="12">
        <v>0.6899999999999977</v>
      </c>
    </row>
    <row r="7" spans="1:13" ht="15">
      <c r="A7" s="6">
        <v>0</v>
      </c>
      <c r="B7" s="9">
        <v>3.469999999999999</v>
      </c>
      <c r="C7" s="9">
        <v>0.9199999999999875</v>
      </c>
      <c r="D7" s="9">
        <v>0.8300000000000125</v>
      </c>
      <c r="E7" s="10">
        <v>3.530000000000001</v>
      </c>
      <c r="F7" s="10">
        <v>3.5200000000000102</v>
      </c>
      <c r="G7" s="10">
        <v>3.0800000000000125</v>
      </c>
      <c r="H7" s="11">
        <v>8.269999999999982</v>
      </c>
      <c r="I7" s="11">
        <v>2.0999999999999943</v>
      </c>
      <c r="J7" s="11">
        <v>0.7900000000000205</v>
      </c>
      <c r="K7" s="12">
        <v>4.900000000000006</v>
      </c>
      <c r="L7" s="12">
        <v>2.6699999999999875</v>
      </c>
      <c r="M7" s="12">
        <v>0.8100000000000023</v>
      </c>
    </row>
    <row r="8" spans="1:13" ht="15">
      <c r="A8" s="7">
        <v>0</v>
      </c>
      <c r="B8" s="13">
        <v>6.3300000000000125</v>
      </c>
      <c r="C8" s="13">
        <v>1.1599999999999966</v>
      </c>
      <c r="D8" s="13">
        <v>0.7599999999999909</v>
      </c>
      <c r="E8" s="14">
        <v>4.349999999999994</v>
      </c>
      <c r="F8" s="14">
        <v>3.299999999999983</v>
      </c>
      <c r="G8" s="14">
        <v>2.530000000000001</v>
      </c>
      <c r="H8" s="15">
        <v>10.199999999999989</v>
      </c>
      <c r="I8" s="15">
        <v>1.9499999999999886</v>
      </c>
      <c r="J8" s="15">
        <v>0.8899999999999864</v>
      </c>
      <c r="K8" s="16">
        <v>3.660000000000025</v>
      </c>
      <c r="L8" s="16">
        <v>3.5600000000000023</v>
      </c>
      <c r="M8" s="16">
        <v>0.7299999999999898</v>
      </c>
    </row>
    <row r="9" spans="1:13" ht="15">
      <c r="A9" s="8">
        <v>1</v>
      </c>
      <c r="B9" s="9">
        <v>3.6399999999999864</v>
      </c>
      <c r="C9" s="9">
        <v>0.21000000000000796</v>
      </c>
      <c r="D9" s="9">
        <v>0.7399999999999807</v>
      </c>
      <c r="E9" s="10">
        <v>2.9599999999999795</v>
      </c>
      <c r="F9" s="10">
        <v>3.7700000000000102</v>
      </c>
      <c r="G9" s="10">
        <v>2.6500000000000057</v>
      </c>
      <c r="H9" s="11">
        <v>12.009999999999991</v>
      </c>
      <c r="I9" s="11">
        <v>2.089999999999975</v>
      </c>
      <c r="J9" s="11">
        <v>0.9900000000000091</v>
      </c>
      <c r="K9" s="12">
        <v>2.9000000000000057</v>
      </c>
      <c r="L9" s="12">
        <v>3.069999999999993</v>
      </c>
      <c r="M9" s="12">
        <v>0.8500000000000227</v>
      </c>
    </row>
    <row r="10" spans="1:13" ht="15">
      <c r="A10" s="8">
        <v>1</v>
      </c>
      <c r="B10" s="9">
        <v>2.8100000000000023</v>
      </c>
      <c r="C10" s="9">
        <v>0.8400000000000034</v>
      </c>
      <c r="D10" s="9">
        <v>0.789999999999992</v>
      </c>
      <c r="E10" s="10">
        <v>3.809999999999974</v>
      </c>
      <c r="F10" s="10">
        <v>2.6599999999999966</v>
      </c>
      <c r="G10" s="10">
        <v>2.7299999999999898</v>
      </c>
      <c r="H10" s="11">
        <v>11.449999999999989</v>
      </c>
      <c r="I10" s="11">
        <v>4.610000000000014</v>
      </c>
      <c r="J10" s="11">
        <v>0.7600000000000193</v>
      </c>
      <c r="K10" s="12">
        <v>2.630000000000024</v>
      </c>
      <c r="L10" s="12">
        <v>3.3500000000000227</v>
      </c>
      <c r="M10" s="12">
        <v>0.8499999999999943</v>
      </c>
    </row>
    <row r="11" spans="1:13" ht="15">
      <c r="A11" s="8">
        <v>1</v>
      </c>
      <c r="B11" s="9">
        <v>6.280000000000001</v>
      </c>
      <c r="C11" s="9">
        <v>0.950000000000017</v>
      </c>
      <c r="D11" s="9">
        <v>1.0300000000000011</v>
      </c>
      <c r="E11" s="10">
        <v>3.6299999999999955</v>
      </c>
      <c r="F11" s="10">
        <v>2.8000000000000114</v>
      </c>
      <c r="G11" s="10">
        <v>3.109999999999985</v>
      </c>
      <c r="H11" s="11">
        <v>12.390000000000015</v>
      </c>
      <c r="I11" s="11">
        <v>2.369999999999976</v>
      </c>
      <c r="J11" s="11">
        <v>0.8900000000000148</v>
      </c>
      <c r="K11" s="12">
        <v>6.52000000000001</v>
      </c>
      <c r="L11" s="12">
        <v>4.3700000000000045</v>
      </c>
      <c r="M11" s="12">
        <v>0.7700000000000102</v>
      </c>
    </row>
    <row r="12" spans="1:13" ht="15">
      <c r="A12" s="7">
        <v>1</v>
      </c>
      <c r="B12" s="13">
        <v>6.650000000000006</v>
      </c>
      <c r="C12" s="13">
        <v>0.9200000000000159</v>
      </c>
      <c r="D12" s="13">
        <v>0.7800000000000011</v>
      </c>
      <c r="E12" s="14">
        <v>4.299999999999983</v>
      </c>
      <c r="F12" s="14">
        <v>2.6200000000000045</v>
      </c>
      <c r="G12" s="14">
        <v>3.0800000000000125</v>
      </c>
      <c r="H12" s="15">
        <v>12.990000000000009</v>
      </c>
      <c r="I12" s="15">
        <v>1.3499999999999943</v>
      </c>
      <c r="J12" s="15">
        <v>0.9699999999999989</v>
      </c>
      <c r="K12" s="16">
        <v>2.789999999999992</v>
      </c>
      <c r="L12" s="16">
        <v>3.319999999999993</v>
      </c>
      <c r="M12" s="16">
        <v>0.7699999999999818</v>
      </c>
    </row>
    <row r="13" spans="1:13" ht="15">
      <c r="A13" s="6">
        <v>9</v>
      </c>
      <c r="B13" s="9">
        <v>4.52000000000001</v>
      </c>
      <c r="C13" s="9">
        <v>0.8299999999999841</v>
      </c>
      <c r="D13" s="9">
        <v>0.5300000000000011</v>
      </c>
      <c r="E13" s="10">
        <v>4.840000000000003</v>
      </c>
      <c r="F13" s="10">
        <v>3.8600000000000136</v>
      </c>
      <c r="G13" s="10">
        <v>2.7600000000000193</v>
      </c>
      <c r="H13" s="11">
        <v>12.359999999999957</v>
      </c>
      <c r="I13" s="11">
        <v>1.7900000000000205</v>
      </c>
      <c r="J13" s="11">
        <v>1.1400000000000148</v>
      </c>
      <c r="K13" s="12">
        <v>7.839999999999975</v>
      </c>
      <c r="L13" s="12">
        <v>3.5900000000000034</v>
      </c>
      <c r="M13" s="12">
        <v>0.9099999999999966</v>
      </c>
    </row>
    <row r="14" spans="1:13" ht="15">
      <c r="A14" s="6">
        <v>9</v>
      </c>
      <c r="B14" s="9">
        <v>3.5900000000000034</v>
      </c>
      <c r="C14" s="9">
        <v>1.009999999999991</v>
      </c>
      <c r="D14" s="9">
        <v>0.8099999999999739</v>
      </c>
      <c r="E14" s="10">
        <v>3.8799999999999955</v>
      </c>
      <c r="F14" s="10">
        <v>2.740000000000009</v>
      </c>
      <c r="G14" s="10">
        <v>2.5900000000000034</v>
      </c>
      <c r="H14" s="11">
        <v>12.75</v>
      </c>
      <c r="I14" s="11">
        <v>2.069999999999993</v>
      </c>
      <c r="J14" s="11">
        <v>0.9900000000000091</v>
      </c>
      <c r="K14" s="12">
        <v>4.850000000000023</v>
      </c>
      <c r="L14" s="12">
        <v>3.549999999999983</v>
      </c>
      <c r="M14" s="12">
        <v>0.9299999999999784</v>
      </c>
    </row>
    <row r="15" spans="1:13" ht="15">
      <c r="A15" s="6">
        <v>9</v>
      </c>
      <c r="B15" s="9">
        <v>4.739999999999981</v>
      </c>
      <c r="C15" s="9">
        <v>0.9699999999999989</v>
      </c>
      <c r="D15" s="9">
        <v>0.8700000000000045</v>
      </c>
      <c r="E15" s="10">
        <v>2.369999999999976</v>
      </c>
      <c r="F15" s="10">
        <v>2.969999999999999</v>
      </c>
      <c r="G15" s="10">
        <v>3.200000000000017</v>
      </c>
      <c r="H15" s="11">
        <v>12.439999999999998</v>
      </c>
      <c r="I15" s="11">
        <v>1.5700000000000216</v>
      </c>
      <c r="J15" s="11">
        <v>1</v>
      </c>
      <c r="K15" s="12">
        <v>7.100000000000023</v>
      </c>
      <c r="L15" s="12">
        <v>2.930000000000007</v>
      </c>
      <c r="M15" s="12">
        <v>0.9000000000000341</v>
      </c>
    </row>
    <row r="16" spans="1:13" ht="15">
      <c r="A16" s="7">
        <v>9</v>
      </c>
      <c r="B16" s="13">
        <v>3.0700000000000216</v>
      </c>
      <c r="C16" s="13">
        <v>0.7300000000000182</v>
      </c>
      <c r="D16" s="13">
        <v>0.8700000000000045</v>
      </c>
      <c r="E16" s="14">
        <v>2.25</v>
      </c>
      <c r="F16" s="14">
        <v>2.5999999999999943</v>
      </c>
      <c r="G16" s="14">
        <v>3.2299999999999898</v>
      </c>
      <c r="H16" s="15">
        <v>11.779999999999973</v>
      </c>
      <c r="I16" s="15">
        <v>2.160000000000025</v>
      </c>
      <c r="J16" s="15">
        <v>1.0700000000000216</v>
      </c>
      <c r="K16" s="16">
        <v>4.77000000000001</v>
      </c>
      <c r="L16" s="16">
        <v>3.9499999999999886</v>
      </c>
      <c r="M16" s="16">
        <v>0.8199999999999932</v>
      </c>
    </row>
    <row r="17" spans="1:13" ht="15">
      <c r="A17" s="6">
        <v>30</v>
      </c>
      <c r="B17" s="9">
        <v>6.319999999999993</v>
      </c>
      <c r="C17" s="9">
        <v>0.960000000000008</v>
      </c>
      <c r="D17" s="9">
        <v>0.8100000000000023</v>
      </c>
      <c r="E17" s="10">
        <v>2.3700000000000045</v>
      </c>
      <c r="F17" s="10">
        <v>2.6200000000000045</v>
      </c>
      <c r="G17" s="10">
        <v>2.5999999999999943</v>
      </c>
      <c r="H17" s="11">
        <v>12.22999999999999</v>
      </c>
      <c r="I17" s="11">
        <v>3.839999999999975</v>
      </c>
      <c r="J17" s="11">
        <v>1.0900000000000034</v>
      </c>
      <c r="K17" s="12">
        <v>5.25</v>
      </c>
      <c r="L17" s="12">
        <v>3.650000000000034</v>
      </c>
      <c r="M17" s="12">
        <v>0.9599999999999795</v>
      </c>
    </row>
    <row r="18" spans="1:13" ht="15">
      <c r="A18" s="6">
        <v>30</v>
      </c>
      <c r="B18" s="9">
        <v>1.9899999999999807</v>
      </c>
      <c r="C18" s="9">
        <v>0.9300000000000068</v>
      </c>
      <c r="D18" s="9">
        <v>0.9699999999999989</v>
      </c>
      <c r="E18" s="10">
        <v>2.0999999999999943</v>
      </c>
      <c r="F18" s="10">
        <v>2.5500000000000114</v>
      </c>
      <c r="G18" s="10">
        <v>2.180000000000007</v>
      </c>
      <c r="H18" s="11">
        <v>12.639999999999986</v>
      </c>
      <c r="I18" s="11">
        <v>3.8700000000000045</v>
      </c>
      <c r="J18" s="11">
        <v>1.450000000000017</v>
      </c>
      <c r="K18" s="12">
        <v>5.310000000000002</v>
      </c>
      <c r="L18" s="12">
        <v>1.9300000000000068</v>
      </c>
      <c r="M18" s="12">
        <v>0.8500000000000227</v>
      </c>
    </row>
    <row r="19" spans="1:13" ht="15">
      <c r="A19" s="6">
        <v>30</v>
      </c>
      <c r="B19" s="9">
        <v>1.6500000000000057</v>
      </c>
      <c r="C19" s="9">
        <v>0.9499999999999886</v>
      </c>
      <c r="D19" s="9">
        <v>0.7099999999999795</v>
      </c>
      <c r="E19" s="10">
        <v>1.950000000000017</v>
      </c>
      <c r="F19" s="10">
        <v>2.8700000000000045</v>
      </c>
      <c r="G19" s="10">
        <v>2.4000000000000057</v>
      </c>
      <c r="H19" s="11">
        <v>13.560000000000002</v>
      </c>
      <c r="I19" s="11">
        <v>2.9399999999999977</v>
      </c>
      <c r="J19" s="11">
        <v>1.1699999999999875</v>
      </c>
      <c r="K19" s="12">
        <v>5.080000000000041</v>
      </c>
      <c r="L19" s="12">
        <v>5.110000000000014</v>
      </c>
      <c r="M19" s="12">
        <v>0.8199999999999932</v>
      </c>
    </row>
    <row r="20" spans="1:13" ht="15">
      <c r="A20" s="7">
        <v>30</v>
      </c>
      <c r="B20" s="13">
        <v>3.4499999999999886</v>
      </c>
      <c r="C20" s="13">
        <v>0.9399999999999977</v>
      </c>
      <c r="D20" s="13">
        <v>0.8899999999999864</v>
      </c>
      <c r="E20" s="14">
        <v>2.4399999999999977</v>
      </c>
      <c r="F20" s="14">
        <v>2.8499999999999943</v>
      </c>
      <c r="G20" s="14">
        <v>2.6100000000000136</v>
      </c>
      <c r="H20" s="15">
        <v>12.849999999999966</v>
      </c>
      <c r="I20" s="15">
        <v>2.9099999999999966</v>
      </c>
      <c r="J20" s="15">
        <v>1.0700000000000216</v>
      </c>
      <c r="K20" s="16">
        <v>6.420000000000016</v>
      </c>
      <c r="L20" s="16">
        <v>5.009999999999991</v>
      </c>
      <c r="M20" s="16">
        <v>0.8799999999999955</v>
      </c>
    </row>
    <row r="23" spans="1:10" ht="15">
      <c r="A23" s="125" t="s">
        <v>25</v>
      </c>
      <c r="B23" s="125"/>
      <c r="C23" s="125"/>
      <c r="D23" s="125"/>
      <c r="E23" s="125"/>
      <c r="F23" s="125"/>
      <c r="G23" s="125"/>
      <c r="H23" s="125"/>
      <c r="I23" s="125"/>
      <c r="J23" s="125"/>
    </row>
  </sheetData>
  <sheetProtection/>
  <mergeCells count="6">
    <mergeCell ref="B2:D2"/>
    <mergeCell ref="E2:G2"/>
    <mergeCell ref="H2:J2"/>
    <mergeCell ref="K2:M2"/>
    <mergeCell ref="B3:M3"/>
    <mergeCell ref="A23:J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="106" zoomScaleNormal="106" zoomScalePageLayoutView="0" workbookViewId="0" topLeftCell="A1">
      <selection activeCell="D5" sqref="D5:D8"/>
    </sheetView>
  </sheetViews>
  <sheetFormatPr defaultColWidth="9.140625" defaultRowHeight="15"/>
  <cols>
    <col min="9" max="9" width="11.57421875" style="0" customWidth="1"/>
  </cols>
  <sheetData>
    <row r="1" spans="2:15" ht="15">
      <c r="B1" s="128" t="s">
        <v>29</v>
      </c>
      <c r="C1" s="128"/>
      <c r="D1" s="128"/>
      <c r="E1" s="128"/>
      <c r="F1" s="128"/>
      <c r="G1" s="128"/>
      <c r="J1" s="48" t="s">
        <v>22</v>
      </c>
      <c r="K1" s="48"/>
      <c r="L1" s="48"/>
      <c r="M1" s="127" t="s">
        <v>28</v>
      </c>
      <c r="N1" s="127"/>
      <c r="O1" s="127"/>
    </row>
    <row r="2" spans="2:9" ht="15">
      <c r="B2" s="48" t="s">
        <v>22</v>
      </c>
      <c r="C2" s="48"/>
      <c r="D2" s="48"/>
      <c r="E2" s="127" t="s">
        <v>28</v>
      </c>
      <c r="F2" s="127"/>
      <c r="G2" s="127"/>
      <c r="I2" t="s">
        <v>34</v>
      </c>
    </row>
    <row r="3" spans="2:15" ht="15">
      <c r="B3" s="126" t="s">
        <v>33</v>
      </c>
      <c r="C3" s="126"/>
      <c r="D3" s="126"/>
      <c r="E3" s="126"/>
      <c r="F3" s="126"/>
      <c r="G3" s="126"/>
      <c r="J3" s="126" t="s">
        <v>33</v>
      </c>
      <c r="K3" s="126"/>
      <c r="L3" s="126"/>
      <c r="M3" s="126"/>
      <c r="N3" s="126"/>
      <c r="O3" s="126"/>
    </row>
    <row r="4" spans="1:15" ht="15">
      <c r="A4" s="58" t="s">
        <v>32</v>
      </c>
      <c r="B4" s="7">
        <v>0</v>
      </c>
      <c r="C4" s="7">
        <v>1</v>
      </c>
      <c r="D4" s="55">
        <v>9</v>
      </c>
      <c r="E4" s="7">
        <v>0</v>
      </c>
      <c r="F4" s="7">
        <v>1</v>
      </c>
      <c r="G4" s="55">
        <v>9</v>
      </c>
      <c r="I4" s="58" t="s">
        <v>32</v>
      </c>
      <c r="J4" s="7">
        <v>0</v>
      </c>
      <c r="K4" s="7">
        <v>1</v>
      </c>
      <c r="L4" s="55">
        <v>9</v>
      </c>
      <c r="M4" s="7">
        <v>0</v>
      </c>
      <c r="N4" s="7">
        <v>1</v>
      </c>
      <c r="O4" s="55">
        <v>9</v>
      </c>
    </row>
    <row r="5" spans="1:15" ht="15">
      <c r="A5" s="59">
        <v>0</v>
      </c>
      <c r="B5" s="34">
        <v>10.800000000000004</v>
      </c>
      <c r="C5" s="34">
        <v>8.800000000000002</v>
      </c>
      <c r="D5" s="61">
        <v>3.400000000000014</v>
      </c>
      <c r="E5" s="34">
        <v>1.3</v>
      </c>
      <c r="F5" s="34">
        <v>1.2000000000000066</v>
      </c>
      <c r="G5" s="61">
        <v>1.2000000000000066</v>
      </c>
      <c r="I5" s="68">
        <v>0</v>
      </c>
      <c r="J5" s="67">
        <f aca="true" t="shared" si="0" ref="J5:O5">_xlfn.STDEV.P(B5:B8)</f>
        <v>0.24874685927666107</v>
      </c>
      <c r="K5" s="67">
        <f t="shared" si="0"/>
        <v>2.2094965489902854</v>
      </c>
      <c r="L5" s="67">
        <f t="shared" si="0"/>
        <v>0.5678908345800233</v>
      </c>
      <c r="M5" s="67">
        <f t="shared" si="0"/>
        <v>3.1617835156759213</v>
      </c>
      <c r="N5" s="67">
        <f t="shared" si="0"/>
        <v>1.6452583383772903</v>
      </c>
      <c r="O5" s="67">
        <f t="shared" si="0"/>
        <v>0.25</v>
      </c>
    </row>
    <row r="6" spans="1:15" ht="15">
      <c r="A6" s="59">
        <v>0</v>
      </c>
      <c r="B6" s="34">
        <v>11.099999999999998</v>
      </c>
      <c r="C6" s="34">
        <v>13.999999999999984</v>
      </c>
      <c r="D6" s="61">
        <v>2.69999999999998</v>
      </c>
      <c r="E6" s="34">
        <v>4.6999999999999815</v>
      </c>
      <c r="F6" s="34">
        <v>2.0000000000000018</v>
      </c>
      <c r="G6" s="61">
        <v>1.5999999999999903</v>
      </c>
      <c r="I6" s="68">
        <v>30</v>
      </c>
      <c r="J6" s="67">
        <f aca="true" t="shared" si="1" ref="J6:O6">_xlfn.STDEV.P(B9:B12)</f>
        <v>7.711517360416174</v>
      </c>
      <c r="K6" s="67">
        <f t="shared" si="1"/>
        <v>0.5629165124598832</v>
      </c>
      <c r="L6" s="67">
        <f t="shared" si="1"/>
        <v>0.41533119314591266</v>
      </c>
      <c r="M6" s="67">
        <f t="shared" si="1"/>
        <v>1.2062338081814812</v>
      </c>
      <c r="N6" s="67">
        <f t="shared" si="1"/>
        <v>0.5018714974971232</v>
      </c>
      <c r="O6" s="67">
        <f t="shared" si="1"/>
        <v>0.14790199457748696</v>
      </c>
    </row>
    <row r="7" spans="1:15" ht="15">
      <c r="A7" s="59">
        <v>0</v>
      </c>
      <c r="B7" s="34">
        <v>10.800000000000004</v>
      </c>
      <c r="C7" s="34">
        <v>10.500000000000009</v>
      </c>
      <c r="D7" s="61">
        <v>1.8000000000000238</v>
      </c>
      <c r="E7" s="34">
        <v>9.399999999999991</v>
      </c>
      <c r="F7" s="34">
        <v>2.2000000000000073</v>
      </c>
      <c r="G7" s="61">
        <v>1.9000000000000128</v>
      </c>
      <c r="I7" s="68">
        <v>60</v>
      </c>
      <c r="J7" s="67">
        <f aca="true" t="shared" si="2" ref="J7:O7">_xlfn.STDEV.P(B13:B16)</f>
        <v>0.32691742076555</v>
      </c>
      <c r="K7" s="67">
        <f t="shared" si="2"/>
        <v>0.5916079783099666</v>
      </c>
      <c r="L7" s="67">
        <f t="shared" si="2"/>
        <v>0.49749371855331403</v>
      </c>
      <c r="M7" s="67">
        <f t="shared" si="2"/>
        <v>0.825757228245686</v>
      </c>
      <c r="N7" s="67">
        <f t="shared" si="2"/>
        <v>0.6495190528383324</v>
      </c>
      <c r="O7" s="67">
        <f t="shared" si="2"/>
        <v>0.1500000000000021</v>
      </c>
    </row>
    <row r="8" spans="1:15" ht="15">
      <c r="A8" s="60">
        <v>0</v>
      </c>
      <c r="B8" s="41">
        <v>11.400000000000022</v>
      </c>
      <c r="C8" s="41">
        <v>8.399999999999991</v>
      </c>
      <c r="D8" s="62">
        <v>2.700000000000008</v>
      </c>
      <c r="E8" s="41">
        <v>2.0999999999999908</v>
      </c>
      <c r="F8" s="41">
        <v>5.500000000000005</v>
      </c>
      <c r="G8" s="62">
        <v>1.5000000000000013</v>
      </c>
      <c r="I8" s="68">
        <v>120</v>
      </c>
      <c r="J8" s="67">
        <f aca="true" t="shared" si="3" ref="J8:O8">_xlfn.STDEV.P(B17:B20)</f>
        <v>2.146363203188125</v>
      </c>
      <c r="K8" s="67">
        <f t="shared" si="3"/>
        <v>2.3668280461410838</v>
      </c>
      <c r="L8" s="67">
        <f t="shared" si="3"/>
        <v>0.41457809879443036</v>
      </c>
      <c r="M8" s="67">
        <f t="shared" si="3"/>
        <v>0.29154759474226727</v>
      </c>
      <c r="N8" s="67">
        <f t="shared" si="3"/>
        <v>0.21650635094610454</v>
      </c>
      <c r="O8" s="67">
        <f t="shared" si="3"/>
        <v>0.14142135623731428</v>
      </c>
    </row>
    <row r="9" spans="1:7" ht="15">
      <c r="A9" s="59">
        <v>30</v>
      </c>
      <c r="B9" s="34">
        <v>26.80000000000002</v>
      </c>
      <c r="C9" s="34">
        <v>11.700000000000015</v>
      </c>
      <c r="D9" s="61">
        <v>3.300000000000025</v>
      </c>
      <c r="E9" s="34">
        <v>9.699999999999987</v>
      </c>
      <c r="F9" s="34">
        <v>10.399999999999993</v>
      </c>
      <c r="G9" s="61">
        <v>1.5000000000000013</v>
      </c>
    </row>
    <row r="10" spans="1:9" ht="15">
      <c r="A10" s="59">
        <v>30</v>
      </c>
      <c r="B10" s="34">
        <v>17.199999999999992</v>
      </c>
      <c r="C10" s="34">
        <v>11.899999999999993</v>
      </c>
      <c r="D10" s="61">
        <v>2.2999999999999963</v>
      </c>
      <c r="E10" s="34">
        <v>11.6</v>
      </c>
      <c r="F10" s="34">
        <v>10.499999999999982</v>
      </c>
      <c r="G10" s="61">
        <v>1.4000000000000123</v>
      </c>
      <c r="I10" t="s">
        <v>35</v>
      </c>
    </row>
    <row r="11" spans="1:15" ht="15">
      <c r="A11" s="59">
        <v>30</v>
      </c>
      <c r="B11" s="34">
        <v>10.399999999999993</v>
      </c>
      <c r="C11" s="34">
        <v>11.399999999999993</v>
      </c>
      <c r="D11" s="61">
        <v>3.0000000000000027</v>
      </c>
      <c r="E11" s="34">
        <v>9.700000000000014</v>
      </c>
      <c r="F11" s="34">
        <v>11.300000000000004</v>
      </c>
      <c r="G11" s="61">
        <v>1.1000000000000176</v>
      </c>
      <c r="J11" s="126" t="s">
        <v>33</v>
      </c>
      <c r="K11" s="126"/>
      <c r="L11" s="126"/>
      <c r="M11" s="126"/>
      <c r="N11" s="126"/>
      <c r="O11" s="126"/>
    </row>
    <row r="12" spans="1:15" ht="15">
      <c r="A12" s="60">
        <v>30</v>
      </c>
      <c r="B12" s="41">
        <v>29.799999999999994</v>
      </c>
      <c r="C12" s="41">
        <v>12.899999999999995</v>
      </c>
      <c r="D12" s="62">
        <v>2.4000000000000132</v>
      </c>
      <c r="E12" s="41">
        <v>8.199999999999985</v>
      </c>
      <c r="F12" s="41">
        <v>9.899999999999991</v>
      </c>
      <c r="G12" s="62">
        <v>1.2999999999999956</v>
      </c>
      <c r="I12" s="58" t="s">
        <v>32</v>
      </c>
      <c r="J12" s="7">
        <v>0</v>
      </c>
      <c r="K12" s="7">
        <v>1</v>
      </c>
      <c r="L12" s="55">
        <v>9</v>
      </c>
      <c r="M12" s="7">
        <v>0</v>
      </c>
      <c r="N12" s="7">
        <v>1</v>
      </c>
      <c r="O12" s="55">
        <v>9</v>
      </c>
    </row>
    <row r="13" spans="1:15" ht="15">
      <c r="A13" s="59">
        <v>60</v>
      </c>
      <c r="B13" s="34">
        <v>11.200000000000015</v>
      </c>
      <c r="C13" s="34">
        <v>12.6</v>
      </c>
      <c r="D13" s="61">
        <v>3.0000000000000027</v>
      </c>
      <c r="E13" s="34">
        <v>7.300000000000001</v>
      </c>
      <c r="F13" s="34">
        <v>2.9000000000000137</v>
      </c>
      <c r="G13" s="61">
        <v>1.3</v>
      </c>
      <c r="I13" s="68">
        <v>0</v>
      </c>
      <c r="J13" s="67">
        <f aca="true" t="shared" si="4" ref="J13:O16">J5/(SQRT(4))</f>
        <v>0.12437342963833053</v>
      </c>
      <c r="K13" s="67">
        <f t="shared" si="4"/>
        <v>1.1047482744951427</v>
      </c>
      <c r="L13" s="67">
        <f t="shared" si="4"/>
        <v>0.28394541729001166</v>
      </c>
      <c r="M13" s="67">
        <f t="shared" si="4"/>
        <v>1.5808917578379607</v>
      </c>
      <c r="N13" s="67">
        <f t="shared" si="4"/>
        <v>0.8226291691886451</v>
      </c>
      <c r="O13" s="67">
        <f t="shared" si="4"/>
        <v>0.125</v>
      </c>
    </row>
    <row r="14" spans="1:15" ht="15">
      <c r="A14" s="59">
        <v>60</v>
      </c>
      <c r="B14" s="34">
        <v>11.099999999999998</v>
      </c>
      <c r="C14" s="34">
        <v>13.800000000000006</v>
      </c>
      <c r="D14" s="61">
        <v>4.200000000000009</v>
      </c>
      <c r="E14" s="34">
        <v>5.000000000000004</v>
      </c>
      <c r="F14" s="34">
        <v>1.4000000000000123</v>
      </c>
      <c r="G14" s="61">
        <v>1.2999999999999956</v>
      </c>
      <c r="I14" s="68">
        <v>30</v>
      </c>
      <c r="J14" s="67">
        <f t="shared" si="4"/>
        <v>3.855758680208087</v>
      </c>
      <c r="K14" s="67">
        <f t="shared" si="4"/>
        <v>0.2814582562299416</v>
      </c>
      <c r="L14" s="67">
        <f t="shared" si="4"/>
        <v>0.20766559657295633</v>
      </c>
      <c r="M14" s="67">
        <f t="shared" si="4"/>
        <v>0.6031169040907406</v>
      </c>
      <c r="N14" s="67">
        <f t="shared" si="4"/>
        <v>0.2509357487485616</v>
      </c>
      <c r="O14" s="67">
        <f t="shared" si="4"/>
        <v>0.07395099728874348</v>
      </c>
    </row>
    <row r="15" spans="1:15" ht="15">
      <c r="A15" s="59">
        <v>60</v>
      </c>
      <c r="B15" s="34">
        <v>11.800000000000004</v>
      </c>
      <c r="C15" s="34">
        <v>12.999999999999984</v>
      </c>
      <c r="D15" s="61">
        <v>3.0000000000000027</v>
      </c>
      <c r="E15" s="34">
        <v>5.800000000000027</v>
      </c>
      <c r="F15" s="34">
        <v>2.3999999999999853</v>
      </c>
      <c r="G15" s="61">
        <v>1.0000000000000009</v>
      </c>
      <c r="I15" s="68">
        <v>60</v>
      </c>
      <c r="J15" s="67">
        <f t="shared" si="4"/>
        <v>0.163458710382775</v>
      </c>
      <c r="K15" s="67">
        <f t="shared" si="4"/>
        <v>0.2958039891549833</v>
      </c>
      <c r="L15" s="67">
        <f t="shared" si="4"/>
        <v>0.24874685927665702</v>
      </c>
      <c r="M15" s="67">
        <f t="shared" si="4"/>
        <v>0.412878614122843</v>
      </c>
      <c r="N15" s="67">
        <f t="shared" si="4"/>
        <v>0.3247595264191662</v>
      </c>
      <c r="O15" s="67">
        <f t="shared" si="4"/>
        <v>0.07500000000000105</v>
      </c>
    </row>
    <row r="16" spans="1:15" ht="15">
      <c r="A16" s="60">
        <v>60</v>
      </c>
      <c r="B16" s="41">
        <v>11.800000000000004</v>
      </c>
      <c r="C16" s="41">
        <v>12.199999999999989</v>
      </c>
      <c r="D16" s="62">
        <v>3.200000000000008</v>
      </c>
      <c r="E16" s="41">
        <v>6.000000000000005</v>
      </c>
      <c r="F16" s="41">
        <v>1.3999999999999846</v>
      </c>
      <c r="G16" s="62">
        <v>1.4000000000000123</v>
      </c>
      <c r="I16" s="68">
        <v>120</v>
      </c>
      <c r="J16" s="67">
        <f t="shared" si="4"/>
        <v>1.0731816015940625</v>
      </c>
      <c r="K16" s="67">
        <f t="shared" si="4"/>
        <v>1.1834140230705419</v>
      </c>
      <c r="L16" s="67">
        <f t="shared" si="4"/>
        <v>0.20728904939721518</v>
      </c>
      <c r="M16" s="67">
        <f t="shared" si="4"/>
        <v>0.14577379737113363</v>
      </c>
      <c r="N16" s="67">
        <f t="shared" si="4"/>
        <v>0.10825317547305227</v>
      </c>
      <c r="O16" s="67">
        <f t="shared" si="4"/>
        <v>0.07071067811865714</v>
      </c>
    </row>
    <row r="17" spans="1:7" ht="15">
      <c r="A17" s="59">
        <v>120</v>
      </c>
      <c r="B17" s="34">
        <v>8.300000000000002</v>
      </c>
      <c r="C17" s="34">
        <v>8.099999999999996</v>
      </c>
      <c r="D17" s="61">
        <v>2.1999999999999797</v>
      </c>
      <c r="E17" s="34">
        <v>2.1000000000000183</v>
      </c>
      <c r="F17" s="34">
        <v>1.4000000000000123</v>
      </c>
      <c r="G17" s="61">
        <v>1.0999999999999899</v>
      </c>
    </row>
    <row r="18" spans="1:7" ht="15">
      <c r="A18" s="59">
        <v>120</v>
      </c>
      <c r="B18" s="34">
        <v>12.399999999999995</v>
      </c>
      <c r="C18" s="34">
        <v>12.700000000000017</v>
      </c>
      <c r="D18" s="61">
        <v>2.700000000000008</v>
      </c>
      <c r="E18" s="34">
        <v>1.4000000000000123</v>
      </c>
      <c r="F18" s="34">
        <v>1.2000000000000066</v>
      </c>
      <c r="G18" s="61">
        <v>1.1000000000000176</v>
      </c>
    </row>
    <row r="19" spans="1:7" ht="15">
      <c r="A19" s="59">
        <v>120</v>
      </c>
      <c r="B19" s="34">
        <v>6.500000000000005</v>
      </c>
      <c r="C19" s="34">
        <v>9.300000000000002</v>
      </c>
      <c r="D19" s="61">
        <v>2.2000000000000073</v>
      </c>
      <c r="E19" s="34">
        <v>1.5000000000000013</v>
      </c>
      <c r="F19" s="34">
        <v>1.799999999999996</v>
      </c>
      <c r="G19" s="61">
        <v>0.8999999999999841</v>
      </c>
    </row>
    <row r="20" spans="1:7" ht="15">
      <c r="A20" s="60">
        <v>120</v>
      </c>
      <c r="B20" s="41">
        <v>9.500000000000009</v>
      </c>
      <c r="C20" s="41">
        <v>6.200000000000011</v>
      </c>
      <c r="D20" s="62">
        <v>3.200000000000008</v>
      </c>
      <c r="E20" s="41">
        <v>1.4000000000000123</v>
      </c>
      <c r="F20" s="41">
        <v>1.4999999999999736</v>
      </c>
      <c r="G20" s="62">
        <v>1.2999999999999956</v>
      </c>
    </row>
    <row r="22" spans="2:7" ht="15">
      <c r="B22" s="128" t="s">
        <v>30</v>
      </c>
      <c r="C22" s="128"/>
      <c r="D22" s="128"/>
      <c r="E22" s="128"/>
      <c r="F22" s="128"/>
      <c r="G22" s="128"/>
    </row>
    <row r="23" spans="1:15" ht="15">
      <c r="A23" s="48"/>
      <c r="B23" s="127" t="s">
        <v>22</v>
      </c>
      <c r="C23" s="127"/>
      <c r="D23" s="127"/>
      <c r="E23" s="127" t="s">
        <v>28</v>
      </c>
      <c r="F23" s="127"/>
      <c r="G23" s="127"/>
      <c r="J23" s="48" t="s">
        <v>22</v>
      </c>
      <c r="K23" s="48"/>
      <c r="L23" s="48"/>
      <c r="M23" s="127" t="s">
        <v>28</v>
      </c>
      <c r="N23" s="127"/>
      <c r="O23" s="127"/>
    </row>
    <row r="24" spans="1:15" ht="15">
      <c r="A24" s="21"/>
      <c r="B24" s="126" t="s">
        <v>33</v>
      </c>
      <c r="C24" s="126"/>
      <c r="D24" s="126"/>
      <c r="E24" s="126"/>
      <c r="F24" s="126"/>
      <c r="G24" s="126"/>
      <c r="I24" t="s">
        <v>37</v>
      </c>
      <c r="J24" s="126" t="s">
        <v>33</v>
      </c>
      <c r="K24" s="126"/>
      <c r="L24" s="126"/>
      <c r="M24" s="126"/>
      <c r="N24" s="126"/>
      <c r="O24" s="126"/>
    </row>
    <row r="25" spans="1:15" ht="15">
      <c r="A25" s="63" t="s">
        <v>32</v>
      </c>
      <c r="B25" s="7">
        <v>0</v>
      </c>
      <c r="C25" s="7">
        <v>1</v>
      </c>
      <c r="D25" s="55">
        <v>9</v>
      </c>
      <c r="E25" s="7">
        <v>0</v>
      </c>
      <c r="F25" s="7">
        <v>1</v>
      </c>
      <c r="G25" s="55">
        <v>9</v>
      </c>
      <c r="I25" s="58" t="s">
        <v>32</v>
      </c>
      <c r="J25" s="7">
        <v>0</v>
      </c>
      <c r="K25" s="7">
        <v>1</v>
      </c>
      <c r="L25" s="55">
        <v>9</v>
      </c>
      <c r="M25" s="7">
        <v>0</v>
      </c>
      <c r="N25" s="7">
        <v>1</v>
      </c>
      <c r="O25" s="55">
        <v>9</v>
      </c>
    </row>
    <row r="26" spans="1:15" ht="15">
      <c r="A26" s="64">
        <v>0</v>
      </c>
      <c r="B26" s="46">
        <v>9.4</v>
      </c>
      <c r="C26" s="46">
        <v>11</v>
      </c>
      <c r="D26" s="56">
        <v>5.2</v>
      </c>
      <c r="E26" s="46">
        <v>25.8</v>
      </c>
      <c r="F26" s="46">
        <v>17.8</v>
      </c>
      <c r="G26" s="56">
        <v>14.8</v>
      </c>
      <c r="I26" s="68">
        <v>0</v>
      </c>
      <c r="J26" s="67">
        <f aca="true" t="shared" si="5" ref="J26:O26">_xlfn.STDEV.P(B26:B29)</f>
        <v>1.2457427503301146</v>
      </c>
      <c r="K26" s="67">
        <f t="shared" si="5"/>
        <v>1.556237449748587</v>
      </c>
      <c r="L26" s="67">
        <f t="shared" si="5"/>
        <v>0.7141428428542885</v>
      </c>
      <c r="M26" s="67">
        <f t="shared" si="5"/>
        <v>5.3698230883335425</v>
      </c>
      <c r="N26" s="67">
        <f t="shared" si="5"/>
        <v>2.58166612868511</v>
      </c>
      <c r="O26" s="67">
        <f t="shared" si="5"/>
        <v>2.540177159176116</v>
      </c>
    </row>
    <row r="27" spans="1:15" ht="15">
      <c r="A27" s="64">
        <v>0</v>
      </c>
      <c r="B27" s="46">
        <v>12.8</v>
      </c>
      <c r="C27" s="46">
        <v>8.8</v>
      </c>
      <c r="D27" s="56">
        <v>5.2</v>
      </c>
      <c r="E27" s="46">
        <v>11.299999999999999</v>
      </c>
      <c r="F27" s="46">
        <v>16.1</v>
      </c>
      <c r="G27" s="56">
        <v>10.6</v>
      </c>
      <c r="I27" s="68">
        <v>30</v>
      </c>
      <c r="J27" s="67">
        <f aca="true" t="shared" si="6" ref="J27:O27">_xlfn.STDEV.P(B30:B33)</f>
        <v>1.2747548783981961</v>
      </c>
      <c r="K27" s="67">
        <f t="shared" si="6"/>
        <v>1.9227259295073842</v>
      </c>
      <c r="L27" s="67">
        <f t="shared" si="6"/>
        <v>0.1479019945774902</v>
      </c>
      <c r="M27" s="67">
        <f t="shared" si="6"/>
        <v>3.074898372304357</v>
      </c>
      <c r="N27" s="67">
        <f t="shared" si="6"/>
        <v>5.776028047023319</v>
      </c>
      <c r="O27" s="67">
        <f t="shared" si="6"/>
        <v>3.0474374480865034</v>
      </c>
    </row>
    <row r="28" spans="1:15" ht="15">
      <c r="A28" s="64">
        <v>0</v>
      </c>
      <c r="B28" s="46">
        <v>10.3</v>
      </c>
      <c r="C28" s="46">
        <v>12.4</v>
      </c>
      <c r="D28" s="56">
        <v>4</v>
      </c>
      <c r="E28" s="46">
        <v>16</v>
      </c>
      <c r="F28" s="46">
        <v>13.299999999999999</v>
      </c>
      <c r="G28" s="56">
        <v>16.5</v>
      </c>
      <c r="I28" s="68">
        <v>60</v>
      </c>
      <c r="J28" s="67">
        <f aca="true" t="shared" si="7" ref="J28:O28">_xlfn.STDEV.P(B34:B37)</f>
        <v>0.22776083947860665</v>
      </c>
      <c r="K28" s="67">
        <f t="shared" si="7"/>
        <v>0.3832427429188971</v>
      </c>
      <c r="L28" s="67">
        <f t="shared" si="7"/>
        <v>0.14790199457749045</v>
      </c>
      <c r="M28" s="67">
        <f t="shared" si="7"/>
        <v>3.4179672321425207</v>
      </c>
      <c r="N28" s="67">
        <f t="shared" si="7"/>
        <v>0.8842369591913697</v>
      </c>
      <c r="O28" s="67">
        <f t="shared" si="7"/>
        <v>2.062159062730114</v>
      </c>
    </row>
    <row r="29" spans="1:15" ht="15">
      <c r="A29" s="65">
        <v>0</v>
      </c>
      <c r="B29" s="50">
        <v>10.8</v>
      </c>
      <c r="C29" s="50">
        <v>8.7</v>
      </c>
      <c r="D29" s="57">
        <v>3.6</v>
      </c>
      <c r="E29" s="50">
        <v>14.9</v>
      </c>
      <c r="F29" s="50">
        <v>20.400000000000002</v>
      </c>
      <c r="G29" s="57">
        <v>17.1</v>
      </c>
      <c r="I29" s="68">
        <v>120</v>
      </c>
      <c r="J29" s="67">
        <f aca="true" t="shared" si="8" ref="J29:O29">_xlfn.STDEV.P(B38:B41)</f>
        <v>0.8954747344286291</v>
      </c>
      <c r="K29" s="67">
        <f t="shared" si="8"/>
        <v>0.9836157786453043</v>
      </c>
      <c r="L29" s="67">
        <f t="shared" si="8"/>
        <v>0.6015604707757963</v>
      </c>
      <c r="M29" s="67">
        <f t="shared" si="8"/>
        <v>1.949839737004043</v>
      </c>
      <c r="N29" s="67">
        <f t="shared" si="8"/>
        <v>1.538668255342914</v>
      </c>
      <c r="O29" s="67">
        <f t="shared" si="8"/>
        <v>4.923921201644071</v>
      </c>
    </row>
    <row r="30" spans="1:7" ht="15">
      <c r="A30" s="64">
        <v>30</v>
      </c>
      <c r="B30" s="46">
        <v>9.799999999999999</v>
      </c>
      <c r="C30" s="46">
        <v>10</v>
      </c>
      <c r="D30" s="56">
        <v>5.5</v>
      </c>
      <c r="E30" s="46">
        <v>14.1</v>
      </c>
      <c r="F30" s="46">
        <v>17.4</v>
      </c>
      <c r="G30" s="56">
        <v>16.7</v>
      </c>
    </row>
    <row r="31" spans="1:9" ht="15">
      <c r="A31" s="64">
        <v>30</v>
      </c>
      <c r="B31" s="46">
        <v>9.9</v>
      </c>
      <c r="C31" s="46">
        <v>8.4</v>
      </c>
      <c r="D31" s="56">
        <v>5.8</v>
      </c>
      <c r="E31" s="46">
        <v>17.5</v>
      </c>
      <c r="F31" s="46">
        <v>29.7</v>
      </c>
      <c r="G31" s="56">
        <v>11.299999999999999</v>
      </c>
      <c r="I31" t="s">
        <v>35</v>
      </c>
    </row>
    <row r="32" spans="1:15" ht="15">
      <c r="A32" s="64">
        <v>30</v>
      </c>
      <c r="B32" s="46">
        <v>7</v>
      </c>
      <c r="C32" s="46">
        <v>10.8</v>
      </c>
      <c r="D32" s="56">
        <v>5.4</v>
      </c>
      <c r="E32" s="46">
        <v>20</v>
      </c>
      <c r="F32" s="46">
        <v>16.1</v>
      </c>
      <c r="G32" s="56">
        <v>12.5</v>
      </c>
      <c r="J32" s="126" t="s">
        <v>33</v>
      </c>
      <c r="K32" s="126"/>
      <c r="L32" s="126"/>
      <c r="M32" s="126"/>
      <c r="N32" s="126"/>
      <c r="O32" s="126"/>
    </row>
    <row r="33" spans="1:15" ht="15">
      <c r="A33" s="65">
        <v>30</v>
      </c>
      <c r="B33" s="50">
        <v>10.1</v>
      </c>
      <c r="C33" s="50">
        <v>13.700000000000001</v>
      </c>
      <c r="D33" s="57">
        <v>5.6</v>
      </c>
      <c r="E33" s="50">
        <v>22.4</v>
      </c>
      <c r="F33" s="50">
        <v>15.8</v>
      </c>
      <c r="G33" s="57">
        <v>8.200000000000001</v>
      </c>
      <c r="I33" s="58" t="s">
        <v>32</v>
      </c>
      <c r="J33" s="7">
        <v>0</v>
      </c>
      <c r="K33" s="7">
        <v>1</v>
      </c>
      <c r="L33" s="55">
        <v>9</v>
      </c>
      <c r="M33" s="7">
        <v>0</v>
      </c>
      <c r="N33" s="7">
        <v>1</v>
      </c>
      <c r="O33" s="55">
        <v>9</v>
      </c>
    </row>
    <row r="34" spans="1:15" ht="15">
      <c r="A34" s="64">
        <v>60</v>
      </c>
      <c r="B34" s="46">
        <v>8.8</v>
      </c>
      <c r="C34" s="46">
        <v>8.6</v>
      </c>
      <c r="D34" s="56">
        <v>5.3</v>
      </c>
      <c r="E34" s="46">
        <v>23.099999999999998</v>
      </c>
      <c r="F34" s="46">
        <v>14.4</v>
      </c>
      <c r="G34" s="56">
        <v>16.299999999999997</v>
      </c>
      <c r="I34" s="68">
        <v>0</v>
      </c>
      <c r="J34" s="67">
        <f aca="true" t="shared" si="9" ref="J34:O37">J26/(SQRT(4))</f>
        <v>0.6228713751650573</v>
      </c>
      <c r="K34" s="67">
        <f t="shared" si="9"/>
        <v>0.7781187248742935</v>
      </c>
      <c r="L34" s="67">
        <f t="shared" si="9"/>
        <v>0.35707142142714426</v>
      </c>
      <c r="M34" s="67">
        <f t="shared" si="9"/>
        <v>2.6849115441667712</v>
      </c>
      <c r="N34" s="67">
        <f t="shared" si="9"/>
        <v>1.290833064342555</v>
      </c>
      <c r="O34" s="67">
        <f t="shared" si="9"/>
        <v>1.270088579588058</v>
      </c>
    </row>
    <row r="35" spans="1:15" ht="15">
      <c r="A35" s="64">
        <v>60</v>
      </c>
      <c r="B35" s="46">
        <v>8.9</v>
      </c>
      <c r="C35" s="46">
        <v>8.5</v>
      </c>
      <c r="D35" s="56">
        <v>5.4</v>
      </c>
      <c r="E35" s="46">
        <v>15.6</v>
      </c>
      <c r="F35" s="46">
        <v>13.2</v>
      </c>
      <c r="G35" s="56">
        <v>11.799999999999999</v>
      </c>
      <c r="I35" s="68">
        <v>30</v>
      </c>
      <c r="J35" s="67">
        <f t="shared" si="9"/>
        <v>0.6373774391990981</v>
      </c>
      <c r="K35" s="67">
        <f t="shared" si="9"/>
        <v>0.9613629647536921</v>
      </c>
      <c r="L35" s="67">
        <f t="shared" si="9"/>
        <v>0.0739509972887451</v>
      </c>
      <c r="M35" s="67">
        <f t="shared" si="9"/>
        <v>1.5374491861521784</v>
      </c>
      <c r="N35" s="67">
        <f t="shared" si="9"/>
        <v>2.8880140235116594</v>
      </c>
      <c r="O35" s="67">
        <f t="shared" si="9"/>
        <v>1.5237187240432517</v>
      </c>
    </row>
    <row r="36" spans="1:15" ht="15">
      <c r="A36" s="64">
        <v>60</v>
      </c>
      <c r="B36" s="46">
        <v>9.299999999999999</v>
      </c>
      <c r="C36" s="46">
        <v>7.7</v>
      </c>
      <c r="D36" s="56">
        <v>5.7</v>
      </c>
      <c r="E36" s="46">
        <v>22.4</v>
      </c>
      <c r="F36" s="46">
        <v>14.4</v>
      </c>
      <c r="G36" s="56">
        <v>11.2</v>
      </c>
      <c r="I36" s="68">
        <v>60</v>
      </c>
      <c r="J36" s="67">
        <f t="shared" si="9"/>
        <v>0.11388041973930332</v>
      </c>
      <c r="K36" s="67">
        <f t="shared" si="9"/>
        <v>0.19162137145944855</v>
      </c>
      <c r="L36" s="67">
        <f t="shared" si="9"/>
        <v>0.07395099728874523</v>
      </c>
      <c r="M36" s="67">
        <f t="shared" si="9"/>
        <v>1.7089836160712604</v>
      </c>
      <c r="N36" s="67">
        <f t="shared" si="9"/>
        <v>0.44211847959568484</v>
      </c>
      <c r="O36" s="67">
        <f t="shared" si="9"/>
        <v>1.031079531365057</v>
      </c>
    </row>
    <row r="37" spans="1:15" ht="15">
      <c r="A37" s="65">
        <v>60</v>
      </c>
      <c r="B37" s="50">
        <v>9.299999999999999</v>
      </c>
      <c r="C37" s="50">
        <v>7.9</v>
      </c>
      <c r="D37" s="57">
        <v>5.5</v>
      </c>
      <c r="E37" s="50">
        <v>16.299999999999997</v>
      </c>
      <c r="F37" s="50">
        <v>15.7</v>
      </c>
      <c r="G37" s="57">
        <v>11.700000000000001</v>
      </c>
      <c r="I37" s="68">
        <v>120</v>
      </c>
      <c r="J37" s="67">
        <f t="shared" si="9"/>
        <v>0.44773736721431456</v>
      </c>
      <c r="K37" s="67">
        <f t="shared" si="9"/>
        <v>0.4918078893226521</v>
      </c>
      <c r="L37" s="67">
        <f t="shared" si="9"/>
        <v>0.30078023538789816</v>
      </c>
      <c r="M37" s="67">
        <f t="shared" si="9"/>
        <v>0.9749198685020215</v>
      </c>
      <c r="N37" s="67">
        <f t="shared" si="9"/>
        <v>0.769334127671457</v>
      </c>
      <c r="O37" s="67">
        <f t="shared" si="9"/>
        <v>2.4619606008220356</v>
      </c>
    </row>
    <row r="38" spans="1:7" ht="15">
      <c r="A38" s="64">
        <v>120</v>
      </c>
      <c r="B38" s="46">
        <v>9.299999999999999</v>
      </c>
      <c r="C38" s="46">
        <v>6.2</v>
      </c>
      <c r="D38" s="56">
        <v>4.5</v>
      </c>
      <c r="E38" s="46">
        <v>15.100000000000001</v>
      </c>
      <c r="F38" s="46">
        <v>14</v>
      </c>
      <c r="G38" s="56">
        <v>7.2</v>
      </c>
    </row>
    <row r="39" spans="1:7" ht="15">
      <c r="A39" s="64">
        <v>120</v>
      </c>
      <c r="B39" s="46">
        <v>8.200000000000001</v>
      </c>
      <c r="C39" s="46">
        <v>8.6</v>
      </c>
      <c r="D39" s="56">
        <v>4.6</v>
      </c>
      <c r="E39" s="46">
        <v>17.7</v>
      </c>
      <c r="F39" s="46">
        <v>12</v>
      </c>
      <c r="G39" s="56">
        <v>3.4</v>
      </c>
    </row>
    <row r="40" spans="1:7" ht="15">
      <c r="A40" s="64">
        <v>120</v>
      </c>
      <c r="B40" s="46">
        <v>8.4</v>
      </c>
      <c r="C40" s="46">
        <v>8.6</v>
      </c>
      <c r="D40" s="56">
        <v>4.3</v>
      </c>
      <c r="E40" s="46">
        <v>20.299999999999997</v>
      </c>
      <c r="F40" s="46">
        <v>10</v>
      </c>
      <c r="G40" s="56">
        <v>4.8999999999999995</v>
      </c>
    </row>
    <row r="41" spans="1:7" ht="15">
      <c r="A41" s="65">
        <v>120</v>
      </c>
      <c r="B41" s="50">
        <v>6.8</v>
      </c>
      <c r="C41" s="50">
        <v>8</v>
      </c>
      <c r="D41" s="57">
        <v>3.1</v>
      </c>
      <c r="E41" s="50">
        <v>16.2</v>
      </c>
      <c r="F41" s="50">
        <v>10.6</v>
      </c>
      <c r="G41" s="57">
        <v>16.1</v>
      </c>
    </row>
    <row r="43" spans="2:7" ht="15">
      <c r="B43" s="128" t="s">
        <v>31</v>
      </c>
      <c r="C43" s="128"/>
      <c r="D43" s="128"/>
      <c r="E43" s="128"/>
      <c r="F43" s="128"/>
      <c r="G43" s="128"/>
    </row>
    <row r="44" spans="1:15" ht="15">
      <c r="A44" s="48"/>
      <c r="B44" s="127" t="s">
        <v>22</v>
      </c>
      <c r="C44" s="127"/>
      <c r="D44" s="127"/>
      <c r="E44" s="127" t="s">
        <v>28</v>
      </c>
      <c r="F44" s="127"/>
      <c r="G44" s="127"/>
      <c r="J44" s="48" t="s">
        <v>22</v>
      </c>
      <c r="K44" s="48"/>
      <c r="L44" s="48"/>
      <c r="M44" s="127" t="s">
        <v>28</v>
      </c>
      <c r="N44" s="127"/>
      <c r="O44" s="127"/>
    </row>
    <row r="45" spans="1:15" ht="15">
      <c r="A45" s="21"/>
      <c r="B45" s="126" t="s">
        <v>33</v>
      </c>
      <c r="C45" s="126"/>
      <c r="D45" s="126"/>
      <c r="E45" s="126"/>
      <c r="F45" s="126"/>
      <c r="G45" s="126"/>
      <c r="I45" t="s">
        <v>37</v>
      </c>
      <c r="J45" s="126" t="s">
        <v>33</v>
      </c>
      <c r="K45" s="126"/>
      <c r="L45" s="126"/>
      <c r="M45" s="126"/>
      <c r="N45" s="126"/>
      <c r="O45" s="126"/>
    </row>
    <row r="46" spans="1:15" ht="15">
      <c r="A46" s="51" t="s">
        <v>32</v>
      </c>
      <c r="B46" s="52">
        <v>0</v>
      </c>
      <c r="C46" s="7">
        <v>1</v>
      </c>
      <c r="D46" s="7">
        <v>9</v>
      </c>
      <c r="E46" s="52">
        <v>0</v>
      </c>
      <c r="F46" s="7">
        <v>1</v>
      </c>
      <c r="G46" s="55">
        <v>9</v>
      </c>
      <c r="I46" s="58" t="s">
        <v>32</v>
      </c>
      <c r="J46" s="7">
        <v>0</v>
      </c>
      <c r="K46" s="7">
        <v>1</v>
      </c>
      <c r="L46" s="55">
        <v>9</v>
      </c>
      <c r="M46" s="7">
        <v>0</v>
      </c>
      <c r="N46" s="7">
        <v>1</v>
      </c>
      <c r="O46" s="55">
        <v>9</v>
      </c>
    </row>
    <row r="47" spans="1:15" ht="15">
      <c r="A47" s="47">
        <v>0</v>
      </c>
      <c r="B47" s="53">
        <v>2.9</v>
      </c>
      <c r="C47" s="46">
        <v>2.55</v>
      </c>
      <c r="D47" s="46">
        <v>1.1</v>
      </c>
      <c r="E47" s="53">
        <v>6.45</v>
      </c>
      <c r="F47" s="46">
        <v>6.05</v>
      </c>
      <c r="G47" s="56">
        <v>4.6</v>
      </c>
      <c r="I47" s="68">
        <v>0</v>
      </c>
      <c r="J47" s="67">
        <f aca="true" t="shared" si="10" ref="J47:O47">_xlfn.STDEV.P(B47:B50)</f>
        <v>0.17677669529663673</v>
      </c>
      <c r="K47" s="67">
        <f t="shared" si="10"/>
        <v>0.054486236794258576</v>
      </c>
      <c r="L47" s="67">
        <f t="shared" si="10"/>
        <v>0.11388041973930368</v>
      </c>
      <c r="M47" s="67">
        <f t="shared" si="10"/>
        <v>0.28804296554507275</v>
      </c>
      <c r="N47" s="67">
        <f t="shared" si="10"/>
        <v>0.34186985827943306</v>
      </c>
      <c r="O47" s="67">
        <f t="shared" si="10"/>
        <v>0.16345871038277524</v>
      </c>
    </row>
    <row r="48" spans="1:15" ht="15">
      <c r="A48" s="47">
        <v>0</v>
      </c>
      <c r="B48" s="53">
        <v>2.95</v>
      </c>
      <c r="C48" s="46">
        <v>2.6500000000000004</v>
      </c>
      <c r="D48" s="46">
        <v>1.2999999999999998</v>
      </c>
      <c r="E48" s="53">
        <v>5.7</v>
      </c>
      <c r="F48" s="46">
        <v>6.35</v>
      </c>
      <c r="G48" s="56">
        <v>4.35</v>
      </c>
      <c r="I48" s="68">
        <v>30</v>
      </c>
      <c r="J48" s="67">
        <f aca="true" t="shared" si="11" ref="J48:O48">_xlfn.STDEV.P(B51:B54)</f>
        <v>0.30103986446980474</v>
      </c>
      <c r="K48" s="67">
        <f t="shared" si="11"/>
        <v>0.05590169943749454</v>
      </c>
      <c r="L48" s="67">
        <f t="shared" si="11"/>
        <v>0.03535533905932741</v>
      </c>
      <c r="M48" s="67">
        <f t="shared" si="11"/>
        <v>0.42774846580671694</v>
      </c>
      <c r="N48" s="67">
        <f t="shared" si="11"/>
        <v>0.3169680583276491</v>
      </c>
      <c r="O48" s="67">
        <f t="shared" si="11"/>
        <v>0.34003676271838595</v>
      </c>
    </row>
    <row r="49" spans="1:15" ht="15">
      <c r="A49" s="47">
        <v>0</v>
      </c>
      <c r="B49" s="53">
        <v>3.3499999999999996</v>
      </c>
      <c r="C49" s="46">
        <v>2.7</v>
      </c>
      <c r="D49" s="46">
        <v>1.4</v>
      </c>
      <c r="E49" s="53">
        <v>6</v>
      </c>
      <c r="F49" s="46">
        <v>5.550000000000001</v>
      </c>
      <c r="G49" s="56">
        <v>4.199999999999999</v>
      </c>
      <c r="I49" s="68">
        <v>60</v>
      </c>
      <c r="J49" s="67">
        <f aca="true" t="shared" si="12" ref="J49:O49">_xlfn.STDEV.P(B55:B58)</f>
        <v>0.1089724735885168</v>
      </c>
      <c r="K49" s="67">
        <f t="shared" si="12"/>
        <v>0.1369306393762914</v>
      </c>
      <c r="L49" s="67">
        <f t="shared" si="12"/>
        <v>0.0544862367942584</v>
      </c>
      <c r="M49" s="67">
        <f t="shared" si="12"/>
        <v>0.22360679774997938</v>
      </c>
      <c r="N49" s="67">
        <f t="shared" si="12"/>
        <v>0.4203792930200062</v>
      </c>
      <c r="O49" s="67">
        <f t="shared" si="12"/>
        <v>0.3848701079585162</v>
      </c>
    </row>
    <row r="50" spans="1:15" ht="15">
      <c r="A50" s="49">
        <v>0</v>
      </c>
      <c r="B50" s="54">
        <v>3</v>
      </c>
      <c r="C50" s="50">
        <v>2.6500000000000004</v>
      </c>
      <c r="D50" s="50">
        <v>1.35</v>
      </c>
      <c r="E50" s="54">
        <v>5.800000000000001</v>
      </c>
      <c r="F50" s="50">
        <v>5.550000000000001</v>
      </c>
      <c r="G50" s="57">
        <v>4.2</v>
      </c>
      <c r="I50" s="68">
        <v>120</v>
      </c>
      <c r="J50" s="67">
        <f aca="true" t="shared" si="13" ref="J50:O50">_xlfn.STDEV.P(B59:B62)</f>
        <v>0.19525624189766638</v>
      </c>
      <c r="K50" s="67">
        <f t="shared" si="13"/>
        <v>0.04999999999999982</v>
      </c>
      <c r="L50" s="67">
        <f t="shared" si="13"/>
        <v>0.06495190528383295</v>
      </c>
      <c r="M50" s="67">
        <f t="shared" si="13"/>
        <v>0.3304826016600571</v>
      </c>
      <c r="N50" s="67">
        <f t="shared" si="13"/>
        <v>0.2669269563007829</v>
      </c>
      <c r="O50" s="67">
        <f t="shared" si="13"/>
        <v>0.7348469228349552</v>
      </c>
    </row>
    <row r="51" spans="1:7" ht="15">
      <c r="A51" s="47">
        <v>30</v>
      </c>
      <c r="B51" s="53">
        <v>2.75</v>
      </c>
      <c r="C51" s="46">
        <v>2.5</v>
      </c>
      <c r="D51" s="46">
        <v>1.15</v>
      </c>
      <c r="E51" s="53">
        <v>6.7</v>
      </c>
      <c r="F51" s="46">
        <v>6.25</v>
      </c>
      <c r="G51" s="56">
        <v>5.35</v>
      </c>
    </row>
    <row r="52" spans="1:9" ht="15">
      <c r="A52" s="47">
        <v>30</v>
      </c>
      <c r="B52" s="53">
        <v>3.2</v>
      </c>
      <c r="C52" s="46">
        <v>2.55</v>
      </c>
      <c r="D52" s="46">
        <v>1.2</v>
      </c>
      <c r="E52" s="53">
        <v>5.5</v>
      </c>
      <c r="F52" s="46">
        <v>6.3</v>
      </c>
      <c r="G52" s="56">
        <v>5.3</v>
      </c>
      <c r="I52" t="s">
        <v>35</v>
      </c>
    </row>
    <row r="53" spans="1:15" ht="15">
      <c r="A53" s="47">
        <v>30</v>
      </c>
      <c r="B53" s="53">
        <v>2.35</v>
      </c>
      <c r="C53" s="46">
        <v>2.4000000000000004</v>
      </c>
      <c r="D53" s="46">
        <v>1.2</v>
      </c>
      <c r="E53" s="53">
        <v>6</v>
      </c>
      <c r="F53" s="46">
        <v>6.55</v>
      </c>
      <c r="G53" s="56">
        <v>4.95</v>
      </c>
      <c r="J53" s="126" t="s">
        <v>33</v>
      </c>
      <c r="K53" s="126"/>
      <c r="L53" s="126"/>
      <c r="M53" s="126"/>
      <c r="N53" s="126"/>
      <c r="O53" s="126"/>
    </row>
    <row r="54" spans="1:15" ht="15">
      <c r="A54" s="49">
        <v>30</v>
      </c>
      <c r="B54" s="54">
        <v>2.8</v>
      </c>
      <c r="C54" s="50">
        <v>2.45</v>
      </c>
      <c r="D54" s="50">
        <v>1.25</v>
      </c>
      <c r="E54" s="54">
        <v>6.15</v>
      </c>
      <c r="F54" s="50">
        <v>7.05</v>
      </c>
      <c r="G54" s="57">
        <v>4.5</v>
      </c>
      <c r="I54" s="58" t="s">
        <v>32</v>
      </c>
      <c r="J54" s="7">
        <v>0</v>
      </c>
      <c r="K54" s="7">
        <v>1</v>
      </c>
      <c r="L54" s="55">
        <v>9</v>
      </c>
      <c r="M54" s="7">
        <v>0</v>
      </c>
      <c r="N54" s="7">
        <v>1</v>
      </c>
      <c r="O54" s="55">
        <v>9</v>
      </c>
    </row>
    <row r="55" spans="1:15" ht="15">
      <c r="A55" s="47">
        <v>60</v>
      </c>
      <c r="B55" s="53">
        <v>2.7</v>
      </c>
      <c r="C55" s="46">
        <v>2.25</v>
      </c>
      <c r="D55" s="46">
        <v>1.1</v>
      </c>
      <c r="E55" s="53">
        <v>6.4</v>
      </c>
      <c r="F55" s="46">
        <v>6.6</v>
      </c>
      <c r="G55" s="56">
        <v>6.3</v>
      </c>
      <c r="I55" s="68">
        <v>0</v>
      </c>
      <c r="J55" s="67">
        <f aca="true" t="shared" si="14" ref="J55:O58">J47/(SQRT(4))</f>
        <v>0.08838834764831836</v>
      </c>
      <c r="K55" s="67">
        <f t="shared" si="14"/>
        <v>0.027243118397129288</v>
      </c>
      <c r="L55" s="67">
        <f t="shared" si="14"/>
        <v>0.05694020986965184</v>
      </c>
      <c r="M55" s="67">
        <f t="shared" si="14"/>
        <v>0.14402148277253637</v>
      </c>
      <c r="N55" s="67">
        <f t="shared" si="14"/>
        <v>0.17093492913971653</v>
      </c>
      <c r="O55" s="67">
        <f t="shared" si="14"/>
        <v>0.08172935519138762</v>
      </c>
    </row>
    <row r="56" spans="1:15" ht="15">
      <c r="A56" s="47">
        <v>60</v>
      </c>
      <c r="B56" s="53">
        <v>2.8</v>
      </c>
      <c r="C56" s="46">
        <v>2.55</v>
      </c>
      <c r="D56" s="46">
        <v>1.15</v>
      </c>
      <c r="E56" s="53">
        <v>6.6</v>
      </c>
      <c r="F56" s="46">
        <v>7.050000000000001</v>
      </c>
      <c r="G56" s="56">
        <v>6</v>
      </c>
      <c r="I56" s="68">
        <v>30</v>
      </c>
      <c r="J56" s="67">
        <f t="shared" si="14"/>
        <v>0.15051993223490237</v>
      </c>
      <c r="K56" s="67">
        <f t="shared" si="14"/>
        <v>0.02795084971874727</v>
      </c>
      <c r="L56" s="67">
        <f t="shared" si="14"/>
        <v>0.017677669529663705</v>
      </c>
      <c r="M56" s="67">
        <f t="shared" si="14"/>
        <v>0.21387423290335847</v>
      </c>
      <c r="N56" s="67">
        <f t="shared" si="14"/>
        <v>0.15848402916382456</v>
      </c>
      <c r="O56" s="67">
        <f t="shared" si="14"/>
        <v>0.17001838135919298</v>
      </c>
    </row>
    <row r="57" spans="1:15" ht="15">
      <c r="A57" s="47">
        <v>60</v>
      </c>
      <c r="B57" s="53">
        <v>2.7</v>
      </c>
      <c r="C57" s="46">
        <v>2.2</v>
      </c>
      <c r="D57" s="46">
        <v>1.15</v>
      </c>
      <c r="E57" s="53">
        <v>6.199999999999999</v>
      </c>
      <c r="F57" s="46">
        <v>6</v>
      </c>
      <c r="G57" s="56">
        <v>5.95</v>
      </c>
      <c r="I57" s="68">
        <v>60</v>
      </c>
      <c r="J57" s="67">
        <f t="shared" si="14"/>
        <v>0.0544862367942584</v>
      </c>
      <c r="K57" s="67">
        <f t="shared" si="14"/>
        <v>0.0684653196881457</v>
      </c>
      <c r="L57" s="67">
        <f t="shared" si="14"/>
        <v>0.0272431183971292</v>
      </c>
      <c r="M57" s="67">
        <f t="shared" si="14"/>
        <v>0.11180339887498969</v>
      </c>
      <c r="N57" s="67">
        <f t="shared" si="14"/>
        <v>0.2101896465100031</v>
      </c>
      <c r="O57" s="67">
        <f t="shared" si="14"/>
        <v>0.1924350539792581</v>
      </c>
    </row>
    <row r="58" spans="1:15" ht="15">
      <c r="A58" s="49">
        <v>60</v>
      </c>
      <c r="B58" s="54">
        <v>2.5</v>
      </c>
      <c r="C58" s="50">
        <v>2.4</v>
      </c>
      <c r="D58" s="50">
        <v>1.25</v>
      </c>
      <c r="E58" s="54">
        <v>6.800000000000001</v>
      </c>
      <c r="F58" s="50">
        <v>6.1</v>
      </c>
      <c r="G58" s="57">
        <v>5.25</v>
      </c>
      <c r="I58" s="68">
        <v>120</v>
      </c>
      <c r="J58" s="67">
        <f t="shared" si="14"/>
        <v>0.09762812094883319</v>
      </c>
      <c r="K58" s="67">
        <f t="shared" si="14"/>
        <v>0.02499999999999991</v>
      </c>
      <c r="L58" s="67">
        <f t="shared" si="14"/>
        <v>0.032475952641916474</v>
      </c>
      <c r="M58" s="67">
        <f t="shared" si="14"/>
        <v>0.16524130083002855</v>
      </c>
      <c r="N58" s="67">
        <f t="shared" si="14"/>
        <v>0.13346347815039145</v>
      </c>
      <c r="O58" s="67">
        <f t="shared" si="14"/>
        <v>0.3674234614174776</v>
      </c>
    </row>
    <row r="59" spans="1:7" ht="15">
      <c r="A59" s="47">
        <v>120</v>
      </c>
      <c r="B59" s="53">
        <v>2.4</v>
      </c>
      <c r="C59" s="46">
        <v>2.3499999999999996</v>
      </c>
      <c r="D59" s="46">
        <v>0.95</v>
      </c>
      <c r="E59" s="53">
        <v>6.3</v>
      </c>
      <c r="F59" s="46">
        <v>6.75</v>
      </c>
      <c r="G59" s="56">
        <v>5.1</v>
      </c>
    </row>
    <row r="60" spans="1:7" ht="15">
      <c r="A60" s="47">
        <v>120</v>
      </c>
      <c r="B60" s="53">
        <v>2.05</v>
      </c>
      <c r="C60" s="46">
        <v>2.25</v>
      </c>
      <c r="D60" s="46">
        <v>1.05</v>
      </c>
      <c r="E60" s="53">
        <v>7.1</v>
      </c>
      <c r="F60" s="46">
        <v>6.2</v>
      </c>
      <c r="G60" s="56">
        <v>3.3</v>
      </c>
    </row>
    <row r="61" spans="1:7" ht="15">
      <c r="A61" s="47">
        <v>120</v>
      </c>
      <c r="B61" s="53">
        <v>2.5</v>
      </c>
      <c r="C61" s="46">
        <v>2.3499999999999996</v>
      </c>
      <c r="D61" s="46">
        <v>1.1</v>
      </c>
      <c r="E61" s="53">
        <v>7.05</v>
      </c>
      <c r="F61" s="46">
        <v>6.05</v>
      </c>
      <c r="G61" s="56">
        <v>3.9</v>
      </c>
    </row>
    <row r="62" spans="1:7" ht="15">
      <c r="A62" s="49">
        <v>120</v>
      </c>
      <c r="B62" s="54">
        <v>2.55</v>
      </c>
      <c r="C62" s="50">
        <v>2.25</v>
      </c>
      <c r="D62" s="50">
        <v>0.95</v>
      </c>
      <c r="E62" s="54">
        <v>6.6</v>
      </c>
      <c r="F62" s="50">
        <v>6.199999999999999</v>
      </c>
      <c r="G62" s="57">
        <v>4.9</v>
      </c>
    </row>
  </sheetData>
  <sheetProtection/>
  <mergeCells count="20">
    <mergeCell ref="B1:G1"/>
    <mergeCell ref="B22:G22"/>
    <mergeCell ref="B43:G43"/>
    <mergeCell ref="B44:D44"/>
    <mergeCell ref="E44:G44"/>
    <mergeCell ref="B3:G3"/>
    <mergeCell ref="B24:G24"/>
    <mergeCell ref="B45:G45"/>
    <mergeCell ref="E2:G2"/>
    <mergeCell ref="B23:D23"/>
    <mergeCell ref="E23:G23"/>
    <mergeCell ref="J32:O32"/>
    <mergeCell ref="M44:O44"/>
    <mergeCell ref="J45:O45"/>
    <mergeCell ref="J53:O53"/>
    <mergeCell ref="M1:O1"/>
    <mergeCell ref="J3:O3"/>
    <mergeCell ref="J24:O24"/>
    <mergeCell ref="M23:O23"/>
    <mergeCell ref="J11:O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3.00390625" style="0" customWidth="1"/>
    <col min="2" max="2" width="9.140625" style="87" customWidth="1"/>
    <col min="3" max="3" width="18.140625" style="87" customWidth="1"/>
    <col min="4" max="4" width="14.57421875" style="88" customWidth="1"/>
    <col min="5" max="5" width="9.140625" style="87" customWidth="1"/>
    <col min="6" max="6" width="18.140625" style="87" customWidth="1"/>
    <col min="7" max="7" width="14.57421875" style="88" customWidth="1"/>
    <col min="8" max="8" width="8.7109375" style="104" customWidth="1"/>
    <col min="9" max="9" width="13.7109375" style="101" customWidth="1"/>
    <col min="10" max="10" width="9.140625" style="87" customWidth="1"/>
    <col min="11" max="11" width="18.140625" style="87" customWidth="1"/>
    <col min="12" max="12" width="14.57421875" style="88" customWidth="1"/>
    <col min="13" max="13" width="9.140625" style="87" customWidth="1"/>
    <col min="14" max="14" width="18.140625" style="87" customWidth="1"/>
    <col min="15" max="15" width="14.57421875" style="88" customWidth="1"/>
  </cols>
  <sheetData>
    <row r="1" spans="1:19" ht="21.75" customHeight="1">
      <c r="A1" s="131" t="s">
        <v>39</v>
      </c>
      <c r="B1" s="129" t="s">
        <v>36</v>
      </c>
      <c r="C1" s="129"/>
      <c r="D1" s="129"/>
      <c r="E1" s="132" t="s">
        <v>38</v>
      </c>
      <c r="F1" s="132"/>
      <c r="G1" s="132"/>
      <c r="H1" s="66"/>
      <c r="I1" s="131" t="s">
        <v>40</v>
      </c>
      <c r="J1" s="129" t="s">
        <v>36</v>
      </c>
      <c r="K1" s="129"/>
      <c r="L1" s="129"/>
      <c r="M1" s="132" t="s">
        <v>38</v>
      </c>
      <c r="N1" s="132"/>
      <c r="O1" s="132"/>
      <c r="P1" s="133" t="s">
        <v>40</v>
      </c>
      <c r="Q1" s="133"/>
      <c r="R1" s="133"/>
      <c r="S1" s="133"/>
    </row>
    <row r="2" spans="1:19" ht="40.5" customHeight="1">
      <c r="A2" s="131"/>
      <c r="B2" s="69" t="s">
        <v>10</v>
      </c>
      <c r="C2" s="69" t="s">
        <v>41</v>
      </c>
      <c r="D2" s="70" t="s">
        <v>12</v>
      </c>
      <c r="E2" s="69" t="s">
        <v>10</v>
      </c>
      <c r="F2" s="69" t="s">
        <v>41</v>
      </c>
      <c r="G2" s="70" t="s">
        <v>12</v>
      </c>
      <c r="H2" s="102"/>
      <c r="I2" s="131"/>
      <c r="J2" s="69" t="s">
        <v>10</v>
      </c>
      <c r="K2" s="69" t="s">
        <v>41</v>
      </c>
      <c r="L2" s="70" t="s">
        <v>12</v>
      </c>
      <c r="M2" s="69" t="s">
        <v>10</v>
      </c>
      <c r="N2" s="69" t="s">
        <v>41</v>
      </c>
      <c r="O2" s="70" t="s">
        <v>12</v>
      </c>
      <c r="P2" s="133"/>
      <c r="Q2" s="133"/>
      <c r="R2" s="133"/>
      <c r="S2" s="133"/>
    </row>
    <row r="3" spans="2:15" ht="15">
      <c r="B3" s="71">
        <v>0</v>
      </c>
      <c r="C3" s="72">
        <v>10.800000000000004</v>
      </c>
      <c r="D3" s="73">
        <v>0</v>
      </c>
      <c r="E3" s="71">
        <v>0</v>
      </c>
      <c r="F3" s="74">
        <v>1.2999999999999956</v>
      </c>
      <c r="G3" s="73">
        <v>0</v>
      </c>
      <c r="H3" s="73"/>
      <c r="J3" s="71">
        <v>0</v>
      </c>
      <c r="K3" s="75">
        <v>9.4</v>
      </c>
      <c r="L3" s="73">
        <v>0</v>
      </c>
      <c r="M3" s="71">
        <v>0</v>
      </c>
      <c r="N3" s="75">
        <v>25.8</v>
      </c>
      <c r="O3" s="73">
        <v>0</v>
      </c>
    </row>
    <row r="4" spans="2:15" ht="15">
      <c r="B4" s="71">
        <v>0</v>
      </c>
      <c r="C4" s="72">
        <v>11.099999999999998</v>
      </c>
      <c r="D4" s="73">
        <v>0</v>
      </c>
      <c r="E4" s="71">
        <v>0</v>
      </c>
      <c r="F4" s="74">
        <v>4.6999999999999815</v>
      </c>
      <c r="G4" s="73">
        <v>0</v>
      </c>
      <c r="H4" s="73"/>
      <c r="J4" s="71">
        <v>0</v>
      </c>
      <c r="K4" s="75">
        <v>12.8</v>
      </c>
      <c r="L4" s="73">
        <v>0</v>
      </c>
      <c r="M4" s="71">
        <v>0</v>
      </c>
      <c r="N4" s="75">
        <v>11.299999999999999</v>
      </c>
      <c r="O4" s="73">
        <v>0</v>
      </c>
    </row>
    <row r="5" spans="2:15" ht="15">
      <c r="B5" s="71">
        <v>0</v>
      </c>
      <c r="C5" s="72">
        <v>10.800000000000004</v>
      </c>
      <c r="D5" s="73">
        <v>0</v>
      </c>
      <c r="E5" s="71">
        <v>0</v>
      </c>
      <c r="F5" s="74">
        <v>9.399999999999991</v>
      </c>
      <c r="G5" s="73">
        <v>0</v>
      </c>
      <c r="H5" s="73"/>
      <c r="J5" s="71">
        <v>0</v>
      </c>
      <c r="K5" s="75">
        <v>10.3</v>
      </c>
      <c r="L5" s="73">
        <v>0</v>
      </c>
      <c r="M5" s="71">
        <v>0</v>
      </c>
      <c r="N5" s="75">
        <v>16</v>
      </c>
      <c r="O5" s="73">
        <v>0</v>
      </c>
    </row>
    <row r="6" spans="2:15" ht="15">
      <c r="B6" s="76">
        <v>0</v>
      </c>
      <c r="C6" s="77">
        <v>11.400000000000022</v>
      </c>
      <c r="D6" s="78">
        <v>0</v>
      </c>
      <c r="E6" s="76">
        <v>0</v>
      </c>
      <c r="F6" s="79">
        <v>2.0999999999999908</v>
      </c>
      <c r="G6" s="78">
        <v>0</v>
      </c>
      <c r="H6" s="73"/>
      <c r="J6" s="76">
        <v>0</v>
      </c>
      <c r="K6" s="75">
        <v>10.8</v>
      </c>
      <c r="L6" s="78">
        <v>0</v>
      </c>
      <c r="M6" s="76">
        <v>0</v>
      </c>
      <c r="N6" s="75">
        <v>14.9</v>
      </c>
      <c r="O6" s="78">
        <v>0</v>
      </c>
    </row>
    <row r="7" spans="2:15" ht="15">
      <c r="B7" s="71">
        <v>0</v>
      </c>
      <c r="C7" s="72">
        <v>26.80000000000002</v>
      </c>
      <c r="D7" s="73">
        <v>30</v>
      </c>
      <c r="E7" s="71">
        <v>0</v>
      </c>
      <c r="F7" s="74">
        <v>9.699999999999987</v>
      </c>
      <c r="G7" s="73">
        <v>30</v>
      </c>
      <c r="H7" s="73"/>
      <c r="J7" s="71">
        <v>0</v>
      </c>
      <c r="K7" s="75">
        <v>9.799999999999999</v>
      </c>
      <c r="L7" s="73">
        <v>30</v>
      </c>
      <c r="M7" s="71">
        <v>0</v>
      </c>
      <c r="N7" s="75">
        <v>14.1</v>
      </c>
      <c r="O7" s="73">
        <v>30</v>
      </c>
    </row>
    <row r="8" spans="2:15" ht="15">
      <c r="B8" s="71">
        <v>0</v>
      </c>
      <c r="C8" s="72">
        <v>17.199999999999992</v>
      </c>
      <c r="D8" s="73">
        <v>30</v>
      </c>
      <c r="E8" s="89">
        <v>0</v>
      </c>
      <c r="F8" s="90">
        <v>11.6</v>
      </c>
      <c r="G8" s="91">
        <v>30</v>
      </c>
      <c r="H8" s="103"/>
      <c r="J8" s="71">
        <v>0</v>
      </c>
      <c r="K8" s="75">
        <v>9.9</v>
      </c>
      <c r="L8" s="73">
        <v>30</v>
      </c>
      <c r="M8" s="71">
        <v>0</v>
      </c>
      <c r="N8" s="75">
        <v>17.5</v>
      </c>
      <c r="O8" s="73">
        <v>30</v>
      </c>
    </row>
    <row r="9" spans="2:15" ht="15">
      <c r="B9" s="71">
        <v>0</v>
      </c>
      <c r="C9" s="72">
        <v>10.399999999999993</v>
      </c>
      <c r="D9" s="73">
        <v>30</v>
      </c>
      <c r="E9" s="71">
        <v>0</v>
      </c>
      <c r="F9" s="74">
        <v>9.700000000000014</v>
      </c>
      <c r="G9" s="73">
        <v>30</v>
      </c>
      <c r="H9" s="73"/>
      <c r="J9" s="71">
        <v>0</v>
      </c>
      <c r="K9" s="75">
        <v>7</v>
      </c>
      <c r="L9" s="73">
        <v>30</v>
      </c>
      <c r="M9" s="71">
        <v>0</v>
      </c>
      <c r="N9" s="75">
        <v>20</v>
      </c>
      <c r="O9" s="73">
        <v>30</v>
      </c>
    </row>
    <row r="10" spans="2:15" ht="15">
      <c r="B10" s="80">
        <v>0</v>
      </c>
      <c r="C10" s="81">
        <v>29.799999999999994</v>
      </c>
      <c r="D10" s="82">
        <v>30</v>
      </c>
      <c r="E10" s="76">
        <v>0</v>
      </c>
      <c r="F10" s="79">
        <v>8.199999999999985</v>
      </c>
      <c r="G10" s="78">
        <v>30</v>
      </c>
      <c r="H10" s="73"/>
      <c r="J10" s="76">
        <v>0</v>
      </c>
      <c r="K10" s="75">
        <v>10.1</v>
      </c>
      <c r="L10" s="78">
        <v>30</v>
      </c>
      <c r="M10" s="76">
        <v>0</v>
      </c>
      <c r="N10" s="75">
        <v>22.4</v>
      </c>
      <c r="O10" s="78">
        <v>30</v>
      </c>
    </row>
    <row r="11" spans="2:15" ht="15">
      <c r="B11" s="71">
        <v>0</v>
      </c>
      <c r="C11" s="72">
        <v>11.200000000000015</v>
      </c>
      <c r="D11" s="73">
        <v>60</v>
      </c>
      <c r="E11" s="71">
        <v>0</v>
      </c>
      <c r="F11" s="74">
        <v>7.300000000000001</v>
      </c>
      <c r="G11" s="73">
        <v>60</v>
      </c>
      <c r="H11" s="73"/>
      <c r="J11" s="71">
        <v>0</v>
      </c>
      <c r="K11" s="75">
        <v>8.8</v>
      </c>
      <c r="L11" s="73">
        <v>60</v>
      </c>
      <c r="M11" s="71">
        <v>0</v>
      </c>
      <c r="N11" s="75">
        <v>23.099999999999998</v>
      </c>
      <c r="O11" s="73">
        <v>60</v>
      </c>
    </row>
    <row r="12" spans="2:15" ht="15">
      <c r="B12" s="71">
        <v>0</v>
      </c>
      <c r="C12" s="72">
        <v>11.099999999999998</v>
      </c>
      <c r="D12" s="73">
        <v>60</v>
      </c>
      <c r="E12" s="71">
        <v>0</v>
      </c>
      <c r="F12" s="74">
        <v>5.000000000000004</v>
      </c>
      <c r="G12" s="73">
        <v>60</v>
      </c>
      <c r="H12" s="73"/>
      <c r="J12" s="71">
        <v>0</v>
      </c>
      <c r="K12" s="75">
        <v>8.9</v>
      </c>
      <c r="L12" s="73">
        <v>60</v>
      </c>
      <c r="M12" s="71">
        <v>0</v>
      </c>
      <c r="N12" s="75">
        <v>15.6</v>
      </c>
      <c r="O12" s="73">
        <v>60</v>
      </c>
    </row>
    <row r="13" spans="2:15" ht="15">
      <c r="B13" s="71">
        <v>0</v>
      </c>
      <c r="C13" s="72">
        <v>11.800000000000004</v>
      </c>
      <c r="D13" s="73">
        <v>60</v>
      </c>
      <c r="E13" s="71">
        <v>0</v>
      </c>
      <c r="F13" s="74">
        <v>5.800000000000027</v>
      </c>
      <c r="G13" s="73">
        <v>60</v>
      </c>
      <c r="H13" s="73"/>
      <c r="J13" s="71">
        <v>0</v>
      </c>
      <c r="K13" s="75">
        <v>9.299999999999999</v>
      </c>
      <c r="L13" s="73">
        <v>60</v>
      </c>
      <c r="M13" s="71">
        <v>0</v>
      </c>
      <c r="N13" s="75">
        <v>22.4</v>
      </c>
      <c r="O13" s="73">
        <v>60</v>
      </c>
    </row>
    <row r="14" spans="2:15" ht="15">
      <c r="B14" s="76">
        <v>0</v>
      </c>
      <c r="C14" s="77">
        <v>11.800000000000004</v>
      </c>
      <c r="D14" s="78">
        <v>60</v>
      </c>
      <c r="E14" s="76">
        <v>0</v>
      </c>
      <c r="F14" s="79">
        <v>6.000000000000005</v>
      </c>
      <c r="G14" s="78">
        <v>60</v>
      </c>
      <c r="H14" s="73"/>
      <c r="J14" s="76">
        <v>0</v>
      </c>
      <c r="K14" s="75">
        <v>9.299999999999999</v>
      </c>
      <c r="L14" s="78">
        <v>60</v>
      </c>
      <c r="M14" s="76">
        <v>0</v>
      </c>
      <c r="N14" s="75">
        <v>16.299999999999997</v>
      </c>
      <c r="O14" s="78">
        <v>60</v>
      </c>
    </row>
    <row r="15" spans="2:15" ht="15">
      <c r="B15" s="71">
        <v>0</v>
      </c>
      <c r="C15" s="72">
        <v>8.300000000000002</v>
      </c>
      <c r="D15" s="73">
        <v>120</v>
      </c>
      <c r="E15" s="71">
        <v>0</v>
      </c>
      <c r="F15" s="74">
        <v>2.1000000000000183</v>
      </c>
      <c r="G15" s="73">
        <v>120</v>
      </c>
      <c r="H15" s="73"/>
      <c r="J15" s="71">
        <v>0</v>
      </c>
      <c r="K15" s="75">
        <v>9.299999999999999</v>
      </c>
      <c r="L15" s="73">
        <v>120</v>
      </c>
      <c r="M15" s="71">
        <v>0</v>
      </c>
      <c r="N15" s="75">
        <v>15.100000000000001</v>
      </c>
      <c r="O15" s="73">
        <v>120</v>
      </c>
    </row>
    <row r="16" spans="2:15" ht="15">
      <c r="B16" s="71">
        <v>0</v>
      </c>
      <c r="C16" s="72">
        <v>12.399999999999995</v>
      </c>
      <c r="D16" s="73">
        <v>120</v>
      </c>
      <c r="E16" s="71">
        <v>0</v>
      </c>
      <c r="F16" s="74">
        <v>1.4000000000000123</v>
      </c>
      <c r="G16" s="73">
        <v>120</v>
      </c>
      <c r="H16" s="73"/>
      <c r="J16" s="71">
        <v>0</v>
      </c>
      <c r="K16" s="75">
        <v>8.200000000000001</v>
      </c>
      <c r="L16" s="73">
        <v>120</v>
      </c>
      <c r="M16" s="71">
        <v>0</v>
      </c>
      <c r="N16" s="75">
        <v>17.7</v>
      </c>
      <c r="O16" s="73">
        <v>120</v>
      </c>
    </row>
    <row r="17" spans="2:15" ht="15">
      <c r="B17" s="71">
        <v>0</v>
      </c>
      <c r="C17" s="72">
        <v>6.500000000000005</v>
      </c>
      <c r="D17" s="73">
        <v>120</v>
      </c>
      <c r="E17" s="71">
        <v>0</v>
      </c>
      <c r="F17" s="74">
        <v>1.5000000000000013</v>
      </c>
      <c r="G17" s="73">
        <v>120</v>
      </c>
      <c r="H17" s="73"/>
      <c r="J17" s="71">
        <v>0</v>
      </c>
      <c r="K17" s="75">
        <v>8.4</v>
      </c>
      <c r="L17" s="73">
        <v>120</v>
      </c>
      <c r="M17" s="71">
        <v>0</v>
      </c>
      <c r="N17" s="75">
        <v>20.299999999999997</v>
      </c>
      <c r="O17" s="73">
        <v>120</v>
      </c>
    </row>
    <row r="18" spans="2:15" ht="15">
      <c r="B18" s="76">
        <v>0</v>
      </c>
      <c r="C18" s="77">
        <v>9.500000000000009</v>
      </c>
      <c r="D18" s="78">
        <v>120</v>
      </c>
      <c r="E18" s="76">
        <v>0</v>
      </c>
      <c r="F18" s="79">
        <v>1.4000000000000123</v>
      </c>
      <c r="G18" s="78">
        <v>120</v>
      </c>
      <c r="H18" s="73"/>
      <c r="J18" s="76">
        <v>0</v>
      </c>
      <c r="K18" s="75">
        <v>6.8</v>
      </c>
      <c r="L18" s="78">
        <v>120</v>
      </c>
      <c r="M18" s="76">
        <v>0</v>
      </c>
      <c r="N18" s="75">
        <v>16.2</v>
      </c>
      <c r="O18" s="78">
        <v>120</v>
      </c>
    </row>
    <row r="19" spans="2:15" ht="15">
      <c r="B19" s="71">
        <v>1</v>
      </c>
      <c r="C19" s="72">
        <v>8.800000000000002</v>
      </c>
      <c r="D19" s="73">
        <v>0</v>
      </c>
      <c r="E19" s="71">
        <v>1</v>
      </c>
      <c r="F19" s="74">
        <v>1.2000000000000066</v>
      </c>
      <c r="G19" s="73">
        <v>0</v>
      </c>
      <c r="H19" s="73"/>
      <c r="J19" s="71">
        <v>1</v>
      </c>
      <c r="K19" s="75">
        <v>11</v>
      </c>
      <c r="L19" s="73">
        <v>0</v>
      </c>
      <c r="M19" s="71">
        <v>1</v>
      </c>
      <c r="N19" s="75">
        <v>17.8</v>
      </c>
      <c r="O19" s="73">
        <v>0</v>
      </c>
    </row>
    <row r="20" spans="2:15" ht="15">
      <c r="B20" s="71">
        <v>1</v>
      </c>
      <c r="C20" s="72">
        <v>13.999999999999984</v>
      </c>
      <c r="D20" s="73">
        <v>0</v>
      </c>
      <c r="E20" s="71">
        <v>1</v>
      </c>
      <c r="F20" s="74">
        <v>2.0000000000000018</v>
      </c>
      <c r="G20" s="73">
        <v>0</v>
      </c>
      <c r="H20" s="73"/>
      <c r="J20" s="71">
        <v>1</v>
      </c>
      <c r="K20" s="75">
        <v>8.8</v>
      </c>
      <c r="L20" s="73">
        <v>0</v>
      </c>
      <c r="M20" s="71">
        <v>1</v>
      </c>
      <c r="N20" s="75">
        <v>16.1</v>
      </c>
      <c r="O20" s="73">
        <v>0</v>
      </c>
    </row>
    <row r="21" spans="2:15" ht="15">
      <c r="B21" s="71">
        <v>1</v>
      </c>
      <c r="C21" s="72">
        <v>10.500000000000009</v>
      </c>
      <c r="D21" s="73">
        <v>0</v>
      </c>
      <c r="E21" s="71">
        <v>1</v>
      </c>
      <c r="F21" s="74">
        <v>2.2000000000000073</v>
      </c>
      <c r="G21" s="73">
        <v>0</v>
      </c>
      <c r="H21" s="73"/>
      <c r="J21" s="71">
        <v>1</v>
      </c>
      <c r="K21" s="75">
        <v>12.4</v>
      </c>
      <c r="L21" s="73">
        <v>0</v>
      </c>
      <c r="M21" s="71">
        <v>1</v>
      </c>
      <c r="N21" s="75">
        <v>13.299999999999999</v>
      </c>
      <c r="O21" s="73">
        <v>0</v>
      </c>
    </row>
    <row r="22" spans="2:15" ht="15">
      <c r="B22" s="76">
        <v>1</v>
      </c>
      <c r="C22" s="77">
        <v>8.399999999999991</v>
      </c>
      <c r="D22" s="78">
        <v>0</v>
      </c>
      <c r="E22" s="76">
        <v>1</v>
      </c>
      <c r="F22" s="79">
        <v>5.500000000000005</v>
      </c>
      <c r="G22" s="78">
        <v>0</v>
      </c>
      <c r="H22" s="73"/>
      <c r="J22" s="76">
        <v>1</v>
      </c>
      <c r="K22" s="75">
        <v>8.7</v>
      </c>
      <c r="L22" s="78">
        <v>0</v>
      </c>
      <c r="M22" s="76">
        <v>1</v>
      </c>
      <c r="N22" s="75">
        <v>20.400000000000002</v>
      </c>
      <c r="O22" s="78">
        <v>0</v>
      </c>
    </row>
    <row r="23" spans="2:15" ht="15">
      <c r="B23" s="71">
        <v>1</v>
      </c>
      <c r="C23" s="72">
        <v>11.700000000000015</v>
      </c>
      <c r="D23" s="73">
        <v>30</v>
      </c>
      <c r="E23" s="71">
        <v>1</v>
      </c>
      <c r="F23" s="74">
        <v>10.399999999999993</v>
      </c>
      <c r="G23" s="73">
        <v>30</v>
      </c>
      <c r="H23" s="73"/>
      <c r="J23" s="71">
        <v>1</v>
      </c>
      <c r="K23" s="75">
        <v>10</v>
      </c>
      <c r="L23" s="73">
        <v>30</v>
      </c>
      <c r="M23" s="71">
        <v>1</v>
      </c>
      <c r="N23" s="75">
        <v>17.4</v>
      </c>
      <c r="O23" s="73">
        <v>30</v>
      </c>
    </row>
    <row r="24" spans="2:15" ht="15">
      <c r="B24" s="71">
        <v>1</v>
      </c>
      <c r="C24" s="72">
        <v>11.899999999999993</v>
      </c>
      <c r="D24" s="73">
        <v>30</v>
      </c>
      <c r="E24" s="71">
        <v>1</v>
      </c>
      <c r="F24" s="74">
        <v>10.499999999999982</v>
      </c>
      <c r="G24" s="73">
        <v>30</v>
      </c>
      <c r="H24" s="73"/>
      <c r="J24" s="71">
        <v>1</v>
      </c>
      <c r="K24" s="75">
        <v>8.4</v>
      </c>
      <c r="L24" s="73">
        <v>30</v>
      </c>
      <c r="M24" s="92">
        <v>1</v>
      </c>
      <c r="N24" s="93">
        <v>29.7</v>
      </c>
      <c r="O24" s="94">
        <v>30</v>
      </c>
    </row>
    <row r="25" spans="2:15" ht="15">
      <c r="B25" s="71">
        <v>1</v>
      </c>
      <c r="C25" s="72">
        <v>11.399999999999993</v>
      </c>
      <c r="D25" s="73">
        <v>30</v>
      </c>
      <c r="E25" s="71">
        <v>1</v>
      </c>
      <c r="F25" s="74">
        <v>11.300000000000004</v>
      </c>
      <c r="G25" s="73">
        <v>30</v>
      </c>
      <c r="H25" s="73"/>
      <c r="J25" s="71">
        <v>1</v>
      </c>
      <c r="K25" s="75">
        <v>10.8</v>
      </c>
      <c r="L25" s="73">
        <v>30</v>
      </c>
      <c r="M25" s="71">
        <v>1</v>
      </c>
      <c r="N25" s="75">
        <v>16.1</v>
      </c>
      <c r="O25" s="73">
        <v>30</v>
      </c>
    </row>
    <row r="26" spans="2:15" ht="15">
      <c r="B26" s="76">
        <v>1</v>
      </c>
      <c r="C26" s="77">
        <v>12.899999999999995</v>
      </c>
      <c r="D26" s="78">
        <v>30</v>
      </c>
      <c r="E26" s="76">
        <v>1</v>
      </c>
      <c r="F26" s="79">
        <v>9.899999999999991</v>
      </c>
      <c r="G26" s="78">
        <v>30</v>
      </c>
      <c r="H26" s="73"/>
      <c r="J26" s="83">
        <v>1</v>
      </c>
      <c r="K26" s="84">
        <v>13.700000000000001</v>
      </c>
      <c r="L26" s="85">
        <v>30</v>
      </c>
      <c r="M26" s="76">
        <v>1</v>
      </c>
      <c r="N26" s="75">
        <v>15.8</v>
      </c>
      <c r="O26" s="78">
        <v>30</v>
      </c>
    </row>
    <row r="27" spans="2:15" ht="15">
      <c r="B27" s="71">
        <v>1</v>
      </c>
      <c r="C27" s="72">
        <v>12.6</v>
      </c>
      <c r="D27" s="73">
        <v>60</v>
      </c>
      <c r="E27" s="71">
        <v>1</v>
      </c>
      <c r="F27" s="74">
        <v>2.9000000000000137</v>
      </c>
      <c r="G27" s="73">
        <v>60</v>
      </c>
      <c r="H27" s="73"/>
      <c r="J27" s="71">
        <v>1</v>
      </c>
      <c r="K27" s="75">
        <v>8.6</v>
      </c>
      <c r="L27" s="73">
        <v>60</v>
      </c>
      <c r="M27" s="71">
        <v>1</v>
      </c>
      <c r="N27" s="75">
        <v>14.4</v>
      </c>
      <c r="O27" s="73">
        <v>60</v>
      </c>
    </row>
    <row r="28" spans="2:15" ht="15">
      <c r="B28" s="71">
        <v>1</v>
      </c>
      <c r="C28" s="72">
        <v>13.800000000000006</v>
      </c>
      <c r="D28" s="73">
        <v>60</v>
      </c>
      <c r="E28" s="71">
        <v>1</v>
      </c>
      <c r="F28" s="74">
        <v>1.4000000000000123</v>
      </c>
      <c r="G28" s="73">
        <v>60</v>
      </c>
      <c r="H28" s="73"/>
      <c r="J28" s="71">
        <v>1</v>
      </c>
      <c r="K28" s="75">
        <v>8.5</v>
      </c>
      <c r="L28" s="73">
        <v>60</v>
      </c>
      <c r="M28" s="71">
        <v>1</v>
      </c>
      <c r="N28" s="75">
        <v>13.2</v>
      </c>
      <c r="O28" s="73">
        <v>60</v>
      </c>
    </row>
    <row r="29" spans="2:15" ht="15">
      <c r="B29" s="71">
        <v>1</v>
      </c>
      <c r="C29" s="72">
        <v>12.999999999999984</v>
      </c>
      <c r="D29" s="73">
        <v>60</v>
      </c>
      <c r="E29" s="71">
        <v>1</v>
      </c>
      <c r="F29" s="74">
        <v>2.3999999999999853</v>
      </c>
      <c r="G29" s="73">
        <v>60</v>
      </c>
      <c r="H29" s="73"/>
      <c r="J29" s="71">
        <v>1</v>
      </c>
      <c r="K29" s="75">
        <v>7.7</v>
      </c>
      <c r="L29" s="73">
        <v>60</v>
      </c>
      <c r="M29" s="71">
        <v>1</v>
      </c>
      <c r="N29" s="75">
        <v>14.4</v>
      </c>
      <c r="O29" s="73">
        <v>60</v>
      </c>
    </row>
    <row r="30" spans="2:15" ht="15">
      <c r="B30" s="76">
        <v>1</v>
      </c>
      <c r="C30" s="77">
        <v>12.199999999999989</v>
      </c>
      <c r="D30" s="78">
        <v>60</v>
      </c>
      <c r="E30" s="76">
        <v>1</v>
      </c>
      <c r="F30" s="79">
        <v>1.3999999999999846</v>
      </c>
      <c r="G30" s="78">
        <v>60</v>
      </c>
      <c r="H30" s="73"/>
      <c r="J30" s="76">
        <v>1</v>
      </c>
      <c r="K30" s="75">
        <v>7.9</v>
      </c>
      <c r="L30" s="78">
        <v>60</v>
      </c>
      <c r="M30" s="76">
        <v>1</v>
      </c>
      <c r="N30" s="75">
        <v>15.7</v>
      </c>
      <c r="O30" s="78">
        <v>60</v>
      </c>
    </row>
    <row r="31" spans="2:15" ht="15">
      <c r="B31" s="71">
        <v>1</v>
      </c>
      <c r="C31" s="72">
        <v>8.099999999999996</v>
      </c>
      <c r="D31" s="73">
        <v>120</v>
      </c>
      <c r="E31" s="71">
        <v>1</v>
      </c>
      <c r="F31" s="74">
        <v>1.4000000000000123</v>
      </c>
      <c r="G31" s="73">
        <v>120</v>
      </c>
      <c r="H31" s="73"/>
      <c r="J31" s="71">
        <v>1</v>
      </c>
      <c r="K31" s="75">
        <v>6.2</v>
      </c>
      <c r="L31" s="73">
        <v>120</v>
      </c>
      <c r="M31" s="71">
        <v>1</v>
      </c>
      <c r="N31" s="75">
        <v>14</v>
      </c>
      <c r="O31" s="73">
        <v>120</v>
      </c>
    </row>
    <row r="32" spans="2:15" ht="15">
      <c r="B32" s="71">
        <v>1</v>
      </c>
      <c r="C32" s="72">
        <v>12.700000000000017</v>
      </c>
      <c r="D32" s="73">
        <v>120</v>
      </c>
      <c r="E32" s="71">
        <v>1</v>
      </c>
      <c r="F32" s="74">
        <v>1.2000000000000066</v>
      </c>
      <c r="G32" s="73">
        <v>120</v>
      </c>
      <c r="H32" s="73"/>
      <c r="J32" s="71">
        <v>1</v>
      </c>
      <c r="K32" s="75">
        <v>8.6</v>
      </c>
      <c r="L32" s="73">
        <v>120</v>
      </c>
      <c r="M32" s="71">
        <v>1</v>
      </c>
      <c r="N32" s="75">
        <v>12</v>
      </c>
      <c r="O32" s="73">
        <v>120</v>
      </c>
    </row>
    <row r="33" spans="2:15" ht="15">
      <c r="B33" s="71">
        <v>1</v>
      </c>
      <c r="C33" s="72">
        <v>9.300000000000002</v>
      </c>
      <c r="D33" s="73">
        <v>120</v>
      </c>
      <c r="E33" s="71">
        <v>1</v>
      </c>
      <c r="F33" s="74">
        <v>1.799999999999996</v>
      </c>
      <c r="G33" s="73">
        <v>120</v>
      </c>
      <c r="H33" s="73"/>
      <c r="J33" s="71">
        <v>1</v>
      </c>
      <c r="K33" s="75">
        <v>8.6</v>
      </c>
      <c r="L33" s="73">
        <v>120</v>
      </c>
      <c r="M33" s="71">
        <v>1</v>
      </c>
      <c r="N33" s="75">
        <v>10</v>
      </c>
      <c r="O33" s="73">
        <v>120</v>
      </c>
    </row>
    <row r="34" spans="2:15" ht="15">
      <c r="B34" s="76">
        <v>1</v>
      </c>
      <c r="C34" s="77">
        <v>6.200000000000011</v>
      </c>
      <c r="D34" s="78">
        <v>120</v>
      </c>
      <c r="E34" s="76">
        <v>1</v>
      </c>
      <c r="F34" s="79">
        <v>1.4999999999999736</v>
      </c>
      <c r="G34" s="78">
        <v>120</v>
      </c>
      <c r="H34" s="73"/>
      <c r="J34" s="76">
        <v>1</v>
      </c>
      <c r="K34" s="75">
        <v>8</v>
      </c>
      <c r="L34" s="78">
        <v>120</v>
      </c>
      <c r="M34" s="76">
        <v>1</v>
      </c>
      <c r="N34" s="75">
        <v>10.6</v>
      </c>
      <c r="O34" s="78">
        <v>120</v>
      </c>
    </row>
    <row r="35" spans="2:15" ht="15">
      <c r="B35" s="71">
        <v>9</v>
      </c>
      <c r="C35" s="72">
        <v>3.400000000000014</v>
      </c>
      <c r="D35" s="73">
        <v>0</v>
      </c>
      <c r="E35" s="71">
        <v>9</v>
      </c>
      <c r="F35" s="74">
        <v>1.2000000000000066</v>
      </c>
      <c r="G35" s="73">
        <v>0</v>
      </c>
      <c r="H35" s="73"/>
      <c r="J35" s="71">
        <v>9</v>
      </c>
      <c r="K35" s="75">
        <v>5.2</v>
      </c>
      <c r="L35" s="73">
        <v>0</v>
      </c>
      <c r="M35" s="71">
        <v>9</v>
      </c>
      <c r="N35" s="75">
        <v>14.8</v>
      </c>
      <c r="O35" s="73">
        <v>0</v>
      </c>
    </row>
    <row r="36" spans="2:15" ht="15">
      <c r="B36" s="71">
        <v>9</v>
      </c>
      <c r="C36" s="72">
        <v>2.69999999999998</v>
      </c>
      <c r="D36" s="73">
        <v>0</v>
      </c>
      <c r="E36" s="71">
        <v>9</v>
      </c>
      <c r="F36" s="74">
        <v>1.5999999999999903</v>
      </c>
      <c r="G36" s="73">
        <v>0</v>
      </c>
      <c r="H36" s="73"/>
      <c r="J36" s="71">
        <v>9</v>
      </c>
      <c r="K36" s="75">
        <v>5.2</v>
      </c>
      <c r="L36" s="73">
        <v>0</v>
      </c>
      <c r="M36" s="71">
        <v>9</v>
      </c>
      <c r="N36" s="75">
        <v>10.6</v>
      </c>
      <c r="O36" s="73">
        <v>0</v>
      </c>
    </row>
    <row r="37" spans="2:15" ht="15">
      <c r="B37" s="71">
        <v>9</v>
      </c>
      <c r="C37" s="72">
        <v>1.8000000000000238</v>
      </c>
      <c r="D37" s="73">
        <v>0</v>
      </c>
      <c r="E37" s="71">
        <v>9</v>
      </c>
      <c r="F37" s="74">
        <v>1.9000000000000128</v>
      </c>
      <c r="G37" s="73">
        <v>0</v>
      </c>
      <c r="H37" s="73"/>
      <c r="J37" s="71">
        <v>9</v>
      </c>
      <c r="K37" s="75">
        <v>4</v>
      </c>
      <c r="L37" s="73">
        <v>0</v>
      </c>
      <c r="M37" s="71">
        <v>9</v>
      </c>
      <c r="N37" s="75">
        <v>16.5</v>
      </c>
      <c r="O37" s="73">
        <v>0</v>
      </c>
    </row>
    <row r="38" spans="2:15" ht="15">
      <c r="B38" s="76">
        <v>9</v>
      </c>
      <c r="C38" s="77">
        <v>2.700000000000008</v>
      </c>
      <c r="D38" s="78">
        <v>0</v>
      </c>
      <c r="E38" s="76">
        <v>9</v>
      </c>
      <c r="F38" s="79">
        <v>1.5000000000000013</v>
      </c>
      <c r="G38" s="78">
        <v>0</v>
      </c>
      <c r="H38" s="73"/>
      <c r="J38" s="76">
        <v>9</v>
      </c>
      <c r="K38" s="75">
        <v>3.6</v>
      </c>
      <c r="L38" s="78">
        <v>0</v>
      </c>
      <c r="M38" s="76">
        <v>9</v>
      </c>
      <c r="N38" s="75">
        <v>17.1</v>
      </c>
      <c r="O38" s="78">
        <v>0</v>
      </c>
    </row>
    <row r="39" spans="2:15" ht="15">
      <c r="B39" s="71">
        <v>9</v>
      </c>
      <c r="C39" s="72">
        <v>3.300000000000025</v>
      </c>
      <c r="D39" s="73">
        <v>30</v>
      </c>
      <c r="E39" s="71">
        <v>9</v>
      </c>
      <c r="F39" s="74">
        <v>1.5000000000000013</v>
      </c>
      <c r="G39" s="73">
        <v>30</v>
      </c>
      <c r="H39" s="73"/>
      <c r="J39" s="71">
        <v>9</v>
      </c>
      <c r="K39" s="75">
        <v>5.5</v>
      </c>
      <c r="L39" s="73">
        <v>30</v>
      </c>
      <c r="M39" s="71">
        <v>9</v>
      </c>
      <c r="N39" s="75">
        <v>16.7</v>
      </c>
      <c r="O39" s="73">
        <v>30</v>
      </c>
    </row>
    <row r="40" spans="2:15" ht="15">
      <c r="B40" s="71">
        <v>9</v>
      </c>
      <c r="C40" s="72">
        <v>2.2999999999999963</v>
      </c>
      <c r="D40" s="73">
        <v>30</v>
      </c>
      <c r="E40" s="71">
        <v>9</v>
      </c>
      <c r="F40" s="74">
        <v>1.4000000000000123</v>
      </c>
      <c r="G40" s="73">
        <v>30</v>
      </c>
      <c r="H40" s="73"/>
      <c r="J40" s="71">
        <v>9</v>
      </c>
      <c r="K40" s="75">
        <v>5.8</v>
      </c>
      <c r="L40" s="73">
        <v>30</v>
      </c>
      <c r="M40" s="71">
        <v>9</v>
      </c>
      <c r="N40" s="75">
        <v>11.299999999999999</v>
      </c>
      <c r="O40" s="73">
        <v>30</v>
      </c>
    </row>
    <row r="41" spans="2:15" ht="15">
      <c r="B41" s="71">
        <v>9</v>
      </c>
      <c r="C41" s="72">
        <v>3.0000000000000027</v>
      </c>
      <c r="D41" s="73">
        <v>30</v>
      </c>
      <c r="E41" s="71">
        <v>9</v>
      </c>
      <c r="F41" s="74">
        <v>1.1000000000000176</v>
      </c>
      <c r="G41" s="73">
        <v>30</v>
      </c>
      <c r="H41" s="73"/>
      <c r="J41" s="71">
        <v>9</v>
      </c>
      <c r="K41" s="75">
        <v>5.4</v>
      </c>
      <c r="L41" s="73">
        <v>30</v>
      </c>
      <c r="M41" s="71">
        <v>9</v>
      </c>
      <c r="N41" s="75">
        <v>12.5</v>
      </c>
      <c r="O41" s="73">
        <v>30</v>
      </c>
    </row>
    <row r="42" spans="2:15" ht="15">
      <c r="B42" s="76">
        <v>9</v>
      </c>
      <c r="C42" s="77">
        <v>2.4000000000000132</v>
      </c>
      <c r="D42" s="78">
        <v>30</v>
      </c>
      <c r="E42" s="76">
        <v>9</v>
      </c>
      <c r="F42" s="79">
        <v>1.2999999999999956</v>
      </c>
      <c r="G42" s="78">
        <v>30</v>
      </c>
      <c r="H42" s="73"/>
      <c r="J42" s="76">
        <v>9</v>
      </c>
      <c r="K42" s="75">
        <v>5.6</v>
      </c>
      <c r="L42" s="78">
        <v>30</v>
      </c>
      <c r="M42" s="76">
        <v>9</v>
      </c>
      <c r="N42" s="75">
        <v>8.200000000000001</v>
      </c>
      <c r="O42" s="78">
        <v>30</v>
      </c>
    </row>
    <row r="43" spans="2:15" ht="15">
      <c r="B43" s="71">
        <v>9</v>
      </c>
      <c r="C43" s="72">
        <v>3.0000000000000027</v>
      </c>
      <c r="D43" s="73">
        <v>60</v>
      </c>
      <c r="E43" s="71">
        <v>9</v>
      </c>
      <c r="F43" s="74">
        <v>1.2999999999999956</v>
      </c>
      <c r="G43" s="73">
        <v>60</v>
      </c>
      <c r="H43" s="73"/>
      <c r="J43" s="71">
        <v>9</v>
      </c>
      <c r="K43" s="75">
        <v>5.3</v>
      </c>
      <c r="L43" s="73">
        <v>60</v>
      </c>
      <c r="M43" s="71">
        <v>9</v>
      </c>
      <c r="N43" s="75">
        <v>16.299999999999997</v>
      </c>
      <c r="O43" s="73">
        <v>60</v>
      </c>
    </row>
    <row r="44" spans="2:15" ht="15">
      <c r="B44" s="71">
        <v>9</v>
      </c>
      <c r="C44" s="72">
        <v>4.200000000000009</v>
      </c>
      <c r="D44" s="73">
        <v>60</v>
      </c>
      <c r="E44" s="71">
        <v>9</v>
      </c>
      <c r="F44" s="74">
        <v>1.2999999999999956</v>
      </c>
      <c r="G44" s="73">
        <v>60</v>
      </c>
      <c r="H44" s="73"/>
      <c r="J44" s="71">
        <v>9</v>
      </c>
      <c r="K44" s="75">
        <v>5.4</v>
      </c>
      <c r="L44" s="73">
        <v>60</v>
      </c>
      <c r="M44" s="71">
        <v>9</v>
      </c>
      <c r="N44" s="75">
        <v>11.799999999999999</v>
      </c>
      <c r="O44" s="73">
        <v>60</v>
      </c>
    </row>
    <row r="45" spans="2:15" ht="15">
      <c r="B45" s="71">
        <v>9</v>
      </c>
      <c r="C45" s="72">
        <v>3.0000000000000027</v>
      </c>
      <c r="D45" s="73">
        <v>60</v>
      </c>
      <c r="E45" s="71">
        <v>9</v>
      </c>
      <c r="F45" s="74">
        <v>1.0000000000000009</v>
      </c>
      <c r="G45" s="73">
        <v>60</v>
      </c>
      <c r="H45" s="73"/>
      <c r="J45" s="71">
        <v>9</v>
      </c>
      <c r="K45" s="75">
        <v>5.7</v>
      </c>
      <c r="L45" s="73">
        <v>60</v>
      </c>
      <c r="M45" s="71">
        <v>9</v>
      </c>
      <c r="N45" s="75">
        <v>11.2</v>
      </c>
      <c r="O45" s="73">
        <v>60</v>
      </c>
    </row>
    <row r="46" spans="2:15" ht="15">
      <c r="B46" s="76">
        <v>9</v>
      </c>
      <c r="C46" s="77">
        <v>3.200000000000008</v>
      </c>
      <c r="D46" s="78">
        <v>60</v>
      </c>
      <c r="E46" s="76">
        <v>9</v>
      </c>
      <c r="F46" s="79">
        <v>1.4000000000000123</v>
      </c>
      <c r="G46" s="78">
        <v>60</v>
      </c>
      <c r="H46" s="73"/>
      <c r="J46" s="76">
        <v>9</v>
      </c>
      <c r="K46" s="75">
        <v>5.5</v>
      </c>
      <c r="L46" s="78">
        <v>60</v>
      </c>
      <c r="M46" s="76">
        <v>9</v>
      </c>
      <c r="N46" s="75">
        <v>11.700000000000001</v>
      </c>
      <c r="O46" s="78">
        <v>60</v>
      </c>
    </row>
    <row r="47" spans="2:15" ht="15">
      <c r="B47" s="71">
        <v>9</v>
      </c>
      <c r="C47" s="72">
        <v>2.1999999999999797</v>
      </c>
      <c r="D47" s="73">
        <v>120</v>
      </c>
      <c r="E47" s="71">
        <v>9</v>
      </c>
      <c r="F47" s="74">
        <v>1.0999999999999899</v>
      </c>
      <c r="G47" s="73">
        <v>120</v>
      </c>
      <c r="H47" s="73"/>
      <c r="J47" s="71">
        <v>9</v>
      </c>
      <c r="K47" s="75">
        <v>4.5</v>
      </c>
      <c r="L47" s="73">
        <v>120</v>
      </c>
      <c r="M47" s="71">
        <v>9</v>
      </c>
      <c r="N47" s="75">
        <v>7.2</v>
      </c>
      <c r="O47" s="73">
        <v>120</v>
      </c>
    </row>
    <row r="48" spans="2:15" ht="15">
      <c r="B48" s="71">
        <v>9</v>
      </c>
      <c r="C48" s="72">
        <v>2.700000000000008</v>
      </c>
      <c r="D48" s="73">
        <v>120</v>
      </c>
      <c r="E48" s="71">
        <v>9</v>
      </c>
      <c r="F48" s="74">
        <v>1.1000000000000176</v>
      </c>
      <c r="G48" s="73">
        <v>120</v>
      </c>
      <c r="H48" s="73"/>
      <c r="J48" s="71">
        <v>9</v>
      </c>
      <c r="K48" s="75">
        <v>4.6</v>
      </c>
      <c r="L48" s="73">
        <v>120</v>
      </c>
      <c r="M48" s="71">
        <v>9</v>
      </c>
      <c r="N48" s="75">
        <v>3.4</v>
      </c>
      <c r="O48" s="73">
        <v>120</v>
      </c>
    </row>
    <row r="49" spans="2:15" ht="15">
      <c r="B49" s="71">
        <v>9</v>
      </c>
      <c r="C49" s="72">
        <v>2.2000000000000073</v>
      </c>
      <c r="D49" s="73">
        <v>120</v>
      </c>
      <c r="E49" s="71">
        <v>9</v>
      </c>
      <c r="F49" s="74">
        <v>0.8999999999999841</v>
      </c>
      <c r="G49" s="73">
        <v>120</v>
      </c>
      <c r="H49" s="73"/>
      <c r="J49" s="71">
        <v>9</v>
      </c>
      <c r="K49" s="75">
        <v>4.3</v>
      </c>
      <c r="L49" s="73">
        <v>120</v>
      </c>
      <c r="M49" s="71">
        <v>9</v>
      </c>
      <c r="N49" s="75">
        <v>4.8999999999999995</v>
      </c>
      <c r="O49" s="73">
        <v>120</v>
      </c>
    </row>
    <row r="50" spans="2:15" ht="15">
      <c r="B50" s="76">
        <v>9</v>
      </c>
      <c r="C50" s="77">
        <v>3.200000000000008</v>
      </c>
      <c r="D50" s="78">
        <v>120</v>
      </c>
      <c r="E50" s="76">
        <v>9</v>
      </c>
      <c r="F50" s="79">
        <v>1.2999999999999956</v>
      </c>
      <c r="G50" s="78">
        <v>120</v>
      </c>
      <c r="H50" s="73"/>
      <c r="J50" s="76">
        <v>9</v>
      </c>
      <c r="K50" s="75">
        <v>3.1</v>
      </c>
      <c r="L50" s="78">
        <v>120</v>
      </c>
      <c r="M50" s="76">
        <v>9</v>
      </c>
      <c r="N50" s="75">
        <v>16.1</v>
      </c>
      <c r="O50" s="78">
        <v>120</v>
      </c>
    </row>
    <row r="51" spans="1:15" ht="48" customHeight="1">
      <c r="A51" s="131" t="s">
        <v>39</v>
      </c>
      <c r="B51" s="86" t="s">
        <v>42</v>
      </c>
      <c r="C51" s="96">
        <f>MAX(C3:C50)</f>
        <v>29.799999999999994</v>
      </c>
      <c r="D51" s="70" t="s">
        <v>43</v>
      </c>
      <c r="E51" s="69"/>
      <c r="F51" s="95">
        <f>MAX(F3:F50)</f>
        <v>11.6</v>
      </c>
      <c r="G51" s="70" t="s">
        <v>43</v>
      </c>
      <c r="H51" s="102"/>
      <c r="I51" s="131" t="s">
        <v>40</v>
      </c>
      <c r="J51" s="86" t="s">
        <v>42</v>
      </c>
      <c r="K51" s="96">
        <f>MAX(K3:K50)</f>
        <v>13.700000000000001</v>
      </c>
      <c r="L51" s="70" t="s">
        <v>44</v>
      </c>
      <c r="M51" s="69"/>
      <c r="N51" s="95">
        <f>MAX(N3:N50)</f>
        <v>29.7</v>
      </c>
      <c r="O51" s="70" t="s">
        <v>44</v>
      </c>
    </row>
    <row r="52" spans="1:15" ht="15">
      <c r="A52" s="131"/>
      <c r="B52" s="129" t="s">
        <v>36</v>
      </c>
      <c r="C52" s="129"/>
      <c r="D52" s="129"/>
      <c r="E52" s="130" t="s">
        <v>38</v>
      </c>
      <c r="F52" s="130"/>
      <c r="G52" s="130"/>
      <c r="H52" s="66"/>
      <c r="I52" s="131"/>
      <c r="J52" s="129" t="s">
        <v>36</v>
      </c>
      <c r="K52" s="129"/>
      <c r="L52" s="129"/>
      <c r="M52" s="130" t="s">
        <v>38</v>
      </c>
      <c r="N52" s="130"/>
      <c r="O52" s="130"/>
    </row>
    <row r="53" spans="2:15" ht="15">
      <c r="B53" s="69" t="s">
        <v>10</v>
      </c>
      <c r="C53" s="69" t="s">
        <v>45</v>
      </c>
      <c r="D53" s="70" t="s">
        <v>12</v>
      </c>
      <c r="E53" s="69" t="s">
        <v>10</v>
      </c>
      <c r="F53" s="69" t="s">
        <v>45</v>
      </c>
      <c r="G53" s="70" t="s">
        <v>12</v>
      </c>
      <c r="H53" s="102"/>
      <c r="J53" s="69" t="s">
        <v>10</v>
      </c>
      <c r="K53" s="69" t="s">
        <v>45</v>
      </c>
      <c r="L53" s="70" t="s">
        <v>12</v>
      </c>
      <c r="M53" s="69" t="s">
        <v>10</v>
      </c>
      <c r="N53" s="69" t="s">
        <v>45</v>
      </c>
      <c r="O53" s="70" t="s">
        <v>12</v>
      </c>
    </row>
    <row r="54" spans="2:15" ht="15">
      <c r="B54" s="71">
        <v>0</v>
      </c>
      <c r="C54" s="72">
        <f>(C3*100)/29.8</f>
        <v>36.24161073825505</v>
      </c>
      <c r="D54" s="73">
        <v>0</v>
      </c>
      <c r="E54" s="71">
        <v>0</v>
      </c>
      <c r="F54" s="72">
        <f>(F3*100)/11.6</f>
        <v>11.206896551724101</v>
      </c>
      <c r="G54" s="73">
        <v>0</v>
      </c>
      <c r="H54" s="73"/>
      <c r="J54" s="71">
        <v>0</v>
      </c>
      <c r="K54" s="72">
        <f>(K3*100)/13.7</f>
        <v>68.61313868613139</v>
      </c>
      <c r="L54" s="73">
        <v>0</v>
      </c>
      <c r="M54" s="71">
        <v>0</v>
      </c>
      <c r="N54" s="72">
        <f>(N3*100)/29.7</f>
        <v>86.86868686868686</v>
      </c>
      <c r="O54" s="73">
        <v>0</v>
      </c>
    </row>
    <row r="55" spans="2:15" ht="15">
      <c r="B55" s="71">
        <v>0</v>
      </c>
      <c r="C55" s="72">
        <f aca="true" t="shared" si="0" ref="C55:C101">(C4*100)/29.8</f>
        <v>37.248322147650995</v>
      </c>
      <c r="D55" s="73">
        <v>0</v>
      </c>
      <c r="E55" s="71">
        <v>0</v>
      </c>
      <c r="F55" s="72">
        <f aca="true" t="shared" si="1" ref="F55:F100">(F4*100)/11.6</f>
        <v>40.51724137931019</v>
      </c>
      <c r="G55" s="73">
        <v>0</v>
      </c>
      <c r="H55" s="73"/>
      <c r="J55" s="71">
        <v>0</v>
      </c>
      <c r="K55" s="72">
        <f aca="true" t="shared" si="2" ref="K55:K101">(K4*100)/13.7</f>
        <v>93.43065693430657</v>
      </c>
      <c r="L55" s="73">
        <v>0</v>
      </c>
      <c r="M55" s="71">
        <v>0</v>
      </c>
      <c r="N55" s="72">
        <f aca="true" t="shared" si="3" ref="N55:N101">(N4*100)/29.7</f>
        <v>38.04713804713805</v>
      </c>
      <c r="O55" s="73">
        <v>0</v>
      </c>
    </row>
    <row r="56" spans="2:15" ht="15">
      <c r="B56" s="71">
        <v>0</v>
      </c>
      <c r="C56" s="72">
        <f t="shared" si="0"/>
        <v>36.24161073825505</v>
      </c>
      <c r="D56" s="73">
        <v>0</v>
      </c>
      <c r="E56" s="71">
        <v>0</v>
      </c>
      <c r="F56" s="72">
        <f t="shared" si="1"/>
        <v>81.03448275862061</v>
      </c>
      <c r="G56" s="73">
        <v>0</v>
      </c>
      <c r="H56" s="73"/>
      <c r="J56" s="71">
        <v>0</v>
      </c>
      <c r="K56" s="72">
        <f t="shared" si="2"/>
        <v>75.18248175182482</v>
      </c>
      <c r="L56" s="73">
        <v>0</v>
      </c>
      <c r="M56" s="71">
        <v>0</v>
      </c>
      <c r="N56" s="72">
        <f t="shared" si="3"/>
        <v>53.872053872053876</v>
      </c>
      <c r="O56" s="73">
        <v>0</v>
      </c>
    </row>
    <row r="57" spans="2:15" ht="15">
      <c r="B57" s="71">
        <v>0</v>
      </c>
      <c r="C57" s="72">
        <f t="shared" si="0"/>
        <v>38.25503355704706</v>
      </c>
      <c r="D57" s="73">
        <v>0</v>
      </c>
      <c r="E57" s="71">
        <v>0</v>
      </c>
      <c r="F57" s="72">
        <f t="shared" si="1"/>
        <v>18.10344827586199</v>
      </c>
      <c r="G57" s="73">
        <v>0</v>
      </c>
      <c r="H57" s="73"/>
      <c r="J57" s="71">
        <v>0</v>
      </c>
      <c r="K57" s="72">
        <f t="shared" si="2"/>
        <v>78.83211678832117</v>
      </c>
      <c r="L57" s="73">
        <v>0</v>
      </c>
      <c r="M57" s="71">
        <v>0</v>
      </c>
      <c r="N57" s="72">
        <f t="shared" si="3"/>
        <v>50.168350168350166</v>
      </c>
      <c r="O57" s="73">
        <v>0</v>
      </c>
    </row>
    <row r="58" spans="2:15" ht="15">
      <c r="B58" s="71">
        <v>0</v>
      </c>
      <c r="C58" s="72">
        <f t="shared" si="0"/>
        <v>89.93288590604033</v>
      </c>
      <c r="D58" s="73">
        <v>30</v>
      </c>
      <c r="E58" s="71">
        <v>0</v>
      </c>
      <c r="F58" s="72">
        <f t="shared" si="1"/>
        <v>83.6206896551723</v>
      </c>
      <c r="G58" s="73">
        <v>30</v>
      </c>
      <c r="H58" s="73"/>
      <c r="J58" s="71">
        <v>0</v>
      </c>
      <c r="K58" s="72">
        <f t="shared" si="2"/>
        <v>71.53284671532846</v>
      </c>
      <c r="L58" s="73">
        <v>30</v>
      </c>
      <c r="M58" s="71">
        <v>0</v>
      </c>
      <c r="N58" s="72">
        <f t="shared" si="3"/>
        <v>47.474747474747474</v>
      </c>
      <c r="O58" s="73">
        <v>30</v>
      </c>
    </row>
    <row r="59" spans="2:15" ht="15">
      <c r="B59" s="71">
        <v>0</v>
      </c>
      <c r="C59" s="72">
        <f t="shared" si="0"/>
        <v>57.718120805369104</v>
      </c>
      <c r="D59" s="73">
        <v>30</v>
      </c>
      <c r="E59" s="92">
        <v>0</v>
      </c>
      <c r="F59" s="97">
        <f t="shared" si="1"/>
        <v>100</v>
      </c>
      <c r="G59" s="94">
        <v>30</v>
      </c>
      <c r="H59" s="73"/>
      <c r="J59" s="71">
        <v>0</v>
      </c>
      <c r="K59" s="72">
        <f t="shared" si="2"/>
        <v>72.26277372262774</v>
      </c>
      <c r="L59" s="73">
        <v>30</v>
      </c>
      <c r="M59" s="71">
        <v>0</v>
      </c>
      <c r="N59" s="72">
        <f t="shared" si="3"/>
        <v>58.92255892255893</v>
      </c>
      <c r="O59" s="73">
        <v>30</v>
      </c>
    </row>
    <row r="60" spans="2:15" ht="15">
      <c r="B60" s="71">
        <v>0</v>
      </c>
      <c r="C60" s="72">
        <f t="shared" si="0"/>
        <v>34.89932885906038</v>
      </c>
      <c r="D60" s="73">
        <v>30</v>
      </c>
      <c r="E60" s="71">
        <v>0</v>
      </c>
      <c r="F60" s="72">
        <f t="shared" si="1"/>
        <v>83.62068965517254</v>
      </c>
      <c r="G60" s="73">
        <v>30</v>
      </c>
      <c r="H60" s="73"/>
      <c r="J60" s="71">
        <v>0</v>
      </c>
      <c r="K60" s="72">
        <f t="shared" si="2"/>
        <v>51.09489051094891</v>
      </c>
      <c r="L60" s="73">
        <v>30</v>
      </c>
      <c r="M60" s="71">
        <v>0</v>
      </c>
      <c r="N60" s="72">
        <f t="shared" si="3"/>
        <v>67.34006734006734</v>
      </c>
      <c r="O60" s="73">
        <v>30</v>
      </c>
    </row>
    <row r="61" spans="2:15" ht="15">
      <c r="B61" s="98">
        <v>0</v>
      </c>
      <c r="C61" s="99">
        <f t="shared" si="0"/>
        <v>99.99999999999999</v>
      </c>
      <c r="D61" s="100">
        <v>30</v>
      </c>
      <c r="E61" s="71">
        <v>0</v>
      </c>
      <c r="F61" s="72">
        <f t="shared" si="1"/>
        <v>70.68965517241367</v>
      </c>
      <c r="G61" s="73">
        <v>30</v>
      </c>
      <c r="H61" s="73"/>
      <c r="J61" s="71">
        <v>0</v>
      </c>
      <c r="K61" s="72">
        <f t="shared" si="2"/>
        <v>73.72262773722628</v>
      </c>
      <c r="L61" s="73">
        <v>30</v>
      </c>
      <c r="M61" s="71">
        <v>0</v>
      </c>
      <c r="N61" s="72">
        <f t="shared" si="3"/>
        <v>75.42087542087542</v>
      </c>
      <c r="O61" s="73">
        <v>30</v>
      </c>
    </row>
    <row r="62" spans="2:15" ht="15">
      <c r="B62" s="71">
        <v>0</v>
      </c>
      <c r="C62" s="72">
        <f t="shared" si="0"/>
        <v>37.58389261744972</v>
      </c>
      <c r="D62" s="73">
        <v>60</v>
      </c>
      <c r="E62" s="71">
        <v>0</v>
      </c>
      <c r="F62" s="72">
        <f t="shared" si="1"/>
        <v>62.93103448275863</v>
      </c>
      <c r="G62" s="73">
        <v>60</v>
      </c>
      <c r="H62" s="73"/>
      <c r="J62" s="71">
        <v>0</v>
      </c>
      <c r="K62" s="72">
        <f t="shared" si="2"/>
        <v>64.23357664233578</v>
      </c>
      <c r="L62" s="73">
        <v>60</v>
      </c>
      <c r="M62" s="71">
        <v>0</v>
      </c>
      <c r="N62" s="72">
        <f t="shared" si="3"/>
        <v>77.77777777777779</v>
      </c>
      <c r="O62" s="73">
        <v>60</v>
      </c>
    </row>
    <row r="63" spans="2:15" ht="15">
      <c r="B63" s="71">
        <v>0</v>
      </c>
      <c r="C63" s="72">
        <f t="shared" si="0"/>
        <v>37.248322147650995</v>
      </c>
      <c r="D63" s="73">
        <v>60</v>
      </c>
      <c r="E63" s="71">
        <v>0</v>
      </c>
      <c r="F63" s="72">
        <f t="shared" si="1"/>
        <v>43.10344827586211</v>
      </c>
      <c r="G63" s="73">
        <v>60</v>
      </c>
      <c r="H63" s="73"/>
      <c r="J63" s="71">
        <v>0</v>
      </c>
      <c r="K63" s="72">
        <f t="shared" si="2"/>
        <v>64.96350364963504</v>
      </c>
      <c r="L63" s="73">
        <v>60</v>
      </c>
      <c r="M63" s="71">
        <v>0</v>
      </c>
      <c r="N63" s="72">
        <f t="shared" si="3"/>
        <v>52.525252525252526</v>
      </c>
      <c r="O63" s="73">
        <v>60</v>
      </c>
    </row>
    <row r="64" spans="2:15" ht="15">
      <c r="B64" s="71">
        <v>0</v>
      </c>
      <c r="C64" s="72">
        <f t="shared" si="0"/>
        <v>39.59731543624162</v>
      </c>
      <c r="D64" s="73">
        <v>60</v>
      </c>
      <c r="E64" s="71">
        <v>0</v>
      </c>
      <c r="F64" s="72">
        <f t="shared" si="1"/>
        <v>50.000000000000234</v>
      </c>
      <c r="G64" s="73">
        <v>60</v>
      </c>
      <c r="H64" s="73"/>
      <c r="J64" s="71">
        <v>0</v>
      </c>
      <c r="K64" s="72">
        <f t="shared" si="2"/>
        <v>67.88321167883211</v>
      </c>
      <c r="L64" s="73">
        <v>60</v>
      </c>
      <c r="M64" s="71">
        <v>0</v>
      </c>
      <c r="N64" s="72">
        <f t="shared" si="3"/>
        <v>75.42087542087542</v>
      </c>
      <c r="O64" s="73">
        <v>60</v>
      </c>
    </row>
    <row r="65" spans="2:15" ht="15">
      <c r="B65" s="71">
        <v>0</v>
      </c>
      <c r="C65" s="72">
        <f t="shared" si="0"/>
        <v>39.59731543624162</v>
      </c>
      <c r="D65" s="73">
        <v>60</v>
      </c>
      <c r="E65" s="71">
        <v>0</v>
      </c>
      <c r="F65" s="72">
        <f t="shared" si="1"/>
        <v>51.724137931034534</v>
      </c>
      <c r="G65" s="73">
        <v>60</v>
      </c>
      <c r="H65" s="73"/>
      <c r="J65" s="71">
        <v>0</v>
      </c>
      <c r="K65" s="72">
        <f t="shared" si="2"/>
        <v>67.88321167883211</v>
      </c>
      <c r="L65" s="73">
        <v>60</v>
      </c>
      <c r="M65" s="71">
        <v>0</v>
      </c>
      <c r="N65" s="72">
        <f t="shared" si="3"/>
        <v>54.88215488215488</v>
      </c>
      <c r="O65" s="73">
        <v>60</v>
      </c>
    </row>
    <row r="66" spans="2:15" ht="15">
      <c r="B66" s="71">
        <v>0</v>
      </c>
      <c r="C66" s="72">
        <f t="shared" si="0"/>
        <v>27.852348993288597</v>
      </c>
      <c r="D66" s="73">
        <v>120</v>
      </c>
      <c r="E66" s="71">
        <v>0</v>
      </c>
      <c r="F66" s="72">
        <f t="shared" si="1"/>
        <v>18.103448275862227</v>
      </c>
      <c r="G66" s="73">
        <v>120</v>
      </c>
      <c r="H66" s="73"/>
      <c r="J66" s="71">
        <v>0</v>
      </c>
      <c r="K66" s="72">
        <f t="shared" si="2"/>
        <v>67.88321167883211</v>
      </c>
      <c r="L66" s="73">
        <v>120</v>
      </c>
      <c r="M66" s="71">
        <v>0</v>
      </c>
      <c r="N66" s="72">
        <f t="shared" si="3"/>
        <v>50.84175084175085</v>
      </c>
      <c r="O66" s="73">
        <v>120</v>
      </c>
    </row>
    <row r="67" spans="2:15" ht="15">
      <c r="B67" s="71">
        <v>0</v>
      </c>
      <c r="C67" s="72">
        <f t="shared" si="0"/>
        <v>41.61073825503354</v>
      </c>
      <c r="D67" s="73">
        <v>120</v>
      </c>
      <c r="E67" s="71">
        <v>0</v>
      </c>
      <c r="F67" s="72">
        <f t="shared" si="1"/>
        <v>12.068965517241486</v>
      </c>
      <c r="G67" s="73">
        <v>120</v>
      </c>
      <c r="H67" s="73"/>
      <c r="J67" s="71">
        <v>0</v>
      </c>
      <c r="K67" s="72">
        <f t="shared" si="2"/>
        <v>59.85401459854016</v>
      </c>
      <c r="L67" s="73">
        <v>120</v>
      </c>
      <c r="M67" s="71">
        <v>0</v>
      </c>
      <c r="N67" s="72">
        <f t="shared" si="3"/>
        <v>59.5959595959596</v>
      </c>
      <c r="O67" s="73">
        <v>120</v>
      </c>
    </row>
    <row r="68" spans="2:15" ht="15">
      <c r="B68" s="71">
        <v>0</v>
      </c>
      <c r="C68" s="72">
        <f t="shared" si="0"/>
        <v>21.81208053691277</v>
      </c>
      <c r="D68" s="73">
        <v>120</v>
      </c>
      <c r="E68" s="71">
        <v>0</v>
      </c>
      <c r="F68" s="72">
        <f t="shared" si="1"/>
        <v>12.931034482758633</v>
      </c>
      <c r="G68" s="73">
        <v>120</v>
      </c>
      <c r="H68" s="73"/>
      <c r="J68" s="71">
        <v>0</v>
      </c>
      <c r="K68" s="72">
        <f t="shared" si="2"/>
        <v>61.31386861313869</v>
      </c>
      <c r="L68" s="73">
        <v>120</v>
      </c>
      <c r="M68" s="71">
        <v>0</v>
      </c>
      <c r="N68" s="72">
        <f t="shared" si="3"/>
        <v>68.35016835016835</v>
      </c>
      <c r="O68" s="73">
        <v>120</v>
      </c>
    </row>
    <row r="69" spans="2:15" ht="15">
      <c r="B69" s="76">
        <v>0</v>
      </c>
      <c r="C69" s="77">
        <f t="shared" si="0"/>
        <v>31.87919463087251</v>
      </c>
      <c r="D69" s="78">
        <v>120</v>
      </c>
      <c r="E69" s="76">
        <v>0</v>
      </c>
      <c r="F69" s="77">
        <f t="shared" si="1"/>
        <v>12.068965517241486</v>
      </c>
      <c r="G69" s="78">
        <v>120</v>
      </c>
      <c r="H69" s="73"/>
      <c r="J69" s="76">
        <v>0</v>
      </c>
      <c r="K69" s="72">
        <f t="shared" si="2"/>
        <v>49.63503649635037</v>
      </c>
      <c r="L69" s="78">
        <v>120</v>
      </c>
      <c r="M69" s="76">
        <v>0</v>
      </c>
      <c r="N69" s="72">
        <f t="shared" si="3"/>
        <v>54.54545454545455</v>
      </c>
      <c r="O69" s="78">
        <v>120</v>
      </c>
    </row>
    <row r="70" spans="2:15" ht="15">
      <c r="B70" s="71">
        <v>1</v>
      </c>
      <c r="C70" s="72">
        <f t="shared" si="0"/>
        <v>29.530201342281885</v>
      </c>
      <c r="D70" s="73">
        <v>0</v>
      </c>
      <c r="E70" s="71">
        <v>1</v>
      </c>
      <c r="F70" s="72">
        <f t="shared" si="1"/>
        <v>10.344827586206954</v>
      </c>
      <c r="G70" s="73">
        <v>0</v>
      </c>
      <c r="H70" s="73"/>
      <c r="J70" s="71">
        <v>1</v>
      </c>
      <c r="K70" s="72">
        <f t="shared" si="2"/>
        <v>80.2919708029197</v>
      </c>
      <c r="L70" s="73">
        <v>0</v>
      </c>
      <c r="M70" s="71">
        <v>1</v>
      </c>
      <c r="N70" s="72">
        <f t="shared" si="3"/>
        <v>59.93265993265993</v>
      </c>
      <c r="O70" s="73">
        <v>0</v>
      </c>
    </row>
    <row r="71" spans="2:15" ht="15">
      <c r="B71" s="71">
        <v>1</v>
      </c>
      <c r="C71" s="72">
        <f t="shared" si="0"/>
        <v>46.97986577181202</v>
      </c>
      <c r="D71" s="73">
        <v>0</v>
      </c>
      <c r="E71" s="71">
        <v>1</v>
      </c>
      <c r="F71" s="72">
        <f t="shared" si="1"/>
        <v>17.241379310344843</v>
      </c>
      <c r="G71" s="73">
        <v>0</v>
      </c>
      <c r="H71" s="73"/>
      <c r="J71" s="71">
        <v>1</v>
      </c>
      <c r="K71" s="72">
        <f t="shared" si="2"/>
        <v>64.23357664233578</v>
      </c>
      <c r="L71" s="73">
        <v>0</v>
      </c>
      <c r="M71" s="71">
        <v>1</v>
      </c>
      <c r="N71" s="72">
        <f t="shared" si="3"/>
        <v>54.208754208754215</v>
      </c>
      <c r="O71" s="73">
        <v>0</v>
      </c>
    </row>
    <row r="72" spans="2:15" ht="15">
      <c r="B72" s="71">
        <v>1</v>
      </c>
      <c r="C72" s="72">
        <f t="shared" si="0"/>
        <v>35.23489932885909</v>
      </c>
      <c r="D72" s="73">
        <v>0</v>
      </c>
      <c r="E72" s="71">
        <v>1</v>
      </c>
      <c r="F72" s="72">
        <f t="shared" si="1"/>
        <v>18.965517241379374</v>
      </c>
      <c r="G72" s="73">
        <v>0</v>
      </c>
      <c r="H72" s="73"/>
      <c r="J72" s="71">
        <v>1</v>
      </c>
      <c r="K72" s="72">
        <f t="shared" si="2"/>
        <v>90.51094890510949</v>
      </c>
      <c r="L72" s="73">
        <v>0</v>
      </c>
      <c r="M72" s="71">
        <v>1</v>
      </c>
      <c r="N72" s="72">
        <f t="shared" si="3"/>
        <v>44.78114478114478</v>
      </c>
      <c r="O72" s="73">
        <v>0</v>
      </c>
    </row>
    <row r="73" spans="2:15" ht="15">
      <c r="B73" s="71">
        <v>1</v>
      </c>
      <c r="C73" s="72">
        <f t="shared" si="0"/>
        <v>28.187919463087216</v>
      </c>
      <c r="D73" s="73">
        <v>0</v>
      </c>
      <c r="E73" s="71">
        <v>1</v>
      </c>
      <c r="F73" s="72">
        <f t="shared" si="1"/>
        <v>47.41379310344833</v>
      </c>
      <c r="G73" s="73">
        <v>0</v>
      </c>
      <c r="H73" s="73"/>
      <c r="J73" s="71">
        <v>1</v>
      </c>
      <c r="K73" s="72">
        <f t="shared" si="2"/>
        <v>63.50364963503649</v>
      </c>
      <c r="L73" s="73">
        <v>0</v>
      </c>
      <c r="M73" s="71">
        <v>1</v>
      </c>
      <c r="N73" s="72">
        <f t="shared" si="3"/>
        <v>68.68686868686869</v>
      </c>
      <c r="O73" s="73">
        <v>0</v>
      </c>
    </row>
    <row r="74" spans="2:15" ht="15">
      <c r="B74" s="71">
        <v>1</v>
      </c>
      <c r="C74" s="72">
        <f t="shared" si="0"/>
        <v>39.261744966443004</v>
      </c>
      <c r="D74" s="73">
        <v>30</v>
      </c>
      <c r="E74" s="71">
        <v>1</v>
      </c>
      <c r="F74" s="72">
        <f t="shared" si="1"/>
        <v>89.65517241379305</v>
      </c>
      <c r="G74" s="73">
        <v>30</v>
      </c>
      <c r="H74" s="73"/>
      <c r="J74" s="71">
        <v>1</v>
      </c>
      <c r="K74" s="72">
        <f t="shared" si="2"/>
        <v>72.99270072992701</v>
      </c>
      <c r="L74" s="73">
        <v>30</v>
      </c>
      <c r="M74" s="71">
        <v>1</v>
      </c>
      <c r="N74" s="72">
        <f t="shared" si="3"/>
        <v>58.58585858585858</v>
      </c>
      <c r="O74" s="73">
        <v>30</v>
      </c>
    </row>
    <row r="75" spans="2:15" ht="15">
      <c r="B75" s="71">
        <v>1</v>
      </c>
      <c r="C75" s="72">
        <f t="shared" si="0"/>
        <v>39.93288590604025</v>
      </c>
      <c r="D75" s="73">
        <v>30</v>
      </c>
      <c r="E75" s="71">
        <v>1</v>
      </c>
      <c r="F75" s="72">
        <f t="shared" si="1"/>
        <v>90.51724137931019</v>
      </c>
      <c r="G75" s="73">
        <v>30</v>
      </c>
      <c r="H75" s="73"/>
      <c r="J75" s="71">
        <v>1</v>
      </c>
      <c r="K75" s="72">
        <f t="shared" si="2"/>
        <v>61.31386861313869</v>
      </c>
      <c r="L75" s="73">
        <v>30</v>
      </c>
      <c r="M75" s="92">
        <v>1</v>
      </c>
      <c r="N75" s="97">
        <f t="shared" si="3"/>
        <v>100</v>
      </c>
      <c r="O75" s="94">
        <v>30</v>
      </c>
    </row>
    <row r="76" spans="2:15" ht="15">
      <c r="B76" s="71">
        <v>1</v>
      </c>
      <c r="C76" s="72">
        <f t="shared" si="0"/>
        <v>38.25503355704696</v>
      </c>
      <c r="D76" s="73">
        <v>30</v>
      </c>
      <c r="E76" s="71">
        <v>1</v>
      </c>
      <c r="F76" s="72">
        <f t="shared" si="1"/>
        <v>97.41379310344831</v>
      </c>
      <c r="G76" s="73">
        <v>30</v>
      </c>
      <c r="H76" s="73"/>
      <c r="J76" s="71">
        <v>1</v>
      </c>
      <c r="K76" s="72">
        <f t="shared" si="2"/>
        <v>78.83211678832117</v>
      </c>
      <c r="L76" s="73">
        <v>30</v>
      </c>
      <c r="M76" s="71">
        <v>1</v>
      </c>
      <c r="N76" s="72">
        <f t="shared" si="3"/>
        <v>54.208754208754215</v>
      </c>
      <c r="O76" s="73">
        <v>30</v>
      </c>
    </row>
    <row r="77" spans="2:15" ht="15">
      <c r="B77" s="71">
        <v>1</v>
      </c>
      <c r="C77" s="72">
        <f t="shared" si="0"/>
        <v>43.28859060402683</v>
      </c>
      <c r="D77" s="73">
        <v>30</v>
      </c>
      <c r="E77" s="71">
        <v>1</v>
      </c>
      <c r="F77" s="72">
        <f t="shared" si="1"/>
        <v>85.34482758620682</v>
      </c>
      <c r="G77" s="73">
        <v>30</v>
      </c>
      <c r="H77" s="73"/>
      <c r="J77" s="98">
        <v>1</v>
      </c>
      <c r="K77" s="99">
        <f t="shared" si="2"/>
        <v>100</v>
      </c>
      <c r="L77" s="100">
        <v>30</v>
      </c>
      <c r="M77" s="71">
        <v>1</v>
      </c>
      <c r="N77" s="72">
        <f t="shared" si="3"/>
        <v>53.1986531986532</v>
      </c>
      <c r="O77" s="73">
        <v>30</v>
      </c>
    </row>
    <row r="78" spans="2:15" ht="15">
      <c r="B78" s="71">
        <v>1</v>
      </c>
      <c r="C78" s="72">
        <f t="shared" si="0"/>
        <v>42.281879194630875</v>
      </c>
      <c r="D78" s="73">
        <v>60</v>
      </c>
      <c r="E78" s="71">
        <v>1</v>
      </c>
      <c r="F78" s="72">
        <f t="shared" si="1"/>
        <v>25.000000000000117</v>
      </c>
      <c r="G78" s="73">
        <v>60</v>
      </c>
      <c r="H78" s="73"/>
      <c r="J78" s="71">
        <v>1</v>
      </c>
      <c r="K78" s="72">
        <f t="shared" si="2"/>
        <v>62.77372262773723</v>
      </c>
      <c r="L78" s="73">
        <v>60</v>
      </c>
      <c r="M78" s="71">
        <v>1</v>
      </c>
      <c r="N78" s="72">
        <f t="shared" si="3"/>
        <v>48.484848484848484</v>
      </c>
      <c r="O78" s="73">
        <v>60</v>
      </c>
    </row>
    <row r="79" spans="2:15" ht="15">
      <c r="B79" s="71">
        <v>1</v>
      </c>
      <c r="C79" s="72">
        <f t="shared" si="0"/>
        <v>46.308724832214786</v>
      </c>
      <c r="D79" s="73">
        <v>60</v>
      </c>
      <c r="E79" s="71">
        <v>1</v>
      </c>
      <c r="F79" s="72">
        <f t="shared" si="1"/>
        <v>12.068965517241486</v>
      </c>
      <c r="G79" s="73">
        <v>60</v>
      </c>
      <c r="H79" s="73"/>
      <c r="J79" s="71">
        <v>1</v>
      </c>
      <c r="K79" s="72">
        <f t="shared" si="2"/>
        <v>62.04379562043796</v>
      </c>
      <c r="L79" s="73">
        <v>60</v>
      </c>
      <c r="M79" s="71">
        <v>1</v>
      </c>
      <c r="N79" s="72">
        <f t="shared" si="3"/>
        <v>44.44444444444444</v>
      </c>
      <c r="O79" s="73">
        <v>60</v>
      </c>
    </row>
    <row r="80" spans="2:15" ht="15">
      <c r="B80" s="71">
        <v>1</v>
      </c>
      <c r="C80" s="72">
        <f t="shared" si="0"/>
        <v>43.62416107382545</v>
      </c>
      <c r="D80" s="73">
        <v>60</v>
      </c>
      <c r="E80" s="71">
        <v>1</v>
      </c>
      <c r="F80" s="72">
        <f t="shared" si="1"/>
        <v>20.689655172413666</v>
      </c>
      <c r="G80" s="73">
        <v>60</v>
      </c>
      <c r="H80" s="73"/>
      <c r="J80" s="71">
        <v>1</v>
      </c>
      <c r="K80" s="72">
        <f t="shared" si="2"/>
        <v>56.2043795620438</v>
      </c>
      <c r="L80" s="73">
        <v>60</v>
      </c>
      <c r="M80" s="71">
        <v>1</v>
      </c>
      <c r="N80" s="72">
        <f t="shared" si="3"/>
        <v>48.484848484848484</v>
      </c>
      <c r="O80" s="73">
        <v>60</v>
      </c>
    </row>
    <row r="81" spans="2:15" ht="15">
      <c r="B81" s="71">
        <v>1</v>
      </c>
      <c r="C81" s="72">
        <f t="shared" si="0"/>
        <v>40.9395973154362</v>
      </c>
      <c r="D81" s="73">
        <v>60</v>
      </c>
      <c r="E81" s="71">
        <v>1</v>
      </c>
      <c r="F81" s="72">
        <f t="shared" si="1"/>
        <v>12.068965517241248</v>
      </c>
      <c r="G81" s="73">
        <v>60</v>
      </c>
      <c r="H81" s="73"/>
      <c r="J81" s="71">
        <v>1</v>
      </c>
      <c r="K81" s="72">
        <f t="shared" si="2"/>
        <v>57.66423357664234</v>
      </c>
      <c r="L81" s="73">
        <v>60</v>
      </c>
      <c r="M81" s="71">
        <v>1</v>
      </c>
      <c r="N81" s="72">
        <f t="shared" si="3"/>
        <v>52.861952861952865</v>
      </c>
      <c r="O81" s="73">
        <v>60</v>
      </c>
    </row>
    <row r="82" spans="2:15" ht="15">
      <c r="B82" s="71">
        <v>1</v>
      </c>
      <c r="C82" s="72">
        <f t="shared" si="0"/>
        <v>27.181208053691265</v>
      </c>
      <c r="D82" s="73">
        <v>120</v>
      </c>
      <c r="E82" s="71">
        <v>1</v>
      </c>
      <c r="F82" s="72">
        <f t="shared" si="1"/>
        <v>12.068965517241486</v>
      </c>
      <c r="G82" s="73">
        <v>120</v>
      </c>
      <c r="H82" s="73"/>
      <c r="J82" s="71">
        <v>1</v>
      </c>
      <c r="K82" s="72">
        <f t="shared" si="2"/>
        <v>45.25547445255474</v>
      </c>
      <c r="L82" s="73">
        <v>120</v>
      </c>
      <c r="M82" s="71">
        <v>1</v>
      </c>
      <c r="N82" s="72">
        <f t="shared" si="3"/>
        <v>47.13804713804714</v>
      </c>
      <c r="O82" s="73">
        <v>120</v>
      </c>
    </row>
    <row r="83" spans="2:15" ht="15">
      <c r="B83" s="71">
        <v>1</v>
      </c>
      <c r="C83" s="72">
        <f t="shared" si="0"/>
        <v>42.61744966442959</v>
      </c>
      <c r="D83" s="73">
        <v>120</v>
      </c>
      <c r="E83" s="71">
        <v>1</v>
      </c>
      <c r="F83" s="72">
        <f t="shared" si="1"/>
        <v>10.344827586206954</v>
      </c>
      <c r="G83" s="73">
        <v>120</v>
      </c>
      <c r="H83" s="73"/>
      <c r="J83" s="71">
        <v>1</v>
      </c>
      <c r="K83" s="72">
        <f t="shared" si="2"/>
        <v>62.77372262773723</v>
      </c>
      <c r="L83" s="73">
        <v>120</v>
      </c>
      <c r="M83" s="71">
        <v>1</v>
      </c>
      <c r="N83" s="72">
        <f t="shared" si="3"/>
        <v>40.40404040404041</v>
      </c>
      <c r="O83" s="73">
        <v>120</v>
      </c>
    </row>
    <row r="84" spans="2:15" ht="15">
      <c r="B84" s="71">
        <v>1</v>
      </c>
      <c r="C84" s="72">
        <f t="shared" si="0"/>
        <v>31.208053691275175</v>
      </c>
      <c r="D84" s="73">
        <v>120</v>
      </c>
      <c r="E84" s="71">
        <v>1</v>
      </c>
      <c r="F84" s="72">
        <f t="shared" si="1"/>
        <v>15.517241379310311</v>
      </c>
      <c r="G84" s="73">
        <v>120</v>
      </c>
      <c r="H84" s="73"/>
      <c r="J84" s="71">
        <v>1</v>
      </c>
      <c r="K84" s="72">
        <f t="shared" si="2"/>
        <v>62.77372262773723</v>
      </c>
      <c r="L84" s="73">
        <v>120</v>
      </c>
      <c r="M84" s="71">
        <v>1</v>
      </c>
      <c r="N84" s="72">
        <f t="shared" si="3"/>
        <v>33.67003367003367</v>
      </c>
      <c r="O84" s="73">
        <v>120</v>
      </c>
    </row>
    <row r="85" spans="2:15" ht="15">
      <c r="B85" s="76">
        <v>1</v>
      </c>
      <c r="C85" s="77">
        <f t="shared" si="0"/>
        <v>20.805369127516816</v>
      </c>
      <c r="D85" s="78">
        <v>120</v>
      </c>
      <c r="E85" s="76">
        <v>1</v>
      </c>
      <c r="F85" s="77">
        <f t="shared" si="1"/>
        <v>12.931034482758394</v>
      </c>
      <c r="G85" s="78">
        <v>120</v>
      </c>
      <c r="H85" s="73"/>
      <c r="J85" s="76">
        <v>1</v>
      </c>
      <c r="K85" s="72">
        <f>(K34*100)/13.7</f>
        <v>58.394160583941606</v>
      </c>
      <c r="L85" s="78">
        <v>120</v>
      </c>
      <c r="M85" s="76">
        <v>1</v>
      </c>
      <c r="N85" s="72">
        <f t="shared" si="3"/>
        <v>35.69023569023569</v>
      </c>
      <c r="O85" s="78">
        <v>120</v>
      </c>
    </row>
    <row r="86" spans="2:15" ht="15">
      <c r="B86" s="71">
        <v>9</v>
      </c>
      <c r="C86" s="72">
        <f t="shared" si="0"/>
        <v>11.40939597315441</v>
      </c>
      <c r="D86" s="73">
        <v>0</v>
      </c>
      <c r="E86" s="71">
        <v>9</v>
      </c>
      <c r="F86" s="72">
        <f t="shared" si="1"/>
        <v>10.344827586206954</v>
      </c>
      <c r="G86" s="73">
        <v>0</v>
      </c>
      <c r="H86" s="73"/>
      <c r="J86" s="71">
        <v>9</v>
      </c>
      <c r="K86" s="72">
        <f t="shared" si="2"/>
        <v>37.956204379562045</v>
      </c>
      <c r="L86" s="73">
        <v>0</v>
      </c>
      <c r="M86" s="71">
        <v>9</v>
      </c>
      <c r="N86" s="72">
        <f t="shared" si="3"/>
        <v>49.831649831649834</v>
      </c>
      <c r="O86" s="73">
        <v>0</v>
      </c>
    </row>
    <row r="87" spans="2:15" ht="15">
      <c r="B87" s="71">
        <v>9</v>
      </c>
      <c r="C87" s="72">
        <f t="shared" si="0"/>
        <v>9.060402684563691</v>
      </c>
      <c r="D87" s="73">
        <v>0</v>
      </c>
      <c r="E87" s="71">
        <v>9</v>
      </c>
      <c r="F87" s="72">
        <f t="shared" si="1"/>
        <v>13.79310344827578</v>
      </c>
      <c r="G87" s="73">
        <v>0</v>
      </c>
      <c r="H87" s="73"/>
      <c r="J87" s="71">
        <v>9</v>
      </c>
      <c r="K87" s="72">
        <f t="shared" si="2"/>
        <v>37.956204379562045</v>
      </c>
      <c r="L87" s="73">
        <v>0</v>
      </c>
      <c r="M87" s="71">
        <v>9</v>
      </c>
      <c r="N87" s="72">
        <f t="shared" si="3"/>
        <v>35.69023569023569</v>
      </c>
      <c r="O87" s="73">
        <v>0</v>
      </c>
    </row>
    <row r="88" spans="2:15" ht="15">
      <c r="B88" s="71">
        <v>9</v>
      </c>
      <c r="C88" s="72">
        <f t="shared" si="0"/>
        <v>6.040268456375919</v>
      </c>
      <c r="D88" s="73">
        <v>0</v>
      </c>
      <c r="E88" s="71">
        <v>9</v>
      </c>
      <c r="F88" s="72">
        <f t="shared" si="1"/>
        <v>16.379310344827697</v>
      </c>
      <c r="G88" s="73">
        <v>0</v>
      </c>
      <c r="H88" s="73"/>
      <c r="J88" s="71">
        <v>9</v>
      </c>
      <c r="K88" s="72">
        <f t="shared" si="2"/>
        <v>29.197080291970803</v>
      </c>
      <c r="L88" s="73">
        <v>0</v>
      </c>
      <c r="M88" s="71">
        <v>9</v>
      </c>
      <c r="N88" s="72">
        <f t="shared" si="3"/>
        <v>55.55555555555556</v>
      </c>
      <c r="O88" s="73">
        <v>0</v>
      </c>
    </row>
    <row r="89" spans="2:15" ht="15">
      <c r="B89" s="71">
        <v>9</v>
      </c>
      <c r="C89" s="72">
        <f t="shared" si="0"/>
        <v>9.060402684563785</v>
      </c>
      <c r="D89" s="73">
        <v>0</v>
      </c>
      <c r="E89" s="71">
        <v>9</v>
      </c>
      <c r="F89" s="72">
        <f t="shared" si="1"/>
        <v>12.931034482758633</v>
      </c>
      <c r="G89" s="73">
        <v>0</v>
      </c>
      <c r="H89" s="73"/>
      <c r="J89" s="71">
        <v>9</v>
      </c>
      <c r="K89" s="72">
        <f t="shared" si="2"/>
        <v>26.277372262773724</v>
      </c>
      <c r="L89" s="73">
        <v>0</v>
      </c>
      <c r="M89" s="71">
        <v>9</v>
      </c>
      <c r="N89" s="72">
        <f t="shared" si="3"/>
        <v>57.575757575757585</v>
      </c>
      <c r="O89" s="73">
        <v>0</v>
      </c>
    </row>
    <row r="90" spans="2:15" ht="15">
      <c r="B90" s="71">
        <v>9</v>
      </c>
      <c r="C90" s="72">
        <f t="shared" si="0"/>
        <v>11.073825503355788</v>
      </c>
      <c r="D90" s="73">
        <v>30</v>
      </c>
      <c r="E90" s="71">
        <v>9</v>
      </c>
      <c r="F90" s="72">
        <f t="shared" si="1"/>
        <v>12.931034482758633</v>
      </c>
      <c r="G90" s="73">
        <v>30</v>
      </c>
      <c r="H90" s="73"/>
      <c r="J90" s="71">
        <v>9</v>
      </c>
      <c r="K90" s="72">
        <f t="shared" si="2"/>
        <v>40.14598540145985</v>
      </c>
      <c r="L90" s="73">
        <v>30</v>
      </c>
      <c r="M90" s="71">
        <v>9</v>
      </c>
      <c r="N90" s="72">
        <f t="shared" si="3"/>
        <v>56.22895622895623</v>
      </c>
      <c r="O90" s="73">
        <v>30</v>
      </c>
    </row>
    <row r="91" spans="2:15" ht="15">
      <c r="B91" s="71">
        <v>9</v>
      </c>
      <c r="C91" s="72">
        <f t="shared" si="0"/>
        <v>7.718120805369115</v>
      </c>
      <c r="D91" s="73">
        <v>30</v>
      </c>
      <c r="E91" s="71">
        <v>9</v>
      </c>
      <c r="F91" s="72">
        <f t="shared" si="1"/>
        <v>12.068965517241486</v>
      </c>
      <c r="G91" s="73">
        <v>30</v>
      </c>
      <c r="H91" s="73"/>
      <c r="J91" s="71">
        <v>9</v>
      </c>
      <c r="K91" s="72">
        <f t="shared" si="2"/>
        <v>42.33576642335767</v>
      </c>
      <c r="L91" s="73">
        <v>30</v>
      </c>
      <c r="M91" s="71">
        <v>9</v>
      </c>
      <c r="N91" s="72">
        <f t="shared" si="3"/>
        <v>38.04713804713805</v>
      </c>
      <c r="O91" s="73">
        <v>30</v>
      </c>
    </row>
    <row r="92" spans="2:15" ht="15">
      <c r="B92" s="71">
        <v>9</v>
      </c>
      <c r="C92" s="72">
        <f t="shared" si="0"/>
        <v>10.067114093959741</v>
      </c>
      <c r="D92" s="73">
        <v>30</v>
      </c>
      <c r="E92" s="71">
        <v>9</v>
      </c>
      <c r="F92" s="72">
        <f t="shared" si="1"/>
        <v>9.482758620689808</v>
      </c>
      <c r="G92" s="73">
        <v>30</v>
      </c>
      <c r="H92" s="73"/>
      <c r="J92" s="71">
        <v>9</v>
      </c>
      <c r="K92" s="72">
        <f t="shared" si="2"/>
        <v>39.416058394160586</v>
      </c>
      <c r="L92" s="73">
        <v>30</v>
      </c>
      <c r="M92" s="71">
        <v>9</v>
      </c>
      <c r="N92" s="72">
        <f t="shared" si="3"/>
        <v>42.08754208754209</v>
      </c>
      <c r="O92" s="73">
        <v>30</v>
      </c>
    </row>
    <row r="93" spans="2:15" ht="15">
      <c r="B93" s="71">
        <v>9</v>
      </c>
      <c r="C93" s="72">
        <f t="shared" si="0"/>
        <v>8.05369127516783</v>
      </c>
      <c r="D93" s="73">
        <v>30</v>
      </c>
      <c r="E93" s="71">
        <v>9</v>
      </c>
      <c r="F93" s="72">
        <f t="shared" si="1"/>
        <v>11.206896551724101</v>
      </c>
      <c r="G93" s="73">
        <v>30</v>
      </c>
      <c r="H93" s="73"/>
      <c r="J93" s="71">
        <v>9</v>
      </c>
      <c r="K93" s="72">
        <f t="shared" si="2"/>
        <v>40.87591240875913</v>
      </c>
      <c r="L93" s="73">
        <v>30</v>
      </c>
      <c r="M93" s="71">
        <v>9</v>
      </c>
      <c r="N93" s="72">
        <f t="shared" si="3"/>
        <v>27.609427609427613</v>
      </c>
      <c r="O93" s="73">
        <v>30</v>
      </c>
    </row>
    <row r="94" spans="2:15" ht="15">
      <c r="B94" s="71">
        <v>9</v>
      </c>
      <c r="C94" s="72">
        <f t="shared" si="0"/>
        <v>10.067114093959741</v>
      </c>
      <c r="D94" s="73">
        <v>60</v>
      </c>
      <c r="E94" s="71">
        <v>9</v>
      </c>
      <c r="F94" s="72">
        <f t="shared" si="1"/>
        <v>11.206896551724101</v>
      </c>
      <c r="G94" s="73">
        <v>60</v>
      </c>
      <c r="H94" s="73"/>
      <c r="J94" s="71">
        <v>9</v>
      </c>
      <c r="K94" s="72">
        <f t="shared" si="2"/>
        <v>38.68613138686131</v>
      </c>
      <c r="L94" s="73">
        <v>60</v>
      </c>
      <c r="M94" s="71">
        <v>9</v>
      </c>
      <c r="N94" s="72">
        <f t="shared" si="3"/>
        <v>54.88215488215488</v>
      </c>
      <c r="O94" s="73">
        <v>60</v>
      </c>
    </row>
    <row r="95" spans="2:15" ht="15">
      <c r="B95" s="71">
        <v>9</v>
      </c>
      <c r="C95" s="72">
        <f t="shared" si="0"/>
        <v>14.093959731543654</v>
      </c>
      <c r="D95" s="73">
        <v>60</v>
      </c>
      <c r="E95" s="71">
        <v>9</v>
      </c>
      <c r="F95" s="72">
        <f t="shared" si="1"/>
        <v>11.206896551724101</v>
      </c>
      <c r="G95" s="73">
        <v>60</v>
      </c>
      <c r="H95" s="73"/>
      <c r="J95" s="71">
        <v>9</v>
      </c>
      <c r="K95" s="72">
        <f t="shared" si="2"/>
        <v>39.416058394160586</v>
      </c>
      <c r="L95" s="73">
        <v>60</v>
      </c>
      <c r="M95" s="71">
        <v>9</v>
      </c>
      <c r="N95" s="72">
        <f t="shared" si="3"/>
        <v>39.73063973063973</v>
      </c>
      <c r="O95" s="73">
        <v>60</v>
      </c>
    </row>
    <row r="96" spans="2:15" ht="15">
      <c r="B96" s="71">
        <v>9</v>
      </c>
      <c r="C96" s="72">
        <f t="shared" si="0"/>
        <v>10.067114093959741</v>
      </c>
      <c r="D96" s="73">
        <v>60</v>
      </c>
      <c r="E96" s="71">
        <v>9</v>
      </c>
      <c r="F96" s="72">
        <f t="shared" si="1"/>
        <v>8.620689655172422</v>
      </c>
      <c r="G96" s="73">
        <v>60</v>
      </c>
      <c r="H96" s="73"/>
      <c r="J96" s="71">
        <v>9</v>
      </c>
      <c r="K96" s="72">
        <f t="shared" si="2"/>
        <v>41.605839416058394</v>
      </c>
      <c r="L96" s="73">
        <v>60</v>
      </c>
      <c r="M96" s="71">
        <v>9</v>
      </c>
      <c r="N96" s="72">
        <f t="shared" si="3"/>
        <v>37.71043771043771</v>
      </c>
      <c r="O96" s="73">
        <v>60</v>
      </c>
    </row>
    <row r="97" spans="2:15" ht="15">
      <c r="B97" s="71">
        <v>9</v>
      </c>
      <c r="C97" s="72">
        <f t="shared" si="0"/>
        <v>10.738255033557074</v>
      </c>
      <c r="D97" s="73">
        <v>60</v>
      </c>
      <c r="E97" s="71">
        <v>9</v>
      </c>
      <c r="F97" s="72">
        <f t="shared" si="1"/>
        <v>12.068965517241486</v>
      </c>
      <c r="G97" s="73">
        <v>60</v>
      </c>
      <c r="H97" s="73"/>
      <c r="J97" s="71">
        <v>9</v>
      </c>
      <c r="K97" s="72">
        <f t="shared" si="2"/>
        <v>40.14598540145985</v>
      </c>
      <c r="L97" s="73">
        <v>60</v>
      </c>
      <c r="M97" s="71">
        <v>9</v>
      </c>
      <c r="N97" s="72">
        <f t="shared" si="3"/>
        <v>39.3939393939394</v>
      </c>
      <c r="O97" s="73">
        <v>60</v>
      </c>
    </row>
    <row r="98" spans="2:15" ht="15">
      <c r="B98" s="71">
        <v>9</v>
      </c>
      <c r="C98" s="72">
        <f t="shared" si="0"/>
        <v>7.382550335570402</v>
      </c>
      <c r="D98" s="73">
        <v>120</v>
      </c>
      <c r="E98" s="71">
        <v>9</v>
      </c>
      <c r="F98" s="72">
        <f t="shared" si="1"/>
        <v>9.482758620689568</v>
      </c>
      <c r="G98" s="73">
        <v>120</v>
      </c>
      <c r="H98" s="73"/>
      <c r="J98" s="71">
        <v>9</v>
      </c>
      <c r="K98" s="72">
        <f t="shared" si="2"/>
        <v>32.846715328467155</v>
      </c>
      <c r="L98" s="73">
        <v>120</v>
      </c>
      <c r="M98" s="71">
        <v>9</v>
      </c>
      <c r="N98" s="72">
        <f t="shared" si="3"/>
        <v>24.242424242424242</v>
      </c>
      <c r="O98" s="73">
        <v>120</v>
      </c>
    </row>
    <row r="99" spans="2:15" ht="15">
      <c r="B99" s="71">
        <v>9</v>
      </c>
      <c r="C99" s="72">
        <f t="shared" si="0"/>
        <v>9.060402684563785</v>
      </c>
      <c r="D99" s="73">
        <v>120</v>
      </c>
      <c r="E99" s="71">
        <v>9</v>
      </c>
      <c r="F99" s="72">
        <f t="shared" si="1"/>
        <v>9.482758620689808</v>
      </c>
      <c r="G99" s="73">
        <v>120</v>
      </c>
      <c r="H99" s="73"/>
      <c r="J99" s="71">
        <v>9</v>
      </c>
      <c r="K99" s="72">
        <f t="shared" si="2"/>
        <v>33.57664233576642</v>
      </c>
      <c r="L99" s="73">
        <v>120</v>
      </c>
      <c r="M99" s="71">
        <v>9</v>
      </c>
      <c r="N99" s="72">
        <f t="shared" si="3"/>
        <v>11.447811447811448</v>
      </c>
      <c r="O99" s="73">
        <v>120</v>
      </c>
    </row>
    <row r="100" spans="2:15" ht="15">
      <c r="B100" s="71">
        <v>9</v>
      </c>
      <c r="C100" s="72">
        <f t="shared" si="0"/>
        <v>7.382550335570494</v>
      </c>
      <c r="D100" s="73">
        <v>120</v>
      </c>
      <c r="E100" s="71">
        <v>9</v>
      </c>
      <c r="F100" s="72">
        <f t="shared" si="1"/>
        <v>7.758620689655036</v>
      </c>
      <c r="G100" s="73">
        <v>120</v>
      </c>
      <c r="H100" s="73"/>
      <c r="J100" s="71">
        <v>9</v>
      </c>
      <c r="K100" s="72">
        <f t="shared" si="2"/>
        <v>31.386861313868614</v>
      </c>
      <c r="L100" s="73">
        <v>120</v>
      </c>
      <c r="M100" s="71">
        <v>9</v>
      </c>
      <c r="N100" s="72">
        <f t="shared" si="3"/>
        <v>16.4983164983165</v>
      </c>
      <c r="O100" s="73">
        <v>120</v>
      </c>
    </row>
    <row r="101" spans="2:15" ht="15">
      <c r="B101" s="71">
        <v>9</v>
      </c>
      <c r="C101" s="72">
        <f t="shared" si="0"/>
        <v>10.738255033557074</v>
      </c>
      <c r="D101" s="73">
        <v>120</v>
      </c>
      <c r="E101" s="71">
        <v>9</v>
      </c>
      <c r="F101" s="72">
        <f>(F50*100)/11.6</f>
        <v>11.206896551724101</v>
      </c>
      <c r="G101" s="73">
        <v>120</v>
      </c>
      <c r="H101" s="73"/>
      <c r="J101" s="71">
        <v>9</v>
      </c>
      <c r="K101" s="72">
        <f t="shared" si="2"/>
        <v>22.62773722627737</v>
      </c>
      <c r="L101" s="73">
        <v>120</v>
      </c>
      <c r="M101" s="71">
        <v>9</v>
      </c>
      <c r="N101" s="72">
        <f t="shared" si="3"/>
        <v>54.208754208754215</v>
      </c>
      <c r="O101" s="73">
        <v>120</v>
      </c>
    </row>
  </sheetData>
  <sheetProtection/>
  <mergeCells count="13">
    <mergeCell ref="J1:L1"/>
    <mergeCell ref="M1:O1"/>
    <mergeCell ref="P1:S2"/>
    <mergeCell ref="B52:D52"/>
    <mergeCell ref="E52:G52"/>
    <mergeCell ref="J52:L52"/>
    <mergeCell ref="M52:O52"/>
    <mergeCell ref="A1:A2"/>
    <mergeCell ref="I1:I2"/>
    <mergeCell ref="A51:A52"/>
    <mergeCell ref="I51:I52"/>
    <mergeCell ref="B1:D1"/>
    <mergeCell ref="E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IT Department</cp:lastModifiedBy>
  <dcterms:created xsi:type="dcterms:W3CDTF">2017-10-30T11:26:54Z</dcterms:created>
  <dcterms:modified xsi:type="dcterms:W3CDTF">2018-01-19T16:46:20Z</dcterms:modified>
  <cp:category/>
  <cp:version/>
  <cp:contentType/>
  <cp:contentStatus/>
</cp:coreProperties>
</file>