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 tabRatio="475" activeTab="1"/>
  </bookViews>
  <sheets>
    <sheet name="Fig.3A" sheetId="1" r:id="rId1"/>
    <sheet name="Fig.3B and 3C" sheetId="2" r:id="rId2"/>
  </sheets>
  <calcPr calcId="145621"/>
</workbook>
</file>

<file path=xl/calcChain.xml><?xml version="1.0" encoding="utf-8"?>
<calcChain xmlns="http://schemas.openxmlformats.org/spreadsheetml/2006/main">
  <c r="B13" i="2" l="1"/>
  <c r="B61" i="2"/>
  <c r="C93" i="2"/>
  <c r="D93" i="2"/>
  <c r="E93" i="2"/>
  <c r="F93" i="2"/>
  <c r="G93" i="2"/>
  <c r="H93" i="2"/>
  <c r="I93" i="2"/>
  <c r="B93" i="2"/>
  <c r="C79" i="2"/>
  <c r="D79" i="2"/>
  <c r="E79" i="2"/>
  <c r="F79" i="2"/>
  <c r="G79" i="2"/>
  <c r="H79" i="2"/>
  <c r="I79" i="2"/>
  <c r="B79" i="2"/>
  <c r="C78" i="2"/>
  <c r="D78" i="2"/>
  <c r="E78" i="2"/>
  <c r="F78" i="2"/>
  <c r="G78" i="2"/>
  <c r="H78" i="2"/>
  <c r="I78" i="2"/>
  <c r="B78" i="2"/>
  <c r="C77" i="2"/>
  <c r="D77" i="2"/>
  <c r="E77" i="2"/>
  <c r="F77" i="2"/>
  <c r="G77" i="2"/>
  <c r="H77" i="2"/>
  <c r="I77" i="2"/>
  <c r="B77" i="2"/>
  <c r="B64" i="2"/>
  <c r="C64" i="2"/>
  <c r="D64" i="2"/>
  <c r="E64" i="2"/>
  <c r="F64" i="2"/>
  <c r="G64" i="2"/>
  <c r="H64" i="2"/>
  <c r="I64" i="2"/>
  <c r="B63" i="2"/>
  <c r="C63" i="2"/>
  <c r="D63" i="2"/>
  <c r="E63" i="2"/>
  <c r="F63" i="2"/>
  <c r="G63" i="2"/>
  <c r="H63" i="2"/>
  <c r="I63" i="2"/>
  <c r="B62" i="2"/>
  <c r="C62" i="2"/>
  <c r="D62" i="2"/>
  <c r="E62" i="2"/>
  <c r="F62" i="2"/>
  <c r="G62" i="2"/>
  <c r="H62" i="2"/>
  <c r="I62" i="2"/>
  <c r="C61" i="2"/>
  <c r="D61" i="2"/>
  <c r="E61" i="2"/>
  <c r="F61" i="2"/>
  <c r="G61" i="2"/>
  <c r="H61" i="2"/>
  <c r="I61" i="2"/>
  <c r="B49" i="2"/>
  <c r="C49" i="2"/>
  <c r="D49" i="2"/>
  <c r="E49" i="2"/>
  <c r="F49" i="2"/>
  <c r="G49" i="2"/>
  <c r="H49" i="2"/>
  <c r="I49" i="2"/>
  <c r="B35" i="2"/>
  <c r="B36" i="2"/>
  <c r="C36" i="2"/>
  <c r="D36" i="2"/>
  <c r="E36" i="2"/>
  <c r="F36" i="2"/>
  <c r="G36" i="2"/>
  <c r="H36" i="2"/>
  <c r="I36" i="2"/>
  <c r="C35" i="2"/>
  <c r="D35" i="2"/>
  <c r="E35" i="2"/>
  <c r="F35" i="2"/>
  <c r="G35" i="2"/>
  <c r="H35" i="2"/>
  <c r="I35" i="2"/>
  <c r="C13" i="2"/>
  <c r="D13" i="2"/>
  <c r="E13" i="2"/>
  <c r="F13" i="2"/>
  <c r="G13" i="2"/>
  <c r="H13" i="2"/>
  <c r="I13" i="2"/>
  <c r="I89" i="2"/>
  <c r="B90" i="2"/>
  <c r="B91" i="2" s="1"/>
  <c r="B89" i="2"/>
  <c r="C74" i="2"/>
  <c r="C75" i="2" s="1"/>
  <c r="D74" i="2"/>
  <c r="D75" i="2" s="1"/>
  <c r="E74" i="2"/>
  <c r="E75" i="2" s="1"/>
  <c r="F74" i="2"/>
  <c r="F75" i="2" s="1"/>
  <c r="G74" i="2"/>
  <c r="G75" i="2" s="1"/>
  <c r="H74" i="2"/>
  <c r="H75" i="2" s="1"/>
  <c r="I74" i="2"/>
  <c r="I75" i="2" s="1"/>
  <c r="B74" i="2"/>
  <c r="B75" i="2" s="1"/>
  <c r="B58" i="2"/>
  <c r="B59" i="2" s="1"/>
  <c r="B57" i="2"/>
  <c r="C46" i="2"/>
  <c r="C47" i="2" s="1"/>
  <c r="B46" i="2"/>
  <c r="B47" i="2" s="1"/>
  <c r="D46" i="2"/>
  <c r="D47" i="2" s="1"/>
  <c r="E46" i="2"/>
  <c r="E47" i="2" s="1"/>
  <c r="F46" i="2"/>
  <c r="F47" i="2" s="1"/>
  <c r="G46" i="2"/>
  <c r="G47" i="2" s="1"/>
  <c r="H46" i="2"/>
  <c r="H47" i="2" s="1"/>
  <c r="I46" i="2"/>
  <c r="I47" i="2" s="1"/>
  <c r="C58" i="2"/>
  <c r="C59" i="2" s="1"/>
  <c r="D58" i="2"/>
  <c r="D59" i="2" s="1"/>
  <c r="E58" i="2"/>
  <c r="E59" i="2" s="1"/>
  <c r="F58" i="2"/>
  <c r="F59" i="2" s="1"/>
  <c r="G58" i="2"/>
  <c r="G59" i="2" s="1"/>
  <c r="H58" i="2"/>
  <c r="H59" i="2" s="1"/>
  <c r="I58" i="2"/>
  <c r="I59" i="2" s="1"/>
  <c r="C32" i="2"/>
  <c r="C33" i="2" s="1"/>
  <c r="B32" i="2"/>
  <c r="B33" i="2" s="1"/>
  <c r="C22" i="2"/>
  <c r="C23" i="2" s="1"/>
  <c r="D22" i="2"/>
  <c r="D23" i="2" s="1"/>
  <c r="E22" i="2"/>
  <c r="E23" i="2" s="1"/>
  <c r="F22" i="2"/>
  <c r="F23" i="2" s="1"/>
  <c r="G22" i="2"/>
  <c r="G23" i="2" s="1"/>
  <c r="H22" i="2"/>
  <c r="H23" i="2" s="1"/>
  <c r="I22" i="2"/>
  <c r="I23" i="2" s="1"/>
  <c r="B22" i="2"/>
  <c r="B23" i="2" s="1"/>
  <c r="B10" i="2"/>
  <c r="I103" i="2" l="1"/>
  <c r="I104" i="2" s="1"/>
  <c r="H103" i="2"/>
  <c r="H104" i="2" s="1"/>
  <c r="G103" i="2"/>
  <c r="G104" i="2" s="1"/>
  <c r="F103" i="2"/>
  <c r="F104" i="2" s="1"/>
  <c r="E103" i="2"/>
  <c r="E104" i="2" s="1"/>
  <c r="D103" i="2"/>
  <c r="D104" i="2" s="1"/>
  <c r="C103" i="2"/>
  <c r="C104" i="2" s="1"/>
  <c r="B103" i="2"/>
  <c r="B104" i="2" s="1"/>
  <c r="I102" i="2"/>
  <c r="H102" i="2"/>
  <c r="G102" i="2"/>
  <c r="F102" i="2"/>
  <c r="E102" i="2"/>
  <c r="D102" i="2"/>
  <c r="C102" i="2"/>
  <c r="B102" i="2"/>
  <c r="I90" i="2"/>
  <c r="I91" i="2" s="1"/>
  <c r="H90" i="2"/>
  <c r="H91" i="2" s="1"/>
  <c r="G90" i="2"/>
  <c r="G91" i="2" s="1"/>
  <c r="F90" i="2"/>
  <c r="F91" i="2" s="1"/>
  <c r="E90" i="2"/>
  <c r="E91" i="2" s="1"/>
  <c r="D90" i="2"/>
  <c r="D91" i="2" s="1"/>
  <c r="C90" i="2"/>
  <c r="C91" i="2" s="1"/>
  <c r="H89" i="2"/>
  <c r="G89" i="2"/>
  <c r="F89" i="2"/>
  <c r="E89" i="2"/>
  <c r="D89" i="2"/>
  <c r="C89" i="2"/>
  <c r="I73" i="2"/>
  <c r="H73" i="2"/>
  <c r="G73" i="2"/>
  <c r="F73" i="2"/>
  <c r="E73" i="2"/>
  <c r="D73" i="2"/>
  <c r="C73" i="2"/>
  <c r="B73" i="2"/>
  <c r="I57" i="2"/>
  <c r="H57" i="2"/>
  <c r="G57" i="2"/>
  <c r="F57" i="2"/>
  <c r="E57" i="2"/>
  <c r="D57" i="2"/>
  <c r="C57" i="2"/>
  <c r="I45" i="2"/>
  <c r="H45" i="2"/>
  <c r="G45" i="2"/>
  <c r="F45" i="2"/>
  <c r="E45" i="2"/>
  <c r="D45" i="2"/>
  <c r="C45" i="2"/>
  <c r="B45" i="2"/>
  <c r="I32" i="2"/>
  <c r="I33" i="2" s="1"/>
  <c r="H32" i="2"/>
  <c r="H33" i="2" s="1"/>
  <c r="G32" i="2"/>
  <c r="G33" i="2" s="1"/>
  <c r="F32" i="2"/>
  <c r="F33" i="2" s="1"/>
  <c r="E32" i="2"/>
  <c r="E33" i="2" s="1"/>
  <c r="D32" i="2"/>
  <c r="D33" i="2" s="1"/>
  <c r="I31" i="2"/>
  <c r="H31" i="2"/>
  <c r="G31" i="2"/>
  <c r="F31" i="2"/>
  <c r="E31" i="2"/>
  <c r="D31" i="2"/>
  <c r="C31" i="2"/>
  <c r="B31" i="2"/>
  <c r="I21" i="2"/>
  <c r="H21" i="2"/>
  <c r="G21" i="2"/>
  <c r="F21" i="2"/>
  <c r="E21" i="2"/>
  <c r="D21" i="2"/>
  <c r="C21" i="2"/>
  <c r="B21" i="2"/>
  <c r="I10" i="2"/>
  <c r="I11" i="2" s="1"/>
  <c r="H10" i="2"/>
  <c r="H11" i="2" s="1"/>
  <c r="G10" i="2"/>
  <c r="G11" i="2" s="1"/>
  <c r="F10" i="2"/>
  <c r="F11" i="2" s="1"/>
  <c r="E10" i="2"/>
  <c r="E11" i="2" s="1"/>
  <c r="D10" i="2"/>
  <c r="D11" i="2" s="1"/>
  <c r="C10" i="2"/>
  <c r="C11" i="2" s="1"/>
  <c r="B11" i="2"/>
  <c r="I9" i="2"/>
  <c r="H9" i="2"/>
  <c r="G9" i="2"/>
  <c r="F9" i="2"/>
  <c r="E9" i="2"/>
  <c r="D9" i="2"/>
  <c r="C9" i="2"/>
  <c r="B9" i="2"/>
  <c r="D22" i="1"/>
  <c r="E22" i="1"/>
  <c r="F22" i="1"/>
  <c r="G22" i="1"/>
  <c r="H22" i="1"/>
  <c r="C22" i="1"/>
  <c r="D11" i="1"/>
  <c r="E11" i="1"/>
  <c r="F11" i="1"/>
  <c r="G11" i="1"/>
  <c r="H11" i="1"/>
  <c r="C11" i="1"/>
  <c r="G8" i="1"/>
  <c r="F9" i="1"/>
  <c r="F10" i="1" s="1"/>
  <c r="G9" i="1"/>
  <c r="G10" i="1" s="1"/>
  <c r="D41" i="1"/>
  <c r="E41" i="1"/>
  <c r="F41" i="1"/>
  <c r="G41" i="1"/>
  <c r="H41" i="1"/>
  <c r="D42" i="1"/>
  <c r="D43" i="1" s="1"/>
  <c r="E42" i="1"/>
  <c r="E43" i="1" s="1"/>
  <c r="F42" i="1"/>
  <c r="F43" i="1" s="1"/>
  <c r="G42" i="1"/>
  <c r="G43" i="1" s="1"/>
  <c r="H42" i="1"/>
  <c r="H43" i="1" s="1"/>
  <c r="C42" i="1"/>
  <c r="C43" i="1" s="1"/>
  <c r="C41" i="1"/>
  <c r="E33" i="1"/>
  <c r="E34" i="1" s="1"/>
  <c r="E32" i="1"/>
  <c r="D32" i="1"/>
  <c r="F32" i="1"/>
  <c r="G32" i="1"/>
  <c r="H32" i="1"/>
  <c r="D33" i="1"/>
  <c r="D34" i="1" s="1"/>
  <c r="F33" i="1"/>
  <c r="F34" i="1" s="1"/>
  <c r="G33" i="1"/>
  <c r="G34" i="1" s="1"/>
  <c r="H33" i="1"/>
  <c r="H34" i="1"/>
  <c r="C33" i="1"/>
  <c r="C34" i="1" s="1"/>
  <c r="C32" i="1"/>
  <c r="D19" i="1"/>
  <c r="D23" i="1" s="1"/>
  <c r="E19" i="1"/>
  <c r="E23" i="1" s="1"/>
  <c r="F19" i="1"/>
  <c r="F23" i="1" s="1"/>
  <c r="G19" i="1"/>
  <c r="G23" i="1" s="1"/>
  <c r="H19" i="1"/>
  <c r="H23" i="1" s="1"/>
  <c r="D20" i="1"/>
  <c r="D21" i="1" s="1"/>
  <c r="E20" i="1"/>
  <c r="E21" i="1" s="1"/>
  <c r="F20" i="1"/>
  <c r="F21" i="1" s="1"/>
  <c r="G20" i="1"/>
  <c r="G21" i="1" s="1"/>
  <c r="H20" i="1"/>
  <c r="H21" i="1"/>
  <c r="C21" i="1"/>
  <c r="C20" i="1"/>
  <c r="C19" i="1"/>
  <c r="C23" i="1" s="1"/>
  <c r="D8" i="1"/>
  <c r="E8" i="1"/>
  <c r="F8" i="1"/>
  <c r="H8" i="1"/>
  <c r="D9" i="1"/>
  <c r="D10" i="1" s="1"/>
  <c r="E9" i="1"/>
  <c r="E10" i="1" s="1"/>
  <c r="H9" i="1"/>
  <c r="H10" i="1" s="1"/>
  <c r="C9" i="1"/>
  <c r="C10" i="1" s="1"/>
  <c r="C8" i="1"/>
</calcChain>
</file>

<file path=xl/sharedStrings.xml><?xml version="1.0" encoding="utf-8"?>
<sst xmlns="http://schemas.openxmlformats.org/spreadsheetml/2006/main" count="178" uniqueCount="62">
  <si>
    <t>Tg HFHSD</t>
    <phoneticPr fontId="1" type="noConversion"/>
  </si>
  <si>
    <t>Number of mouse</t>
  </si>
  <si>
    <t>Group</t>
    <phoneticPr fontId="1" type="noConversion"/>
  </si>
  <si>
    <t>0 day</t>
    <phoneticPr fontId="1" type="noConversion"/>
  </si>
  <si>
    <t>30 day</t>
    <phoneticPr fontId="1" type="noConversion"/>
  </si>
  <si>
    <t>60 day</t>
    <phoneticPr fontId="1" type="noConversion"/>
  </si>
  <si>
    <t>90 day</t>
    <phoneticPr fontId="1" type="noConversion"/>
  </si>
  <si>
    <t>120 day</t>
    <phoneticPr fontId="1" type="noConversion"/>
  </si>
  <si>
    <t>190 day</t>
    <phoneticPr fontId="1" type="noConversion"/>
  </si>
  <si>
    <t>Average</t>
    <phoneticPr fontId="1" type="noConversion"/>
  </si>
  <si>
    <t>SDV</t>
    <phoneticPr fontId="1" type="noConversion"/>
  </si>
  <si>
    <t>SEM</t>
    <phoneticPr fontId="1" type="noConversion"/>
  </si>
  <si>
    <t>n/a</t>
    <phoneticPr fontId="1" type="noConversion"/>
  </si>
  <si>
    <t>120 day</t>
    <phoneticPr fontId="1" type="noConversion"/>
  </si>
  <si>
    <t>T-test(TgControlD vs NcControlD)</t>
    <phoneticPr fontId="1" type="noConversion"/>
  </si>
  <si>
    <t>T-test(TgHFHSD vs NcHFHSD)</t>
    <phoneticPr fontId="1" type="noConversion"/>
  </si>
  <si>
    <t>The increasing weight trends of triple-transgenic mice during the induction period</t>
    <phoneticPr fontId="1" type="noConversion"/>
  </si>
  <si>
    <t>Number of mouse</t>
    <phoneticPr fontId="1" type="noConversion"/>
  </si>
  <si>
    <t>0 min(mmol/l)</t>
    <phoneticPr fontId="1" type="noConversion"/>
  </si>
  <si>
    <t>15 min</t>
    <phoneticPr fontId="1" type="noConversion"/>
  </si>
  <si>
    <t>30 min</t>
    <phoneticPr fontId="1" type="noConversion"/>
  </si>
  <si>
    <t>45 min</t>
    <phoneticPr fontId="1" type="noConversion"/>
  </si>
  <si>
    <t>60 min</t>
    <phoneticPr fontId="1" type="noConversion"/>
  </si>
  <si>
    <t>90 min</t>
    <phoneticPr fontId="1" type="noConversion"/>
  </si>
  <si>
    <t>120 min</t>
    <phoneticPr fontId="1" type="noConversion"/>
  </si>
  <si>
    <t>Area under the curve (AUC)(mmol/l·min)</t>
    <phoneticPr fontId="1" type="noConversion"/>
  </si>
  <si>
    <t>Average value</t>
    <phoneticPr fontId="1" type="noConversion"/>
  </si>
  <si>
    <t>Standard deviation(SDV)</t>
    <phoneticPr fontId="1" type="noConversion"/>
  </si>
  <si>
    <t xml:space="preserve">Standard error of the mean (SEM) </t>
    <phoneticPr fontId="1" type="noConversion"/>
  </si>
  <si>
    <t>0 min</t>
    <phoneticPr fontId="1" type="noConversion"/>
  </si>
  <si>
    <t>Area under the curve (AUC)</t>
    <phoneticPr fontId="1" type="noConversion"/>
  </si>
  <si>
    <t xml:space="preserve"> IPGTT dynamic trends of triple-transgenic mice under HFHS diet induction(raw data)</t>
    <phoneticPr fontId="1" type="noConversion"/>
  </si>
  <si>
    <t>Tg ControlD</t>
    <phoneticPr fontId="1" type="noConversion"/>
  </si>
  <si>
    <t>Nc HFHSD</t>
    <phoneticPr fontId="1" type="noConversion"/>
  </si>
  <si>
    <t>Nc ControlD</t>
    <phoneticPr fontId="1" type="noConversion"/>
  </si>
  <si>
    <t>8*30</t>
    <phoneticPr fontId="3" type="noConversion"/>
  </si>
  <si>
    <t>8*28</t>
    <phoneticPr fontId="3" type="noConversion"/>
  </si>
  <si>
    <t>8*24</t>
    <phoneticPr fontId="3" type="noConversion"/>
  </si>
  <si>
    <t>8*25</t>
    <phoneticPr fontId="3" type="noConversion"/>
  </si>
  <si>
    <t>8*31</t>
    <phoneticPr fontId="3" type="noConversion"/>
  </si>
  <si>
    <t>8*22</t>
    <phoneticPr fontId="3" type="noConversion"/>
  </si>
  <si>
    <t>8*27</t>
    <phoneticPr fontId="3" type="noConversion"/>
  </si>
  <si>
    <t xml:space="preserve">Tg HFHSD IPGTT (0 day) </t>
    <phoneticPr fontId="1" type="noConversion"/>
  </si>
  <si>
    <t xml:space="preserve">Tg ControlD IPGTT (0 day) </t>
    <phoneticPr fontId="1" type="noConversion"/>
  </si>
  <si>
    <t xml:space="preserve">Tg HFHSD IPGTT (60 day) </t>
    <phoneticPr fontId="1" type="noConversion"/>
  </si>
  <si>
    <t xml:space="preserve">Tg ControlD IPGTT (60 day) </t>
    <phoneticPr fontId="1" type="noConversion"/>
  </si>
  <si>
    <t xml:space="preserve">Tg HFHSD IPGTT (190 day) </t>
    <phoneticPr fontId="1" type="noConversion"/>
  </si>
  <si>
    <t xml:space="preserve">Tg ControlD IPGTT (190 day) </t>
    <phoneticPr fontId="1" type="noConversion"/>
  </si>
  <si>
    <t xml:space="preserve">Nc HFHSD IPGTT (190 day) </t>
    <phoneticPr fontId="1" type="noConversion"/>
  </si>
  <si>
    <t xml:space="preserve">Nc ControlD IPGTT (190 day) </t>
    <phoneticPr fontId="1" type="noConversion"/>
  </si>
  <si>
    <t>T-test(Tg ControlD190 vs Tg ControlD0)</t>
    <phoneticPr fontId="1" type="noConversion"/>
  </si>
  <si>
    <t>T-test(Tg ControlD190 vs Tg ControlD60)</t>
    <phoneticPr fontId="1" type="noConversion"/>
  </si>
  <si>
    <t>T-test(Tg ControlD190 vs Nc ControlD190)</t>
    <phoneticPr fontId="1" type="noConversion"/>
  </si>
  <si>
    <t>T-test(Nc HFHSD190 vs Nc ControlD190)</t>
    <phoneticPr fontId="1" type="noConversion"/>
  </si>
  <si>
    <t>T-test(Tg HFHSD190 vs Nc HFHSD190)</t>
    <phoneticPr fontId="1" type="noConversion"/>
  </si>
  <si>
    <t>T-test(Tg HFHSD190 vs Tg HFHSD60)</t>
    <phoneticPr fontId="1" type="noConversion"/>
  </si>
  <si>
    <t>T-test(Tg HFHSD190 vs Tg HFHSD0)</t>
    <phoneticPr fontId="1" type="noConversion"/>
  </si>
  <si>
    <t>T-test(Tg HFHSD190 vs Tg ControlD190)</t>
    <phoneticPr fontId="1" type="noConversion"/>
  </si>
  <si>
    <t>T-test(Tg ControlD60 vs Tg ControlD0)</t>
    <phoneticPr fontId="1" type="noConversion"/>
  </si>
  <si>
    <t>T-test(Tg HFHSD60 vs Tg HFHSD0)</t>
    <phoneticPr fontId="1" type="noConversion"/>
  </si>
  <si>
    <t>T-test(Tg HFHSD60 vs Tg ControlD60)</t>
    <phoneticPr fontId="1" type="noConversion"/>
  </si>
  <si>
    <t>T-test(Tg HFHSD0 vs Tg ControlD0 )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</si>
</sst>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9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/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38" sqref="A38:A40"/>
    </sheetView>
  </sheetViews>
  <sheetFormatPr defaultRowHeight="14"/>
  <cols>
    <col min="1" max="1" width="13.54296875" bestFit="1" customWidth="1"/>
    <col min="2" max="2" width="18.26953125" bestFit="1" customWidth="1"/>
    <col min="3" max="3" width="12.90625" customWidth="1"/>
    <col min="4" max="4" width="13.26953125" customWidth="1"/>
    <col min="5" max="5" width="13.08984375" customWidth="1"/>
    <col min="6" max="6" width="12.36328125" customWidth="1"/>
    <col min="7" max="7" width="13.54296875" customWidth="1"/>
    <col min="8" max="8" width="14.54296875" customWidth="1"/>
  </cols>
  <sheetData>
    <row r="1" spans="1:8">
      <c r="A1" s="31" t="s">
        <v>16</v>
      </c>
      <c r="B1" s="31"/>
      <c r="C1" s="31"/>
      <c r="D1" s="31"/>
      <c r="E1" s="31"/>
      <c r="F1" s="31"/>
      <c r="G1" s="31"/>
      <c r="H1" s="31"/>
    </row>
    <row r="2" spans="1:8">
      <c r="A2" s="8" t="s">
        <v>2</v>
      </c>
      <c r="B2" s="8" t="s">
        <v>1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13</v>
      </c>
      <c r="H2" s="9" t="s">
        <v>8</v>
      </c>
    </row>
    <row r="3" spans="1:8">
      <c r="A3" s="33" t="s">
        <v>0</v>
      </c>
      <c r="B3" s="8">
        <v>2</v>
      </c>
      <c r="C3" s="11">
        <v>29.71</v>
      </c>
      <c r="D3" s="11">
        <v>34.43</v>
      </c>
      <c r="E3" s="11">
        <v>39.840000000000003</v>
      </c>
      <c r="F3" s="11">
        <v>44.54</v>
      </c>
      <c r="G3" s="12">
        <v>46</v>
      </c>
      <c r="H3" s="13">
        <v>51.69</v>
      </c>
    </row>
    <row r="4" spans="1:8">
      <c r="A4" s="33"/>
      <c r="B4" s="8">
        <v>9</v>
      </c>
      <c r="C4" s="11">
        <v>29.47</v>
      </c>
      <c r="D4" s="11">
        <v>35.64</v>
      </c>
      <c r="E4" s="11">
        <v>42.36</v>
      </c>
      <c r="F4" s="11">
        <v>48.58</v>
      </c>
      <c r="G4" s="12">
        <v>55.33</v>
      </c>
      <c r="H4" s="13">
        <v>51.96</v>
      </c>
    </row>
    <row r="5" spans="1:8">
      <c r="A5" s="33"/>
      <c r="B5" s="8">
        <v>15</v>
      </c>
      <c r="C5" s="11">
        <v>26.07</v>
      </c>
      <c r="D5" s="11">
        <v>33.03</v>
      </c>
      <c r="E5" s="11">
        <v>37.69</v>
      </c>
      <c r="F5" s="11">
        <v>46.12</v>
      </c>
      <c r="G5" s="12">
        <v>52.66</v>
      </c>
      <c r="H5" s="13">
        <v>56.9</v>
      </c>
    </row>
    <row r="6" spans="1:8">
      <c r="A6" s="33"/>
      <c r="B6" s="8">
        <v>18</v>
      </c>
      <c r="C6" s="16">
        <v>31.08</v>
      </c>
      <c r="D6" s="16">
        <v>34.39</v>
      </c>
      <c r="E6" s="16">
        <v>42.36</v>
      </c>
      <c r="F6" s="16">
        <v>46.04</v>
      </c>
      <c r="G6" s="12">
        <v>54.51</v>
      </c>
      <c r="H6" s="17">
        <v>56.27</v>
      </c>
    </row>
    <row r="7" spans="1:8">
      <c r="A7" s="33"/>
      <c r="B7" s="8">
        <v>56</v>
      </c>
      <c r="C7" s="16">
        <v>31.03</v>
      </c>
      <c r="D7" s="16">
        <v>41.98</v>
      </c>
      <c r="E7" s="16">
        <v>45.91</v>
      </c>
      <c r="F7" s="16">
        <v>46.34</v>
      </c>
      <c r="G7" s="12">
        <v>53.32</v>
      </c>
      <c r="H7" s="17">
        <v>56.95</v>
      </c>
    </row>
    <row r="8" spans="1:8">
      <c r="A8" s="32" t="s">
        <v>9</v>
      </c>
      <c r="B8" s="32"/>
      <c r="C8" s="14">
        <f>AVERAGE(C3:C7)</f>
        <v>29.472000000000001</v>
      </c>
      <c r="D8" s="14">
        <f t="shared" ref="D8:H8" si="0">AVERAGE(D3:D7)</f>
        <v>35.893999999999998</v>
      </c>
      <c r="E8" s="14">
        <f t="shared" si="0"/>
        <v>41.631999999999998</v>
      </c>
      <c r="F8" s="14">
        <f t="shared" si="0"/>
        <v>46.323999999999998</v>
      </c>
      <c r="G8" s="14">
        <f>AVERAGE(G3:G7)</f>
        <v>52.363999999999997</v>
      </c>
      <c r="H8" s="14">
        <f t="shared" si="0"/>
        <v>54.754000000000005</v>
      </c>
    </row>
    <row r="9" spans="1:8">
      <c r="A9" s="32" t="s">
        <v>10</v>
      </c>
      <c r="B9" s="32"/>
      <c r="C9" s="14">
        <f>STDEV(C3:C7)</f>
        <v>2.0398088145706201</v>
      </c>
      <c r="D9" s="14">
        <f t="shared" ref="D9:H9" si="1">STDEV(D3:D7)</f>
        <v>3.5253269351933856</v>
      </c>
      <c r="E9" s="14">
        <f t="shared" si="1"/>
        <v>3.0867409998248951</v>
      </c>
      <c r="F9" s="14">
        <f t="shared" si="1"/>
        <v>1.4486821597576187</v>
      </c>
      <c r="G9" s="14">
        <f>STDEV(G3:G7)</f>
        <v>3.7048792153051351</v>
      </c>
      <c r="H9" s="14">
        <f t="shared" si="1"/>
        <v>2.6888901056011951</v>
      </c>
    </row>
    <row r="10" spans="1:8">
      <c r="A10" s="32" t="s">
        <v>11</v>
      </c>
      <c r="B10" s="32"/>
      <c r="C10" s="14">
        <f t="shared" ref="C10:H10" si="2">C9/SQRT(5)</f>
        <v>0.91223023409663395</v>
      </c>
      <c r="D10" s="14">
        <f t="shared" si="2"/>
        <v>1.5765741340006811</v>
      </c>
      <c r="E10" s="14">
        <f t="shared" si="2"/>
        <v>1.3804325409088263</v>
      </c>
      <c r="F10" s="14">
        <f t="shared" si="2"/>
        <v>0.64787035740184906</v>
      </c>
      <c r="G10" s="14">
        <f t="shared" si="2"/>
        <v>1.6568723547696722</v>
      </c>
      <c r="H10" s="14">
        <f t="shared" si="2"/>
        <v>1.202508212030172</v>
      </c>
    </row>
    <row r="11" spans="1:8">
      <c r="A11" s="32" t="s">
        <v>15</v>
      </c>
      <c r="B11" s="32"/>
      <c r="C11" s="10">
        <f>_xlfn.T.TEST(C3:C7,C26:C31,1,2)</f>
        <v>2.7750451016138242E-2</v>
      </c>
      <c r="D11" s="10">
        <f t="shared" ref="D11:H11" si="3">_xlfn.T.TEST(D3:D7,D26:D31,1,2)</f>
        <v>0.17206314236176068</v>
      </c>
      <c r="E11" s="10">
        <f t="shared" si="3"/>
        <v>9.6772981609116501E-2</v>
      </c>
      <c r="F11" s="10">
        <f t="shared" si="3"/>
        <v>6.7099999157703358E-2</v>
      </c>
      <c r="G11" s="10">
        <f t="shared" si="3"/>
        <v>1.8740025115176456E-3</v>
      </c>
      <c r="H11" s="10">
        <f t="shared" si="3"/>
        <v>3.7933331201533152E-4</v>
      </c>
    </row>
    <row r="12" spans="1:8">
      <c r="A12" s="3"/>
      <c r="B12" s="3"/>
      <c r="C12" s="3"/>
      <c r="D12" s="3"/>
      <c r="E12" s="3"/>
      <c r="F12" s="3"/>
      <c r="G12" s="3"/>
      <c r="H12" s="4"/>
    </row>
    <row r="13" spans="1:8">
      <c r="A13" s="8" t="s">
        <v>2</v>
      </c>
      <c r="B13" s="8" t="s">
        <v>1</v>
      </c>
      <c r="C13" s="9" t="s">
        <v>3</v>
      </c>
      <c r="D13" s="9" t="s">
        <v>4</v>
      </c>
      <c r="E13" s="9" t="s">
        <v>5</v>
      </c>
      <c r="F13" s="9" t="s">
        <v>6</v>
      </c>
      <c r="G13" s="9" t="s">
        <v>7</v>
      </c>
      <c r="H13" s="9" t="s">
        <v>8</v>
      </c>
    </row>
    <row r="14" spans="1:8">
      <c r="A14" s="33" t="s">
        <v>32</v>
      </c>
      <c r="B14" s="8">
        <v>6</v>
      </c>
      <c r="C14" s="16">
        <v>27.86</v>
      </c>
      <c r="D14" s="16">
        <v>29.71</v>
      </c>
      <c r="E14" s="16">
        <v>30.78</v>
      </c>
      <c r="F14" s="16">
        <v>32.880000000000003</v>
      </c>
      <c r="G14" s="16">
        <v>38.340000000000003</v>
      </c>
      <c r="H14" s="17">
        <v>39.47</v>
      </c>
    </row>
    <row r="15" spans="1:8">
      <c r="A15" s="33"/>
      <c r="B15" s="8">
        <v>12</v>
      </c>
      <c r="C15" s="16">
        <v>28.03</v>
      </c>
      <c r="D15" s="16">
        <v>26.98</v>
      </c>
      <c r="E15" s="16">
        <v>27.64</v>
      </c>
      <c r="F15" s="16">
        <v>32.01</v>
      </c>
      <c r="G15" s="16">
        <v>35.06</v>
      </c>
      <c r="H15" s="17">
        <v>38.130000000000003</v>
      </c>
    </row>
    <row r="16" spans="1:8">
      <c r="A16" s="33"/>
      <c r="B16" s="8">
        <v>16</v>
      </c>
      <c r="C16" s="16">
        <v>30</v>
      </c>
      <c r="D16" s="16">
        <v>30.8</v>
      </c>
      <c r="E16" s="16">
        <v>34.44</v>
      </c>
      <c r="F16" s="16">
        <v>40.75</v>
      </c>
      <c r="G16" s="16">
        <v>46.18</v>
      </c>
      <c r="H16" s="17">
        <v>49.03</v>
      </c>
    </row>
    <row r="17" spans="1:8">
      <c r="A17" s="33"/>
      <c r="B17" s="8">
        <v>27</v>
      </c>
      <c r="C17" s="16">
        <v>26.46</v>
      </c>
      <c r="D17" s="16">
        <v>27.78</v>
      </c>
      <c r="E17" s="16">
        <v>31.08</v>
      </c>
      <c r="F17" s="16">
        <v>35.479999999999997</v>
      </c>
      <c r="G17" s="16">
        <v>40.36</v>
      </c>
      <c r="H17" s="17">
        <v>42.9</v>
      </c>
    </row>
    <row r="18" spans="1:8">
      <c r="A18" s="33"/>
      <c r="B18" s="8">
        <v>58</v>
      </c>
      <c r="C18" s="16">
        <v>27.72</v>
      </c>
      <c r="D18" s="16">
        <v>26.17</v>
      </c>
      <c r="E18" s="16">
        <v>29.91</v>
      </c>
      <c r="F18" s="16">
        <v>32.44</v>
      </c>
      <c r="G18" s="16">
        <v>40.22</v>
      </c>
      <c r="H18" s="17">
        <v>41.62</v>
      </c>
    </row>
    <row r="19" spans="1:8">
      <c r="A19" s="32" t="s">
        <v>9</v>
      </c>
      <c r="B19" s="32"/>
      <c r="C19" s="14">
        <f>AVERAGE(C14:C18)</f>
        <v>28.013999999999999</v>
      </c>
      <c r="D19" s="14">
        <f t="shared" ref="D19:H19" si="4">AVERAGE(D14:D18)</f>
        <v>28.288</v>
      </c>
      <c r="E19" s="14">
        <f t="shared" si="4"/>
        <v>30.77</v>
      </c>
      <c r="F19" s="14">
        <f t="shared" si="4"/>
        <v>34.712000000000003</v>
      </c>
      <c r="G19" s="14">
        <f t="shared" si="4"/>
        <v>40.031999999999996</v>
      </c>
      <c r="H19" s="14">
        <f t="shared" si="4"/>
        <v>42.230000000000004</v>
      </c>
    </row>
    <row r="20" spans="1:8">
      <c r="A20" s="32" t="s">
        <v>10</v>
      </c>
      <c r="B20" s="32"/>
      <c r="C20" s="14">
        <f>STDEV(C14:C18)</f>
        <v>1.2717625564546235</v>
      </c>
      <c r="D20" s="14">
        <f t="shared" ref="D20:H20" si="5">STDEV(D14:D18)</f>
        <v>1.9226986243298763</v>
      </c>
      <c r="E20" s="14">
        <f t="shared" si="5"/>
        <v>2.4546690204587653</v>
      </c>
      <c r="F20" s="14">
        <f t="shared" si="5"/>
        <v>3.6354600809251094</v>
      </c>
      <c r="G20" s="14">
        <f t="shared" si="5"/>
        <v>4.0473596331435617</v>
      </c>
      <c r="H20" s="14">
        <f t="shared" si="5"/>
        <v>4.2275465698203725</v>
      </c>
    </row>
    <row r="21" spans="1:8">
      <c r="A21" s="32" t="s">
        <v>11</v>
      </c>
      <c r="B21" s="32"/>
      <c r="C21" s="14">
        <f>C20/SQRT(5)</f>
        <v>0.56874950549429037</v>
      </c>
      <c r="D21" s="14">
        <f>D20/SQRT(5)</f>
        <v>0.85985696484938678</v>
      </c>
      <c r="E21" s="14">
        <f>E20/SQRT(5)</f>
        <v>1.0977613584017243</v>
      </c>
      <c r="F21" s="14">
        <f t="shared" ref="F21:H21" si="6">F20/SQRT(5)</f>
        <v>1.6258271740870862</v>
      </c>
      <c r="G21" s="14">
        <f t="shared" si="6"/>
        <v>1.8100342538195229</v>
      </c>
      <c r="H21" s="14">
        <f t="shared" si="6"/>
        <v>1.8906163016328827</v>
      </c>
    </row>
    <row r="22" spans="1:8" ht="14" customHeight="1">
      <c r="A22" s="33" t="s">
        <v>14</v>
      </c>
      <c r="B22" s="33"/>
      <c r="C22" s="30">
        <f>_xlfn.T.TEST(C14:C18,C38:C40,1,2)</f>
        <v>2.0427853023004742E-3</v>
      </c>
      <c r="D22" s="30">
        <f t="shared" ref="D22:H22" si="7">_xlfn.T.TEST(D14:D18,D38:D40,1,2)</f>
        <v>6.5956824055791591E-2</v>
      </c>
      <c r="E22" s="30">
        <f t="shared" si="7"/>
        <v>4.7192226905995935E-2</v>
      </c>
      <c r="F22" s="30">
        <f t="shared" si="7"/>
        <v>0.12196829700106739</v>
      </c>
      <c r="G22" s="30">
        <f t="shared" si="7"/>
        <v>5.2869725864123224E-2</v>
      </c>
      <c r="H22" s="30">
        <f t="shared" si="7"/>
        <v>4.7961969360989738E-2</v>
      </c>
    </row>
    <row r="23" spans="1:8">
      <c r="A23" s="33"/>
      <c r="B23" s="33"/>
      <c r="C23" s="30">
        <f t="shared" ref="C23" si="8">_xlfn.T.TEST(C15:C19,C38:C43,1,2)</f>
        <v>2.5715379406385207E-2</v>
      </c>
      <c r="D23" s="30">
        <f t="shared" ref="D23:H23" si="9">_xlfn.T.TEST(D15:D19,D38:D43,1,2)</f>
        <v>5.6895207092683628E-2</v>
      </c>
      <c r="E23" s="30">
        <f t="shared" si="9"/>
        <v>4.3205596484245955E-2</v>
      </c>
      <c r="F23" s="30">
        <f t="shared" si="9"/>
        <v>4.3765222151970533E-2</v>
      </c>
      <c r="G23" s="30">
        <f t="shared" si="9"/>
        <v>3.4840657588747034E-2</v>
      </c>
      <c r="H23" s="30">
        <f t="shared" si="9"/>
        <v>3.5664537327536695E-2</v>
      </c>
    </row>
    <row r="24" spans="1:8">
      <c r="A24" s="3"/>
      <c r="B24" s="3"/>
      <c r="C24" s="1"/>
      <c r="D24" s="1"/>
      <c r="E24" s="1"/>
      <c r="F24" s="1"/>
      <c r="G24" s="1"/>
      <c r="H24" s="1"/>
    </row>
    <row r="25" spans="1:8">
      <c r="A25" s="8" t="s">
        <v>2</v>
      </c>
      <c r="B25" s="8" t="s">
        <v>1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9" t="s">
        <v>8</v>
      </c>
    </row>
    <row r="26" spans="1:8">
      <c r="A26" s="33" t="s">
        <v>33</v>
      </c>
      <c r="B26" s="8">
        <v>1</v>
      </c>
      <c r="C26" s="6">
        <v>24.75</v>
      </c>
      <c r="D26" s="18">
        <v>28.88</v>
      </c>
      <c r="E26" s="18">
        <v>31.11</v>
      </c>
      <c r="F26" s="18">
        <v>38.630000000000003</v>
      </c>
      <c r="G26" s="18">
        <v>43.86</v>
      </c>
      <c r="H26" s="15">
        <v>48.17</v>
      </c>
    </row>
    <row r="27" spans="1:8">
      <c r="A27" s="33"/>
      <c r="B27" s="8">
        <v>3</v>
      </c>
      <c r="C27" s="6">
        <v>22.5</v>
      </c>
      <c r="D27" s="18">
        <v>33.58</v>
      </c>
      <c r="E27" s="18">
        <v>34.07</v>
      </c>
      <c r="F27" s="18">
        <v>44.65</v>
      </c>
      <c r="G27" s="18">
        <v>47.95</v>
      </c>
      <c r="H27" s="15">
        <v>50.3</v>
      </c>
    </row>
    <row r="28" spans="1:8">
      <c r="A28" s="33"/>
      <c r="B28" s="8">
        <v>4</v>
      </c>
      <c r="C28" s="6">
        <v>22.76</v>
      </c>
      <c r="D28" s="18">
        <v>39.57</v>
      </c>
      <c r="E28" s="18">
        <v>44.44</v>
      </c>
      <c r="F28" s="18">
        <v>50.05</v>
      </c>
      <c r="G28" s="18">
        <v>44.75</v>
      </c>
      <c r="H28" s="15">
        <v>41.15</v>
      </c>
    </row>
    <row r="29" spans="1:8">
      <c r="A29" s="33"/>
      <c r="B29" s="8">
        <v>5</v>
      </c>
      <c r="C29" s="6">
        <v>28.65</v>
      </c>
      <c r="D29" s="18">
        <v>32</v>
      </c>
      <c r="E29" s="18" t="s">
        <v>12</v>
      </c>
      <c r="F29" s="18">
        <v>39.82</v>
      </c>
      <c r="G29" s="18">
        <v>45</v>
      </c>
      <c r="H29" s="15">
        <v>42.27</v>
      </c>
    </row>
    <row r="30" spans="1:8">
      <c r="A30" s="33"/>
      <c r="B30" s="8">
        <v>7</v>
      </c>
      <c r="C30" s="6">
        <v>30.38</v>
      </c>
      <c r="D30" s="18">
        <v>37.92</v>
      </c>
      <c r="E30" s="18" t="s">
        <v>12</v>
      </c>
      <c r="F30" s="18">
        <v>44.86</v>
      </c>
      <c r="G30" s="18">
        <v>37.200000000000003</v>
      </c>
      <c r="H30" s="15">
        <v>43.45</v>
      </c>
    </row>
    <row r="31" spans="1:8">
      <c r="A31" s="33"/>
      <c r="B31" s="8">
        <v>8</v>
      </c>
      <c r="C31" s="6">
        <v>26</v>
      </c>
      <c r="D31" s="18">
        <v>28.26</v>
      </c>
      <c r="E31" s="18" t="s">
        <v>12</v>
      </c>
      <c r="F31" s="18">
        <v>39.32</v>
      </c>
      <c r="G31" s="18">
        <v>44.35</v>
      </c>
      <c r="H31" s="15">
        <v>45.39</v>
      </c>
    </row>
    <row r="32" spans="1:8">
      <c r="A32" s="32" t="s">
        <v>9</v>
      </c>
      <c r="B32" s="32"/>
      <c r="C32" s="6">
        <f>AVERAGE(C26:C31)</f>
        <v>25.84</v>
      </c>
      <c r="D32" s="6">
        <f t="shared" ref="D32:H32" si="10">AVERAGE(D26:D31)</f>
        <v>33.368333333333332</v>
      </c>
      <c r="E32" s="6">
        <f>AVERAGE(E26:E31)</f>
        <v>36.54</v>
      </c>
      <c r="F32" s="6">
        <f t="shared" si="10"/>
        <v>42.888333333333328</v>
      </c>
      <c r="G32" s="6">
        <f t="shared" si="10"/>
        <v>43.851666666666667</v>
      </c>
      <c r="H32" s="6">
        <f t="shared" si="10"/>
        <v>45.12166666666667</v>
      </c>
    </row>
    <row r="33" spans="1:8">
      <c r="A33" s="32" t="s">
        <v>10</v>
      </c>
      <c r="B33" s="32"/>
      <c r="C33" s="6">
        <f>STDEV(C26:C31)</f>
        <v>3.1737485722722329</v>
      </c>
      <c r="D33" s="6">
        <f t="shared" ref="D33:H33" si="11">STDEV(D26:D31)</f>
        <v>4.6332641481645638</v>
      </c>
      <c r="E33" s="6">
        <f>STDEV(E26:E31)</f>
        <v>6.9998499983927953</v>
      </c>
      <c r="F33" s="6">
        <f t="shared" si="11"/>
        <v>4.4398532258022509</v>
      </c>
      <c r="G33" s="6">
        <f t="shared" si="11"/>
        <v>3.5613223199630029</v>
      </c>
      <c r="H33" s="6">
        <f t="shared" si="11"/>
        <v>3.5462679913772255</v>
      </c>
    </row>
    <row r="34" spans="1:8">
      <c r="A34" s="32" t="s">
        <v>11</v>
      </c>
      <c r="B34" s="32"/>
      <c r="C34" s="6">
        <f>C33/SQRT(6)</f>
        <v>1.2956774289922652</v>
      </c>
      <c r="D34" s="6">
        <f t="shared" ref="D34:H34" si="12">D33/SQRT(6)</f>
        <v>1.8915221677556899</v>
      </c>
      <c r="E34" s="6">
        <f>E33/SQRT(3)</f>
        <v>4.0413652808590816</v>
      </c>
      <c r="F34" s="6">
        <f t="shared" si="12"/>
        <v>1.8125624893442367</v>
      </c>
      <c r="G34" s="6">
        <f t="shared" si="12"/>
        <v>1.4539037489156945</v>
      </c>
      <c r="H34" s="6">
        <f t="shared" si="12"/>
        <v>1.4477578450064696</v>
      </c>
    </row>
    <row r="35" spans="1:8">
      <c r="A35" s="5"/>
      <c r="B35" s="3"/>
      <c r="C35" s="6"/>
      <c r="D35" s="3"/>
      <c r="E35" s="19"/>
      <c r="F35" s="3"/>
      <c r="G35" s="3"/>
      <c r="H35" s="3"/>
    </row>
    <row r="36" spans="1:8">
      <c r="A36" s="5"/>
      <c r="B36" s="3"/>
      <c r="C36" s="6"/>
      <c r="D36" s="3"/>
      <c r="E36" s="3"/>
      <c r="F36" s="3"/>
      <c r="G36" s="3"/>
      <c r="H36" s="3"/>
    </row>
    <row r="37" spans="1:8">
      <c r="A37" s="8" t="s">
        <v>2</v>
      </c>
      <c r="B37" s="8" t="s">
        <v>1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9" t="s">
        <v>8</v>
      </c>
    </row>
    <row r="38" spans="1:8">
      <c r="A38" s="33" t="s">
        <v>34</v>
      </c>
      <c r="B38" s="8">
        <v>20</v>
      </c>
      <c r="C38" s="6">
        <v>22.69</v>
      </c>
      <c r="D38" s="18">
        <v>25.48</v>
      </c>
      <c r="E38" s="18">
        <v>26.95</v>
      </c>
      <c r="F38" s="18">
        <v>28.17</v>
      </c>
      <c r="G38" s="18">
        <v>33.31</v>
      </c>
      <c r="H38" s="15">
        <v>37.07</v>
      </c>
    </row>
    <row r="39" spans="1:8">
      <c r="A39" s="33"/>
      <c r="B39" s="8">
        <v>21</v>
      </c>
      <c r="C39" s="6">
        <v>25.29</v>
      </c>
      <c r="D39" s="18">
        <v>27.64</v>
      </c>
      <c r="E39" s="18">
        <v>29.42</v>
      </c>
      <c r="F39" s="18">
        <v>34.64</v>
      </c>
      <c r="G39" s="18">
        <v>37.6</v>
      </c>
      <c r="H39" s="15">
        <v>36.67</v>
      </c>
    </row>
    <row r="40" spans="1:8">
      <c r="A40" s="33"/>
      <c r="B40" s="8">
        <v>22</v>
      </c>
      <c r="C40" s="6">
        <v>23.03</v>
      </c>
      <c r="D40" s="18">
        <v>24.99</v>
      </c>
      <c r="E40" s="18">
        <v>26.29</v>
      </c>
      <c r="F40" s="18">
        <v>31.4</v>
      </c>
      <c r="G40" s="18">
        <v>34.4</v>
      </c>
      <c r="H40" s="15">
        <v>37.94</v>
      </c>
    </row>
    <row r="41" spans="1:8">
      <c r="A41" s="32" t="s">
        <v>9</v>
      </c>
      <c r="B41" s="32"/>
      <c r="C41" s="6">
        <f>AVERAGE(C38:C40)</f>
        <v>23.67</v>
      </c>
      <c r="D41" s="6">
        <f t="shared" ref="D41:H41" si="13">AVERAGE(D38:D40)</f>
        <v>26.036666666666665</v>
      </c>
      <c r="E41" s="6">
        <f t="shared" si="13"/>
        <v>27.553333333333331</v>
      </c>
      <c r="F41" s="6">
        <f t="shared" si="13"/>
        <v>31.403333333333336</v>
      </c>
      <c r="G41" s="6">
        <f t="shared" si="13"/>
        <v>35.103333333333332</v>
      </c>
      <c r="H41" s="6">
        <f t="shared" si="13"/>
        <v>37.226666666666667</v>
      </c>
    </row>
    <row r="42" spans="1:8">
      <c r="A42" s="32" t="s">
        <v>10</v>
      </c>
      <c r="B42" s="32"/>
      <c r="C42" s="6">
        <f>STDEV(C38:C40)</f>
        <v>1.4132232661543598</v>
      </c>
      <c r="D42" s="6">
        <f t="shared" ref="D42:H42" si="14">STDEV(D38:D40)</f>
        <v>1.4099763591398742</v>
      </c>
      <c r="E42" s="6">
        <f t="shared" si="14"/>
        <v>1.6499191899403249</v>
      </c>
      <c r="F42" s="6">
        <f t="shared" si="14"/>
        <v>3.2350012879956211</v>
      </c>
      <c r="G42" s="6">
        <f t="shared" si="14"/>
        <v>2.2298056716524277</v>
      </c>
      <c r="H42" s="6">
        <f t="shared" si="14"/>
        <v>0.64933299110189269</v>
      </c>
    </row>
    <row r="43" spans="1:8">
      <c r="A43" s="32" t="s">
        <v>11</v>
      </c>
      <c r="B43" s="32"/>
      <c r="C43" s="20">
        <f>C42/SQRT(3)</f>
        <v>0.81592483313926178</v>
      </c>
      <c r="D43" s="20">
        <f t="shared" ref="D43:H43" si="15">D42/SQRT(3)</f>
        <v>0.81405023050041481</v>
      </c>
      <c r="E43" s="20">
        <f t="shared" si="15"/>
        <v>0.95258128845317591</v>
      </c>
      <c r="F43" s="20">
        <f t="shared" si="15"/>
        <v>1.8677288644530581</v>
      </c>
      <c r="G43" s="20">
        <f t="shared" si="15"/>
        <v>1.2873789047690836</v>
      </c>
      <c r="H43" s="20">
        <f t="shared" si="15"/>
        <v>0.37489257720638264</v>
      </c>
    </row>
    <row r="44" spans="1:8">
      <c r="C44" s="1"/>
      <c r="D44" s="1"/>
      <c r="E44" s="1"/>
      <c r="F44" s="1"/>
      <c r="G44" s="1"/>
      <c r="H44" s="1"/>
    </row>
  </sheetData>
  <mergeCells count="25">
    <mergeCell ref="A42:B42"/>
    <mergeCell ref="A43:B43"/>
    <mergeCell ref="C22:C23"/>
    <mergeCell ref="D22:D23"/>
    <mergeCell ref="A3:A7"/>
    <mergeCell ref="A14:A18"/>
    <mergeCell ref="A32:B32"/>
    <mergeCell ref="A33:B33"/>
    <mergeCell ref="A34:B34"/>
    <mergeCell ref="A41:B41"/>
    <mergeCell ref="A22:B23"/>
    <mergeCell ref="A26:A31"/>
    <mergeCell ref="A38:A40"/>
    <mergeCell ref="E22:E23"/>
    <mergeCell ref="F22:F23"/>
    <mergeCell ref="G22:G23"/>
    <mergeCell ref="H22:H23"/>
    <mergeCell ref="A1:H1"/>
    <mergeCell ref="A20:B20"/>
    <mergeCell ref="A21:B21"/>
    <mergeCell ref="A8:B8"/>
    <mergeCell ref="A9:B9"/>
    <mergeCell ref="A10:B10"/>
    <mergeCell ref="A19:B19"/>
    <mergeCell ref="A11:B1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activeCell="A15" sqref="A15:I15"/>
    </sheetView>
  </sheetViews>
  <sheetFormatPr defaultRowHeight="14"/>
  <cols>
    <col min="1" max="1" width="50" customWidth="1"/>
    <col min="2" max="2" width="16" bestFit="1" customWidth="1"/>
    <col min="3" max="8" width="11.36328125" bestFit="1" customWidth="1"/>
    <col min="9" max="9" width="44.7265625" customWidth="1"/>
  </cols>
  <sheetData>
    <row r="1" spans="1:9">
      <c r="A1" s="35" t="s">
        <v>31</v>
      </c>
      <c r="B1" s="36"/>
      <c r="C1" s="36"/>
      <c r="D1" s="36"/>
      <c r="E1" s="36"/>
      <c r="F1" s="36"/>
      <c r="G1" s="36"/>
      <c r="H1" s="36"/>
      <c r="I1" s="36"/>
    </row>
    <row r="2" spans="1:9">
      <c r="A2" s="34" t="s">
        <v>42</v>
      </c>
      <c r="B2" s="34"/>
      <c r="C2" s="34"/>
      <c r="D2" s="34"/>
      <c r="E2" s="34"/>
      <c r="F2" s="34"/>
      <c r="G2" s="34"/>
      <c r="H2" s="34"/>
      <c r="I2" s="34"/>
    </row>
    <row r="3" spans="1:9">
      <c r="A3" s="7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</row>
    <row r="4" spans="1:9">
      <c r="A4" s="7">
        <v>2</v>
      </c>
      <c r="B4" s="21">
        <v>7.8</v>
      </c>
      <c r="C4" s="13">
        <v>17</v>
      </c>
      <c r="D4" s="21">
        <v>11.8</v>
      </c>
      <c r="E4" s="21">
        <v>10.6</v>
      </c>
      <c r="F4" s="21">
        <v>8.6999999999999993</v>
      </c>
      <c r="G4" s="21">
        <v>7.3</v>
      </c>
      <c r="H4" s="21">
        <v>6</v>
      </c>
      <c r="I4" s="21">
        <v>1154</v>
      </c>
    </row>
    <row r="5" spans="1:9">
      <c r="A5" s="7">
        <v>9</v>
      </c>
      <c r="B5" s="21">
        <v>9.6</v>
      </c>
      <c r="C5" s="13">
        <v>14.8</v>
      </c>
      <c r="D5" s="21">
        <v>12.8</v>
      </c>
      <c r="E5" s="21">
        <v>9.8000000000000007</v>
      </c>
      <c r="F5" s="21">
        <v>9.6</v>
      </c>
      <c r="G5" s="21">
        <v>7.9</v>
      </c>
      <c r="H5" s="21">
        <v>6.8</v>
      </c>
      <c r="I5" s="21">
        <v>1188</v>
      </c>
    </row>
    <row r="6" spans="1:9">
      <c r="A6" s="7">
        <v>15</v>
      </c>
      <c r="B6" s="21">
        <v>7.4</v>
      </c>
      <c r="C6" s="13">
        <v>21</v>
      </c>
      <c r="D6" s="21">
        <v>16.100000000000001</v>
      </c>
      <c r="E6" s="21">
        <v>13.8</v>
      </c>
      <c r="F6" s="21">
        <v>12.3</v>
      </c>
      <c r="G6" s="21">
        <v>10.3</v>
      </c>
      <c r="H6" s="21">
        <v>8.6</v>
      </c>
      <c r="I6" s="21">
        <v>1534</v>
      </c>
    </row>
    <row r="7" spans="1:9">
      <c r="A7" s="7">
        <v>18</v>
      </c>
      <c r="B7" s="21">
        <v>4.9000000000000004</v>
      </c>
      <c r="C7" s="13">
        <v>22.5</v>
      </c>
      <c r="D7" s="21">
        <v>14.9</v>
      </c>
      <c r="E7" s="21">
        <v>10.4</v>
      </c>
      <c r="F7" s="21">
        <v>10.1</v>
      </c>
      <c r="G7" s="21">
        <v>9.1</v>
      </c>
      <c r="H7" s="21">
        <v>6.9</v>
      </c>
      <c r="I7" s="21">
        <v>1358</v>
      </c>
    </row>
    <row r="8" spans="1:9">
      <c r="A8" s="7">
        <v>56</v>
      </c>
      <c r="B8" s="21">
        <v>9.6</v>
      </c>
      <c r="C8" s="13">
        <v>18.100000000000001</v>
      </c>
      <c r="D8" s="21">
        <v>12.5</v>
      </c>
      <c r="E8" s="21">
        <v>11.4</v>
      </c>
      <c r="F8" s="21">
        <v>9.6999999999999993</v>
      </c>
      <c r="G8" s="21">
        <v>8.5</v>
      </c>
      <c r="H8" s="21">
        <v>6.5</v>
      </c>
      <c r="I8" s="21">
        <v>1273</v>
      </c>
    </row>
    <row r="9" spans="1:9">
      <c r="A9" s="7" t="s">
        <v>26</v>
      </c>
      <c r="B9" s="21">
        <f t="shared" ref="B9:H9" si="0">AVERAGE(B4:B8)</f>
        <v>7.8599999999999994</v>
      </c>
      <c r="C9" s="21">
        <f>AVERAGE(C4:C8)</f>
        <v>18.68</v>
      </c>
      <c r="D9" s="21">
        <f t="shared" si="0"/>
        <v>13.62</v>
      </c>
      <c r="E9" s="21">
        <f t="shared" si="0"/>
        <v>11.2</v>
      </c>
      <c r="F9" s="21">
        <f t="shared" si="0"/>
        <v>10.079999999999998</v>
      </c>
      <c r="G9" s="21">
        <f t="shared" si="0"/>
        <v>8.620000000000001</v>
      </c>
      <c r="H9" s="21">
        <f t="shared" si="0"/>
        <v>6.9599999999999991</v>
      </c>
      <c r="I9" s="21">
        <f>AVERAGE(I4:I8)</f>
        <v>1301.4000000000001</v>
      </c>
    </row>
    <row r="10" spans="1:9">
      <c r="A10" s="7" t="s">
        <v>27</v>
      </c>
      <c r="B10" s="21">
        <f>STDEV(B4:B8)</f>
        <v>1.9385561637466158</v>
      </c>
      <c r="C10" s="21">
        <f t="shared" ref="C10:H10" si="1">STDEV(C4:C8)</f>
        <v>3.0898220013457034</v>
      </c>
      <c r="D10" s="21">
        <f t="shared" si="1"/>
        <v>1.8047160441465671</v>
      </c>
      <c r="E10" s="21">
        <f t="shared" si="1"/>
        <v>1.5620499351813302</v>
      </c>
      <c r="F10" s="21">
        <f t="shared" si="1"/>
        <v>1.3423859355640051</v>
      </c>
      <c r="G10" s="21">
        <f t="shared" si="1"/>
        <v>1.1541230437002779</v>
      </c>
      <c r="H10" s="21">
        <f t="shared" si="1"/>
        <v>0.98132563402777528</v>
      </c>
      <c r="I10" s="21">
        <f>_xlfn.STDEV.P(I4:I8)</f>
        <v>136.16108107678934</v>
      </c>
    </row>
    <row r="11" spans="1:9">
      <c r="A11" s="7" t="s">
        <v>28</v>
      </c>
      <c r="B11" s="21">
        <f>B10/SQRT(5)</f>
        <v>0.86694867206772919</v>
      </c>
      <c r="C11" s="21">
        <f>C10/SQRT(5)</f>
        <v>1.3818104066766879</v>
      </c>
      <c r="D11" s="21">
        <f t="shared" ref="D11:H11" si="2">D10/SQRT(5)</f>
        <v>0.80709355095924706</v>
      </c>
      <c r="E11" s="21">
        <f t="shared" si="2"/>
        <v>0.69856996786291892</v>
      </c>
      <c r="F11" s="21">
        <f t="shared" si="2"/>
        <v>0.60033324079215356</v>
      </c>
      <c r="G11" s="21">
        <f t="shared" si="2"/>
        <v>0.51613951602255637</v>
      </c>
      <c r="H11" s="21">
        <f t="shared" si="2"/>
        <v>0.43886216514983722</v>
      </c>
      <c r="I11" s="21">
        <f>I10/SQRT(5)</f>
        <v>60.893086635512248</v>
      </c>
    </row>
    <row r="12" spans="1:9">
      <c r="A12" s="7"/>
      <c r="B12" s="21"/>
      <c r="C12" s="21"/>
      <c r="D12" s="21"/>
      <c r="E12" s="21"/>
      <c r="F12" s="21"/>
      <c r="G12" s="21"/>
      <c r="H12" s="21"/>
      <c r="I12" s="21"/>
    </row>
    <row r="13" spans="1:9">
      <c r="A13" s="28" t="s">
        <v>61</v>
      </c>
      <c r="B13" s="22">
        <f>_xlfn.T.TEST(B4:B8,B17:B20,1,2)</f>
        <v>0.12565439602846837</v>
      </c>
      <c r="C13" s="22">
        <f t="shared" ref="C13:I13" si="3">_xlfn.T.TEST(C4:C8,C17:C20,1,2)</f>
        <v>0.10799817415419964</v>
      </c>
      <c r="D13" s="22">
        <f t="shared" si="3"/>
        <v>0.24663795319288306</v>
      </c>
      <c r="E13" s="22">
        <f t="shared" si="3"/>
        <v>0.1971767145985274</v>
      </c>
      <c r="F13" s="22">
        <f t="shared" si="3"/>
        <v>0.44666952360683682</v>
      </c>
      <c r="G13" s="22">
        <f t="shared" si="3"/>
        <v>0.27486051891449403</v>
      </c>
      <c r="H13" s="22">
        <f t="shared" si="3"/>
        <v>0.47824332246597689</v>
      </c>
      <c r="I13" s="22">
        <f t="shared" si="3"/>
        <v>0.3914839342558446</v>
      </c>
    </row>
    <row r="14" spans="1:9">
      <c r="A14" s="7"/>
      <c r="B14" s="22"/>
      <c r="C14" s="22"/>
      <c r="D14" s="22"/>
      <c r="E14" s="22"/>
      <c r="F14" s="22"/>
      <c r="G14" s="22"/>
      <c r="H14" s="22"/>
      <c r="I14" s="22"/>
    </row>
    <row r="15" spans="1:9">
      <c r="A15" s="34" t="s">
        <v>43</v>
      </c>
      <c r="B15" s="34"/>
      <c r="C15" s="34"/>
      <c r="D15" s="34"/>
      <c r="E15" s="34"/>
      <c r="F15" s="34"/>
      <c r="G15" s="34"/>
      <c r="H15" s="34"/>
      <c r="I15" s="34"/>
    </row>
    <row r="16" spans="1:9">
      <c r="A16" s="7" t="s">
        <v>17</v>
      </c>
      <c r="B16" s="7" t="s">
        <v>29</v>
      </c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23</v>
      </c>
      <c r="H16" s="7" t="s">
        <v>24</v>
      </c>
      <c r="I16" s="7" t="s">
        <v>30</v>
      </c>
    </row>
    <row r="17" spans="1:9">
      <c r="A17" s="23">
        <v>6</v>
      </c>
      <c r="B17" s="24">
        <v>7.7</v>
      </c>
      <c r="C17" s="25">
        <v>20.3</v>
      </c>
      <c r="D17" s="25">
        <v>20</v>
      </c>
      <c r="E17" s="25">
        <v>14.4</v>
      </c>
      <c r="F17" s="25">
        <v>11.9</v>
      </c>
      <c r="G17" s="25">
        <v>8.9</v>
      </c>
      <c r="H17" s="25">
        <v>7.4</v>
      </c>
      <c r="I17" s="21">
        <v>1524</v>
      </c>
    </row>
    <row r="18" spans="1:9">
      <c r="A18" s="23">
        <v>12</v>
      </c>
      <c r="B18" s="24">
        <v>6.75</v>
      </c>
      <c r="C18" s="25">
        <v>12.7</v>
      </c>
      <c r="D18" s="25">
        <v>11.8</v>
      </c>
      <c r="E18" s="25">
        <v>10.8</v>
      </c>
      <c r="F18" s="25">
        <v>9.1999999999999993</v>
      </c>
      <c r="G18" s="25">
        <v>7.4</v>
      </c>
      <c r="H18" s="25">
        <v>7.7</v>
      </c>
      <c r="I18" s="21">
        <v>1125</v>
      </c>
    </row>
    <row r="19" spans="1:9">
      <c r="A19" s="23">
        <v>16</v>
      </c>
      <c r="B19" s="24">
        <v>6.6</v>
      </c>
      <c r="C19" s="25">
        <v>13.8</v>
      </c>
      <c r="D19" s="25">
        <v>12.9</v>
      </c>
      <c r="E19" s="25">
        <v>11.7</v>
      </c>
      <c r="F19" s="25">
        <v>9.5</v>
      </c>
      <c r="G19" s="25">
        <v>8.9</v>
      </c>
      <c r="H19" s="25">
        <v>6.8</v>
      </c>
      <c r="I19" s="21">
        <v>1208</v>
      </c>
    </row>
    <row r="20" spans="1:9">
      <c r="A20" s="23">
        <v>27</v>
      </c>
      <c r="B20" s="24">
        <v>4.8</v>
      </c>
      <c r="C20" s="25">
        <v>16.2</v>
      </c>
      <c r="D20" s="25">
        <v>15.1</v>
      </c>
      <c r="E20" s="25">
        <v>11.7</v>
      </c>
      <c r="F20" s="25">
        <v>10.199999999999999</v>
      </c>
      <c r="G20" s="25">
        <v>7.55</v>
      </c>
      <c r="H20" s="25">
        <v>5.8</v>
      </c>
      <c r="I20" s="21">
        <v>1224</v>
      </c>
    </row>
    <row r="21" spans="1:9">
      <c r="A21" s="7" t="s">
        <v>26</v>
      </c>
      <c r="B21" s="21">
        <f>AVERAGE(B17:B20)</f>
        <v>6.4624999999999995</v>
      </c>
      <c r="C21" s="21">
        <f t="shared" ref="C21:H21" si="4">AVERAGE(C17:C20)</f>
        <v>15.75</v>
      </c>
      <c r="D21" s="21">
        <f t="shared" si="4"/>
        <v>14.950000000000001</v>
      </c>
      <c r="E21" s="21">
        <f t="shared" si="4"/>
        <v>12.150000000000002</v>
      </c>
      <c r="F21" s="21">
        <f t="shared" si="4"/>
        <v>10.199999999999999</v>
      </c>
      <c r="G21" s="21">
        <f t="shared" si="4"/>
        <v>8.1875</v>
      </c>
      <c r="H21" s="21">
        <f t="shared" si="4"/>
        <v>6.9250000000000007</v>
      </c>
      <c r="I21" s="21">
        <f>AVERAGE(I15:I20)</f>
        <v>1270.25</v>
      </c>
    </row>
    <row r="22" spans="1:9">
      <c r="A22" s="7" t="s">
        <v>27</v>
      </c>
      <c r="B22" s="21">
        <f>STDEV(B17:B20)</f>
        <v>1.2106300012803282</v>
      </c>
      <c r="C22" s="21">
        <f t="shared" ref="C22:I22" si="5">STDEV(C17:C20)</f>
        <v>3.3669966834950498</v>
      </c>
      <c r="D22" s="21">
        <f t="shared" si="5"/>
        <v>3.6354733758709634</v>
      </c>
      <c r="E22" s="21">
        <f t="shared" si="5"/>
        <v>1.5588457268119613</v>
      </c>
      <c r="F22" s="21">
        <f t="shared" si="5"/>
        <v>1.2083045973594566</v>
      </c>
      <c r="G22" s="21">
        <f t="shared" si="5"/>
        <v>0.82500000000000007</v>
      </c>
      <c r="H22" s="21">
        <f t="shared" si="5"/>
        <v>0.83815273071200236</v>
      </c>
      <c r="I22" s="21">
        <f t="shared" si="5"/>
        <v>174.64320771218101</v>
      </c>
    </row>
    <row r="23" spans="1:9">
      <c r="A23" s="7" t="s">
        <v>28</v>
      </c>
      <c r="B23" s="21">
        <f>B22/SQRT(4)</f>
        <v>0.60531500064016408</v>
      </c>
      <c r="C23" s="21">
        <f>C22/SQRT(4)</f>
        <v>1.6834983417475249</v>
      </c>
      <c r="D23" s="21">
        <f t="shared" ref="D23:I23" si="6">D22/SQRT(4)</f>
        <v>1.8177366879354817</v>
      </c>
      <c r="E23" s="21">
        <f t="shared" si="6"/>
        <v>0.77942286340598066</v>
      </c>
      <c r="F23" s="21">
        <f t="shared" si="6"/>
        <v>0.60415229867972831</v>
      </c>
      <c r="G23" s="21">
        <f t="shared" si="6"/>
        <v>0.41250000000000003</v>
      </c>
      <c r="H23" s="21">
        <f t="shared" si="6"/>
        <v>0.41907636535600118</v>
      </c>
      <c r="I23" s="21">
        <f t="shared" si="6"/>
        <v>87.321603856090505</v>
      </c>
    </row>
    <row r="24" spans="1:9">
      <c r="A24" s="7"/>
      <c r="B24" s="21"/>
      <c r="C24" s="21"/>
      <c r="D24" s="21"/>
      <c r="E24" s="21"/>
      <c r="F24" s="21"/>
      <c r="G24" s="21"/>
      <c r="H24" s="21"/>
      <c r="I24" s="21"/>
    </row>
    <row r="25" spans="1:9">
      <c r="A25" s="34" t="s">
        <v>44</v>
      </c>
      <c r="B25" s="34"/>
      <c r="C25" s="34"/>
      <c r="D25" s="34"/>
      <c r="E25" s="34"/>
      <c r="F25" s="34"/>
      <c r="G25" s="34"/>
      <c r="H25" s="34"/>
      <c r="I25" s="34"/>
    </row>
    <row r="26" spans="1:9">
      <c r="A26" s="7" t="s">
        <v>17</v>
      </c>
      <c r="B26" s="7" t="s">
        <v>18</v>
      </c>
      <c r="C26" s="7" t="s">
        <v>19</v>
      </c>
      <c r="D26" s="7" t="s">
        <v>20</v>
      </c>
      <c r="E26" s="7" t="s">
        <v>21</v>
      </c>
      <c r="F26" s="7" t="s">
        <v>22</v>
      </c>
      <c r="G26" s="7" t="s">
        <v>23</v>
      </c>
      <c r="H26" s="7" t="s">
        <v>24</v>
      </c>
      <c r="I26" s="7" t="s">
        <v>25</v>
      </c>
    </row>
    <row r="27" spans="1:9">
      <c r="A27" s="27">
        <v>2</v>
      </c>
      <c r="B27" s="21">
        <v>9.4</v>
      </c>
      <c r="C27" s="13">
        <v>17.7</v>
      </c>
      <c r="D27" s="21">
        <v>18.600000000000001</v>
      </c>
      <c r="E27" s="21">
        <v>18.3</v>
      </c>
      <c r="F27" s="21">
        <v>15.8</v>
      </c>
      <c r="G27" s="21">
        <v>13.5</v>
      </c>
      <c r="H27" s="21">
        <v>11.7</v>
      </c>
      <c r="I27" s="21">
        <v>1826</v>
      </c>
    </row>
    <row r="28" spans="1:9">
      <c r="A28" s="27">
        <v>9</v>
      </c>
      <c r="B28" s="21">
        <v>8.6999999999999993</v>
      </c>
      <c r="C28" s="13">
        <v>17.399999999999999</v>
      </c>
      <c r="D28" s="21">
        <v>18.5</v>
      </c>
      <c r="E28" s="21">
        <v>22.1</v>
      </c>
      <c r="F28" s="21">
        <v>15.7</v>
      </c>
      <c r="G28" s="21">
        <v>13.4</v>
      </c>
      <c r="H28" s="21">
        <v>12</v>
      </c>
      <c r="I28" s="21">
        <v>1871</v>
      </c>
    </row>
    <row r="29" spans="1:9">
      <c r="A29" s="27">
        <v>15</v>
      </c>
      <c r="B29" s="21">
        <v>7.7</v>
      </c>
      <c r="C29" s="13">
        <v>22.2</v>
      </c>
      <c r="D29" s="21">
        <v>21.4</v>
      </c>
      <c r="E29" s="21">
        <v>20.6</v>
      </c>
      <c r="F29" s="21">
        <v>18.7</v>
      </c>
      <c r="G29" s="21">
        <v>16.399999999999999</v>
      </c>
      <c r="H29" s="21">
        <v>10.1</v>
      </c>
      <c r="I29" s="21">
        <v>2085</v>
      </c>
    </row>
    <row r="30" spans="1:9">
      <c r="A30" s="27">
        <v>18</v>
      </c>
      <c r="B30" s="21">
        <v>9.2750000000000004</v>
      </c>
      <c r="C30" s="13">
        <v>17.399999999999999</v>
      </c>
      <c r="D30" s="21">
        <v>23</v>
      </c>
      <c r="E30" s="21">
        <v>23</v>
      </c>
      <c r="F30" s="21">
        <v>22</v>
      </c>
      <c r="G30" s="21">
        <v>19.55</v>
      </c>
      <c r="H30" s="21">
        <v>15.6</v>
      </c>
      <c r="I30" s="21">
        <v>2336</v>
      </c>
    </row>
    <row r="31" spans="1:9">
      <c r="A31" s="7" t="s">
        <v>26</v>
      </c>
      <c r="B31" s="21">
        <f t="shared" ref="B31:I31" si="7">AVERAGE(B27:B30)</f>
        <v>8.7687500000000007</v>
      </c>
      <c r="C31" s="21">
        <f t="shared" si="7"/>
        <v>18.674999999999997</v>
      </c>
      <c r="D31" s="21">
        <f t="shared" si="7"/>
        <v>20.375</v>
      </c>
      <c r="E31" s="21">
        <f t="shared" si="7"/>
        <v>21</v>
      </c>
      <c r="F31" s="21">
        <f t="shared" si="7"/>
        <v>18.05</v>
      </c>
      <c r="G31" s="21">
        <f t="shared" si="7"/>
        <v>15.712499999999999</v>
      </c>
      <c r="H31" s="21">
        <f t="shared" si="7"/>
        <v>12.35</v>
      </c>
      <c r="I31" s="21">
        <f t="shared" si="7"/>
        <v>2029.5</v>
      </c>
    </row>
    <row r="32" spans="1:9">
      <c r="A32" s="7" t="s">
        <v>27</v>
      </c>
      <c r="B32" s="21">
        <f t="shared" ref="B32:H32" si="8">STDEV(B27:B30)</f>
        <v>0.77496639712097637</v>
      </c>
      <c r="C32" s="21">
        <f t="shared" si="8"/>
        <v>2.3542514733987305</v>
      </c>
      <c r="D32" s="21">
        <f t="shared" si="8"/>
        <v>2.2066188313042794</v>
      </c>
      <c r="E32" s="21">
        <f t="shared" si="8"/>
        <v>2.0542638584174138</v>
      </c>
      <c r="F32" s="21">
        <f t="shared" si="8"/>
        <v>2.9782545223670804</v>
      </c>
      <c r="G32" s="21">
        <f t="shared" si="8"/>
        <v>2.91215126667556</v>
      </c>
      <c r="H32" s="21">
        <f t="shared" si="8"/>
        <v>2.3216373532487853</v>
      </c>
      <c r="I32" s="21">
        <f>_xlfn.STDEV.P(I27:I30)</f>
        <v>202.21090475046097</v>
      </c>
    </row>
    <row r="33" spans="1:9">
      <c r="A33" s="7" t="s">
        <v>28</v>
      </c>
      <c r="B33" s="21">
        <f>B32/SQRT(4)</f>
        <v>0.38748319856048818</v>
      </c>
      <c r="C33" s="21">
        <f t="shared" ref="C33:H33" si="9">C32/SQRT(4)</f>
        <v>1.1771257366993653</v>
      </c>
      <c r="D33" s="21">
        <f t="shared" si="9"/>
        <v>1.1033094156521397</v>
      </c>
      <c r="E33" s="21">
        <f t="shared" si="9"/>
        <v>1.0271319292087069</v>
      </c>
      <c r="F33" s="21">
        <f t="shared" si="9"/>
        <v>1.4891272611835402</v>
      </c>
      <c r="G33" s="21">
        <f t="shared" si="9"/>
        <v>1.45607563333778</v>
      </c>
      <c r="H33" s="21">
        <f t="shared" si="9"/>
        <v>1.1608186766243926</v>
      </c>
      <c r="I33" s="21">
        <f>I32/SQRT(4)</f>
        <v>101.10545237523048</v>
      </c>
    </row>
    <row r="34" spans="1:9">
      <c r="B34" s="21"/>
      <c r="C34" s="21"/>
      <c r="D34" s="21"/>
      <c r="E34" s="21"/>
      <c r="F34" s="21"/>
      <c r="G34" s="21"/>
      <c r="H34" s="21"/>
      <c r="I34" s="21"/>
    </row>
    <row r="35" spans="1:9">
      <c r="A35" s="28" t="s">
        <v>60</v>
      </c>
      <c r="B35" s="29">
        <f>_xlfn.T.TEST(B27:B30,B40:B44,1,2)</f>
        <v>3.8097272445354269E-2</v>
      </c>
      <c r="C35" s="22">
        <f t="shared" ref="C35:I35" si="10">_xlfn.T.TEST(C27:C30,C40:C44,1,2)</f>
        <v>0.3965087228014183</v>
      </c>
      <c r="D35" s="29">
        <f t="shared" si="10"/>
        <v>4.9300478966187739E-3</v>
      </c>
      <c r="E35" s="29">
        <f t="shared" si="10"/>
        <v>1.2174487686618253E-4</v>
      </c>
      <c r="F35" s="29">
        <f t="shared" si="10"/>
        <v>6.3195505192450751E-3</v>
      </c>
      <c r="G35" s="29">
        <f t="shared" si="10"/>
        <v>1.1843493484781117E-3</v>
      </c>
      <c r="H35" s="29">
        <f t="shared" si="10"/>
        <v>4.5292366346450813E-2</v>
      </c>
      <c r="I35" s="29">
        <f t="shared" si="10"/>
        <v>2.0752079375424325E-3</v>
      </c>
    </row>
    <row r="36" spans="1:9">
      <c r="A36" s="28" t="s">
        <v>59</v>
      </c>
      <c r="B36" s="22">
        <f>_xlfn.T.TEST(B27:B30,B4:B8,1,2)</f>
        <v>0.20565859767879924</v>
      </c>
      <c r="C36" s="22">
        <f t="shared" ref="C36:I36" si="11">_xlfn.T.TEST(C27:C30,C4:C8,1,2)</f>
        <v>0.49897455687847192</v>
      </c>
      <c r="D36" s="29">
        <f t="shared" si="11"/>
        <v>7.2518531966355338E-4</v>
      </c>
      <c r="E36" s="29">
        <f t="shared" si="11"/>
        <v>4.0057557637957775E-5</v>
      </c>
      <c r="F36" s="29">
        <f t="shared" si="11"/>
        <v>5.0133637844987822E-4</v>
      </c>
      <c r="G36" s="29">
        <f t="shared" si="11"/>
        <v>7.4582616122132904E-4</v>
      </c>
      <c r="H36" s="29">
        <f t="shared" si="11"/>
        <v>1.0406427618121173E-3</v>
      </c>
      <c r="I36" s="29">
        <f t="shared" si="11"/>
        <v>3.7818244975717423E-4</v>
      </c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34" t="s">
        <v>45</v>
      </c>
      <c r="B38" s="34"/>
      <c r="C38" s="34"/>
      <c r="D38" s="34"/>
      <c r="E38" s="34"/>
      <c r="F38" s="34"/>
      <c r="G38" s="34"/>
      <c r="H38" s="34"/>
      <c r="I38" s="34"/>
    </row>
    <row r="39" spans="1:9">
      <c r="A39" s="7" t="s">
        <v>17</v>
      </c>
      <c r="B39" s="7" t="s">
        <v>29</v>
      </c>
      <c r="C39" s="7" t="s">
        <v>19</v>
      </c>
      <c r="D39" s="7" t="s">
        <v>20</v>
      </c>
      <c r="E39" s="7" t="s">
        <v>21</v>
      </c>
      <c r="F39" s="7" t="s">
        <v>22</v>
      </c>
      <c r="G39" s="7" t="s">
        <v>23</v>
      </c>
      <c r="H39" s="7" t="s">
        <v>24</v>
      </c>
      <c r="I39" s="7" t="s">
        <v>30</v>
      </c>
    </row>
    <row r="40" spans="1:9">
      <c r="A40" s="26">
        <v>6</v>
      </c>
      <c r="B40" s="24">
        <v>7.1</v>
      </c>
      <c r="C40" s="25">
        <v>14.2</v>
      </c>
      <c r="D40" s="25">
        <v>13.4</v>
      </c>
      <c r="E40" s="25">
        <v>12.2</v>
      </c>
      <c r="F40" s="25">
        <v>11.3</v>
      </c>
      <c r="G40" s="25">
        <v>9.1999999999999993</v>
      </c>
      <c r="H40" s="25">
        <v>9.6999999999999993</v>
      </c>
      <c r="I40" s="21">
        <v>1326</v>
      </c>
    </row>
    <row r="41" spans="1:9">
      <c r="A41" s="26">
        <v>12</v>
      </c>
      <c r="B41" s="24">
        <v>7.6</v>
      </c>
      <c r="C41" s="25">
        <v>18.3</v>
      </c>
      <c r="D41" s="25">
        <v>16.100000000000001</v>
      </c>
      <c r="E41" s="25">
        <v>14.7</v>
      </c>
      <c r="F41" s="25">
        <v>11.2</v>
      </c>
      <c r="G41" s="25">
        <v>8.6999999999999993</v>
      </c>
      <c r="H41" s="25">
        <v>6.8</v>
      </c>
      <c r="I41" s="21">
        <v>1409</v>
      </c>
    </row>
    <row r="42" spans="1:9">
      <c r="A42" s="26">
        <v>16</v>
      </c>
      <c r="B42" s="24">
        <v>7.6</v>
      </c>
      <c r="C42" s="25">
        <v>19.899999999999999</v>
      </c>
      <c r="D42" s="25">
        <v>16.600000000000001</v>
      </c>
      <c r="E42" s="25">
        <v>13.5</v>
      </c>
      <c r="F42" s="25">
        <v>12.8</v>
      </c>
      <c r="G42" s="25">
        <v>9.4</v>
      </c>
      <c r="H42" s="25">
        <v>10.199999999999999</v>
      </c>
      <c r="I42" s="21">
        <v>1530</v>
      </c>
    </row>
    <row r="43" spans="1:9">
      <c r="A43" s="26">
        <v>27</v>
      </c>
      <c r="B43" s="24">
        <v>8.65</v>
      </c>
      <c r="C43" s="25">
        <v>23.8</v>
      </c>
      <c r="D43" s="25">
        <v>17.899999999999999</v>
      </c>
      <c r="E43" s="25">
        <v>14.9</v>
      </c>
      <c r="F43" s="25">
        <v>14.7</v>
      </c>
      <c r="G43" s="25">
        <v>10.8</v>
      </c>
      <c r="H43" s="25">
        <v>11</v>
      </c>
      <c r="I43" s="21">
        <v>1734</v>
      </c>
    </row>
    <row r="44" spans="1:9">
      <c r="A44" s="26">
        <v>58</v>
      </c>
      <c r="B44" s="24">
        <v>5.05</v>
      </c>
      <c r="C44" s="25">
        <v>14</v>
      </c>
      <c r="D44" s="25">
        <v>15.3</v>
      </c>
      <c r="E44" s="25">
        <v>13.5</v>
      </c>
      <c r="F44" s="25">
        <v>14.4</v>
      </c>
      <c r="G44" s="25">
        <v>9.4</v>
      </c>
      <c r="H44" s="25">
        <v>10.9</v>
      </c>
      <c r="I44" s="21">
        <v>1449</v>
      </c>
    </row>
    <row r="45" spans="1:9">
      <c r="A45" s="7" t="s">
        <v>26</v>
      </c>
      <c r="B45" s="21">
        <f>AVERAGE(B40:B44)</f>
        <v>7.1999999999999984</v>
      </c>
      <c r="C45" s="21">
        <f t="shared" ref="C45:H45" si="12">AVERAGE(C40:C44)</f>
        <v>18.04</v>
      </c>
      <c r="D45" s="21">
        <f t="shared" si="12"/>
        <v>15.86</v>
      </c>
      <c r="E45" s="21">
        <f t="shared" si="12"/>
        <v>13.76</v>
      </c>
      <c r="F45" s="21">
        <f t="shared" si="12"/>
        <v>12.88</v>
      </c>
      <c r="G45" s="21">
        <f t="shared" si="12"/>
        <v>9.4999999999999982</v>
      </c>
      <c r="H45" s="21">
        <f t="shared" si="12"/>
        <v>9.7200000000000006</v>
      </c>
      <c r="I45" s="21">
        <f>AVERAGE(I38:I44)</f>
        <v>1489.6</v>
      </c>
    </row>
    <row r="46" spans="1:9">
      <c r="A46" s="7" t="s">
        <v>27</v>
      </c>
      <c r="B46" s="21">
        <f>STDEV(B40:B44)</f>
        <v>1.3280624985293485</v>
      </c>
      <c r="C46" s="21">
        <f>_xlfn.STDEV.P(C40:C44)</f>
        <v>3.6816300737580834</v>
      </c>
      <c r="D46" s="21">
        <f t="shared" ref="D46:H46" si="13">_xlfn.STDEV.P(D40:D44)</f>
        <v>1.4921125962875588</v>
      </c>
      <c r="E46" s="21">
        <f t="shared" si="13"/>
        <v>0.97488460855631542</v>
      </c>
      <c r="F46" s="21">
        <f t="shared" si="13"/>
        <v>1.4797297050474978</v>
      </c>
      <c r="G46" s="21">
        <f t="shared" si="13"/>
        <v>0.69856996786291969</v>
      </c>
      <c r="H46" s="21">
        <f t="shared" si="13"/>
        <v>1.5354478174135395</v>
      </c>
      <c r="I46" s="21">
        <f t="shared" ref="I46" si="14">_xlfn.STDEV.P(I38:I44)</f>
        <v>138.76108964691795</v>
      </c>
    </row>
    <row r="47" spans="1:9">
      <c r="A47" s="7" t="s">
        <v>28</v>
      </c>
      <c r="B47" s="21">
        <f>B46/SQRT(5)</f>
        <v>0.59392760501596753</v>
      </c>
      <c r="C47" s="21">
        <f>C46/SQRT(5)</f>
        <v>1.6464750225861278</v>
      </c>
      <c r="D47" s="21">
        <f t="shared" ref="D47:I47" si="15">D46/SQRT(5)</f>
        <v>0.66729303907653637</v>
      </c>
      <c r="E47" s="21">
        <f t="shared" si="15"/>
        <v>0.43598165099003888</v>
      </c>
      <c r="F47" s="21">
        <f t="shared" si="15"/>
        <v>0.66175524176238376</v>
      </c>
      <c r="G47" s="21">
        <f t="shared" si="15"/>
        <v>0.31240998703626638</v>
      </c>
      <c r="H47" s="21">
        <f t="shared" si="15"/>
        <v>0.68667313912807193</v>
      </c>
      <c r="I47" s="21">
        <f t="shared" si="15"/>
        <v>62.055845816490162</v>
      </c>
    </row>
    <row r="48" spans="1:9">
      <c r="A48" s="7"/>
      <c r="B48" s="21"/>
      <c r="C48" s="21"/>
      <c r="D48" s="21"/>
      <c r="E48" s="21"/>
      <c r="F48" s="21"/>
      <c r="G48" s="21"/>
      <c r="H48" s="21"/>
      <c r="I48" s="21"/>
    </row>
    <row r="49" spans="1:9">
      <c r="A49" s="28" t="s">
        <v>58</v>
      </c>
      <c r="B49" s="22">
        <f>_xlfn.T.TEST(B40:B44,B17:B20,1,2)</f>
        <v>0.20925136751199591</v>
      </c>
      <c r="C49" s="22">
        <f t="shared" ref="C49:I49" si="16">_xlfn.T.TEST(C40:C44,C17:C20,1,2)</f>
        <v>0.20019529124141619</v>
      </c>
      <c r="D49" s="22">
        <f t="shared" si="16"/>
        <v>0.31498344573060122</v>
      </c>
      <c r="E49" s="22">
        <f t="shared" si="16"/>
        <v>5.4983463345119617E-2</v>
      </c>
      <c r="F49" s="29">
        <f t="shared" si="16"/>
        <v>1.5323504107938915E-2</v>
      </c>
      <c r="G49" s="29">
        <f t="shared" si="16"/>
        <v>2.2209825546576838E-2</v>
      </c>
      <c r="H49" s="29">
        <f t="shared" si="16"/>
        <v>1.059385961432311E-2</v>
      </c>
      <c r="I49" s="29">
        <f t="shared" si="16"/>
        <v>4.303312195284302E-2</v>
      </c>
    </row>
    <row r="51" spans="1:9">
      <c r="A51" s="34" t="s">
        <v>46</v>
      </c>
      <c r="B51" s="34"/>
      <c r="C51" s="34"/>
      <c r="D51" s="34"/>
      <c r="E51" s="34"/>
      <c r="F51" s="34"/>
      <c r="G51" s="34"/>
      <c r="H51" s="34"/>
      <c r="I51" s="34"/>
    </row>
    <row r="52" spans="1:9">
      <c r="A52" s="7" t="s">
        <v>17</v>
      </c>
      <c r="B52" s="7" t="s">
        <v>18</v>
      </c>
      <c r="C52" s="7" t="s">
        <v>19</v>
      </c>
      <c r="D52" s="7" t="s">
        <v>20</v>
      </c>
      <c r="E52" s="7" t="s">
        <v>21</v>
      </c>
      <c r="F52" s="7" t="s">
        <v>22</v>
      </c>
      <c r="G52" s="7" t="s">
        <v>23</v>
      </c>
      <c r="H52" s="7" t="s">
        <v>24</v>
      </c>
      <c r="I52" s="7" t="s">
        <v>25</v>
      </c>
    </row>
    <row r="53" spans="1:9">
      <c r="A53" s="7">
        <v>2</v>
      </c>
      <c r="B53" s="21">
        <v>7.2</v>
      </c>
      <c r="C53" s="13">
        <v>25.3</v>
      </c>
      <c r="D53" s="21">
        <v>22.7</v>
      </c>
      <c r="E53" s="21">
        <v>24.2</v>
      </c>
      <c r="F53" s="21">
        <v>23</v>
      </c>
      <c r="G53" s="21">
        <v>18.600000000000001</v>
      </c>
      <c r="H53" s="21">
        <v>17.399999999999999</v>
      </c>
      <c r="I53" s="21">
        <v>2474</v>
      </c>
    </row>
    <row r="54" spans="1:9">
      <c r="A54" s="7">
        <v>9</v>
      </c>
      <c r="B54" s="21">
        <v>8.1999999999999993</v>
      </c>
      <c r="C54" s="13">
        <v>22.2</v>
      </c>
      <c r="D54" s="21">
        <v>18.8</v>
      </c>
      <c r="E54" s="21">
        <v>18.5</v>
      </c>
      <c r="F54" s="21">
        <v>17.600000000000001</v>
      </c>
      <c r="G54" s="21">
        <v>16.3</v>
      </c>
      <c r="H54" s="21">
        <v>13.7</v>
      </c>
      <c r="I54" s="21">
        <v>2045</v>
      </c>
    </row>
    <row r="55" spans="1:9">
      <c r="A55" s="7">
        <v>15</v>
      </c>
      <c r="B55" s="21">
        <v>7.9</v>
      </c>
      <c r="C55" s="13">
        <v>21.9</v>
      </c>
      <c r="D55" s="21">
        <v>27</v>
      </c>
      <c r="E55" s="21">
        <v>27.2</v>
      </c>
      <c r="F55" s="21">
        <v>23</v>
      </c>
      <c r="G55" s="21">
        <v>23.2</v>
      </c>
      <c r="H55" s="21">
        <v>17.3</v>
      </c>
      <c r="I55" s="21">
        <v>2674</v>
      </c>
    </row>
    <row r="56" spans="1:9">
      <c r="A56" s="7">
        <v>18</v>
      </c>
      <c r="B56" s="21">
        <v>9.9</v>
      </c>
      <c r="C56" s="13">
        <v>21.8</v>
      </c>
      <c r="D56" s="21">
        <v>20.9</v>
      </c>
      <c r="E56" s="21">
        <v>21.7</v>
      </c>
      <c r="F56" s="21">
        <v>19.2</v>
      </c>
      <c r="G56" s="21">
        <v>21.2</v>
      </c>
      <c r="H56" s="21">
        <v>16.8</v>
      </c>
      <c r="I56" s="21">
        <v>2360</v>
      </c>
    </row>
    <row r="57" spans="1:9">
      <c r="A57" s="7" t="s">
        <v>26</v>
      </c>
      <c r="B57" s="21">
        <f t="shared" ref="B57:I57" si="17">AVERAGE(B53:B56)</f>
        <v>8.2999999999999989</v>
      </c>
      <c r="C57" s="21">
        <f t="shared" si="17"/>
        <v>22.8</v>
      </c>
      <c r="D57" s="21">
        <f t="shared" si="17"/>
        <v>22.35</v>
      </c>
      <c r="E57" s="21">
        <f t="shared" si="17"/>
        <v>22.900000000000002</v>
      </c>
      <c r="F57" s="21">
        <f t="shared" si="17"/>
        <v>20.7</v>
      </c>
      <c r="G57" s="21">
        <f t="shared" si="17"/>
        <v>19.825000000000003</v>
      </c>
      <c r="H57" s="21">
        <f t="shared" si="17"/>
        <v>16.3</v>
      </c>
      <c r="I57" s="21">
        <f t="shared" si="17"/>
        <v>2388.25</v>
      </c>
    </row>
    <row r="58" spans="1:9">
      <c r="A58" s="7" t="s">
        <v>27</v>
      </c>
      <c r="B58" s="21">
        <f t="shared" ref="B58:H58" si="18">STDEV(B53:B56)</f>
        <v>1.1460075625114134</v>
      </c>
      <c r="C58" s="21">
        <f t="shared" si="18"/>
        <v>1.6753109164172089</v>
      </c>
      <c r="D58" s="21">
        <f t="shared" si="18"/>
        <v>3.4856850115866664</v>
      </c>
      <c r="E58" s="21">
        <f t="shared" si="18"/>
        <v>3.6959437225152461</v>
      </c>
      <c r="F58" s="21">
        <f t="shared" si="18"/>
        <v>2.7349588662354858</v>
      </c>
      <c r="G58" s="21">
        <f t="shared" si="18"/>
        <v>3.0115057142012174</v>
      </c>
      <c r="H58" s="21">
        <f t="shared" si="18"/>
        <v>1.7530925056406277</v>
      </c>
      <c r="I58" s="21">
        <f>_xlfn.STDEV.P(I53:I56)</f>
        <v>227.82929464842752</v>
      </c>
    </row>
    <row r="59" spans="1:9">
      <c r="A59" s="7" t="s">
        <v>28</v>
      </c>
      <c r="B59" s="21">
        <f>B58/SQRT(4)</f>
        <v>0.57300378125570672</v>
      </c>
      <c r="C59" s="21">
        <f t="shared" ref="C59:I59" si="19">C58/SQRT(4)</f>
        <v>0.83765545820860443</v>
      </c>
      <c r="D59" s="21">
        <f t="shared" si="19"/>
        <v>1.7428425057933332</v>
      </c>
      <c r="E59" s="21">
        <f t="shared" si="19"/>
        <v>1.847971861257623</v>
      </c>
      <c r="F59" s="21">
        <f t="shared" si="19"/>
        <v>1.3674794331177429</v>
      </c>
      <c r="G59" s="21">
        <f t="shared" si="19"/>
        <v>1.5057528571006087</v>
      </c>
      <c r="H59" s="21">
        <f t="shared" si="19"/>
        <v>0.87654625282031384</v>
      </c>
      <c r="I59" s="21">
        <f t="shared" si="19"/>
        <v>113.91464732421376</v>
      </c>
    </row>
    <row r="60" spans="1:9">
      <c r="A60" s="7"/>
      <c r="B60" s="21"/>
      <c r="C60" s="21"/>
      <c r="D60" s="21"/>
      <c r="E60" s="21"/>
      <c r="F60" s="21"/>
      <c r="G60" s="21"/>
      <c r="H60" s="21"/>
      <c r="I60" s="21"/>
    </row>
    <row r="61" spans="1:9">
      <c r="A61" s="28" t="s">
        <v>57</v>
      </c>
      <c r="B61" s="22">
        <f>_xlfn.T.TEST(B53:B56,B68:B72,1,2)</f>
        <v>0.2575920501378019</v>
      </c>
      <c r="C61" s="29">
        <f t="shared" ref="C61:I61" si="20">_xlfn.T.TEST(C53:C56,C68:C72,1,2)</f>
        <v>3.9667270663674398E-2</v>
      </c>
      <c r="D61" s="29">
        <f t="shared" si="20"/>
        <v>2.1470642336208136E-2</v>
      </c>
      <c r="E61" s="29">
        <f t="shared" si="20"/>
        <v>1.3923493392383793E-3</v>
      </c>
      <c r="F61" s="29">
        <f t="shared" si="20"/>
        <v>3.4165155558946625E-4</v>
      </c>
      <c r="G61" s="29">
        <f t="shared" si="20"/>
        <v>4.3006626590328984E-4</v>
      </c>
      <c r="H61" s="29">
        <f t="shared" si="20"/>
        <v>8.548203872198089E-4</v>
      </c>
      <c r="I61" s="29">
        <f t="shared" si="20"/>
        <v>5.6466406467550398E-4</v>
      </c>
    </row>
    <row r="62" spans="1:9">
      <c r="A62" s="28" t="s">
        <v>56</v>
      </c>
      <c r="B62" s="22">
        <f>_xlfn.T.TEST(B53:B56,B4:B8,1,2)</f>
        <v>0.3510974659759038</v>
      </c>
      <c r="C62" s="29">
        <f t="shared" ref="C62:I62" si="21">_xlfn.T.TEST(C53:C56,C4:C8,1,2)</f>
        <v>2.4434598677290517E-2</v>
      </c>
      <c r="D62" s="29">
        <f t="shared" si="21"/>
        <v>8.8159642374537517E-4</v>
      </c>
      <c r="E62" s="29">
        <f t="shared" si="21"/>
        <v>1.7053384645609408E-4</v>
      </c>
      <c r="F62" s="29">
        <f t="shared" si="21"/>
        <v>5.8482219298233524E-5</v>
      </c>
      <c r="G62" s="29">
        <f t="shared" si="21"/>
        <v>5.5887651185111776E-5</v>
      </c>
      <c r="H62" s="29">
        <f t="shared" si="21"/>
        <v>9.4555727152294468E-6</v>
      </c>
      <c r="I62" s="29">
        <f t="shared" si="21"/>
        <v>5.2601682134467367E-5</v>
      </c>
    </row>
    <row r="63" spans="1:9">
      <c r="A63" s="28" t="s">
        <v>55</v>
      </c>
      <c r="B63" s="22">
        <f>_xlfn.T.TEST(B53:B56,B27:B30,1,2)</f>
        <v>0.26162278470242473</v>
      </c>
      <c r="C63" s="29">
        <f t="shared" ref="C63:I63" si="22">_xlfn.T.TEST(C53:C56,C27:C30,1,2)</f>
        <v>1.4492211976018337E-2</v>
      </c>
      <c r="D63" s="22">
        <f t="shared" si="22"/>
        <v>0.18765023049690496</v>
      </c>
      <c r="E63" s="22">
        <f t="shared" si="22"/>
        <v>0.2017248087989342</v>
      </c>
      <c r="F63" s="22">
        <f t="shared" si="22"/>
        <v>0.11893871226858657</v>
      </c>
      <c r="G63" s="29">
        <f t="shared" si="22"/>
        <v>4.8620585217449989E-2</v>
      </c>
      <c r="H63" s="29">
        <f t="shared" si="22"/>
        <v>1.7424273714470199E-2</v>
      </c>
      <c r="I63" s="29">
        <f t="shared" si="22"/>
        <v>4.3733844503111463E-2</v>
      </c>
    </row>
    <row r="64" spans="1:9">
      <c r="A64" s="28" t="s">
        <v>54</v>
      </c>
      <c r="B64" s="22">
        <f>_xlfn.T.TEST(B53:B56,B83:B88,1,2)</f>
        <v>0.25994833015913887</v>
      </c>
      <c r="C64" s="22">
        <f t="shared" ref="C64:I64" si="23">_xlfn.T.TEST(C53:C56,C83:C88,1,2)</f>
        <v>0.32577941516539888</v>
      </c>
      <c r="D64" s="22">
        <f t="shared" si="23"/>
        <v>0.17212718762624865</v>
      </c>
      <c r="E64" s="22">
        <f t="shared" si="23"/>
        <v>0.10894437366133843</v>
      </c>
      <c r="F64" s="29">
        <f t="shared" si="23"/>
        <v>3.4758744936798765E-2</v>
      </c>
      <c r="G64" s="29">
        <f t="shared" si="23"/>
        <v>5.0391967244497217E-3</v>
      </c>
      <c r="H64" s="29">
        <f t="shared" si="23"/>
        <v>8.5853465626273863E-3</v>
      </c>
      <c r="I64" s="29">
        <f t="shared" si="23"/>
        <v>2.4702845415138151E-2</v>
      </c>
    </row>
    <row r="65" spans="1:9">
      <c r="A65" s="28"/>
      <c r="B65" s="22"/>
      <c r="C65" s="22"/>
      <c r="D65" s="22"/>
      <c r="E65" s="22"/>
      <c r="F65" s="22"/>
      <c r="G65" s="22"/>
      <c r="H65" s="22"/>
      <c r="I65" s="22"/>
    </row>
    <row r="66" spans="1:9">
      <c r="A66" s="34" t="s">
        <v>47</v>
      </c>
      <c r="B66" s="34"/>
      <c r="C66" s="34"/>
      <c r="D66" s="34"/>
      <c r="E66" s="34"/>
      <c r="F66" s="34"/>
      <c r="G66" s="34"/>
      <c r="H66" s="34"/>
      <c r="I66" s="34"/>
    </row>
    <row r="67" spans="1:9">
      <c r="A67" s="7" t="s">
        <v>17</v>
      </c>
      <c r="B67" s="7" t="s">
        <v>29</v>
      </c>
      <c r="C67" s="7" t="s">
        <v>19</v>
      </c>
      <c r="D67" s="7" t="s">
        <v>20</v>
      </c>
      <c r="E67" s="7" t="s">
        <v>21</v>
      </c>
      <c r="F67" s="7" t="s">
        <v>22</v>
      </c>
      <c r="G67" s="7" t="s">
        <v>23</v>
      </c>
      <c r="H67" s="7" t="s">
        <v>24</v>
      </c>
      <c r="I67" s="7" t="s">
        <v>30</v>
      </c>
    </row>
    <row r="68" spans="1:9">
      <c r="A68" s="26">
        <v>6</v>
      </c>
      <c r="B68" s="24">
        <v>6.7</v>
      </c>
      <c r="C68" s="25">
        <v>17.7</v>
      </c>
      <c r="D68" s="25">
        <v>16.5</v>
      </c>
      <c r="E68" s="25">
        <v>13.6</v>
      </c>
      <c r="F68" s="25">
        <v>11.5</v>
      </c>
      <c r="G68" s="25">
        <v>9</v>
      </c>
      <c r="H68" s="25">
        <v>8.8000000000000007</v>
      </c>
      <c r="I68" s="21">
        <v>1428</v>
      </c>
    </row>
    <row r="69" spans="1:9">
      <c r="A69" s="26">
        <v>12</v>
      </c>
      <c r="B69" s="24">
        <v>7.2</v>
      </c>
      <c r="C69" s="25">
        <v>16.100000000000001</v>
      </c>
      <c r="D69" s="25">
        <v>20.100000000000001</v>
      </c>
      <c r="E69" s="25">
        <v>14.6</v>
      </c>
      <c r="F69" s="25">
        <v>14.4</v>
      </c>
      <c r="G69" s="25">
        <v>11.4</v>
      </c>
      <c r="H69" s="25">
        <v>11.7</v>
      </c>
      <c r="I69" s="21">
        <v>1658</v>
      </c>
    </row>
    <row r="70" spans="1:9">
      <c r="A70" s="26">
        <v>16</v>
      </c>
      <c r="B70" s="24">
        <v>9.3000000000000007</v>
      </c>
      <c r="C70" s="25">
        <v>24.8</v>
      </c>
      <c r="D70" s="25">
        <v>19.899999999999999</v>
      </c>
      <c r="E70" s="25">
        <v>17.600000000000001</v>
      </c>
      <c r="F70" s="25">
        <v>13.8</v>
      </c>
      <c r="G70" s="25">
        <v>12.3</v>
      </c>
      <c r="H70" s="25">
        <v>12.9</v>
      </c>
      <c r="I70" s="21">
        <v>1877</v>
      </c>
    </row>
    <row r="71" spans="1:9">
      <c r="A71" s="26">
        <v>27</v>
      </c>
      <c r="B71" s="24">
        <v>8.4</v>
      </c>
      <c r="C71" s="25">
        <v>17.5</v>
      </c>
      <c r="D71" s="25">
        <v>12</v>
      </c>
      <c r="E71" s="25">
        <v>13.1</v>
      </c>
      <c r="F71" s="25">
        <v>12</v>
      </c>
      <c r="G71" s="25">
        <v>9.8000000000000007</v>
      </c>
      <c r="H71" s="25">
        <v>9.1999999999999993</v>
      </c>
      <c r="I71" s="21">
        <v>1404</v>
      </c>
    </row>
    <row r="72" spans="1:9">
      <c r="A72" s="26">
        <v>58</v>
      </c>
      <c r="B72" s="24">
        <v>7.4</v>
      </c>
      <c r="C72" s="25">
        <v>18.7</v>
      </c>
      <c r="D72" s="25">
        <v>13.9</v>
      </c>
      <c r="E72" s="25">
        <v>12.7</v>
      </c>
      <c r="F72" s="25">
        <v>12.9</v>
      </c>
      <c r="G72" s="25">
        <v>13</v>
      </c>
      <c r="H72" s="25">
        <v>10.3</v>
      </c>
      <c r="I72" s="21">
        <v>1570</v>
      </c>
    </row>
    <row r="73" spans="1:9">
      <c r="A73" s="7" t="s">
        <v>26</v>
      </c>
      <c r="B73" s="21">
        <f>AVERAGE(B68:B72)</f>
        <v>7.8</v>
      </c>
      <c r="C73" s="21">
        <f t="shared" ref="C73:H73" si="24">AVERAGE(C68:C72)</f>
        <v>18.96</v>
      </c>
      <c r="D73" s="21">
        <f t="shared" si="24"/>
        <v>16.48</v>
      </c>
      <c r="E73" s="21">
        <f t="shared" si="24"/>
        <v>14.319999999999999</v>
      </c>
      <c r="F73" s="21">
        <f t="shared" si="24"/>
        <v>12.920000000000002</v>
      </c>
      <c r="G73" s="21">
        <f t="shared" si="24"/>
        <v>11.1</v>
      </c>
      <c r="H73" s="21">
        <f t="shared" si="24"/>
        <v>10.579999999999998</v>
      </c>
      <c r="I73" s="21">
        <f>AVERAGE(I66:I72)</f>
        <v>1587.4</v>
      </c>
    </row>
    <row r="74" spans="1:9">
      <c r="A74" s="7" t="s">
        <v>27</v>
      </c>
      <c r="B74" s="21">
        <f>STDEV(B68:B72)</f>
        <v>1.0416333327999867</v>
      </c>
      <c r="C74" s="21">
        <f t="shared" ref="C74:I74" si="25">STDEV(C68:C72)</f>
        <v>3.3938179090811618</v>
      </c>
      <c r="D74" s="21">
        <f t="shared" si="25"/>
        <v>3.5891503172756569</v>
      </c>
      <c r="E74" s="21">
        <f t="shared" si="25"/>
        <v>1.9664689166117209</v>
      </c>
      <c r="F74" s="21">
        <f t="shared" si="25"/>
        <v>1.2070625501605128</v>
      </c>
      <c r="G74" s="21">
        <f t="shared" si="25"/>
        <v>1.6763054614240216</v>
      </c>
      <c r="H74" s="21">
        <f t="shared" si="25"/>
        <v>1.7166828478201963</v>
      </c>
      <c r="I74" s="21">
        <f t="shared" si="25"/>
        <v>192.4832460241665</v>
      </c>
    </row>
    <row r="75" spans="1:9">
      <c r="A75" s="7" t="s">
        <v>28</v>
      </c>
      <c r="B75" s="21">
        <f>B74/SQRT(5)</f>
        <v>0.46583258795408633</v>
      </c>
      <c r="C75" s="21">
        <f>C74/SQRT(5)</f>
        <v>1.5177615095923356</v>
      </c>
      <c r="D75" s="21">
        <f t="shared" ref="D75:I75" si="26">D74/SQRT(5)</f>
        <v>1.6051168181786613</v>
      </c>
      <c r="E75" s="21">
        <f t="shared" si="26"/>
        <v>0.8794316346368346</v>
      </c>
      <c r="F75" s="21">
        <f t="shared" si="26"/>
        <v>0.53981478305063124</v>
      </c>
      <c r="G75" s="21">
        <f t="shared" si="26"/>
        <v>0.74966659255965273</v>
      </c>
      <c r="H75" s="21">
        <f t="shared" si="26"/>
        <v>0.76772390870677709</v>
      </c>
      <c r="I75" s="21">
        <f t="shared" si="26"/>
        <v>86.081124527970488</v>
      </c>
    </row>
    <row r="76" spans="1:9">
      <c r="B76" s="21"/>
      <c r="C76" s="21"/>
      <c r="D76" s="21"/>
      <c r="E76" s="21"/>
      <c r="F76" s="21"/>
      <c r="G76" s="21"/>
      <c r="H76" s="21"/>
      <c r="I76" s="21"/>
    </row>
    <row r="77" spans="1:9">
      <c r="A77" s="28" t="s">
        <v>50</v>
      </c>
      <c r="B77" s="22">
        <f>_xlfn.T.TEST(B68:B72,B17:B20,1,2)</f>
        <v>5.8744803150208559E-2</v>
      </c>
      <c r="C77" s="22">
        <f t="shared" ref="C77:I77" si="27">_xlfn.T.TEST(C68:C72,C17:C20,1,2)</f>
        <v>0.10002419269459706</v>
      </c>
      <c r="D77" s="22">
        <f t="shared" si="27"/>
        <v>0.27374489075993708</v>
      </c>
      <c r="E77" s="22">
        <f t="shared" si="27"/>
        <v>5.7944225619085923E-2</v>
      </c>
      <c r="F77" s="29">
        <f t="shared" si="27"/>
        <v>6.0612296374795028E-3</v>
      </c>
      <c r="G77" s="29">
        <f t="shared" si="27"/>
        <v>8.0541116404663823E-3</v>
      </c>
      <c r="H77" s="29">
        <f t="shared" si="27"/>
        <v>3.0770860394069379E-3</v>
      </c>
      <c r="I77" s="29">
        <f t="shared" si="27"/>
        <v>1.8916108133483413E-2</v>
      </c>
    </row>
    <row r="78" spans="1:9">
      <c r="A78" s="28" t="s">
        <v>51</v>
      </c>
      <c r="B78" s="22">
        <f>_xlfn.T.TEST(B68:B72,B40:B44,1,2)</f>
        <v>0.22480622447109461</v>
      </c>
      <c r="C78" s="22">
        <f t="shared" ref="C78:I78" si="28">_xlfn.T.TEST(C68:C72,C40:C44,1,2)</f>
        <v>0.35491860582988699</v>
      </c>
      <c r="D78" s="22">
        <f t="shared" si="28"/>
        <v>0.36758732527600346</v>
      </c>
      <c r="E78" s="22">
        <f t="shared" si="28"/>
        <v>0.29639996600204599</v>
      </c>
      <c r="F78" s="22">
        <f t="shared" si="28"/>
        <v>0.48311704125545774</v>
      </c>
      <c r="G78" s="29">
        <f t="shared" si="28"/>
        <v>4.4542733055711131E-2</v>
      </c>
      <c r="H78" s="22">
        <f t="shared" si="28"/>
        <v>0.22557528516738667</v>
      </c>
      <c r="I78" s="22">
        <f t="shared" si="28"/>
        <v>0.20109195738022517</v>
      </c>
    </row>
    <row r="79" spans="1:9">
      <c r="A79" s="28" t="s">
        <v>52</v>
      </c>
      <c r="B79" s="29">
        <f>_xlfn.T.TEST(B68:B72,B97:B101,1,2)</f>
        <v>1.3554942391405214E-2</v>
      </c>
      <c r="C79" s="22">
        <f t="shared" ref="C79:I79" si="29">_xlfn.T.TEST(C68:C72,C97:C101,1,2)</f>
        <v>0.25875112944975798</v>
      </c>
      <c r="D79" s="22">
        <f t="shared" si="29"/>
        <v>0.35772067462730861</v>
      </c>
      <c r="E79" s="22">
        <f t="shared" si="29"/>
        <v>0.32584653696169996</v>
      </c>
      <c r="F79" s="22">
        <f t="shared" si="29"/>
        <v>0.10396040574903476</v>
      </c>
      <c r="G79" s="22">
        <f t="shared" si="29"/>
        <v>8.3098234328877557E-2</v>
      </c>
      <c r="H79" s="29">
        <f t="shared" si="29"/>
        <v>2.221993820140462E-2</v>
      </c>
      <c r="I79" s="22">
        <f t="shared" si="29"/>
        <v>0.16990303221940811</v>
      </c>
    </row>
    <row r="80" spans="1:9">
      <c r="A80" s="28"/>
      <c r="B80" s="22"/>
      <c r="C80" s="22"/>
      <c r="D80" s="22"/>
      <c r="E80" s="22"/>
      <c r="F80" s="22"/>
      <c r="G80" s="22"/>
      <c r="H80" s="22"/>
      <c r="I80" s="22"/>
    </row>
    <row r="81" spans="1:9">
      <c r="A81" s="34" t="s">
        <v>48</v>
      </c>
      <c r="B81" s="34"/>
      <c r="C81" s="34"/>
      <c r="D81" s="34"/>
      <c r="E81" s="34"/>
      <c r="F81" s="34"/>
      <c r="G81" s="34"/>
      <c r="H81" s="34"/>
      <c r="I81" s="34"/>
    </row>
    <row r="82" spans="1:9">
      <c r="A82" s="7" t="s">
        <v>17</v>
      </c>
      <c r="B82" s="7" t="s">
        <v>18</v>
      </c>
      <c r="C82" s="7" t="s">
        <v>19</v>
      </c>
      <c r="D82" s="7" t="s">
        <v>20</v>
      </c>
      <c r="E82" s="7" t="s">
        <v>21</v>
      </c>
      <c r="F82" s="7" t="s">
        <v>22</v>
      </c>
      <c r="G82" s="7" t="s">
        <v>23</v>
      </c>
      <c r="H82" s="7" t="s">
        <v>24</v>
      </c>
      <c r="I82" s="7" t="s">
        <v>25</v>
      </c>
    </row>
    <row r="83" spans="1:9">
      <c r="A83" s="9" t="s">
        <v>35</v>
      </c>
      <c r="B83" s="21">
        <v>4.7</v>
      </c>
      <c r="C83" s="13">
        <v>25.1</v>
      </c>
      <c r="D83" s="21">
        <v>22.2</v>
      </c>
      <c r="E83" s="21">
        <v>14.2</v>
      </c>
      <c r="F83" s="21">
        <v>12.1</v>
      </c>
      <c r="G83" s="21">
        <v>7.7</v>
      </c>
      <c r="H83" s="21">
        <v>5.7</v>
      </c>
      <c r="I83" s="21">
        <v>1547</v>
      </c>
    </row>
    <row r="84" spans="1:9">
      <c r="A84" s="9" t="s">
        <v>36</v>
      </c>
      <c r="B84" s="21">
        <v>5.2</v>
      </c>
      <c r="C84" s="13">
        <v>25.4</v>
      </c>
      <c r="D84" s="21">
        <v>24.5</v>
      </c>
      <c r="E84" s="21">
        <v>27.9</v>
      </c>
      <c r="F84" s="21">
        <v>21.8</v>
      </c>
      <c r="G84" s="21">
        <v>15.7</v>
      </c>
      <c r="H84" s="21">
        <v>10.3</v>
      </c>
      <c r="I84" s="21">
        <v>2322</v>
      </c>
    </row>
    <row r="85" spans="1:9">
      <c r="A85" s="9" t="s">
        <v>37</v>
      </c>
      <c r="B85" s="21">
        <v>5.6</v>
      </c>
      <c r="C85" s="13">
        <v>23.3</v>
      </c>
      <c r="D85" s="21">
        <v>21.4</v>
      </c>
      <c r="E85" s="21">
        <v>22.2</v>
      </c>
      <c r="F85" s="21">
        <v>15.9</v>
      </c>
      <c r="G85" s="21">
        <v>14.8</v>
      </c>
      <c r="H85" s="21">
        <v>10.199999999999999</v>
      </c>
      <c r="I85" s="21">
        <v>2000</v>
      </c>
    </row>
    <row r="86" spans="1:9">
      <c r="A86" s="9">
        <v>17</v>
      </c>
      <c r="B86" s="21">
        <v>8.4</v>
      </c>
      <c r="C86" s="13">
        <v>14.3</v>
      </c>
      <c r="D86" s="21">
        <v>11.3</v>
      </c>
      <c r="E86" s="21">
        <v>11.1</v>
      </c>
      <c r="F86" s="21">
        <v>11.3</v>
      </c>
      <c r="G86" s="21">
        <v>6.7</v>
      </c>
      <c r="H86" s="21">
        <v>3.7</v>
      </c>
      <c r="I86" s="21">
        <v>1124</v>
      </c>
    </row>
    <row r="87" spans="1:9">
      <c r="A87" s="9">
        <v>30</v>
      </c>
      <c r="B87" s="21">
        <v>8.8000000000000007</v>
      </c>
      <c r="C87" s="13">
        <v>14.2</v>
      </c>
      <c r="D87" s="21">
        <v>15.4</v>
      </c>
      <c r="E87" s="21">
        <v>16.899999999999999</v>
      </c>
      <c r="F87" s="21">
        <v>12.1</v>
      </c>
      <c r="G87" s="21">
        <v>11.4</v>
      </c>
      <c r="H87" s="21">
        <v>11</v>
      </c>
      <c r="I87" s="21">
        <v>1543</v>
      </c>
    </row>
    <row r="88" spans="1:9">
      <c r="A88" s="9">
        <v>15</v>
      </c>
      <c r="B88" s="21">
        <v>11.4</v>
      </c>
      <c r="C88" s="13">
        <v>26.2</v>
      </c>
      <c r="D88" s="21">
        <v>21.8</v>
      </c>
      <c r="E88" s="21">
        <v>18</v>
      </c>
      <c r="F88" s="21">
        <v>19.600000000000001</v>
      </c>
      <c r="G88" s="21">
        <v>15.3</v>
      </c>
      <c r="H88" s="21">
        <v>15.8</v>
      </c>
      <c r="I88" s="21">
        <v>2213</v>
      </c>
    </row>
    <row r="89" spans="1:9">
      <c r="A89" s="7" t="s">
        <v>26</v>
      </c>
      <c r="B89" s="21">
        <f>AVERAGE(B83:B88)</f>
        <v>7.3500000000000005</v>
      </c>
      <c r="C89" s="21">
        <f>AVERAGE(C83:C88)</f>
        <v>21.416666666666668</v>
      </c>
      <c r="D89" s="21">
        <f t="shared" ref="D89:H89" si="30">AVERAGE(D83:D88)</f>
        <v>19.433333333333334</v>
      </c>
      <c r="E89" s="21">
        <f t="shared" si="30"/>
        <v>18.383333333333329</v>
      </c>
      <c r="F89" s="21">
        <f t="shared" si="30"/>
        <v>15.466666666666663</v>
      </c>
      <c r="G89" s="21">
        <f t="shared" si="30"/>
        <v>11.933333333333335</v>
      </c>
      <c r="H89" s="21">
        <f t="shared" si="30"/>
        <v>9.4500000000000011</v>
      </c>
      <c r="I89" s="21">
        <f>AVERAGE(I83:I88)</f>
        <v>1791.5</v>
      </c>
    </row>
    <row r="90" spans="1:9">
      <c r="A90" s="7" t="s">
        <v>27</v>
      </c>
      <c r="B90" s="21">
        <f>STDEV(B83:B88)</f>
        <v>2.6197328108034221</v>
      </c>
      <c r="C90" s="21">
        <f t="shared" ref="C90:H90" si="31">STDEV(C83:C88)</f>
        <v>5.63184398458149</v>
      </c>
      <c r="D90" s="21">
        <f t="shared" si="31"/>
        <v>5.0042648477740093</v>
      </c>
      <c r="E90" s="21">
        <f t="shared" si="31"/>
        <v>5.9670484049207086</v>
      </c>
      <c r="F90" s="21">
        <f t="shared" si="31"/>
        <v>4.4139173833078047</v>
      </c>
      <c r="G90" s="21">
        <f t="shared" si="31"/>
        <v>3.9832984656772368</v>
      </c>
      <c r="H90" s="21">
        <f t="shared" si="31"/>
        <v>4.2693090775908926</v>
      </c>
      <c r="I90" s="21">
        <f>_xlfn.STDEV.P(I83:I88)</f>
        <v>422.2269334532478</v>
      </c>
    </row>
    <row r="91" spans="1:9">
      <c r="A91" s="7" t="s">
        <v>28</v>
      </c>
      <c r="B91" s="21">
        <f>B90/SQRT(6)</f>
        <v>1.0695014414825879</v>
      </c>
      <c r="C91" s="21">
        <f t="shared" ref="C91:H91" si="32">C90/SQRT(6)</f>
        <v>2.2991906788645839</v>
      </c>
      <c r="D91" s="21">
        <f t="shared" si="32"/>
        <v>2.042982569132143</v>
      </c>
      <c r="E91" s="21">
        <f t="shared" si="32"/>
        <v>2.4360373104240001</v>
      </c>
      <c r="F91" s="21">
        <f t="shared" si="32"/>
        <v>1.8019742259841389</v>
      </c>
      <c r="G91" s="21">
        <f t="shared" si="32"/>
        <v>1.6261747890200606</v>
      </c>
      <c r="H91" s="21">
        <f t="shared" si="32"/>
        <v>1.7429381323883339</v>
      </c>
      <c r="I91" s="21">
        <f>I90/SQRT(6)</f>
        <v>172.37342377008767</v>
      </c>
    </row>
    <row r="92" spans="1:9">
      <c r="A92" s="7"/>
      <c r="B92" s="21"/>
      <c r="C92" s="21"/>
      <c r="D92" s="21"/>
      <c r="E92" s="21"/>
      <c r="F92" s="21"/>
      <c r="G92" s="21"/>
      <c r="H92" s="21"/>
      <c r="I92" s="21"/>
    </row>
    <row r="93" spans="1:9">
      <c r="A93" s="28" t="s">
        <v>53</v>
      </c>
      <c r="B93" s="22">
        <f>_xlfn.T.TEST(B83:B88,B97:B101,1,2)</f>
        <v>0.2286687186786906</v>
      </c>
      <c r="C93" s="22">
        <f t="shared" ref="C93:I93" si="33">_xlfn.T.TEST(C83:C88,C97:C101,1,2)</f>
        <v>0.10492185281093025</v>
      </c>
      <c r="D93" s="22">
        <f t="shared" si="33"/>
        <v>0.22298407644812424</v>
      </c>
      <c r="E93" s="22">
        <f t="shared" si="33"/>
        <v>0.15827501382780507</v>
      </c>
      <c r="F93" s="22">
        <f t="shared" si="33"/>
        <v>5.4019510693641103E-2</v>
      </c>
      <c r="G93" s="22">
        <f t="shared" si="33"/>
        <v>0.11477844386477369</v>
      </c>
      <c r="H93" s="22">
        <f t="shared" si="33"/>
        <v>0.2833908868656827</v>
      </c>
      <c r="I93" s="22">
        <f t="shared" si="33"/>
        <v>8.8817578734652944E-2</v>
      </c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34" t="s">
        <v>49</v>
      </c>
      <c r="B95" s="34"/>
      <c r="C95" s="34"/>
      <c r="D95" s="34"/>
      <c r="E95" s="34"/>
      <c r="F95" s="34"/>
      <c r="G95" s="34"/>
      <c r="H95" s="34"/>
      <c r="I95" s="34"/>
    </row>
    <row r="96" spans="1:9">
      <c r="A96" s="7" t="s">
        <v>17</v>
      </c>
      <c r="B96" s="7" t="s">
        <v>29</v>
      </c>
      <c r="C96" s="7" t="s">
        <v>19</v>
      </c>
      <c r="D96" s="7" t="s">
        <v>20</v>
      </c>
      <c r="E96" s="7" t="s">
        <v>21</v>
      </c>
      <c r="F96" s="7" t="s">
        <v>22</v>
      </c>
      <c r="G96" s="7" t="s">
        <v>23</v>
      </c>
      <c r="H96" s="7" t="s">
        <v>24</v>
      </c>
      <c r="I96" s="7" t="s">
        <v>30</v>
      </c>
    </row>
    <row r="97" spans="1:9">
      <c r="A97" s="9" t="s">
        <v>38</v>
      </c>
      <c r="B97" s="24">
        <v>6.4</v>
      </c>
      <c r="C97" s="25">
        <v>19.399999999999999</v>
      </c>
      <c r="D97" s="25">
        <v>20.7</v>
      </c>
      <c r="E97" s="25">
        <v>15.4</v>
      </c>
      <c r="F97" s="25">
        <v>11.8</v>
      </c>
      <c r="G97" s="25">
        <v>8.9</v>
      </c>
      <c r="H97" s="25">
        <v>8.8000000000000007</v>
      </c>
      <c r="I97" s="21">
        <v>1545</v>
      </c>
    </row>
    <row r="98" spans="1:9">
      <c r="A98" s="9" t="s">
        <v>39</v>
      </c>
      <c r="B98" s="24">
        <v>6.4</v>
      </c>
      <c r="C98" s="25">
        <v>13.1</v>
      </c>
      <c r="D98" s="25">
        <v>16.7</v>
      </c>
      <c r="E98" s="25">
        <v>19.600000000000001</v>
      </c>
      <c r="F98" s="25">
        <v>13.3</v>
      </c>
      <c r="G98" s="25">
        <v>10.1</v>
      </c>
      <c r="H98" s="25">
        <v>7.4</v>
      </c>
      <c r="I98" s="21">
        <v>1502</v>
      </c>
    </row>
    <row r="99" spans="1:9">
      <c r="A99" s="9" t="s">
        <v>40</v>
      </c>
      <c r="B99" s="24">
        <v>5.7</v>
      </c>
      <c r="C99" s="25">
        <v>14.6</v>
      </c>
      <c r="D99" s="25">
        <v>15.3</v>
      </c>
      <c r="E99" s="25">
        <v>12.5</v>
      </c>
      <c r="F99" s="25">
        <v>10.1</v>
      </c>
      <c r="G99" s="25">
        <v>8.6999999999999993</v>
      </c>
      <c r="H99" s="25">
        <v>6.6</v>
      </c>
      <c r="I99" s="21">
        <v>1266</v>
      </c>
    </row>
    <row r="100" spans="1:9">
      <c r="A100" s="9" t="s">
        <v>41</v>
      </c>
      <c r="B100" s="24">
        <v>6.6</v>
      </c>
      <c r="C100" s="25">
        <v>18.2</v>
      </c>
      <c r="D100" s="25">
        <v>20.9</v>
      </c>
      <c r="E100" s="25">
        <v>17.3</v>
      </c>
      <c r="F100" s="25">
        <v>13.1</v>
      </c>
      <c r="G100" s="25">
        <v>12.1</v>
      </c>
      <c r="H100" s="25">
        <v>10.1</v>
      </c>
      <c r="I100" s="21">
        <v>1705</v>
      </c>
    </row>
    <row r="101" spans="1:9">
      <c r="A101" s="9">
        <v>44</v>
      </c>
      <c r="B101" s="24">
        <v>7</v>
      </c>
      <c r="C101" s="25">
        <v>22</v>
      </c>
      <c r="D101" s="25">
        <v>13</v>
      </c>
      <c r="E101" s="25">
        <v>11</v>
      </c>
      <c r="F101" s="25">
        <v>10.5</v>
      </c>
      <c r="G101" s="25">
        <v>7.4</v>
      </c>
      <c r="H101" s="25">
        <v>8.4</v>
      </c>
      <c r="I101" s="21">
        <v>1327</v>
      </c>
    </row>
    <row r="102" spans="1:9">
      <c r="A102" s="7" t="s">
        <v>26</v>
      </c>
      <c r="B102" s="21">
        <f>AVERAGE(B97:B101)</f>
        <v>6.42</v>
      </c>
      <c r="C102" s="21">
        <f t="shared" ref="C102:H102" si="34">AVERAGE(C97:C101)</f>
        <v>17.46</v>
      </c>
      <c r="D102" s="21">
        <f t="shared" si="34"/>
        <v>17.32</v>
      </c>
      <c r="E102" s="21">
        <f t="shared" si="34"/>
        <v>15.16</v>
      </c>
      <c r="F102" s="21">
        <f t="shared" si="34"/>
        <v>11.760000000000002</v>
      </c>
      <c r="G102" s="21">
        <f t="shared" si="34"/>
        <v>9.44</v>
      </c>
      <c r="H102" s="21">
        <f t="shared" si="34"/>
        <v>8.2600000000000016</v>
      </c>
      <c r="I102" s="21">
        <f>AVERAGE(I95:I101)</f>
        <v>1469</v>
      </c>
    </row>
    <row r="103" spans="1:9">
      <c r="A103" s="7" t="s">
        <v>27</v>
      </c>
      <c r="B103" s="21">
        <f>_xlfn.STDEV.P(B97:B101)</f>
        <v>0.42142615011410944</v>
      </c>
      <c r="C103" s="21">
        <f t="shared" ref="C103:H103" si="35">_xlfn.STDEV.P(C97:C101)</f>
        <v>3.228374203836974</v>
      </c>
      <c r="D103" s="21">
        <f t="shared" si="35"/>
        <v>3.0779213765137028</v>
      </c>
      <c r="E103" s="21">
        <f t="shared" si="35"/>
        <v>3.1219224846238682</v>
      </c>
      <c r="F103" s="21">
        <f t="shared" si="35"/>
        <v>1.3047605144239995</v>
      </c>
      <c r="G103" s="21">
        <f t="shared" si="35"/>
        <v>1.5818975946628144</v>
      </c>
      <c r="H103" s="21">
        <f t="shared" si="35"/>
        <v>1.199333148045189</v>
      </c>
      <c r="I103" s="21">
        <f t="shared" ref="I103" si="36">_xlfn.STDEV.P(I95:I101)</f>
        <v>157.43824186010207</v>
      </c>
    </row>
    <row r="104" spans="1:9">
      <c r="A104" s="7" t="s">
        <v>28</v>
      </c>
      <c r="B104" s="21">
        <f>B103/SQRT(5)</f>
        <v>0.18846750383023589</v>
      </c>
      <c r="C104" s="21">
        <f t="shared" ref="C104:I104" si="37">C103/SQRT(5)</f>
        <v>1.4437728353172472</v>
      </c>
      <c r="D104" s="21">
        <f t="shared" si="37"/>
        <v>1.3764882854568727</v>
      </c>
      <c r="E104" s="21">
        <f t="shared" si="37"/>
        <v>1.3961661792208022</v>
      </c>
      <c r="F104" s="21">
        <f t="shared" si="37"/>
        <v>0.5835066409219315</v>
      </c>
      <c r="G104" s="21">
        <f t="shared" si="37"/>
        <v>0.70744611102189225</v>
      </c>
      <c r="H104" s="21">
        <f t="shared" si="37"/>
        <v>0.5363580893395723</v>
      </c>
      <c r="I104" s="21">
        <f t="shared" si="37"/>
        <v>70.408522211448229</v>
      </c>
    </row>
    <row r="105" spans="1:9">
      <c r="A105" s="7"/>
      <c r="B105" s="21"/>
      <c r="C105" s="21"/>
      <c r="D105" s="21"/>
      <c r="E105" s="21"/>
      <c r="F105" s="21"/>
      <c r="G105" s="21"/>
      <c r="H105" s="21"/>
      <c r="I105" s="21"/>
    </row>
    <row r="106" spans="1:9">
      <c r="A106" s="7"/>
      <c r="B106" s="22"/>
      <c r="C106" s="22"/>
      <c r="D106" s="22"/>
      <c r="E106" s="22"/>
      <c r="F106" s="22"/>
      <c r="G106" s="22"/>
      <c r="H106" s="22"/>
      <c r="I106" s="22"/>
    </row>
  </sheetData>
  <mergeCells count="9">
    <mergeCell ref="A66:I66"/>
    <mergeCell ref="A81:I81"/>
    <mergeCell ref="A95:I95"/>
    <mergeCell ref="A1:I1"/>
    <mergeCell ref="A2:I2"/>
    <mergeCell ref="A15:I15"/>
    <mergeCell ref="A25:I25"/>
    <mergeCell ref="A38:I38"/>
    <mergeCell ref="A51:I5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Fig.3A</vt:lpstr>
      <vt:lpstr>Fig.3B and 3C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2017-11-12T06:35:32Z</dcterms:modified>
</cp:coreProperties>
</file>