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0" yWindow="110" windowWidth="14810" windowHeight="8010" activeTab="3"/>
  </bookViews>
  <sheets>
    <sheet name="Islet Area" sheetId="1" r:id="rId1"/>
    <sheet name="Insulin IOD " sheetId="7" r:id="rId2"/>
    <sheet name="IAPP IOD" sheetId="9" r:id="rId3"/>
    <sheet name="Caspase 3 IOD " sheetId="10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G115" i="1" l="1"/>
  <c r="E49" i="10"/>
  <c r="D49" i="10"/>
  <c r="C49" i="10"/>
  <c r="B49" i="10"/>
  <c r="E29" i="10"/>
  <c r="E28" i="10"/>
  <c r="E27" i="10"/>
  <c r="E26" i="10"/>
  <c r="E11" i="10"/>
  <c r="E10" i="10"/>
  <c r="E4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9" i="10"/>
  <c r="E8" i="10"/>
  <c r="E7" i="10"/>
  <c r="E6" i="10"/>
  <c r="E5" i="10"/>
  <c r="E3" i="10"/>
  <c r="E2" i="10"/>
  <c r="C42" i="9" l="1"/>
  <c r="E42" i="9"/>
  <c r="D42" i="9"/>
  <c r="B42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D40" i="7" l="1"/>
  <c r="C40" i="7"/>
  <c r="B40" i="7"/>
  <c r="B39" i="7" l="1"/>
  <c r="E39" i="7" l="1"/>
  <c r="D39" i="7"/>
  <c r="C39" i="7"/>
  <c r="E5" i="7"/>
  <c r="E2" i="7"/>
  <c r="E11" i="7"/>
  <c r="E10" i="7"/>
  <c r="E8" i="7"/>
  <c r="G102" i="1" l="1"/>
  <c r="G106" i="1"/>
  <c r="G111" i="1"/>
  <c r="G114" i="1"/>
  <c r="E3" i="7" l="1"/>
  <c r="E17" i="7"/>
  <c r="E16" i="7"/>
  <c r="E15" i="7"/>
  <c r="E14" i="7"/>
  <c r="E13" i="7"/>
  <c r="E12" i="7"/>
  <c r="E9" i="7"/>
  <c r="E7" i="7"/>
  <c r="E6" i="7"/>
  <c r="E4" i="7"/>
  <c r="E91" i="1" l="1"/>
  <c r="E92" i="1"/>
  <c r="E93" i="1"/>
  <c r="E94" i="1"/>
</calcChain>
</file>

<file path=xl/sharedStrings.xml><?xml version="1.0" encoding="utf-8"?>
<sst xmlns="http://schemas.openxmlformats.org/spreadsheetml/2006/main" count="276" uniqueCount="171">
  <si>
    <t>1-1-20</t>
    <phoneticPr fontId="2" type="noConversion"/>
  </si>
  <si>
    <t>2-1-20</t>
    <phoneticPr fontId="2" type="noConversion"/>
  </si>
  <si>
    <t>3-1-20</t>
    <phoneticPr fontId="2" type="noConversion"/>
  </si>
  <si>
    <t>5-1-20</t>
    <phoneticPr fontId="2" type="noConversion"/>
  </si>
  <si>
    <t>5-1-20</t>
  </si>
  <si>
    <t>6-1-20</t>
    <phoneticPr fontId="2" type="noConversion"/>
  </si>
  <si>
    <t>11-1-20</t>
    <phoneticPr fontId="2" type="noConversion"/>
  </si>
  <si>
    <t>11-1-20</t>
  </si>
  <si>
    <t>12-1-20</t>
    <phoneticPr fontId="2" type="noConversion"/>
  </si>
  <si>
    <t>13-1-20</t>
    <phoneticPr fontId="2" type="noConversion"/>
  </si>
  <si>
    <t>14-1-20</t>
    <phoneticPr fontId="2" type="noConversion"/>
  </si>
  <si>
    <t>15-1-20</t>
    <phoneticPr fontId="2" type="noConversion"/>
  </si>
  <si>
    <t>17-1-20</t>
    <phoneticPr fontId="2" type="noConversion"/>
  </si>
  <si>
    <t>18-1-20</t>
    <phoneticPr fontId="2" type="noConversion"/>
  </si>
  <si>
    <t>20-1-20</t>
    <phoneticPr fontId="2" type="noConversion"/>
  </si>
  <si>
    <t>21-1-20</t>
    <phoneticPr fontId="2" type="noConversion"/>
  </si>
  <si>
    <t>23-1-20</t>
    <phoneticPr fontId="2" type="noConversion"/>
  </si>
  <si>
    <t>23-1-20</t>
  </si>
  <si>
    <t>24-1-20</t>
    <phoneticPr fontId="2" type="noConversion"/>
  </si>
  <si>
    <t>25-1-20</t>
    <phoneticPr fontId="2" type="noConversion"/>
  </si>
  <si>
    <t>26-1-20</t>
    <phoneticPr fontId="2" type="noConversion"/>
  </si>
  <si>
    <t>27-1-20</t>
    <phoneticPr fontId="2" type="noConversion"/>
  </si>
  <si>
    <t>29-1-20</t>
    <phoneticPr fontId="2" type="noConversion"/>
  </si>
  <si>
    <t>30-1-20</t>
    <phoneticPr fontId="2" type="noConversion"/>
  </si>
  <si>
    <t>47-1-20</t>
    <phoneticPr fontId="2" type="noConversion"/>
  </si>
  <si>
    <t>47-1-20</t>
  </si>
  <si>
    <t>49-1-20</t>
    <phoneticPr fontId="2" type="noConversion"/>
  </si>
  <si>
    <t>55-1-20</t>
    <phoneticPr fontId="2" type="noConversion"/>
  </si>
  <si>
    <t>56-1-20</t>
    <phoneticPr fontId="2" type="noConversion"/>
  </si>
  <si>
    <t>56-1-20</t>
  </si>
  <si>
    <t>58-1-20</t>
    <phoneticPr fontId="2" type="noConversion"/>
  </si>
  <si>
    <t>62-1-20</t>
    <phoneticPr fontId="2" type="noConversion"/>
  </si>
  <si>
    <t>2,9,15,18,56，</t>
    <phoneticPr fontId="2" type="noConversion"/>
  </si>
  <si>
    <t>20,21,22</t>
    <phoneticPr fontId="2" type="noConversion"/>
  </si>
  <si>
    <t>Mouse Number</t>
    <phoneticPr fontId="2" type="noConversion"/>
  </si>
  <si>
    <t>Tissue Section Number</t>
    <phoneticPr fontId="2" type="noConversion"/>
  </si>
  <si>
    <t>Picture Number</t>
    <phoneticPr fontId="2" type="noConversion"/>
  </si>
  <si>
    <t>Coordinate</t>
    <phoneticPr fontId="2" type="noConversion"/>
  </si>
  <si>
    <t>Average</t>
    <phoneticPr fontId="1" type="noConversion"/>
  </si>
  <si>
    <t>Count</t>
    <phoneticPr fontId="1" type="noConversion"/>
  </si>
  <si>
    <t>Maximum</t>
    <phoneticPr fontId="1" type="noConversion"/>
  </si>
  <si>
    <t>Minimum</t>
    <phoneticPr fontId="1" type="noConversion"/>
  </si>
  <si>
    <t>1 Pancreas-1-20</t>
  </si>
  <si>
    <t>2 Pancreas-1-20</t>
  </si>
  <si>
    <t>3 Pancreas-1-20</t>
  </si>
  <si>
    <t>5 Pancreas-1-20</t>
  </si>
  <si>
    <t>6 Pancreas-1-20</t>
  </si>
  <si>
    <t>11 Pancreas-1-20</t>
  </si>
  <si>
    <t>12 Pancreas-1-20</t>
  </si>
  <si>
    <t>13 Pancreas-1-20</t>
  </si>
  <si>
    <t>14 Pancreas-1-20</t>
  </si>
  <si>
    <t>15 Pancreas-1-20</t>
  </si>
  <si>
    <t>17 Pancreas-1-20</t>
  </si>
  <si>
    <t>18 Pancreas-1-20</t>
  </si>
  <si>
    <t>20 Pancreas-1-20</t>
  </si>
  <si>
    <t>21 Pancreas-1-20</t>
  </si>
  <si>
    <t>23 Pancreas-1-20</t>
  </si>
  <si>
    <t>24 Pancreas-1-20</t>
  </si>
  <si>
    <t>25 Pancreas-1-20</t>
  </si>
  <si>
    <t>26 Pancreas-1-20</t>
  </si>
  <si>
    <t>27 Pancreas-1-20</t>
  </si>
  <si>
    <t>29 Pancreas-1-20</t>
  </si>
  <si>
    <t>30 Pancreas-1-20</t>
  </si>
  <si>
    <t>47 Pancreas-1-20</t>
  </si>
  <si>
    <t>49 Pancreas-1-20</t>
  </si>
  <si>
    <t>55 Pancreas-1-20</t>
  </si>
  <si>
    <t>56 Pancreas-1-20</t>
  </si>
  <si>
    <t>58 Pancreas-1-20</t>
  </si>
  <si>
    <t>62 Pancreas-1-20</t>
  </si>
  <si>
    <t>Average</t>
    <phoneticPr fontId="1" type="noConversion"/>
  </si>
  <si>
    <t>IOD(Sum)</t>
    <phoneticPr fontId="2" type="noConversion"/>
  </si>
  <si>
    <t>1,3,4,5,7,8</t>
    <phoneticPr fontId="2" type="noConversion"/>
  </si>
  <si>
    <t>6,12,16,27,58</t>
    <phoneticPr fontId="2" type="noConversion"/>
  </si>
  <si>
    <t>Average</t>
    <phoneticPr fontId="1" type="noConversion"/>
  </si>
  <si>
    <t>5 INS 200 2</t>
    <phoneticPr fontId="1" type="noConversion"/>
  </si>
  <si>
    <t>12 Ins 200 1</t>
    <phoneticPr fontId="1" type="noConversion"/>
  </si>
  <si>
    <t>6 Ins 200 1</t>
    <phoneticPr fontId="1" type="noConversion"/>
  </si>
  <si>
    <t>2 Ins 200 2</t>
    <phoneticPr fontId="1" type="noConversion"/>
  </si>
  <si>
    <t>Group</t>
    <phoneticPr fontId="1" type="noConversion"/>
  </si>
  <si>
    <t>Mouse Number</t>
    <phoneticPr fontId="1" type="noConversion"/>
  </si>
  <si>
    <t>Total islet area</t>
    <phoneticPr fontId="2" type="noConversion"/>
  </si>
  <si>
    <t>Islet numbers</t>
    <phoneticPr fontId="2" type="noConversion"/>
  </si>
  <si>
    <t>Section numbers</t>
    <phoneticPr fontId="2" type="noConversion"/>
  </si>
  <si>
    <t>Picture Number</t>
    <phoneticPr fontId="2" type="noConversion"/>
  </si>
  <si>
    <t>Area(piexls)</t>
    <phoneticPr fontId="2" type="noConversion"/>
  </si>
  <si>
    <t>Average area(piexls)</t>
    <phoneticPr fontId="2" type="noConversion"/>
  </si>
  <si>
    <t>T.Test(vs Nc♂Control)</t>
    <phoneticPr fontId="1" type="noConversion"/>
  </si>
  <si>
    <t>Area(Sum)</t>
    <phoneticPr fontId="2" type="noConversion"/>
  </si>
  <si>
    <t>Group</t>
    <phoneticPr fontId="2" type="noConversion"/>
  </si>
  <si>
    <t>1  insulin 200x</t>
    <phoneticPr fontId="1" type="noConversion"/>
  </si>
  <si>
    <t>2  insulin 200x</t>
    <phoneticPr fontId="1" type="noConversion"/>
  </si>
  <si>
    <t>2  insulin  200x（2）</t>
    <phoneticPr fontId="1" type="noConversion"/>
  </si>
  <si>
    <t>3  insulin 200x</t>
    <phoneticPr fontId="1" type="noConversion"/>
  </si>
  <si>
    <t>12 insulin 200x（2）</t>
    <phoneticPr fontId="1" type="noConversion"/>
  </si>
  <si>
    <t>12 insulin 200x</t>
    <phoneticPr fontId="1" type="noConversion"/>
  </si>
  <si>
    <t>16 insulin  200x(2)</t>
    <phoneticPr fontId="1" type="noConversion"/>
  </si>
  <si>
    <t>16  insulin 200x(3)</t>
    <phoneticPr fontId="1" type="noConversion"/>
  </si>
  <si>
    <t>16  insulin  200x</t>
    <phoneticPr fontId="1" type="noConversion"/>
  </si>
  <si>
    <t>21  insulin 200x(2)</t>
    <phoneticPr fontId="1" type="noConversion"/>
  </si>
  <si>
    <t>21  insulin  200x</t>
    <phoneticPr fontId="1" type="noConversion"/>
  </si>
  <si>
    <t>22  insulin  200x</t>
    <phoneticPr fontId="1" type="noConversion"/>
  </si>
  <si>
    <t>Avg IOD</t>
    <phoneticPr fontId="2" type="noConversion"/>
  </si>
  <si>
    <t>2,9,15,18,56，</t>
    <phoneticPr fontId="2" type="noConversion"/>
  </si>
  <si>
    <t>1,3,4,5,7,8</t>
    <phoneticPr fontId="2" type="noConversion"/>
  </si>
  <si>
    <t>6,12,16,27,58</t>
    <phoneticPr fontId="2" type="noConversion"/>
  </si>
  <si>
    <t>20,21,22</t>
    <phoneticPr fontId="2" type="noConversion"/>
  </si>
  <si>
    <t>IOD(Sum)</t>
    <phoneticPr fontId="2" type="noConversion"/>
  </si>
  <si>
    <t>Average</t>
    <phoneticPr fontId="1" type="noConversion"/>
  </si>
  <si>
    <t>IOD(Sum)</t>
    <phoneticPr fontId="2" type="noConversion"/>
  </si>
  <si>
    <t>2,9,15,18,56，</t>
    <phoneticPr fontId="2" type="noConversion"/>
  </si>
  <si>
    <t>1,3,4,5,7,8</t>
    <phoneticPr fontId="2" type="noConversion"/>
  </si>
  <si>
    <t>6,12,16,27,58</t>
    <phoneticPr fontId="2" type="noConversion"/>
  </si>
  <si>
    <t>20,21,22</t>
    <phoneticPr fontId="2" type="noConversion"/>
  </si>
  <si>
    <t>Average</t>
    <phoneticPr fontId="1" type="noConversion"/>
  </si>
  <si>
    <t>Area(Sum)</t>
    <phoneticPr fontId="2" type="noConversion"/>
  </si>
  <si>
    <t>Avg IOD</t>
    <phoneticPr fontId="2" type="noConversion"/>
  </si>
  <si>
    <t>2  c3 200</t>
  </si>
  <si>
    <t>6  c3 200</t>
  </si>
  <si>
    <t>11  C3 200 1</t>
  </si>
  <si>
    <t>46  c3 200 1</t>
  </si>
  <si>
    <t>50  c3 200 1</t>
  </si>
  <si>
    <t>70  c3 200 1</t>
  </si>
  <si>
    <t>2  C3  200x(2)</t>
  </si>
  <si>
    <t>2  C3  200x</t>
  </si>
  <si>
    <t>3  C3  200x(2)</t>
  </si>
  <si>
    <t>3  C3  200x(3)</t>
  </si>
  <si>
    <t>3  C3  200x(4)</t>
  </si>
  <si>
    <t>5  C3  200x(2)</t>
  </si>
  <si>
    <t>5  C3  200x</t>
  </si>
  <si>
    <t>14  C3  200x</t>
  </si>
  <si>
    <t>16  c3  200x(2)</t>
  </si>
  <si>
    <t>16  C3  200x(3)</t>
  </si>
  <si>
    <t>16  c3  200x(4)</t>
  </si>
  <si>
    <t>16  c3  200x</t>
  </si>
  <si>
    <t>18  C3  200x</t>
  </si>
  <si>
    <t>21  C3  200x(2)</t>
  </si>
  <si>
    <t>21  C3  200x</t>
  </si>
  <si>
    <t>22  C3  200x(2)</t>
  </si>
  <si>
    <t>22  C3  200x</t>
  </si>
  <si>
    <t>24  C3  200x(2)</t>
  </si>
  <si>
    <t>24  C3  200x</t>
  </si>
  <si>
    <t>29  C3  200x(1)</t>
  </si>
  <si>
    <t>29  C3  200x(2)</t>
  </si>
  <si>
    <t>96  C3 200 1</t>
    <phoneticPr fontId="1" type="noConversion"/>
  </si>
  <si>
    <t>2  iapp  200x(2)</t>
  </si>
  <si>
    <t>2  iapp  200x(3)</t>
  </si>
  <si>
    <t>2  iapp  200x</t>
  </si>
  <si>
    <t>5  iapp  200x(2)</t>
  </si>
  <si>
    <t>5  iapp  200x</t>
  </si>
  <si>
    <t>16  iapp  200x</t>
  </si>
  <si>
    <t>24  iapp  200x(2)</t>
  </si>
  <si>
    <t>24  iapp  200x</t>
  </si>
  <si>
    <t>2  Iapp 200 1</t>
  </si>
  <si>
    <t>3  Iapp 200 1</t>
  </si>
  <si>
    <t>3  Iapp 200 2</t>
  </si>
  <si>
    <t>12  Iapp 200 1</t>
  </si>
  <si>
    <t>14  Iapp 200 1</t>
  </si>
  <si>
    <t>18  Iapp 200 1</t>
  </si>
  <si>
    <t>21  Iapp 200 1</t>
  </si>
  <si>
    <t>22  Iapp 200 1</t>
  </si>
  <si>
    <t>22  Iapp 200 2</t>
  </si>
  <si>
    <t>29  Iapp 200 1</t>
  </si>
  <si>
    <t>T.TEST</t>
    <phoneticPr fontId="1" type="noConversion"/>
  </si>
  <si>
    <t>Tg HFHSD</t>
    <phoneticPr fontId="1" type="noConversion"/>
  </si>
  <si>
    <t>Nc HFHSD</t>
    <phoneticPr fontId="1" type="noConversion"/>
  </si>
  <si>
    <t>Tg ControlD</t>
    <phoneticPr fontId="1" type="noConversion"/>
  </si>
  <si>
    <t>Nc ControlD</t>
    <phoneticPr fontId="1" type="noConversion"/>
  </si>
  <si>
    <t>Tg HFHSD</t>
    <phoneticPr fontId="1" type="noConversion"/>
  </si>
  <si>
    <t>Nc HFHSD</t>
    <phoneticPr fontId="1" type="noConversion"/>
  </si>
  <si>
    <t>Tg ControlD</t>
    <phoneticPr fontId="1" type="noConversion"/>
  </si>
  <si>
    <t>Nc ControlD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</si>
</sst>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82" formatCode="0.00000000_);[Red]\(0.00000000\)"/>
    <numFmt numFmtId="183" formatCode="0.000000000_);[Red]\(0.000000000\)"/>
  </numFmts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name val="宋体"/>
      <family val="2"/>
      <scheme val="minor"/>
    </font>
    <font>
      <sz val="11"/>
      <color rgb="FFFF0000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31"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/>
    <xf numFmtId="176" fontId="0" fillId="0" borderId="0" xfId="0" applyNumberFormat="1" applyAlignment="1">
      <alignment vertical="center"/>
    </xf>
    <xf numFmtId="183" fontId="0" fillId="0" borderId="0" xfId="0" applyNumberFormat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82" fontId="6" fillId="0" borderId="0" xfId="0" applyNumberFormat="1" applyFont="1" applyAlignment="1">
      <alignment horizontal="center" vertical="center"/>
    </xf>
  </cellXfs>
  <cellStyles count="3">
    <cellStyle name="常规" xfId="0" builtinId="0"/>
    <cellStyle name="常规 3 2" xfId="2"/>
    <cellStyle name="常规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9977;&#31687;%7f/&#36716;11b-chop-iapp&#19977;&#22522;&#22240;%20%20%20&#23567;&#40736;%20%20&#25968;&#25454;&#27719;&#24635;/&#36716;&#19977;&#22522;&#22240;&#23567;&#40736;&#26126;&#32454;&#65288;&#23450;&#26399;&#26356;&#26032;&#65289;/C&#29616;&#26399;-&#20998;&#23376;&#12289;&#30149;&#29702;&#20998;&#26512;/&#19977;&#22522;&#22240;&#23567;&#40736;&#20999;&#29255;/&#23567;&#40736;&#20813;&#32452;IAPP&#23614;&#27719;&#2463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汇总"/>
    </sheetNames>
    <sheetDataSet>
      <sheetData sheetId="0">
        <row r="77">
          <cell r="O77">
            <v>5.0841258229700072E-2</v>
          </cell>
        </row>
        <row r="78">
          <cell r="O78">
            <v>0.35332845647403072</v>
          </cell>
        </row>
        <row r="79">
          <cell r="O79">
            <v>0.24835405998536941</v>
          </cell>
        </row>
        <row r="80">
          <cell r="O80">
            <v>0.12143379663496708</v>
          </cell>
        </row>
        <row r="81">
          <cell r="O81">
            <v>7.9736649597659109E-2</v>
          </cell>
        </row>
        <row r="82">
          <cell r="O82">
            <v>4.0234089246525238E-2</v>
          </cell>
        </row>
        <row r="83">
          <cell r="O83">
            <v>2.8529626920263351E-2</v>
          </cell>
        </row>
        <row r="84">
          <cell r="O84">
            <v>3.2553035844915874E-2</v>
          </cell>
        </row>
        <row r="85">
          <cell r="O85">
            <v>1.7190929041697146E-2</v>
          </cell>
        </row>
        <row r="86">
          <cell r="O86">
            <v>1.5727871250914412E-2</v>
          </cell>
        </row>
        <row r="87">
          <cell r="O87">
            <v>1.2070226773957572E-2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2"/>
  <sheetViews>
    <sheetView topLeftCell="A94" workbookViewId="0">
      <selection activeCell="C117" sqref="C117"/>
    </sheetView>
  </sheetViews>
  <sheetFormatPr defaultRowHeight="14"/>
  <cols>
    <col min="1" max="1" width="13.54296875" bestFit="1" customWidth="1"/>
    <col min="2" max="2" width="23.26953125" bestFit="1" customWidth="1"/>
    <col min="3" max="3" width="17.90625" bestFit="1" customWidth="1"/>
    <col min="4" max="4" width="15.7265625" bestFit="1" customWidth="1"/>
    <col min="5" max="5" width="16.81640625" bestFit="1" customWidth="1"/>
    <col min="6" max="6" width="15.7265625" bestFit="1" customWidth="1"/>
    <col min="7" max="7" width="22.1796875" bestFit="1" customWidth="1"/>
  </cols>
  <sheetData>
    <row r="1" spans="1:23">
      <c r="A1" s="19" t="s">
        <v>34</v>
      </c>
      <c r="B1" s="20" t="s">
        <v>35</v>
      </c>
      <c r="C1" s="20" t="s">
        <v>83</v>
      </c>
      <c r="D1" s="19" t="s">
        <v>37</v>
      </c>
      <c r="E1" s="19" t="s">
        <v>84</v>
      </c>
      <c r="F1" s="3"/>
      <c r="G1" s="2"/>
      <c r="H1" s="2"/>
      <c r="W1" s="2"/>
    </row>
    <row r="2" spans="1:23">
      <c r="A2" s="18">
        <v>1</v>
      </c>
      <c r="B2" s="4" t="s">
        <v>42</v>
      </c>
      <c r="C2" s="5" t="s">
        <v>0</v>
      </c>
      <c r="D2" s="4">
        <v>1</v>
      </c>
      <c r="E2" s="4">
        <v>519337</v>
      </c>
      <c r="F2" s="2"/>
      <c r="G2" s="2"/>
      <c r="H2" s="2"/>
      <c r="W2" s="2"/>
    </row>
    <row r="3" spans="1:23">
      <c r="A3" s="18">
        <v>1</v>
      </c>
      <c r="B3" s="4" t="s">
        <v>42</v>
      </c>
      <c r="C3" s="5" t="s">
        <v>0</v>
      </c>
      <c r="D3" s="4">
        <v>2</v>
      </c>
      <c r="E3" s="4">
        <v>875483</v>
      </c>
      <c r="F3" s="2"/>
    </row>
    <row r="4" spans="1:23">
      <c r="A4" s="18"/>
      <c r="B4" s="4"/>
      <c r="C4" s="5"/>
      <c r="D4" s="4"/>
      <c r="E4" s="4"/>
      <c r="F4" s="2"/>
    </row>
    <row r="5" spans="1:23">
      <c r="A5" s="18">
        <v>2</v>
      </c>
      <c r="B5" s="4" t="s">
        <v>43</v>
      </c>
      <c r="C5" s="5" t="s">
        <v>1</v>
      </c>
      <c r="D5" s="4">
        <v>1</v>
      </c>
      <c r="E5" s="4">
        <v>601078</v>
      </c>
      <c r="F5" s="2"/>
    </row>
    <row r="6" spans="1:23">
      <c r="A6" s="18">
        <v>3</v>
      </c>
      <c r="B6" s="4" t="s">
        <v>44</v>
      </c>
      <c r="C6" s="5" t="s">
        <v>2</v>
      </c>
      <c r="D6" s="4">
        <v>1</v>
      </c>
      <c r="E6" s="4">
        <v>2264036</v>
      </c>
      <c r="F6" s="2"/>
    </row>
    <row r="7" spans="1:23">
      <c r="A7" s="18">
        <v>3</v>
      </c>
      <c r="B7" s="4" t="s">
        <v>44</v>
      </c>
      <c r="C7" s="5" t="s">
        <v>2</v>
      </c>
      <c r="D7" s="4">
        <v>2</v>
      </c>
      <c r="E7" s="4">
        <v>822148</v>
      </c>
      <c r="F7" s="2"/>
    </row>
    <row r="8" spans="1:23">
      <c r="A8" s="18">
        <v>3</v>
      </c>
      <c r="B8" s="4" t="s">
        <v>44</v>
      </c>
      <c r="C8" s="5" t="s">
        <v>2</v>
      </c>
      <c r="D8" s="4">
        <v>3</v>
      </c>
      <c r="E8" s="4">
        <v>468214</v>
      </c>
      <c r="F8" s="2"/>
    </row>
    <row r="9" spans="1:23">
      <c r="A9" s="18"/>
      <c r="B9" s="4"/>
      <c r="C9" s="5"/>
      <c r="D9" s="4"/>
      <c r="E9" s="4"/>
      <c r="F9" s="2"/>
    </row>
    <row r="10" spans="1:23">
      <c r="A10" s="18">
        <v>5</v>
      </c>
      <c r="B10" s="4" t="s">
        <v>45</v>
      </c>
      <c r="C10" s="5" t="s">
        <v>3</v>
      </c>
      <c r="D10" s="4">
        <v>1</v>
      </c>
      <c r="E10" s="4">
        <v>619058</v>
      </c>
      <c r="F10" s="2"/>
    </row>
    <row r="11" spans="1:23">
      <c r="A11" s="18">
        <v>5</v>
      </c>
      <c r="B11" s="4" t="s">
        <v>45</v>
      </c>
      <c r="C11" s="5" t="s">
        <v>3</v>
      </c>
      <c r="D11" s="4">
        <v>4</v>
      </c>
      <c r="E11" s="4">
        <v>390985</v>
      </c>
      <c r="F11" s="2"/>
    </row>
    <row r="12" spans="1:23">
      <c r="A12" s="18">
        <v>5</v>
      </c>
      <c r="B12" s="4" t="s">
        <v>45</v>
      </c>
      <c r="C12" s="5" t="s">
        <v>4</v>
      </c>
      <c r="D12" s="4">
        <v>2</v>
      </c>
      <c r="E12" s="4">
        <v>248680</v>
      </c>
      <c r="F12" s="2"/>
    </row>
    <row r="13" spans="1:23">
      <c r="A13" s="18">
        <v>5</v>
      </c>
      <c r="B13" s="4" t="s">
        <v>45</v>
      </c>
      <c r="C13" s="5" t="s">
        <v>4</v>
      </c>
      <c r="D13" s="4">
        <v>6</v>
      </c>
      <c r="E13" s="4">
        <v>66179</v>
      </c>
      <c r="F13" s="2"/>
    </row>
    <row r="14" spans="1:23">
      <c r="A14" s="18">
        <v>5</v>
      </c>
      <c r="B14" s="4" t="s">
        <v>45</v>
      </c>
      <c r="C14" s="5" t="s">
        <v>4</v>
      </c>
      <c r="D14" s="4">
        <v>3</v>
      </c>
      <c r="E14" s="4">
        <v>37932</v>
      </c>
      <c r="F14" s="2"/>
    </row>
    <row r="15" spans="1:23">
      <c r="A15" s="18">
        <v>5</v>
      </c>
      <c r="B15" s="4" t="s">
        <v>45</v>
      </c>
      <c r="C15" s="5" t="s">
        <v>4</v>
      </c>
      <c r="D15" s="4">
        <v>5</v>
      </c>
      <c r="E15" s="4">
        <v>36499</v>
      </c>
      <c r="F15" s="2"/>
    </row>
    <row r="16" spans="1:23">
      <c r="A16" s="18"/>
      <c r="B16" s="4"/>
      <c r="C16" s="5"/>
      <c r="D16" s="4"/>
      <c r="E16" s="4"/>
      <c r="F16" s="2"/>
    </row>
    <row r="17" spans="1:6">
      <c r="A17" s="18">
        <v>6</v>
      </c>
      <c r="B17" s="5" t="s">
        <v>46</v>
      </c>
      <c r="C17" s="5" t="s">
        <v>5</v>
      </c>
      <c r="D17" s="4">
        <v>2</v>
      </c>
      <c r="E17" s="4">
        <v>270051</v>
      </c>
      <c r="F17" s="2"/>
    </row>
    <row r="18" spans="1:6">
      <c r="A18" s="18">
        <v>6</v>
      </c>
      <c r="B18" s="5" t="s">
        <v>46</v>
      </c>
      <c r="C18" s="5" t="s">
        <v>5</v>
      </c>
      <c r="D18" s="4">
        <v>1</v>
      </c>
      <c r="E18" s="4">
        <v>268642</v>
      </c>
      <c r="F18" s="2"/>
    </row>
    <row r="19" spans="1:6">
      <c r="A19" s="18"/>
      <c r="B19" s="5"/>
      <c r="C19" s="5"/>
      <c r="D19" s="4"/>
      <c r="E19" s="4"/>
      <c r="F19" s="2"/>
    </row>
    <row r="20" spans="1:6">
      <c r="A20" s="18">
        <v>11</v>
      </c>
      <c r="B20" s="5" t="s">
        <v>47</v>
      </c>
      <c r="C20" s="5" t="s">
        <v>6</v>
      </c>
      <c r="D20" s="4">
        <v>3</v>
      </c>
      <c r="E20" s="4">
        <v>898039</v>
      </c>
      <c r="F20" s="2"/>
    </row>
    <row r="21" spans="1:6">
      <c r="A21" s="18">
        <v>11</v>
      </c>
      <c r="B21" s="5" t="s">
        <v>47</v>
      </c>
      <c r="C21" s="5" t="s">
        <v>6</v>
      </c>
      <c r="D21" s="4">
        <v>1</v>
      </c>
      <c r="E21" s="4">
        <v>884196</v>
      </c>
      <c r="F21" s="2"/>
    </row>
    <row r="22" spans="1:6">
      <c r="A22" s="18">
        <v>11</v>
      </c>
      <c r="B22" s="5" t="s">
        <v>47</v>
      </c>
      <c r="C22" s="5" t="s">
        <v>7</v>
      </c>
      <c r="D22" s="4">
        <v>6</v>
      </c>
      <c r="E22" s="4">
        <v>712835</v>
      </c>
      <c r="F22" s="2"/>
    </row>
    <row r="23" spans="1:6">
      <c r="A23" s="18">
        <v>11</v>
      </c>
      <c r="B23" s="5" t="s">
        <v>47</v>
      </c>
      <c r="C23" s="5" t="s">
        <v>7</v>
      </c>
      <c r="D23" s="4">
        <v>7</v>
      </c>
      <c r="E23" s="4">
        <v>125195</v>
      </c>
      <c r="F23" s="2"/>
    </row>
    <row r="24" spans="1:6">
      <c r="A24" s="18">
        <v>11</v>
      </c>
      <c r="B24" s="5" t="s">
        <v>47</v>
      </c>
      <c r="C24" s="5" t="s">
        <v>7</v>
      </c>
      <c r="D24" s="4">
        <v>2</v>
      </c>
      <c r="E24" s="4">
        <v>101979</v>
      </c>
      <c r="F24" s="2"/>
    </row>
    <row r="25" spans="1:6">
      <c r="A25" s="18">
        <v>11</v>
      </c>
      <c r="B25" s="5" t="s">
        <v>47</v>
      </c>
      <c r="C25" s="5" t="s">
        <v>7</v>
      </c>
      <c r="D25" s="4">
        <v>4</v>
      </c>
      <c r="E25" s="4">
        <v>24402</v>
      </c>
      <c r="F25" s="2"/>
    </row>
    <row r="26" spans="1:6">
      <c r="A26" s="18"/>
      <c r="B26" s="5"/>
      <c r="C26" s="5"/>
      <c r="D26" s="4"/>
      <c r="E26" s="4"/>
      <c r="F26" s="2"/>
    </row>
    <row r="27" spans="1:6">
      <c r="A27" s="18">
        <v>12</v>
      </c>
      <c r="B27" s="5" t="s">
        <v>48</v>
      </c>
      <c r="C27" s="5" t="s">
        <v>8</v>
      </c>
      <c r="D27" s="4">
        <v>2</v>
      </c>
      <c r="E27" s="4">
        <v>663495</v>
      </c>
      <c r="F27" s="2"/>
    </row>
    <row r="28" spans="1:6">
      <c r="A28" s="18">
        <v>12</v>
      </c>
      <c r="B28" s="5" t="s">
        <v>48</v>
      </c>
      <c r="C28" s="5" t="s">
        <v>8</v>
      </c>
      <c r="D28" s="4">
        <v>1</v>
      </c>
      <c r="E28" s="4">
        <v>123035</v>
      </c>
      <c r="F28" s="2"/>
    </row>
    <row r="29" spans="1:6">
      <c r="A29" s="18"/>
      <c r="B29" s="5"/>
      <c r="C29" s="5"/>
      <c r="D29" s="4"/>
      <c r="E29" s="4"/>
      <c r="F29" s="2"/>
    </row>
    <row r="30" spans="1:6">
      <c r="A30" s="18">
        <v>13</v>
      </c>
      <c r="B30" s="5" t="s">
        <v>49</v>
      </c>
      <c r="C30" s="5" t="s">
        <v>9</v>
      </c>
      <c r="D30" s="4">
        <v>1</v>
      </c>
      <c r="E30" s="4">
        <v>641353</v>
      </c>
      <c r="F30" s="2"/>
    </row>
    <row r="31" spans="1:6">
      <c r="A31" s="18">
        <v>14</v>
      </c>
      <c r="B31" s="5" t="s">
        <v>50</v>
      </c>
      <c r="C31" s="5" t="s">
        <v>10</v>
      </c>
      <c r="D31" s="4">
        <v>2</v>
      </c>
      <c r="E31" s="4">
        <v>107864</v>
      </c>
      <c r="F31" s="2"/>
    </row>
    <row r="32" spans="1:6">
      <c r="A32" s="18">
        <v>14</v>
      </c>
      <c r="B32" s="5" t="s">
        <v>50</v>
      </c>
      <c r="C32" s="5" t="s">
        <v>10</v>
      </c>
      <c r="D32" s="4">
        <v>1</v>
      </c>
      <c r="E32" s="4">
        <v>64583</v>
      </c>
      <c r="F32" s="2"/>
    </row>
    <row r="33" spans="1:6">
      <c r="A33" s="18"/>
      <c r="B33" s="5"/>
      <c r="C33" s="5"/>
      <c r="D33" s="4"/>
      <c r="E33" s="4"/>
      <c r="F33" s="2"/>
    </row>
    <row r="34" spans="1:6">
      <c r="A34" s="18">
        <v>15</v>
      </c>
      <c r="B34" s="5" t="s">
        <v>51</v>
      </c>
      <c r="C34" s="5" t="s">
        <v>11</v>
      </c>
      <c r="D34" s="4">
        <v>1</v>
      </c>
      <c r="E34" s="4">
        <v>1283007</v>
      </c>
      <c r="F34" s="2"/>
    </row>
    <row r="35" spans="1:6">
      <c r="A35" s="18">
        <v>17</v>
      </c>
      <c r="B35" s="5" t="s">
        <v>52</v>
      </c>
      <c r="C35" s="5" t="s">
        <v>12</v>
      </c>
      <c r="D35" s="4">
        <v>1</v>
      </c>
      <c r="E35" s="4">
        <v>75314</v>
      </c>
      <c r="F35" s="2"/>
    </row>
    <row r="36" spans="1:6">
      <c r="A36" s="18">
        <v>17</v>
      </c>
      <c r="B36" s="5" t="s">
        <v>52</v>
      </c>
      <c r="C36" s="5" t="s">
        <v>12</v>
      </c>
      <c r="D36" s="4">
        <v>3</v>
      </c>
      <c r="E36" s="4">
        <v>20159</v>
      </c>
      <c r="F36" s="2"/>
    </row>
    <row r="37" spans="1:6">
      <c r="A37" s="18">
        <v>17</v>
      </c>
      <c r="B37" s="5" t="s">
        <v>52</v>
      </c>
      <c r="C37" s="5" t="s">
        <v>12</v>
      </c>
      <c r="D37" s="4">
        <v>2</v>
      </c>
      <c r="E37" s="4">
        <v>13006</v>
      </c>
      <c r="F37" s="2"/>
    </row>
    <row r="38" spans="1:6">
      <c r="A38" s="18"/>
      <c r="B38" s="5"/>
      <c r="C38" s="5"/>
      <c r="D38" s="4"/>
      <c r="E38" s="4"/>
      <c r="F38" s="2"/>
    </row>
    <row r="39" spans="1:6">
      <c r="A39" s="18">
        <v>18</v>
      </c>
      <c r="B39" s="5" t="s">
        <v>53</v>
      </c>
      <c r="C39" s="5" t="s">
        <v>13</v>
      </c>
      <c r="D39" s="4">
        <v>1</v>
      </c>
      <c r="E39" s="4">
        <v>2789247</v>
      </c>
      <c r="F39" s="2"/>
    </row>
    <row r="40" spans="1:6">
      <c r="A40" s="18">
        <v>20</v>
      </c>
      <c r="B40" s="5" t="s">
        <v>54</v>
      </c>
      <c r="C40" s="5" t="s">
        <v>14</v>
      </c>
      <c r="D40" s="4">
        <v>1</v>
      </c>
      <c r="E40" s="4">
        <v>525318</v>
      </c>
      <c r="F40" s="2"/>
    </row>
    <row r="41" spans="1:6">
      <c r="A41" s="18">
        <v>21</v>
      </c>
      <c r="B41" s="5" t="s">
        <v>55</v>
      </c>
      <c r="C41" s="5" t="s">
        <v>15</v>
      </c>
      <c r="D41" s="4">
        <v>2</v>
      </c>
      <c r="E41" s="4">
        <v>884051</v>
      </c>
      <c r="F41" s="2"/>
    </row>
    <row r="42" spans="1:6">
      <c r="A42" s="18">
        <v>21</v>
      </c>
      <c r="B42" s="5" t="s">
        <v>55</v>
      </c>
      <c r="C42" s="5" t="s">
        <v>15</v>
      </c>
      <c r="D42" s="4">
        <v>1</v>
      </c>
      <c r="E42" s="4">
        <v>81806</v>
      </c>
      <c r="F42" s="2"/>
    </row>
    <row r="43" spans="1:6">
      <c r="A43" s="18"/>
      <c r="B43" s="5"/>
      <c r="C43" s="5"/>
      <c r="D43" s="4"/>
      <c r="E43" s="4"/>
      <c r="F43" s="2"/>
    </row>
    <row r="44" spans="1:6">
      <c r="A44" s="18">
        <v>23</v>
      </c>
      <c r="B44" s="5" t="s">
        <v>56</v>
      </c>
      <c r="C44" s="5" t="s">
        <v>16</v>
      </c>
      <c r="D44" s="4">
        <v>1</v>
      </c>
      <c r="E44" s="4">
        <v>859641</v>
      </c>
      <c r="F44" s="2"/>
    </row>
    <row r="45" spans="1:6">
      <c r="A45" s="18">
        <v>23</v>
      </c>
      <c r="B45" s="5" t="s">
        <v>56</v>
      </c>
      <c r="C45" s="5" t="s">
        <v>16</v>
      </c>
      <c r="D45" s="4">
        <v>5</v>
      </c>
      <c r="E45" s="4">
        <v>740481</v>
      </c>
      <c r="F45" s="2"/>
    </row>
    <row r="46" spans="1:6">
      <c r="A46" s="18">
        <v>23</v>
      </c>
      <c r="B46" s="5" t="s">
        <v>56</v>
      </c>
      <c r="C46" s="5" t="s">
        <v>17</v>
      </c>
      <c r="D46" s="4">
        <v>2</v>
      </c>
      <c r="E46" s="4">
        <v>317163</v>
      </c>
      <c r="F46" s="2"/>
    </row>
    <row r="47" spans="1:6">
      <c r="A47" s="18">
        <v>23</v>
      </c>
      <c r="B47" s="5" t="s">
        <v>56</v>
      </c>
      <c r="C47" s="5" t="s">
        <v>17</v>
      </c>
      <c r="D47" s="4">
        <v>7</v>
      </c>
      <c r="E47" s="4">
        <v>146418</v>
      </c>
      <c r="F47" s="2"/>
    </row>
    <row r="48" spans="1:6">
      <c r="A48" s="18">
        <v>23</v>
      </c>
      <c r="B48" s="5" t="s">
        <v>56</v>
      </c>
      <c r="C48" s="5" t="s">
        <v>17</v>
      </c>
      <c r="D48" s="4">
        <v>6</v>
      </c>
      <c r="E48" s="4">
        <v>54823</v>
      </c>
      <c r="F48" s="2"/>
    </row>
    <row r="49" spans="1:23">
      <c r="A49" s="18">
        <v>23</v>
      </c>
      <c r="B49" s="5" t="s">
        <v>56</v>
      </c>
      <c r="C49" s="5" t="s">
        <v>17</v>
      </c>
      <c r="D49" s="4">
        <v>4</v>
      </c>
      <c r="E49" s="4">
        <v>12682</v>
      </c>
      <c r="F49" s="2"/>
    </row>
    <row r="50" spans="1:23">
      <c r="A50" s="18">
        <v>23</v>
      </c>
      <c r="B50" s="5" t="s">
        <v>56</v>
      </c>
      <c r="C50" s="5" t="s">
        <v>17</v>
      </c>
      <c r="D50" s="4">
        <v>3</v>
      </c>
      <c r="E50" s="4">
        <v>10631</v>
      </c>
      <c r="F50" s="2"/>
      <c r="G50" s="7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18"/>
      <c r="B51" s="5"/>
      <c r="C51" s="5"/>
      <c r="D51" s="4"/>
      <c r="E51" s="4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18">
        <v>24</v>
      </c>
      <c r="B52" s="5" t="s">
        <v>57</v>
      </c>
      <c r="C52" s="5" t="s">
        <v>18</v>
      </c>
      <c r="D52" s="4">
        <v>1</v>
      </c>
      <c r="E52" s="4">
        <v>44770</v>
      </c>
      <c r="F52" s="2"/>
      <c r="G52" s="2"/>
      <c r="H52" s="2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>
      <c r="A53" s="18">
        <v>24</v>
      </c>
      <c r="B53" s="5" t="s">
        <v>57</v>
      </c>
      <c r="C53" s="5" t="s">
        <v>18</v>
      </c>
      <c r="D53" s="4">
        <v>2</v>
      </c>
      <c r="E53" s="4">
        <v>30086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18">
        <v>24</v>
      </c>
      <c r="B54" s="5" t="s">
        <v>57</v>
      </c>
      <c r="C54" s="5" t="s">
        <v>18</v>
      </c>
      <c r="D54" s="4">
        <v>3</v>
      </c>
      <c r="E54" s="4">
        <v>9725</v>
      </c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18"/>
      <c r="B55" s="5"/>
      <c r="C55" s="5"/>
      <c r="D55" s="4"/>
      <c r="E55" s="4"/>
      <c r="F55" s="2"/>
      <c r="G55" s="2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18">
        <v>25</v>
      </c>
      <c r="B56" s="5" t="s">
        <v>58</v>
      </c>
      <c r="C56" s="5" t="s">
        <v>19</v>
      </c>
      <c r="D56" s="4">
        <v>2</v>
      </c>
      <c r="E56" s="4">
        <v>570436</v>
      </c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18">
        <v>25</v>
      </c>
      <c r="B57" s="5" t="s">
        <v>58</v>
      </c>
      <c r="C57" s="5" t="s">
        <v>19</v>
      </c>
      <c r="D57" s="4">
        <v>1</v>
      </c>
      <c r="E57" s="4">
        <v>24390</v>
      </c>
      <c r="F57" s="2"/>
      <c r="G57" s="2"/>
      <c r="H57" s="2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18"/>
      <c r="B58" s="5"/>
      <c r="C58" s="5"/>
      <c r="D58" s="4"/>
      <c r="E58" s="4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18">
        <v>26</v>
      </c>
      <c r="B59" s="5" t="s">
        <v>59</v>
      </c>
      <c r="C59" s="5" t="s">
        <v>20</v>
      </c>
      <c r="D59" s="4">
        <v>1</v>
      </c>
      <c r="E59" s="4">
        <v>1669938</v>
      </c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18">
        <v>26</v>
      </c>
      <c r="B60" s="5" t="s">
        <v>59</v>
      </c>
      <c r="C60" s="5" t="s">
        <v>20</v>
      </c>
      <c r="D60" s="4">
        <v>3</v>
      </c>
      <c r="E60" s="4">
        <v>165773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18">
        <v>26</v>
      </c>
      <c r="B61" s="5" t="s">
        <v>59</v>
      </c>
      <c r="C61" s="5" t="s">
        <v>20</v>
      </c>
      <c r="D61" s="4">
        <v>2</v>
      </c>
      <c r="E61" s="4">
        <v>127350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>
      <c r="A62" s="18"/>
      <c r="B62" s="5"/>
      <c r="C62" s="5"/>
      <c r="D62" s="4"/>
      <c r="E62" s="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>
      <c r="A63" s="18">
        <v>27</v>
      </c>
      <c r="B63" s="5" t="s">
        <v>60</v>
      </c>
      <c r="C63" s="5" t="s">
        <v>21</v>
      </c>
      <c r="D63" s="4">
        <v>2</v>
      </c>
      <c r="E63" s="4">
        <v>170014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18">
        <v>27</v>
      </c>
      <c r="B64" s="5" t="s">
        <v>60</v>
      </c>
      <c r="C64" s="5" t="s">
        <v>21</v>
      </c>
      <c r="D64" s="4">
        <v>1</v>
      </c>
      <c r="E64" s="4">
        <v>12385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18"/>
      <c r="B65" s="5"/>
      <c r="C65" s="5"/>
      <c r="D65" s="4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18">
        <v>29</v>
      </c>
      <c r="B66" s="5" t="s">
        <v>61</v>
      </c>
      <c r="C66" s="5" t="s">
        <v>22</v>
      </c>
      <c r="D66" s="4">
        <v>1</v>
      </c>
      <c r="E66" s="4">
        <v>657245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18">
        <v>29</v>
      </c>
      <c r="B67" s="5" t="s">
        <v>61</v>
      </c>
      <c r="C67" s="5" t="s">
        <v>22</v>
      </c>
      <c r="D67" s="4">
        <v>2</v>
      </c>
      <c r="E67" s="4">
        <v>541163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18"/>
      <c r="B68" s="5"/>
      <c r="C68" s="5"/>
      <c r="D68" s="4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18">
        <v>30</v>
      </c>
      <c r="B69" s="5" t="s">
        <v>62</v>
      </c>
      <c r="C69" s="5" t="s">
        <v>23</v>
      </c>
      <c r="D69" s="4">
        <v>1</v>
      </c>
      <c r="E69" s="4">
        <v>708917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18">
        <v>47</v>
      </c>
      <c r="B70" s="5" t="s">
        <v>63</v>
      </c>
      <c r="C70" s="5" t="s">
        <v>24</v>
      </c>
      <c r="D70" s="4">
        <v>4</v>
      </c>
      <c r="E70" s="4">
        <v>758129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18">
        <v>47</v>
      </c>
      <c r="B71" s="5" t="s">
        <v>63</v>
      </c>
      <c r="C71" s="5" t="s">
        <v>24</v>
      </c>
      <c r="D71" s="4">
        <v>1</v>
      </c>
      <c r="E71" s="4">
        <v>419522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>
      <c r="A72" s="18">
        <v>47</v>
      </c>
      <c r="B72" s="5" t="s">
        <v>63</v>
      </c>
      <c r="C72" s="5" t="s">
        <v>24</v>
      </c>
      <c r="D72" s="4">
        <v>2</v>
      </c>
      <c r="E72" s="4">
        <v>264144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>
      <c r="A73" s="18">
        <v>47</v>
      </c>
      <c r="B73" s="5" t="s">
        <v>63</v>
      </c>
      <c r="C73" s="5" t="s">
        <v>25</v>
      </c>
      <c r="D73" s="4">
        <v>5</v>
      </c>
      <c r="E73" s="4">
        <v>220939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>
      <c r="A74" s="18">
        <v>47</v>
      </c>
      <c r="B74" s="5" t="s">
        <v>63</v>
      </c>
      <c r="C74" s="5" t="s">
        <v>25</v>
      </c>
      <c r="D74" s="4">
        <v>3</v>
      </c>
      <c r="E74" s="4">
        <v>220755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>
      <c r="A75" s="18"/>
      <c r="B75" s="5"/>
      <c r="C75" s="5"/>
      <c r="D75" s="4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>
      <c r="A76" s="18">
        <v>49</v>
      </c>
      <c r="B76" s="5" t="s">
        <v>64</v>
      </c>
      <c r="C76" s="5" t="s">
        <v>26</v>
      </c>
      <c r="D76" s="4">
        <v>2</v>
      </c>
      <c r="E76" s="4">
        <v>548217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>
      <c r="A77" s="18">
        <v>49</v>
      </c>
      <c r="B77" s="5" t="s">
        <v>64</v>
      </c>
      <c r="C77" s="5" t="s">
        <v>26</v>
      </c>
      <c r="D77" s="4">
        <v>3</v>
      </c>
      <c r="E77" s="4">
        <v>181812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>
      <c r="A78" s="18">
        <v>49</v>
      </c>
      <c r="B78" s="5" t="s">
        <v>64</v>
      </c>
      <c r="C78" s="5" t="s">
        <v>26</v>
      </c>
      <c r="D78" s="4">
        <v>1</v>
      </c>
      <c r="E78" s="4">
        <v>149887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>
      <c r="A79" s="18"/>
      <c r="B79" s="5"/>
      <c r="C79" s="5"/>
      <c r="D79" s="4"/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>
      <c r="A80" s="18">
        <v>55</v>
      </c>
      <c r="B80" s="5" t="s">
        <v>65</v>
      </c>
      <c r="C80" s="5" t="s">
        <v>27</v>
      </c>
      <c r="D80" s="4">
        <v>1</v>
      </c>
      <c r="E80" s="4">
        <v>109754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>
      <c r="A81" s="18">
        <v>56</v>
      </c>
      <c r="B81" s="5" t="s">
        <v>66</v>
      </c>
      <c r="C81" s="5" t="s">
        <v>28</v>
      </c>
      <c r="D81" s="4">
        <v>1</v>
      </c>
      <c r="E81" s="4">
        <v>6415333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>
      <c r="A82" s="18">
        <v>56</v>
      </c>
      <c r="B82" s="5" t="s">
        <v>66</v>
      </c>
      <c r="C82" s="5" t="s">
        <v>28</v>
      </c>
      <c r="D82" s="4">
        <v>5</v>
      </c>
      <c r="E82" s="4">
        <v>494559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>
      <c r="A83" s="18">
        <v>56</v>
      </c>
      <c r="B83" s="5" t="s">
        <v>66</v>
      </c>
      <c r="C83" s="5" t="s">
        <v>29</v>
      </c>
      <c r="D83" s="4">
        <v>4</v>
      </c>
      <c r="E83" s="4">
        <v>323367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>
      <c r="A84" s="18">
        <v>56</v>
      </c>
      <c r="B84" s="5" t="s">
        <v>66</v>
      </c>
      <c r="C84" s="5" t="s">
        <v>29</v>
      </c>
      <c r="D84" s="4">
        <v>3</v>
      </c>
      <c r="E84" s="4">
        <v>191606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>
      <c r="A85" s="18">
        <v>56</v>
      </c>
      <c r="B85" s="5" t="s">
        <v>66</v>
      </c>
      <c r="C85" s="5" t="s">
        <v>29</v>
      </c>
      <c r="D85" s="4">
        <v>2</v>
      </c>
      <c r="E85" s="4">
        <v>9489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>
      <c r="A86" s="18"/>
      <c r="B86" s="5"/>
      <c r="C86" s="5"/>
      <c r="D86" s="4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>
      <c r="A87" s="18">
        <v>58</v>
      </c>
      <c r="B87" s="5" t="s">
        <v>67</v>
      </c>
      <c r="C87" s="5" t="s">
        <v>30</v>
      </c>
      <c r="D87" s="4">
        <v>1</v>
      </c>
      <c r="E87" s="4">
        <v>99158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>
      <c r="A88" s="18">
        <v>58</v>
      </c>
      <c r="B88" s="5" t="s">
        <v>67</v>
      </c>
      <c r="C88" s="5" t="s">
        <v>30</v>
      </c>
      <c r="D88" s="4">
        <v>2</v>
      </c>
      <c r="E88" s="4">
        <v>52288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>
      <c r="A89" s="18"/>
      <c r="B89" s="5"/>
      <c r="C89" s="5"/>
      <c r="D89" s="4"/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>
      <c r="A90" s="18">
        <v>62</v>
      </c>
      <c r="B90" s="5" t="s">
        <v>68</v>
      </c>
      <c r="C90" s="5" t="s">
        <v>31</v>
      </c>
      <c r="D90" s="4">
        <v>1</v>
      </c>
      <c r="E90" s="4">
        <v>57261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>
      <c r="A91" s="5"/>
      <c r="B91" s="4"/>
      <c r="C91" s="4"/>
      <c r="D91" s="18" t="s">
        <v>40</v>
      </c>
      <c r="E91" s="4">
        <f>MAX(E2:E90)</f>
        <v>6415333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>
      <c r="A92" s="5"/>
      <c r="B92" s="4"/>
      <c r="C92" s="4"/>
      <c r="D92" s="18" t="s">
        <v>39</v>
      </c>
      <c r="E92" s="4">
        <f>COUNT(E2:E90)</f>
        <v>70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>
      <c r="A93" s="5"/>
      <c r="B93" s="4"/>
      <c r="C93" s="9"/>
      <c r="D93" s="16" t="s">
        <v>41</v>
      </c>
      <c r="E93" s="4">
        <f>MIN(E2:E90)</f>
        <v>9489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>
      <c r="A94" s="5"/>
      <c r="B94" s="4"/>
      <c r="C94" s="4"/>
      <c r="D94" s="16" t="s">
        <v>38</v>
      </c>
      <c r="E94" s="4">
        <f>AVERAGE(E2:E90)</f>
        <v>498535.1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>
      <c r="A96" s="1"/>
      <c r="B96" s="2"/>
      <c r="C96" s="2"/>
      <c r="D96" s="6"/>
      <c r="E96" s="6"/>
      <c r="F96" s="6"/>
      <c r="G96" s="6"/>
      <c r="H96" s="6"/>
      <c r="I96" s="6"/>
      <c r="J96" s="6"/>
      <c r="K96" s="6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>
      <c r="A97" s="19" t="s">
        <v>78</v>
      </c>
      <c r="B97" s="19" t="s">
        <v>79</v>
      </c>
      <c r="C97" s="19" t="s">
        <v>80</v>
      </c>
      <c r="D97" s="19" t="s">
        <v>81</v>
      </c>
      <c r="E97" s="19" t="s">
        <v>82</v>
      </c>
      <c r="F97" s="19" t="s">
        <v>36</v>
      </c>
      <c r="G97" s="19" t="s">
        <v>85</v>
      </c>
      <c r="H97" s="6"/>
      <c r="I97" s="6"/>
      <c r="J97" s="6"/>
      <c r="K97" s="6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>
      <c r="A98" s="22" t="s">
        <v>163</v>
      </c>
      <c r="B98" s="8">
        <v>2</v>
      </c>
      <c r="C98" s="8">
        <v>601078</v>
      </c>
      <c r="D98" s="8">
        <v>1</v>
      </c>
      <c r="E98" s="8">
        <v>1</v>
      </c>
      <c r="F98" s="8">
        <v>1</v>
      </c>
      <c r="G98" s="8">
        <v>601078</v>
      </c>
      <c r="H98" s="6"/>
      <c r="I98" s="6"/>
      <c r="J98" s="6"/>
      <c r="K98" s="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>
      <c r="A99" s="22"/>
      <c r="B99" s="8">
        <v>15</v>
      </c>
      <c r="C99" s="8">
        <v>1283007</v>
      </c>
      <c r="D99" s="8">
        <v>1</v>
      </c>
      <c r="E99" s="8">
        <v>1</v>
      </c>
      <c r="F99" s="8">
        <v>1</v>
      </c>
      <c r="G99" s="8">
        <v>1283007</v>
      </c>
      <c r="H99" s="6"/>
      <c r="I99" s="6"/>
      <c r="J99" s="6"/>
      <c r="K99" s="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>
      <c r="A100" s="22"/>
      <c r="B100" s="8">
        <v>18</v>
      </c>
      <c r="C100" s="8">
        <v>2789247</v>
      </c>
      <c r="D100" s="8">
        <v>1</v>
      </c>
      <c r="E100" s="8">
        <v>1</v>
      </c>
      <c r="F100" s="8">
        <v>1</v>
      </c>
      <c r="G100" s="8">
        <v>2789247</v>
      </c>
      <c r="H100" s="6"/>
      <c r="I100" s="6"/>
      <c r="J100" s="6"/>
      <c r="K100" s="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>
      <c r="A101" s="22"/>
      <c r="B101" s="8">
        <v>56</v>
      </c>
      <c r="C101" s="8">
        <v>7434354</v>
      </c>
      <c r="D101" s="8">
        <v>5</v>
      </c>
      <c r="E101" s="8">
        <v>1</v>
      </c>
      <c r="F101" s="8">
        <v>1</v>
      </c>
      <c r="G101" s="8">
        <v>1486870.8</v>
      </c>
      <c r="H101" s="6"/>
      <c r="I101" s="6"/>
      <c r="J101" s="6"/>
      <c r="K101" s="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>
      <c r="A102" s="21"/>
      <c r="B102" s="8"/>
      <c r="C102" s="8"/>
      <c r="D102" s="8"/>
      <c r="E102" s="8"/>
      <c r="F102" s="8" t="s">
        <v>69</v>
      </c>
      <c r="G102" s="14">
        <f>AVERAGE(G98:G101)</f>
        <v>1540050.7</v>
      </c>
      <c r="H102" s="6"/>
      <c r="I102" s="6"/>
      <c r="J102" s="6"/>
      <c r="K102" s="6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>
      <c r="A103" s="22" t="s">
        <v>164</v>
      </c>
      <c r="B103" s="8">
        <v>1</v>
      </c>
      <c r="C103" s="8">
        <v>1394820</v>
      </c>
      <c r="D103" s="8">
        <v>2</v>
      </c>
      <c r="E103" s="8">
        <v>1</v>
      </c>
      <c r="F103" s="8">
        <v>1</v>
      </c>
      <c r="G103" s="8">
        <v>697410</v>
      </c>
      <c r="H103" s="6"/>
      <c r="I103" s="6"/>
      <c r="J103" s="6"/>
      <c r="K103" s="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>
      <c r="A104" s="22"/>
      <c r="B104" s="8">
        <v>3</v>
      </c>
      <c r="C104" s="8">
        <v>3554398</v>
      </c>
      <c r="D104" s="8">
        <v>3</v>
      </c>
      <c r="E104" s="8">
        <v>1</v>
      </c>
      <c r="F104" s="8">
        <v>1</v>
      </c>
      <c r="G104" s="8">
        <v>1184799.33333333</v>
      </c>
      <c r="H104" s="6"/>
      <c r="I104" s="6"/>
      <c r="J104" s="6"/>
      <c r="K104" s="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>
      <c r="A105" s="22"/>
      <c r="B105" s="8">
        <v>5</v>
      </c>
      <c r="C105" s="8">
        <v>1399333</v>
      </c>
      <c r="D105" s="8">
        <v>6</v>
      </c>
      <c r="E105" s="8">
        <v>1</v>
      </c>
      <c r="F105" s="8">
        <v>1</v>
      </c>
      <c r="G105" s="15">
        <v>233222.16666666666</v>
      </c>
      <c r="H105" s="6"/>
      <c r="I105" s="6"/>
      <c r="J105" s="6"/>
      <c r="K105" s="6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>
      <c r="A106" s="18"/>
      <c r="B106" s="8"/>
      <c r="C106" s="8"/>
      <c r="D106" s="8"/>
      <c r="E106" s="8"/>
      <c r="F106" s="8" t="s">
        <v>69</v>
      </c>
      <c r="G106" s="11">
        <f>AVERAGE(G103:G105)</f>
        <v>705143.83333333221</v>
      </c>
      <c r="H106" s="6"/>
      <c r="I106" s="6"/>
      <c r="J106" s="6"/>
      <c r="K106" s="6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>
      <c r="A107" s="22" t="s">
        <v>165</v>
      </c>
      <c r="B107" s="8">
        <v>6</v>
      </c>
      <c r="C107" s="8">
        <v>538693</v>
      </c>
      <c r="D107" s="8">
        <v>2</v>
      </c>
      <c r="E107" s="8">
        <v>1</v>
      </c>
      <c r="F107" s="8">
        <v>1</v>
      </c>
      <c r="G107" s="8">
        <v>269346.5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>
      <c r="A108" s="22"/>
      <c r="B108" s="8">
        <v>12</v>
      </c>
      <c r="C108" s="8">
        <v>786530</v>
      </c>
      <c r="D108" s="8">
        <v>2</v>
      </c>
      <c r="E108" s="8">
        <v>1</v>
      </c>
      <c r="F108" s="8">
        <v>1</v>
      </c>
      <c r="G108" s="8">
        <v>393265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>
      <c r="A109" s="22"/>
      <c r="B109" s="8">
        <v>27</v>
      </c>
      <c r="C109" s="8">
        <v>182399</v>
      </c>
      <c r="D109" s="8">
        <v>2</v>
      </c>
      <c r="E109" s="8">
        <v>1</v>
      </c>
      <c r="F109" s="8">
        <v>1</v>
      </c>
      <c r="G109" s="8">
        <v>91199.5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>
      <c r="A110" s="22"/>
      <c r="B110" s="8">
        <v>58</v>
      </c>
      <c r="C110" s="8">
        <v>151446</v>
      </c>
      <c r="D110" s="8">
        <v>2</v>
      </c>
      <c r="E110" s="8">
        <v>1</v>
      </c>
      <c r="F110" s="8">
        <v>1</v>
      </c>
      <c r="G110" s="8">
        <v>75723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>
      <c r="A111" s="21"/>
      <c r="B111" s="8"/>
      <c r="C111" s="8"/>
      <c r="D111" s="8"/>
      <c r="E111" s="8"/>
      <c r="F111" s="8" t="s">
        <v>69</v>
      </c>
      <c r="G111" s="11">
        <f>AVERAGE(G107:G110)</f>
        <v>207383.5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>
      <c r="A112" s="22" t="s">
        <v>166</v>
      </c>
      <c r="B112" s="8">
        <v>20</v>
      </c>
      <c r="C112" s="8">
        <v>525318</v>
      </c>
      <c r="D112" s="8">
        <v>1</v>
      </c>
      <c r="E112" s="8">
        <v>1</v>
      </c>
      <c r="F112" s="8">
        <v>1</v>
      </c>
      <c r="G112" s="8">
        <v>525318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>
      <c r="A113" s="22"/>
      <c r="B113" s="8">
        <v>21</v>
      </c>
      <c r="C113" s="8">
        <v>965857</v>
      </c>
      <c r="D113" s="8">
        <v>2</v>
      </c>
      <c r="E113" s="8">
        <v>1</v>
      </c>
      <c r="F113" s="8">
        <v>1</v>
      </c>
      <c r="G113" s="8">
        <v>482928.5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>
      <c r="A114" s="10"/>
      <c r="B114" s="11"/>
      <c r="C114" s="8"/>
      <c r="D114" s="8"/>
      <c r="E114" s="8"/>
      <c r="F114" s="8" t="s">
        <v>69</v>
      </c>
      <c r="G114" s="11">
        <f>AVERAGE(G112:G113)</f>
        <v>504123.25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>
      <c r="F115" s="8" t="s">
        <v>162</v>
      </c>
      <c r="G115" s="8">
        <f>_xlfn.T.TEST(G107:G110,G112:G113,1,2)</f>
        <v>3.0409702089969775E-2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>
      <c r="A138" s="1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>
      <c r="A139" s="1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>
      <c r="A140" s="1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>
      <c r="A141" s="1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>
      <c r="A142" s="1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>
      <c r="A143" s="1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>
      <c r="A144" s="1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>
      <c r="A145" s="1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>
      <c r="A146" s="1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>
      <c r="A147" s="1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>
      <c r="A148" s="1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>
      <c r="A149" s="1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>
      <c r="A150" s="1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>
      <c r="A151" s="1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>
      <c r="A152" s="1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>
      <c r="A153" s="1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>
      <c r="A154" s="1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>
      <c r="A155" s="1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>
      <c r="A156" s="1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>
      <c r="A157" s="1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>
      <c r="A158" s="1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>
      <c r="A159" s="1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>
      <c r="A160" s="1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>
      <c r="A161" s="1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>
      <c r="A162" s="1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>
      <c r="A163" s="1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>
      <c r="A164" s="1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>
      <c r="A165" s="1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>
      <c r="A166" s="1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>
      <c r="A167" s="1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>
      <c r="A168" s="1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>
      <c r="A169" s="1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>
      <c r="A170" s="1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>
      <c r="A171" s="1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>
      <c r="A172" s="1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>
      <c r="A173" s="1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>
      <c r="A174" s="1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>
      <c r="A175" s="1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>
      <c r="A176" s="1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>
      <c r="A177" s="1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>
      <c r="A178" s="1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>
      <c r="A179" s="1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>
      <c r="A180" s="1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>
      <c r="A181" s="1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>
      <c r="A182" s="1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>
      <c r="A183" s="1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>
      <c r="A184" s="1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>
      <c r="A185" s="1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>
      <c r="A186" s="1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>
      <c r="A187" s="1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>
      <c r="A188" s="1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>
      <c r="A189" s="1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>
      <c r="A190" s="1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>
      <c r="A191" s="1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>
      <c r="A192" s="1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>
      <c r="A193" s="1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>
      <c r="A194" s="1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>
      <c r="A195" s="1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>
      <c r="A196" s="1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>
      <c r="A197" s="1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>
      <c r="A198" s="1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>
      <c r="A199" s="1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>
      <c r="A200" s="1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>
      <c r="A201" s="1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>
      <c r="A202" s="1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>
      <c r="A203" s="1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>
      <c r="A204" s="1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>
      <c r="A205" s="1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>
      <c r="A206" s="1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>
      <c r="A207" s="1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>
      <c r="A208" s="1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>
      <c r="A209" s="1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>
      <c r="A210" s="1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>
      <c r="A211" s="1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>
      <c r="A212" s="1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>
      <c r="A213" s="1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>
      <c r="A214" s="1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>
      <c r="A215" s="1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>
      <c r="A216" s="1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>
      <c r="A217" s="1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>
      <c r="A218" s="1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>
      <c r="A219" s="1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>
      <c r="A220" s="1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>
      <c r="A221" s="1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>
      <c r="A222" s="1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>
      <c r="A223" s="1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>
      <c r="A224" s="1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>
      <c r="A225" s="1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>
      <c r="A226" s="1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>
      <c r="A227" s="1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>
      <c r="A228" s="1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>
      <c r="A229" s="1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>
      <c r="A230" s="1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>
      <c r="A231" s="1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>
      <c r="A232" s="1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</sheetData>
  <mergeCells count="4">
    <mergeCell ref="A98:A101"/>
    <mergeCell ref="A103:A105"/>
    <mergeCell ref="A107:A110"/>
    <mergeCell ref="A112:A11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6" workbookViewId="0">
      <selection activeCell="B21" sqref="B21:E21"/>
    </sheetView>
  </sheetViews>
  <sheetFormatPr defaultRowHeight="14"/>
  <cols>
    <col min="1" max="1" width="25.453125" customWidth="1"/>
    <col min="2" max="2" width="31.90625" bestFit="1" customWidth="1"/>
    <col min="3" max="3" width="14.54296875" customWidth="1"/>
    <col min="4" max="4" width="14.90625" customWidth="1"/>
    <col min="5" max="5" width="18.81640625" customWidth="1"/>
  </cols>
  <sheetData>
    <row r="1" spans="1:5">
      <c r="A1" s="19" t="s">
        <v>34</v>
      </c>
      <c r="B1" s="20" t="s">
        <v>35</v>
      </c>
      <c r="C1" s="19" t="s">
        <v>70</v>
      </c>
      <c r="D1" s="19" t="s">
        <v>87</v>
      </c>
      <c r="E1" s="19" t="s">
        <v>101</v>
      </c>
    </row>
    <row r="2" spans="1:5">
      <c r="A2" s="18">
        <v>1</v>
      </c>
      <c r="B2" s="8" t="s">
        <v>89</v>
      </c>
      <c r="C2" s="8">
        <v>3042.5430000000001</v>
      </c>
      <c r="D2" s="8">
        <v>22467</v>
      </c>
      <c r="E2" s="8">
        <f t="shared" ref="E2:E17" si="0">C2/D2</f>
        <v>0.13542275337161169</v>
      </c>
    </row>
    <row r="3" spans="1:5">
      <c r="A3" s="18">
        <v>2</v>
      </c>
      <c r="B3" s="8" t="s">
        <v>90</v>
      </c>
      <c r="C3" s="8">
        <v>2915.0153799999998</v>
      </c>
      <c r="D3" s="8">
        <v>276618</v>
      </c>
      <c r="E3" s="8">
        <f t="shared" si="0"/>
        <v>1.0538053850436341E-2</v>
      </c>
    </row>
    <row r="4" spans="1:5">
      <c r="A4" s="18">
        <v>2</v>
      </c>
      <c r="B4" s="8" t="s">
        <v>91</v>
      </c>
      <c r="C4" s="8">
        <v>9839745</v>
      </c>
      <c r="D4" s="8">
        <v>149113</v>
      </c>
      <c r="E4" s="8">
        <f t="shared" si="0"/>
        <v>65.988512068028939</v>
      </c>
    </row>
    <row r="5" spans="1:5">
      <c r="A5" s="18">
        <v>2</v>
      </c>
      <c r="B5" s="8" t="s">
        <v>77</v>
      </c>
      <c r="C5" s="8">
        <v>19362.330000000002</v>
      </c>
      <c r="D5" s="8">
        <v>83523</v>
      </c>
      <c r="E5" s="8">
        <f t="shared" si="0"/>
        <v>0.2318203369131856</v>
      </c>
    </row>
    <row r="6" spans="1:5">
      <c r="A6" s="18">
        <v>3</v>
      </c>
      <c r="B6" s="8" t="s">
        <v>92</v>
      </c>
      <c r="C6" s="8">
        <v>11693.82</v>
      </c>
      <c r="D6" s="8">
        <v>61757</v>
      </c>
      <c r="E6" s="8">
        <f t="shared" si="0"/>
        <v>0.18935213821914923</v>
      </c>
    </row>
    <row r="7" spans="1:5">
      <c r="A7" s="18">
        <v>5</v>
      </c>
      <c r="B7" s="8" t="s">
        <v>74</v>
      </c>
      <c r="C7" s="8">
        <v>14082010</v>
      </c>
      <c r="D7" s="8">
        <v>249687</v>
      </c>
      <c r="E7" s="8">
        <f t="shared" si="0"/>
        <v>56.398651111191214</v>
      </c>
    </row>
    <row r="8" spans="1:5">
      <c r="A8" s="18">
        <v>6</v>
      </c>
      <c r="B8" s="8" t="s">
        <v>76</v>
      </c>
      <c r="C8" s="8">
        <v>124605.4</v>
      </c>
      <c r="D8" s="8">
        <v>778546</v>
      </c>
      <c r="E8" s="8">
        <f t="shared" si="0"/>
        <v>0.16004886031140098</v>
      </c>
    </row>
    <row r="9" spans="1:5">
      <c r="A9" s="18">
        <v>12</v>
      </c>
      <c r="B9" s="8" t="s">
        <v>75</v>
      </c>
      <c r="C9" s="8">
        <v>59725.69</v>
      </c>
      <c r="D9" s="8">
        <v>360154</v>
      </c>
      <c r="E9" s="8">
        <f t="shared" si="0"/>
        <v>0.1658337544494855</v>
      </c>
    </row>
    <row r="10" spans="1:5">
      <c r="A10" s="18">
        <v>12</v>
      </c>
      <c r="B10" s="8" t="s">
        <v>93</v>
      </c>
      <c r="C10" s="8">
        <v>16586.990000000002</v>
      </c>
      <c r="D10" s="8">
        <v>173497</v>
      </c>
      <c r="E10" s="8">
        <f t="shared" si="0"/>
        <v>9.5603900932004604E-2</v>
      </c>
    </row>
    <row r="11" spans="1:5">
      <c r="A11" s="18">
        <v>12</v>
      </c>
      <c r="B11" s="8" t="s">
        <v>94</v>
      </c>
      <c r="C11" s="8">
        <v>12883.66</v>
      </c>
      <c r="D11" s="8">
        <v>153047</v>
      </c>
      <c r="E11" s="8">
        <f t="shared" si="0"/>
        <v>8.4181068560638228E-2</v>
      </c>
    </row>
    <row r="12" spans="1:5">
      <c r="A12" s="18">
        <v>16</v>
      </c>
      <c r="B12" s="8" t="s">
        <v>95</v>
      </c>
      <c r="C12" s="8">
        <v>6195.9418900000001</v>
      </c>
      <c r="D12" s="8">
        <v>66813</v>
      </c>
      <c r="E12" s="8">
        <f t="shared" si="0"/>
        <v>9.2735573765584542E-2</v>
      </c>
    </row>
    <row r="13" spans="1:5">
      <c r="A13" s="18">
        <v>16</v>
      </c>
      <c r="B13" s="8" t="s">
        <v>96</v>
      </c>
      <c r="C13" s="8">
        <v>4567.0654299999997</v>
      </c>
      <c r="D13" s="8">
        <v>36104</v>
      </c>
      <c r="E13" s="8">
        <f t="shared" si="0"/>
        <v>0.12649749141369376</v>
      </c>
    </row>
    <row r="14" spans="1:5">
      <c r="A14" s="18">
        <v>16</v>
      </c>
      <c r="B14" s="8" t="s">
        <v>97</v>
      </c>
      <c r="C14" s="8">
        <v>4269172.5</v>
      </c>
      <c r="D14" s="8">
        <v>66984</v>
      </c>
      <c r="E14" s="8">
        <f t="shared" si="0"/>
        <v>63.73421264779649</v>
      </c>
    </row>
    <row r="15" spans="1:5">
      <c r="A15" s="18">
        <v>21</v>
      </c>
      <c r="B15" s="8" t="s">
        <v>98</v>
      </c>
      <c r="C15" s="8">
        <v>6129241.5</v>
      </c>
      <c r="D15" s="8">
        <v>69918</v>
      </c>
      <c r="E15" s="8">
        <f t="shared" si="0"/>
        <v>87.663284132841326</v>
      </c>
    </row>
    <row r="16" spans="1:5">
      <c r="A16" s="18">
        <v>21</v>
      </c>
      <c r="B16" s="8" t="s">
        <v>99</v>
      </c>
      <c r="C16" s="8">
        <v>7346064</v>
      </c>
      <c r="D16" s="8">
        <v>86329</v>
      </c>
      <c r="E16" s="8">
        <f t="shared" si="0"/>
        <v>85.093815519697898</v>
      </c>
    </row>
    <row r="17" spans="1:5">
      <c r="A17" s="18">
        <v>22</v>
      </c>
      <c r="B17" s="8" t="s">
        <v>100</v>
      </c>
      <c r="C17" s="8">
        <v>3116593</v>
      </c>
      <c r="D17" s="8">
        <v>28306</v>
      </c>
      <c r="E17" s="8">
        <f t="shared" si="0"/>
        <v>110.10361760757436</v>
      </c>
    </row>
    <row r="18" spans="1:5">
      <c r="A18" s="8"/>
      <c r="B18" s="8"/>
      <c r="C18" s="8"/>
      <c r="D18" s="8"/>
      <c r="E18" s="8"/>
    </row>
    <row r="19" spans="1:5">
      <c r="A19" s="8"/>
      <c r="B19" s="8"/>
      <c r="C19" s="8"/>
      <c r="D19" s="8"/>
      <c r="E19" s="8"/>
    </row>
    <row r="20" spans="1:5">
      <c r="A20" s="8"/>
      <c r="B20" s="8"/>
      <c r="C20" s="8"/>
      <c r="D20" s="8"/>
      <c r="E20" s="8"/>
    </row>
    <row r="21" spans="1:5">
      <c r="A21" s="19" t="s">
        <v>88</v>
      </c>
      <c r="B21" s="19" t="s">
        <v>167</v>
      </c>
      <c r="C21" s="19" t="s">
        <v>168</v>
      </c>
      <c r="D21" s="19" t="s">
        <v>169</v>
      </c>
      <c r="E21" s="19" t="s">
        <v>170</v>
      </c>
    </row>
    <row r="22" spans="1:5">
      <c r="A22" s="19" t="s">
        <v>34</v>
      </c>
      <c r="B22" s="19" t="s">
        <v>32</v>
      </c>
      <c r="C22" s="19" t="s">
        <v>71</v>
      </c>
      <c r="D22" s="19" t="s">
        <v>72</v>
      </c>
      <c r="E22" s="19" t="s">
        <v>33</v>
      </c>
    </row>
    <row r="23" spans="1:5">
      <c r="A23" s="17">
        <v>1</v>
      </c>
      <c r="B23" s="5"/>
      <c r="C23" s="5">
        <v>0.13542275337161169</v>
      </c>
      <c r="D23" s="13"/>
      <c r="E23" s="8"/>
    </row>
    <row r="24" spans="1:5">
      <c r="A24" s="17">
        <v>2</v>
      </c>
      <c r="B24" s="8">
        <v>1.0538053850436341E-2</v>
      </c>
      <c r="C24" s="5"/>
      <c r="D24" s="8"/>
      <c r="E24" s="8"/>
    </row>
    <row r="25" spans="1:5">
      <c r="A25" s="17">
        <v>2</v>
      </c>
      <c r="B25" s="8">
        <v>65.988512068028939</v>
      </c>
      <c r="C25" s="5"/>
      <c r="D25" s="8"/>
      <c r="E25" s="8"/>
    </row>
    <row r="26" spans="1:5">
      <c r="A26" s="17">
        <v>2</v>
      </c>
      <c r="B26" s="5">
        <v>0.2318203369131856</v>
      </c>
      <c r="C26" s="5"/>
      <c r="D26" s="13"/>
      <c r="E26" s="8"/>
    </row>
    <row r="27" spans="1:5">
      <c r="A27" s="17">
        <v>3</v>
      </c>
      <c r="B27" s="5"/>
      <c r="C27" s="8">
        <v>0.18935213821914923</v>
      </c>
      <c r="D27" s="8"/>
      <c r="E27" s="8"/>
    </row>
    <row r="28" spans="1:5">
      <c r="A28" s="17">
        <v>5</v>
      </c>
      <c r="B28" s="5"/>
      <c r="C28" s="8">
        <v>56.398651111191214</v>
      </c>
      <c r="D28" s="8"/>
      <c r="E28" s="8"/>
    </row>
    <row r="29" spans="1:5">
      <c r="A29" s="17">
        <v>6</v>
      </c>
      <c r="B29" s="5"/>
      <c r="C29" s="5"/>
      <c r="D29" s="12">
        <v>0.16004886031140098</v>
      </c>
      <c r="E29" s="8"/>
    </row>
    <row r="30" spans="1:5">
      <c r="A30" s="17">
        <v>12</v>
      </c>
      <c r="B30" s="5"/>
      <c r="C30" s="5"/>
      <c r="D30" s="12">
        <v>0.1658337544494855</v>
      </c>
      <c r="E30" s="8"/>
    </row>
    <row r="31" spans="1:5">
      <c r="A31" s="17">
        <v>12</v>
      </c>
      <c r="B31" s="5"/>
      <c r="C31" s="5"/>
      <c r="D31" s="12">
        <v>9.5603900932004604E-2</v>
      </c>
      <c r="E31" s="8"/>
    </row>
    <row r="32" spans="1:5">
      <c r="A32" s="17">
        <v>12</v>
      </c>
      <c r="B32" s="5"/>
      <c r="C32" s="5"/>
      <c r="D32" s="12">
        <v>8.4181068560638228E-2</v>
      </c>
      <c r="E32" s="8"/>
    </row>
    <row r="33" spans="1:5">
      <c r="A33" s="18">
        <v>16</v>
      </c>
      <c r="B33" s="5"/>
      <c r="C33" s="5"/>
      <c r="D33" s="8">
        <v>9.2735573765584542E-2</v>
      </c>
      <c r="E33" s="8"/>
    </row>
    <row r="34" spans="1:5">
      <c r="A34" s="18">
        <v>16</v>
      </c>
      <c r="B34" s="5"/>
      <c r="C34" s="5"/>
      <c r="D34" s="8">
        <v>0.12649749141369376</v>
      </c>
      <c r="E34" s="8"/>
    </row>
    <row r="35" spans="1:5">
      <c r="A35" s="18">
        <v>16</v>
      </c>
      <c r="B35" s="5"/>
      <c r="C35" s="5"/>
      <c r="D35" s="8">
        <v>63.73421264779649</v>
      </c>
      <c r="E35" s="8"/>
    </row>
    <row r="36" spans="1:5">
      <c r="A36" s="18">
        <v>21</v>
      </c>
      <c r="B36" s="5"/>
      <c r="C36" s="5"/>
      <c r="D36" s="8"/>
      <c r="E36" s="8">
        <v>87.663284132841326</v>
      </c>
    </row>
    <row r="37" spans="1:5">
      <c r="A37" s="18">
        <v>21</v>
      </c>
      <c r="B37" s="5"/>
      <c r="C37" s="5"/>
      <c r="D37" s="8"/>
      <c r="E37" s="8">
        <v>85.093815519697898</v>
      </c>
    </row>
    <row r="38" spans="1:5">
      <c r="A38" s="18">
        <v>22</v>
      </c>
      <c r="B38" s="5"/>
      <c r="C38" s="5"/>
      <c r="D38" s="8"/>
      <c r="E38" s="8">
        <v>110.10361760757436</v>
      </c>
    </row>
    <row r="39" spans="1:5">
      <c r="A39" s="18" t="s">
        <v>73</v>
      </c>
      <c r="B39" s="5">
        <f>AVERAGE(B23:B38)</f>
        <v>22.076956819597523</v>
      </c>
      <c r="C39" s="5">
        <f>AVERAGE(C23:C38)</f>
        <v>18.907808667593994</v>
      </c>
      <c r="D39" s="8">
        <f>AVERAGE(D23:D38)</f>
        <v>9.208444756747042</v>
      </c>
      <c r="E39" s="8">
        <f>AVERAGE(E23:E38)</f>
        <v>94.286905753371187</v>
      </c>
    </row>
    <row r="40" spans="1:5">
      <c r="A40" s="18" t="s">
        <v>86</v>
      </c>
      <c r="B40">
        <f>_xlfn.T.TEST(B23:B38,E23:E38,1,2)</f>
        <v>1.8239252513435292E-2</v>
      </c>
      <c r="C40">
        <f>_xlfn.T.TEST(C23:C38,E23:E38,1,2)</f>
        <v>1.0394771038901636E-2</v>
      </c>
      <c r="D40">
        <f>_xlfn.T.TEST(D23:D38,E23:E38,1,2)</f>
        <v>2.4861226823221356E-4</v>
      </c>
    </row>
  </sheetData>
  <sortState ref="A26:E44">
    <sortCondition ref="A26:A44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workbookViewId="0">
      <selection activeCell="B22" sqref="B22:E22"/>
    </sheetView>
  </sheetViews>
  <sheetFormatPr defaultRowHeight="14"/>
  <cols>
    <col min="1" max="1" width="14.7265625" bestFit="1" customWidth="1"/>
    <col min="2" max="2" width="25.453125" customWidth="1"/>
    <col min="3" max="3" width="27.6328125" customWidth="1"/>
    <col min="4" max="4" width="16.54296875" customWidth="1"/>
    <col min="5" max="5" width="14.453125" customWidth="1"/>
    <col min="6" max="6" width="14.54296875" customWidth="1"/>
    <col min="8" max="8" width="15.90625" customWidth="1"/>
    <col min="9" max="9" width="18.453125" customWidth="1"/>
    <col min="10" max="10" width="14.08984375" customWidth="1"/>
    <col min="11" max="12" width="7.81640625" customWidth="1"/>
    <col min="13" max="13" width="3.81640625" customWidth="1"/>
    <col min="14" max="14" width="3.08984375" customWidth="1"/>
    <col min="15" max="15" width="3.1796875" customWidth="1"/>
    <col min="16" max="16" width="3.453125" customWidth="1"/>
    <col min="17" max="17" width="3.1796875" customWidth="1"/>
    <col min="18" max="18" width="4.36328125" customWidth="1"/>
  </cols>
  <sheetData>
    <row r="1" spans="1:19">
      <c r="A1" s="19" t="s">
        <v>34</v>
      </c>
      <c r="B1" s="20" t="s">
        <v>35</v>
      </c>
      <c r="C1" s="19" t="s">
        <v>106</v>
      </c>
      <c r="D1" s="19" t="s">
        <v>87</v>
      </c>
      <c r="E1" s="19" t="s">
        <v>101</v>
      </c>
    </row>
    <row r="2" spans="1:19">
      <c r="A2" s="18">
        <v>2</v>
      </c>
      <c r="B2" s="8" t="s">
        <v>152</v>
      </c>
      <c r="C2" s="8">
        <v>186975.5</v>
      </c>
      <c r="D2" s="8">
        <v>651537</v>
      </c>
      <c r="E2" s="8">
        <f>C2/D2</f>
        <v>0.28697602745507927</v>
      </c>
    </row>
    <row r="3" spans="1:19">
      <c r="A3" s="18">
        <v>2</v>
      </c>
      <c r="B3" s="8" t="s">
        <v>144</v>
      </c>
      <c r="C3" s="8">
        <v>35627.199999999997</v>
      </c>
      <c r="D3" s="8">
        <v>340099</v>
      </c>
      <c r="E3" s="8">
        <f t="shared" ref="E3:E19" si="0">C3/D3</f>
        <v>0.10475538005110276</v>
      </c>
    </row>
    <row r="4" spans="1:19">
      <c r="A4" s="18">
        <v>2</v>
      </c>
      <c r="B4" s="8" t="s">
        <v>145</v>
      </c>
      <c r="C4" s="8">
        <v>37712.160000000003</v>
      </c>
      <c r="D4" s="8">
        <v>333865</v>
      </c>
      <c r="E4" s="8">
        <f t="shared" si="0"/>
        <v>0.11295631467808846</v>
      </c>
    </row>
    <row r="5" spans="1:19">
      <c r="A5" s="18">
        <v>2</v>
      </c>
      <c r="B5" s="8" t="s">
        <v>146</v>
      </c>
      <c r="C5" s="8">
        <v>22371.49</v>
      </c>
      <c r="D5" s="8">
        <v>143883</v>
      </c>
      <c r="E5" s="8">
        <f t="shared" si="0"/>
        <v>0.1554839001132865</v>
      </c>
    </row>
    <row r="6" spans="1:19">
      <c r="A6" s="18">
        <v>3</v>
      </c>
      <c r="B6" s="8" t="s">
        <v>153</v>
      </c>
      <c r="C6" s="8">
        <v>67527.03</v>
      </c>
      <c r="D6" s="8">
        <v>173680</v>
      </c>
      <c r="E6" s="8">
        <f t="shared" si="0"/>
        <v>0.38880141639797328</v>
      </c>
    </row>
    <row r="7" spans="1:19">
      <c r="A7" s="18">
        <v>3</v>
      </c>
      <c r="B7" s="8" t="s">
        <v>154</v>
      </c>
      <c r="C7" s="8">
        <v>56451.03</v>
      </c>
      <c r="D7" s="8">
        <v>158026</v>
      </c>
      <c r="E7" s="8">
        <f t="shared" si="0"/>
        <v>0.35722621593914927</v>
      </c>
    </row>
    <row r="8" spans="1:19">
      <c r="A8" s="18">
        <v>5</v>
      </c>
      <c r="B8" s="8" t="s">
        <v>147</v>
      </c>
      <c r="C8" s="8">
        <v>7233.7560000000003</v>
      </c>
      <c r="D8" s="8">
        <v>49884</v>
      </c>
      <c r="E8" s="8">
        <f t="shared" si="0"/>
        <v>0.14501154678854944</v>
      </c>
    </row>
    <row r="9" spans="1:19">
      <c r="A9" s="18">
        <v>5</v>
      </c>
      <c r="B9" s="8" t="s">
        <v>148</v>
      </c>
      <c r="C9" s="8">
        <v>17454.16</v>
      </c>
      <c r="D9" s="8">
        <v>133994</v>
      </c>
      <c r="E9" s="8">
        <f t="shared" si="0"/>
        <v>0.13026075794438557</v>
      </c>
    </row>
    <row r="10" spans="1:19">
      <c r="A10" s="18">
        <v>12</v>
      </c>
      <c r="B10" s="8" t="s">
        <v>155</v>
      </c>
      <c r="C10" s="8">
        <v>116606.2</v>
      </c>
      <c r="D10" s="8">
        <v>355703</v>
      </c>
      <c r="E10" s="8">
        <f t="shared" si="0"/>
        <v>0.32781899506048584</v>
      </c>
    </row>
    <row r="11" spans="1:19">
      <c r="A11" s="18">
        <v>14</v>
      </c>
      <c r="B11" s="8" t="s">
        <v>156</v>
      </c>
      <c r="C11" s="8">
        <v>158899.5</v>
      </c>
      <c r="D11" s="8">
        <v>444321</v>
      </c>
      <c r="E11" s="8">
        <f t="shared" si="0"/>
        <v>0.35762320484514576</v>
      </c>
    </row>
    <row r="12" spans="1:19">
      <c r="A12" s="18">
        <v>16</v>
      </c>
      <c r="B12" s="8" t="s">
        <v>149</v>
      </c>
      <c r="C12" s="8">
        <v>24858.720000000001</v>
      </c>
      <c r="D12" s="8">
        <v>123426</v>
      </c>
      <c r="E12" s="8">
        <f t="shared" si="0"/>
        <v>0.20140586262213797</v>
      </c>
    </row>
    <row r="13" spans="1:19">
      <c r="A13" s="18">
        <v>18</v>
      </c>
      <c r="B13" s="8" t="s">
        <v>157</v>
      </c>
      <c r="C13" s="8">
        <v>66886.62</v>
      </c>
      <c r="D13" s="8">
        <v>117486</v>
      </c>
      <c r="E13" s="8">
        <f t="shared" si="0"/>
        <v>0.56931566314284254</v>
      </c>
    </row>
    <row r="14" spans="1:19">
      <c r="A14" s="18">
        <v>21</v>
      </c>
      <c r="B14" s="8" t="s">
        <v>158</v>
      </c>
      <c r="C14" s="8">
        <v>225415.5</v>
      </c>
      <c r="D14" s="8">
        <v>679924</v>
      </c>
      <c r="E14" s="8">
        <f>C14/D14</f>
        <v>0.33153043575458435</v>
      </c>
    </row>
    <row r="15" spans="1:19">
      <c r="A15" s="18">
        <v>22</v>
      </c>
      <c r="B15" s="8" t="s">
        <v>159</v>
      </c>
      <c r="C15" s="8">
        <v>85525.17</v>
      </c>
      <c r="D15" s="8">
        <v>275034</v>
      </c>
      <c r="E15" s="8">
        <f t="shared" si="0"/>
        <v>0.31096217194964987</v>
      </c>
    </row>
    <row r="16" spans="1:19">
      <c r="A16" s="18">
        <v>22</v>
      </c>
      <c r="B16" s="8" t="s">
        <v>160</v>
      </c>
      <c r="C16" s="8">
        <v>36884.92</v>
      </c>
      <c r="D16" s="8">
        <v>115208</v>
      </c>
      <c r="E16" s="8">
        <f t="shared" si="0"/>
        <v>0.32015936393306021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>
      <c r="A17" s="18">
        <v>24</v>
      </c>
      <c r="B17" s="8" t="s">
        <v>150</v>
      </c>
      <c r="C17" s="8">
        <v>1694.171</v>
      </c>
      <c r="D17" s="8">
        <v>6811</v>
      </c>
      <c r="E17" s="8">
        <f t="shared" si="0"/>
        <v>0.24874041990897078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>
      <c r="A18" s="18">
        <v>24</v>
      </c>
      <c r="B18" s="5" t="s">
        <v>151</v>
      </c>
      <c r="C18" s="8">
        <v>3050.3879999999999</v>
      </c>
      <c r="D18" s="8">
        <v>12505</v>
      </c>
      <c r="E18" s="8">
        <f t="shared" si="0"/>
        <v>0.24393346661335466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>
      <c r="A19" s="18">
        <v>29</v>
      </c>
      <c r="B19" s="5" t="s">
        <v>161</v>
      </c>
      <c r="C19" s="8">
        <v>111209.3</v>
      </c>
      <c r="D19" s="8">
        <v>295590</v>
      </c>
      <c r="E19" s="8">
        <f t="shared" si="0"/>
        <v>0.37622822152305557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>
      <c r="A20" s="2"/>
      <c r="B20" s="8"/>
      <c r="C20" s="5"/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>
      <c r="A21" s="2"/>
      <c r="B21" s="8"/>
      <c r="C21" s="5"/>
      <c r="D21" s="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>
      <c r="A22" s="19" t="s">
        <v>88</v>
      </c>
      <c r="B22" s="19" t="s">
        <v>167</v>
      </c>
      <c r="C22" s="19" t="s">
        <v>168</v>
      </c>
      <c r="D22" s="19" t="s">
        <v>169</v>
      </c>
      <c r="E22" s="19" t="s">
        <v>170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>
      <c r="A23" s="19" t="s">
        <v>34</v>
      </c>
      <c r="B23" s="19" t="s">
        <v>102</v>
      </c>
      <c r="C23" s="19" t="s">
        <v>103</v>
      </c>
      <c r="D23" s="19" t="s">
        <v>104</v>
      </c>
      <c r="E23" s="19" t="s">
        <v>105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>
      <c r="A24" s="18">
        <v>2</v>
      </c>
      <c r="B24" s="11">
        <v>0.286976027455079</v>
      </c>
      <c r="C24" s="24"/>
      <c r="D24" s="25"/>
      <c r="E24" s="2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A25" s="18">
        <v>2</v>
      </c>
      <c r="B25" s="11">
        <v>0.10475538005110276</v>
      </c>
      <c r="C25" s="24"/>
      <c r="D25" s="25"/>
      <c r="E25" s="2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>
      <c r="A26" s="18">
        <v>2</v>
      </c>
      <c r="B26" s="11">
        <v>0.11295631467808846</v>
      </c>
      <c r="C26" s="24"/>
      <c r="D26" s="25"/>
      <c r="E26" s="2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>
      <c r="A27" s="18">
        <v>2</v>
      </c>
      <c r="B27" s="11">
        <v>0.1554839001132865</v>
      </c>
      <c r="C27" s="24"/>
      <c r="D27" s="25"/>
      <c r="E27" s="2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>
      <c r="A28" s="18">
        <v>3</v>
      </c>
      <c r="B28" s="24"/>
      <c r="C28" s="11">
        <v>0.38880141639797328</v>
      </c>
      <c r="D28" s="25"/>
      <c r="E28" s="2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>
      <c r="A29" s="18">
        <v>3</v>
      </c>
      <c r="B29" s="24"/>
      <c r="C29" s="11">
        <v>0.35722621593914927</v>
      </c>
      <c r="D29" s="25"/>
      <c r="E29" s="2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>
      <c r="A30" s="18">
        <v>5</v>
      </c>
      <c r="B30" s="24"/>
      <c r="C30" s="11">
        <v>0.14501154678854944</v>
      </c>
      <c r="D30" s="25"/>
      <c r="E30" s="2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>
      <c r="A31" s="18">
        <v>5</v>
      </c>
      <c r="B31" s="24"/>
      <c r="C31" s="11">
        <v>0.13026075794438557</v>
      </c>
      <c r="D31" s="25"/>
      <c r="E31" s="2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>
      <c r="A32" s="18">
        <v>12</v>
      </c>
      <c r="B32" s="24"/>
      <c r="C32" s="24"/>
      <c r="D32" s="11">
        <v>0.32781899506048584</v>
      </c>
      <c r="E32" s="2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>
      <c r="A33" s="18">
        <v>14</v>
      </c>
      <c r="B33" s="24"/>
      <c r="C33" s="24"/>
      <c r="D33" s="25"/>
      <c r="E33" s="2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>
      <c r="A34" s="18">
        <v>16</v>
      </c>
      <c r="B34" s="24"/>
      <c r="C34" s="24"/>
      <c r="D34" s="11">
        <v>0.20140586262213797</v>
      </c>
      <c r="E34" s="2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>
      <c r="A35" s="18">
        <v>18</v>
      </c>
      <c r="B35" s="11">
        <v>0.56931566314284254</v>
      </c>
      <c r="C35" s="24"/>
      <c r="D35" s="25"/>
      <c r="E35" s="2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18">
        <v>21</v>
      </c>
      <c r="B36" s="24"/>
      <c r="C36" s="24"/>
      <c r="D36" s="25"/>
      <c r="E36" s="11">
        <v>0.33153043575458435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18">
        <v>22</v>
      </c>
      <c r="B37" s="24"/>
      <c r="C37" s="24"/>
      <c r="D37" s="25"/>
      <c r="E37" s="11">
        <v>0.31096217194964987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>
      <c r="A38" s="18">
        <v>22</v>
      </c>
      <c r="B38" s="24"/>
      <c r="C38" s="24"/>
      <c r="D38" s="25"/>
      <c r="E38" s="11">
        <v>0.32015936393306021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>
      <c r="A39" s="18">
        <v>24</v>
      </c>
      <c r="B39" s="24"/>
      <c r="C39" s="24"/>
      <c r="D39" s="25"/>
      <c r="E39" s="2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>
      <c r="A40" s="18">
        <v>24</v>
      </c>
      <c r="B40" s="24"/>
      <c r="C40" s="24"/>
      <c r="D40" s="25"/>
      <c r="E40" s="2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>
      <c r="A41" s="18">
        <v>29</v>
      </c>
      <c r="B41" s="5"/>
      <c r="C41" s="5"/>
      <c r="D41" s="2"/>
      <c r="E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26" customFormat="1">
      <c r="A42" s="29" t="s">
        <v>107</v>
      </c>
      <c r="B42" s="28">
        <f>AVERAGE(B24:B41)</f>
        <v>0.24589745708807981</v>
      </c>
      <c r="C42" s="28">
        <f>AVERAGE(C24:C41)</f>
        <v>0.25532498426751438</v>
      </c>
      <c r="D42" s="28">
        <f>AVERAGE(D24:D41)</f>
        <v>0.26461242884131192</v>
      </c>
      <c r="E42" s="28">
        <f>AVERAGE(E24:E41)</f>
        <v>0.32088399054576483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>
      <c r="A43" s="2"/>
      <c r="B43" s="2"/>
      <c r="C43" s="2"/>
      <c r="D43" s="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>
      <c r="A44" s="2"/>
      <c r="B44" s="2"/>
      <c r="C44" s="5"/>
      <c r="D44" s="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>
      <c r="A45" s="2"/>
      <c r="B45" s="8"/>
      <c r="C45" s="5"/>
      <c r="D45" s="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>
      <c r="A46" s="2"/>
      <c r="B46" s="8"/>
      <c r="C46" s="5"/>
      <c r="D46" s="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>
      <c r="A47" s="2"/>
      <c r="B47" s="8"/>
      <c r="C47" s="5"/>
      <c r="D47" s="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>
      <c r="A48" s="2"/>
      <c r="B48" s="8"/>
      <c r="C48" s="5"/>
      <c r="D48" s="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>
      <c r="A49" s="2"/>
      <c r="B49" s="8"/>
      <c r="C49" s="5"/>
      <c r="D49" s="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>
      <c r="A50" s="2"/>
      <c r="B50" s="8"/>
      <c r="C50" s="5"/>
      <c r="D50" s="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>
      <c r="A51" s="2"/>
      <c r="B51" s="8"/>
      <c r="C51" s="5"/>
      <c r="D51" s="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>
      <c r="A52" s="2"/>
      <c r="B52" s="8"/>
      <c r="C52" s="5"/>
      <c r="D52" s="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>
      <c r="A53" s="2"/>
      <c r="B53" s="8"/>
      <c r="C53" s="5"/>
      <c r="D53" s="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>
      <c r="A54" s="2"/>
      <c r="B54" s="8"/>
      <c r="C54" s="5"/>
      <c r="D54" s="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>
      <c r="A55" s="2"/>
      <c r="B55" s="8"/>
      <c r="C55" s="5"/>
      <c r="D55" s="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>
      <c r="A56" s="2"/>
      <c r="B56" s="8"/>
      <c r="C56" s="5"/>
      <c r="D56" s="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>
      <c r="A57" s="2"/>
      <c r="B57" s="8"/>
      <c r="C57" s="5"/>
      <c r="D57" s="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>
      <c r="A58" s="2"/>
      <c r="B58" s="8"/>
      <c r="C58" s="5"/>
      <c r="D58" s="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>
      <c r="A59" s="2"/>
      <c r="B59" s="8"/>
      <c r="C59" s="5"/>
      <c r="D59" s="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>
      <c r="A60" s="2"/>
      <c r="B60" s="8"/>
      <c r="C60" s="5"/>
      <c r="D60" s="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>
      <c r="A61" s="2"/>
      <c r="B61" s="8"/>
      <c r="C61" s="5"/>
      <c r="D61" s="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>
      <c r="A62" s="2"/>
      <c r="B62" s="8"/>
      <c r="C62" s="5"/>
      <c r="D62" s="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>
      <c r="A63" s="2"/>
      <c r="B63" s="8"/>
      <c r="C63" s="5"/>
      <c r="D63" s="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>
      <c r="A64" s="2"/>
      <c r="B64" s="8"/>
      <c r="C64" s="5"/>
      <c r="D64" s="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>
      <c r="A65" s="2"/>
      <c r="B65" s="2"/>
      <c r="C65" s="2"/>
      <c r="D65" s="1"/>
      <c r="E65" s="2"/>
      <c r="F65" s="2"/>
      <c r="M65" s="2"/>
      <c r="N65" s="2"/>
      <c r="O65" s="2"/>
      <c r="P65" s="2"/>
      <c r="Q65" s="2"/>
      <c r="R65" s="2"/>
      <c r="S65" s="2"/>
    </row>
    <row r="66" spans="1:19">
      <c r="A66" s="2"/>
      <c r="B66" s="2"/>
      <c r="C66" s="2"/>
      <c r="D66" s="1"/>
      <c r="E66" s="2"/>
      <c r="F66" s="2"/>
      <c r="M66" s="2"/>
      <c r="N66" s="2"/>
      <c r="O66" s="2"/>
      <c r="P66" s="2"/>
      <c r="Q66" s="2"/>
      <c r="R66" s="2"/>
      <c r="S66" s="2"/>
    </row>
    <row r="67" spans="1:19">
      <c r="A67" s="2"/>
      <c r="B67" s="2"/>
      <c r="C67" s="2"/>
      <c r="D67" s="1"/>
      <c r="E67" s="2"/>
      <c r="F67" s="2"/>
      <c r="M67" s="2"/>
      <c r="N67" s="2"/>
      <c r="O67" s="2"/>
      <c r="P67" s="2"/>
      <c r="Q67" s="2"/>
      <c r="R67" s="2"/>
      <c r="S67" s="2"/>
    </row>
    <row r="68" spans="1:19">
      <c r="A68" s="2"/>
      <c r="B68" s="2"/>
      <c r="C68" s="2"/>
      <c r="D68" s="1"/>
      <c r="E68" s="2"/>
      <c r="F68" s="2"/>
      <c r="M68" s="2"/>
      <c r="N68" s="2"/>
      <c r="O68" s="2"/>
      <c r="P68" s="2"/>
      <c r="Q68" s="2"/>
      <c r="R68" s="2"/>
      <c r="S68" s="2"/>
    </row>
    <row r="69" spans="1:19">
      <c r="A69" s="2"/>
      <c r="B69" s="2"/>
      <c r="C69" s="2"/>
      <c r="D69" s="1"/>
      <c r="E69" s="2"/>
      <c r="F69" s="2"/>
      <c r="M69" s="2"/>
      <c r="N69" s="2"/>
      <c r="O69" s="2"/>
      <c r="P69" s="2"/>
      <c r="Q69" s="2"/>
      <c r="R69" s="2"/>
      <c r="S69" s="2"/>
    </row>
    <row r="70" spans="1:19">
      <c r="A70" s="2"/>
      <c r="B70" s="2"/>
      <c r="C70" s="2"/>
      <c r="D70" s="1"/>
      <c r="E70" s="2"/>
      <c r="F70" s="2"/>
      <c r="M70" s="2"/>
      <c r="N70" s="2"/>
      <c r="O70" s="2"/>
      <c r="P70" s="2"/>
      <c r="Q70" s="2"/>
      <c r="R70" s="2"/>
      <c r="S70" s="2"/>
    </row>
    <row r="71" spans="1:19">
      <c r="A71" s="2"/>
      <c r="B71" s="2"/>
      <c r="C71" s="2"/>
      <c r="D71" s="1"/>
      <c r="E71" s="2"/>
      <c r="F71" s="2"/>
      <c r="M71" s="2"/>
      <c r="N71" s="2"/>
      <c r="O71" s="2"/>
      <c r="P71" s="2"/>
      <c r="Q71" s="2"/>
      <c r="R71" s="2"/>
      <c r="S71" s="2"/>
    </row>
    <row r="72" spans="1:19">
      <c r="A72" s="2"/>
      <c r="B72" s="2"/>
      <c r="C72" s="2"/>
      <c r="D72" s="1"/>
      <c r="E72" s="2"/>
      <c r="F72" s="2"/>
      <c r="M72" s="2"/>
      <c r="N72" s="2"/>
      <c r="O72" s="2"/>
      <c r="P72" s="2"/>
      <c r="Q72" s="2"/>
      <c r="R72" s="2"/>
      <c r="S72" s="2"/>
    </row>
    <row r="73" spans="1:19">
      <c r="A73" s="2"/>
      <c r="B73" s="2"/>
      <c r="C73" s="2"/>
      <c r="D73" s="1"/>
      <c r="E73" s="2"/>
      <c r="F73" s="2"/>
      <c r="M73" s="2"/>
      <c r="N73" s="2"/>
      <c r="O73" s="2"/>
      <c r="P73" s="2"/>
      <c r="Q73" s="2"/>
      <c r="R73" s="2"/>
      <c r="S73" s="2"/>
    </row>
    <row r="74" spans="1:19">
      <c r="A74" s="2"/>
      <c r="B74" s="2"/>
      <c r="C74" s="2"/>
      <c r="D74" s="1"/>
      <c r="E74" s="2"/>
      <c r="F74" s="2"/>
      <c r="M74" s="2"/>
      <c r="N74" s="2"/>
      <c r="O74" s="2"/>
      <c r="P74" s="2"/>
      <c r="Q74" s="2"/>
      <c r="R74" s="2"/>
      <c r="S74" s="2"/>
    </row>
    <row r="75" spans="1:19">
      <c r="A75" s="2"/>
      <c r="B75" s="2"/>
      <c r="C75" s="2"/>
      <c r="D75" s="1"/>
      <c r="E75" s="2"/>
      <c r="F75" s="2"/>
      <c r="M75" s="2"/>
      <c r="N75" s="2"/>
      <c r="O75" s="2"/>
      <c r="P75" s="2"/>
      <c r="Q75" s="2"/>
      <c r="R75" s="2"/>
      <c r="S75" s="2"/>
    </row>
    <row r="76" spans="1:19">
      <c r="A76" s="2"/>
      <c r="B76" s="2"/>
      <c r="C76" s="2"/>
      <c r="D76" s="1"/>
      <c r="E76" s="2"/>
      <c r="F76" s="2"/>
      <c r="M76" s="2"/>
      <c r="N76" s="2"/>
      <c r="O76" s="2"/>
      <c r="P76" s="2"/>
      <c r="Q76" s="2"/>
      <c r="R76" s="2"/>
      <c r="S76" s="2"/>
    </row>
    <row r="77" spans="1:19">
      <c r="A77" s="2"/>
      <c r="B77" s="2"/>
      <c r="C77" s="2"/>
      <c r="D77" s="1"/>
      <c r="E77" s="2"/>
      <c r="F77" s="2"/>
      <c r="M77" s="2"/>
      <c r="N77" s="2"/>
      <c r="O77" s="2"/>
      <c r="P77" s="2"/>
      <c r="Q77" s="2"/>
      <c r="R77" s="2"/>
      <c r="S77" s="2"/>
    </row>
    <row r="78" spans="1:19">
      <c r="A78" s="2"/>
      <c r="B78" s="2"/>
      <c r="C78" s="2"/>
      <c r="D78" s="1"/>
      <c r="E78" s="2"/>
      <c r="F78" s="2"/>
      <c r="M78" s="2"/>
      <c r="N78" s="2"/>
      <c r="O78" s="2"/>
      <c r="P78" s="2"/>
      <c r="Q78" s="2"/>
      <c r="R78" s="2"/>
      <c r="S78" s="2"/>
    </row>
    <row r="79" spans="1:19">
      <c r="A79" s="2"/>
      <c r="B79" s="2"/>
      <c r="C79" s="2"/>
      <c r="D79" s="1"/>
      <c r="E79" s="2"/>
      <c r="F79" s="2"/>
      <c r="M79" s="2"/>
      <c r="N79" s="2"/>
      <c r="O79" s="2"/>
      <c r="P79" s="2"/>
      <c r="Q79" s="2"/>
      <c r="R79" s="2"/>
      <c r="S79" s="2"/>
    </row>
    <row r="80" spans="1:19">
      <c r="A80" s="2"/>
      <c r="B80" s="2"/>
      <c r="C80" s="2"/>
      <c r="D80" s="1"/>
      <c r="E80" s="2"/>
      <c r="F80" s="2"/>
      <c r="M80" s="2"/>
      <c r="N80" s="2"/>
      <c r="O80" s="2"/>
      <c r="P80" s="2"/>
      <c r="Q80" s="2"/>
      <c r="R80" s="2"/>
      <c r="S80" s="2"/>
    </row>
    <row r="81" spans="1:19">
      <c r="A81" s="2"/>
      <c r="B81" s="2"/>
      <c r="C81" s="2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>
      <c r="A82" s="2"/>
      <c r="B82" s="2"/>
      <c r="C82" s="2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>
      <c r="A83" s="2"/>
      <c r="B83" s="2"/>
      <c r="C83" s="2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>
      <c r="A84" s="2"/>
      <c r="B84" s="2"/>
      <c r="C84" s="2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>
      <c r="A85" s="2"/>
      <c r="B85" s="2"/>
      <c r="C85" s="2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>
      <c r="A86" s="2"/>
      <c r="B86" s="2"/>
      <c r="C86" s="2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>
      <c r="A87" s="2"/>
      <c r="B87" s="2"/>
      <c r="C87" s="2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>
      <c r="A88" s="2"/>
      <c r="B88" s="2"/>
      <c r="C88" s="2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>
      <c r="A89" s="2"/>
      <c r="B89" s="2"/>
      <c r="C89" s="2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>
      <c r="A90" s="2"/>
      <c r="B90" s="2"/>
      <c r="C90" s="2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>
      <c r="A91" s="2"/>
      <c r="B91" s="2"/>
      <c r="C91" s="2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Normal="100" workbookViewId="0">
      <selection activeCell="G8" sqref="G8"/>
    </sheetView>
  </sheetViews>
  <sheetFormatPr defaultRowHeight="14"/>
  <cols>
    <col min="1" max="1" width="14.7265625" bestFit="1" customWidth="1"/>
    <col min="2" max="2" width="25.36328125" bestFit="1" customWidth="1"/>
    <col min="3" max="3" width="14.54296875" customWidth="1"/>
    <col min="4" max="4" width="14.90625" customWidth="1"/>
    <col min="5" max="5" width="13.1796875" customWidth="1"/>
  </cols>
  <sheetData>
    <row r="1" spans="1:5">
      <c r="A1" s="19" t="s">
        <v>34</v>
      </c>
      <c r="B1" s="20" t="s">
        <v>35</v>
      </c>
      <c r="C1" s="19" t="s">
        <v>108</v>
      </c>
      <c r="D1" s="19" t="s">
        <v>114</v>
      </c>
      <c r="E1" s="19" t="s">
        <v>115</v>
      </c>
    </row>
    <row r="2" spans="1:5">
      <c r="A2" s="18">
        <v>2</v>
      </c>
      <c r="B2" s="8" t="s">
        <v>122</v>
      </c>
      <c r="C2" s="8">
        <v>4642.6710000000003</v>
      </c>
      <c r="D2" s="8">
        <v>151270</v>
      </c>
      <c r="E2" s="8">
        <f>C2/D2</f>
        <v>3.0691287102531897E-2</v>
      </c>
    </row>
    <row r="3" spans="1:5">
      <c r="A3" s="18">
        <v>2</v>
      </c>
      <c r="B3" s="8" t="s">
        <v>123</v>
      </c>
      <c r="C3" s="8">
        <v>13700.87</v>
      </c>
      <c r="D3" s="8">
        <v>275525</v>
      </c>
      <c r="E3" s="8">
        <f>C3/D3</f>
        <v>4.9726413211142365E-2</v>
      </c>
    </row>
    <row r="4" spans="1:5">
      <c r="A4" s="18">
        <v>2</v>
      </c>
      <c r="B4" s="8" t="s">
        <v>116</v>
      </c>
      <c r="C4" s="8">
        <v>28914.07</v>
      </c>
      <c r="D4" s="8">
        <v>217558</v>
      </c>
      <c r="E4" s="8">
        <f>C4/D4</f>
        <v>0.13290281212366356</v>
      </c>
    </row>
    <row r="5" spans="1:5">
      <c r="A5" s="18">
        <v>3</v>
      </c>
      <c r="B5" s="8" t="s">
        <v>124</v>
      </c>
      <c r="C5" s="8">
        <v>838.20650000000001</v>
      </c>
      <c r="D5" s="8">
        <v>90387</v>
      </c>
      <c r="E5" s="8">
        <f>C5/D5</f>
        <v>9.2735293792248884E-3</v>
      </c>
    </row>
    <row r="6" spans="1:5">
      <c r="A6" s="18">
        <v>3</v>
      </c>
      <c r="B6" s="8" t="s">
        <v>125</v>
      </c>
      <c r="C6" s="8">
        <v>0</v>
      </c>
      <c r="D6" s="8">
        <v>43620</v>
      </c>
      <c r="E6" s="8">
        <f>C6/D6</f>
        <v>0</v>
      </c>
    </row>
    <row r="7" spans="1:5">
      <c r="A7" s="18">
        <v>3</v>
      </c>
      <c r="B7" s="8" t="s">
        <v>126</v>
      </c>
      <c r="C7" s="8">
        <v>99.306799999999996</v>
      </c>
      <c r="D7" s="8">
        <v>71168</v>
      </c>
      <c r="E7" s="8">
        <f>C7/D7</f>
        <v>1.3953855665467625E-3</v>
      </c>
    </row>
    <row r="8" spans="1:5">
      <c r="A8" s="18">
        <v>5</v>
      </c>
      <c r="B8" s="8" t="s">
        <v>127</v>
      </c>
      <c r="C8" s="8">
        <v>15092.51</v>
      </c>
      <c r="D8" s="8">
        <v>129362</v>
      </c>
      <c r="E8" s="8">
        <f>C8/D8</f>
        <v>0.11666880536788238</v>
      </c>
    </row>
    <row r="9" spans="1:5">
      <c r="A9" s="18">
        <v>5</v>
      </c>
      <c r="B9" s="8" t="s">
        <v>128</v>
      </c>
      <c r="C9" s="8">
        <v>21.815539999999999</v>
      </c>
      <c r="D9" s="8">
        <v>57284</v>
      </c>
      <c r="E9" s="8">
        <f>C9/D9</f>
        <v>3.8083129669715799E-4</v>
      </c>
    </row>
    <row r="10" spans="1:5">
      <c r="A10" s="18">
        <v>6</v>
      </c>
      <c r="B10" s="8" t="s">
        <v>117</v>
      </c>
      <c r="C10" s="8">
        <v>224135.5</v>
      </c>
      <c r="D10" s="8">
        <v>1257072</v>
      </c>
      <c r="E10" s="8">
        <f>C10/D10</f>
        <v>0.17829965188947014</v>
      </c>
    </row>
    <row r="11" spans="1:5">
      <c r="A11" s="18">
        <v>11</v>
      </c>
      <c r="B11" s="8" t="s">
        <v>118</v>
      </c>
      <c r="C11" s="8">
        <v>77747.39</v>
      </c>
      <c r="D11" s="8">
        <v>397780</v>
      </c>
      <c r="E11" s="8">
        <f>C11/D11</f>
        <v>0.19545324048469004</v>
      </c>
    </row>
    <row r="12" spans="1:5">
      <c r="A12" s="18">
        <v>14</v>
      </c>
      <c r="B12" s="8" t="s">
        <v>129</v>
      </c>
      <c r="C12" s="8">
        <v>6098.86</v>
      </c>
      <c r="D12" s="8">
        <v>80428</v>
      </c>
      <c r="E12" s="8">
        <f>C12/D12</f>
        <v>7.5830059183368978E-2</v>
      </c>
    </row>
    <row r="13" spans="1:5">
      <c r="A13" s="18">
        <v>16</v>
      </c>
      <c r="B13" s="8" t="s">
        <v>130</v>
      </c>
      <c r="C13" s="8">
        <v>1921.8869999999999</v>
      </c>
      <c r="D13" s="8">
        <v>40303</v>
      </c>
      <c r="E13" s="8">
        <f>C13/D13</f>
        <v>4.7685953899213457E-2</v>
      </c>
    </row>
    <row r="14" spans="1:5">
      <c r="A14" s="18">
        <v>16</v>
      </c>
      <c r="B14" s="8" t="s">
        <v>131</v>
      </c>
      <c r="C14" s="8">
        <v>4135.03</v>
      </c>
      <c r="D14" s="8">
        <v>65707</v>
      </c>
      <c r="E14" s="8">
        <f>C14/D14</f>
        <v>6.2931346736268587E-2</v>
      </c>
    </row>
    <row r="15" spans="1:5">
      <c r="A15" s="18">
        <v>16</v>
      </c>
      <c r="B15" s="8" t="s">
        <v>132</v>
      </c>
      <c r="C15" s="8">
        <v>7900.1360000000004</v>
      </c>
      <c r="D15" s="8">
        <v>72148</v>
      </c>
      <c r="E15" s="8">
        <f>C15/D15</f>
        <v>0.10949902977213506</v>
      </c>
    </row>
    <row r="16" spans="1:5">
      <c r="A16" s="18">
        <v>16</v>
      </c>
      <c r="B16" s="8" t="s">
        <v>133</v>
      </c>
      <c r="C16" s="8">
        <v>2314.8710000000001</v>
      </c>
      <c r="D16" s="8">
        <v>31154</v>
      </c>
      <c r="E16" s="8">
        <f>C16/D16</f>
        <v>7.4304134300571353E-2</v>
      </c>
    </row>
    <row r="17" spans="1:5">
      <c r="A17" s="18">
        <v>18</v>
      </c>
      <c r="B17" s="8" t="s">
        <v>134</v>
      </c>
      <c r="C17" s="8">
        <v>0</v>
      </c>
      <c r="D17" s="8">
        <v>12723</v>
      </c>
      <c r="E17" s="8">
        <f>C17/D17</f>
        <v>0</v>
      </c>
    </row>
    <row r="18" spans="1:5">
      <c r="A18" s="18">
        <v>21</v>
      </c>
      <c r="B18" s="8" t="s">
        <v>135</v>
      </c>
      <c r="C18" s="8">
        <v>324.07709999999997</v>
      </c>
      <c r="D18" s="8">
        <v>91745</v>
      </c>
      <c r="E18" s="8">
        <f>C18/D18</f>
        <v>3.5323679764564823E-3</v>
      </c>
    </row>
    <row r="19" spans="1:5">
      <c r="A19" s="18">
        <v>21</v>
      </c>
      <c r="B19" s="8" t="s">
        <v>136</v>
      </c>
      <c r="C19" s="8">
        <v>8407.3780000000006</v>
      </c>
      <c r="D19" s="8">
        <v>185898</v>
      </c>
      <c r="E19" s="8">
        <f>C19/D19</f>
        <v>4.5225758211492328E-2</v>
      </c>
    </row>
    <row r="20" spans="1:5">
      <c r="A20" s="18">
        <v>22</v>
      </c>
      <c r="B20" s="8" t="s">
        <v>137</v>
      </c>
      <c r="C20" s="8">
        <v>3071.2350000000001</v>
      </c>
      <c r="D20" s="8">
        <v>65948</v>
      </c>
      <c r="E20" s="8">
        <f>C20/D20</f>
        <v>4.657055558925214E-2</v>
      </c>
    </row>
    <row r="21" spans="1:5">
      <c r="A21" s="18">
        <v>22</v>
      </c>
      <c r="B21" s="5" t="s">
        <v>138</v>
      </c>
      <c r="C21" s="8">
        <v>1786.6690000000001</v>
      </c>
      <c r="D21" s="8">
        <v>27449</v>
      </c>
      <c r="E21" s="8">
        <f>C21/D21</f>
        <v>6.5090495100003642E-2</v>
      </c>
    </row>
    <row r="22" spans="1:5">
      <c r="A22" s="18">
        <v>24</v>
      </c>
      <c r="B22" s="5" t="s">
        <v>139</v>
      </c>
      <c r="C22" s="8">
        <v>1927.6780000000001</v>
      </c>
      <c r="D22" s="8">
        <v>14138</v>
      </c>
      <c r="E22" s="8">
        <f>C22/D22</f>
        <v>0.13634729098882445</v>
      </c>
    </row>
    <row r="23" spans="1:5">
      <c r="A23" s="18">
        <v>24</v>
      </c>
      <c r="B23" s="5" t="s">
        <v>140</v>
      </c>
      <c r="C23" s="8">
        <v>977.9692</v>
      </c>
      <c r="D23" s="8">
        <v>5352</v>
      </c>
      <c r="E23" s="8">
        <f>C23/D23</f>
        <v>0.18272967115097161</v>
      </c>
    </row>
    <row r="24" spans="1:5">
      <c r="A24" s="18">
        <v>29</v>
      </c>
      <c r="B24" s="5" t="s">
        <v>141</v>
      </c>
      <c r="C24" s="8">
        <v>1934.529</v>
      </c>
      <c r="D24" s="8">
        <v>76618</v>
      </c>
      <c r="E24" s="8">
        <f>C24/D24</f>
        <v>2.5249014591871361E-2</v>
      </c>
    </row>
    <row r="25" spans="1:5">
      <c r="A25" s="18">
        <v>29</v>
      </c>
      <c r="B25" s="5" t="s">
        <v>142</v>
      </c>
      <c r="C25" s="8">
        <v>812.34559999999999</v>
      </c>
      <c r="D25" s="8">
        <v>44845</v>
      </c>
      <c r="E25" s="8">
        <f>C25/D25</f>
        <v>1.8114518898427918E-2</v>
      </c>
    </row>
    <row r="26" spans="1:5">
      <c r="A26" s="18">
        <v>46</v>
      </c>
      <c r="B26" s="8" t="s">
        <v>119</v>
      </c>
      <c r="C26" s="8">
        <v>13424.01</v>
      </c>
      <c r="D26" s="8">
        <v>43066</v>
      </c>
      <c r="E26" s="8">
        <f>C26/D26</f>
        <v>0.31170784377467142</v>
      </c>
    </row>
    <row r="27" spans="1:5">
      <c r="A27" s="18">
        <v>50</v>
      </c>
      <c r="B27" s="8" t="s">
        <v>120</v>
      </c>
      <c r="C27" s="8">
        <v>44013.22</v>
      </c>
      <c r="D27" s="8">
        <v>476226</v>
      </c>
      <c r="E27" s="8">
        <f>C27/D27</f>
        <v>9.2420867403291723E-2</v>
      </c>
    </row>
    <row r="28" spans="1:5">
      <c r="A28" s="18">
        <v>70</v>
      </c>
      <c r="B28" s="8" t="s">
        <v>121</v>
      </c>
      <c r="C28" s="8">
        <v>35267.449999999997</v>
      </c>
      <c r="D28" s="8">
        <v>339844</v>
      </c>
      <c r="E28" s="8">
        <f>C28/D28</f>
        <v>0.1037754087169407</v>
      </c>
    </row>
    <row r="29" spans="1:5">
      <c r="A29" s="18">
        <v>96</v>
      </c>
      <c r="B29" s="8" t="s">
        <v>143</v>
      </c>
      <c r="C29" s="8">
        <v>34033.94</v>
      </c>
      <c r="D29" s="8">
        <v>297381</v>
      </c>
      <c r="E29" s="8">
        <f>C29/D29</f>
        <v>0.11444557654994772</v>
      </c>
    </row>
    <row r="30" spans="1:5">
      <c r="A30" s="8"/>
      <c r="B30" s="8"/>
      <c r="C30" s="8"/>
      <c r="D30" s="8"/>
      <c r="E30" s="8"/>
    </row>
    <row r="31" spans="1:5">
      <c r="A31" s="19" t="s">
        <v>88</v>
      </c>
      <c r="B31" s="19" t="s">
        <v>167</v>
      </c>
      <c r="C31" s="19" t="s">
        <v>168</v>
      </c>
      <c r="D31" s="19" t="s">
        <v>169</v>
      </c>
      <c r="E31" s="19" t="s">
        <v>170</v>
      </c>
    </row>
    <row r="32" spans="1:5">
      <c r="A32" s="19" t="s">
        <v>34</v>
      </c>
      <c r="B32" s="19" t="s">
        <v>109</v>
      </c>
      <c r="C32" s="19" t="s">
        <v>110</v>
      </c>
      <c r="D32" s="19" t="s">
        <v>111</v>
      </c>
      <c r="E32" s="19" t="s">
        <v>112</v>
      </c>
    </row>
    <row r="33" spans="1:5">
      <c r="A33" s="18">
        <v>2</v>
      </c>
      <c r="B33" s="5">
        <v>3.0691287102531897E-2</v>
      </c>
      <c r="C33" s="8"/>
      <c r="D33" s="8"/>
      <c r="E33" s="8"/>
    </row>
    <row r="34" spans="1:5">
      <c r="A34" s="17">
        <v>2</v>
      </c>
      <c r="B34" s="5">
        <v>4.9726413211142365E-2</v>
      </c>
      <c r="C34" s="8"/>
      <c r="D34" s="8"/>
      <c r="E34" s="8"/>
    </row>
    <row r="35" spans="1:5">
      <c r="A35" s="17">
        <v>2</v>
      </c>
      <c r="B35" s="8">
        <v>0.13290281212366356</v>
      </c>
      <c r="C35" s="8"/>
      <c r="D35" s="8"/>
      <c r="E35" s="8"/>
    </row>
    <row r="36" spans="1:5">
      <c r="A36" s="17">
        <v>3</v>
      </c>
      <c r="B36" s="5"/>
      <c r="C36" s="5">
        <v>9.2735293792248884E-3</v>
      </c>
      <c r="D36" s="8"/>
      <c r="E36" s="8"/>
    </row>
    <row r="37" spans="1:5">
      <c r="A37" s="17">
        <v>3</v>
      </c>
      <c r="B37" s="5"/>
      <c r="C37" s="5">
        <v>1.3953855665467625E-3</v>
      </c>
      <c r="D37" s="8"/>
      <c r="E37" s="8"/>
    </row>
    <row r="38" spans="1:5">
      <c r="A38" s="17">
        <v>5</v>
      </c>
      <c r="B38" s="5"/>
      <c r="C38" s="5">
        <v>0.11666880536788238</v>
      </c>
      <c r="D38" s="8"/>
      <c r="E38" s="8"/>
    </row>
    <row r="39" spans="1:5">
      <c r="A39" s="17">
        <v>5</v>
      </c>
      <c r="B39" s="5"/>
      <c r="C39" s="5">
        <v>3.8083129669715799E-4</v>
      </c>
      <c r="D39" s="8"/>
      <c r="E39" s="8"/>
    </row>
    <row r="40" spans="1:5">
      <c r="A40" s="17">
        <v>6</v>
      </c>
      <c r="B40" s="8"/>
      <c r="C40" s="8"/>
      <c r="D40" s="8">
        <v>0.17829965188947014</v>
      </c>
      <c r="E40" s="8"/>
    </row>
    <row r="41" spans="1:5">
      <c r="A41" s="17">
        <v>16</v>
      </c>
      <c r="B41" s="5"/>
      <c r="C41" s="8"/>
      <c r="D41" s="5">
        <v>4.7685953899213457E-2</v>
      </c>
      <c r="E41" s="8"/>
    </row>
    <row r="42" spans="1:5">
      <c r="A42" s="17">
        <v>16</v>
      </c>
      <c r="B42" s="23"/>
      <c r="C42" s="8"/>
      <c r="D42" s="5">
        <v>6.2931346736268587E-2</v>
      </c>
      <c r="E42" s="8"/>
    </row>
    <row r="43" spans="1:5">
      <c r="A43" s="18">
        <v>16</v>
      </c>
      <c r="B43" s="5"/>
      <c r="C43" s="8"/>
      <c r="D43" s="5">
        <v>0.10949902977213506</v>
      </c>
      <c r="E43" s="8"/>
    </row>
    <row r="44" spans="1:5">
      <c r="A44" s="18">
        <v>16</v>
      </c>
      <c r="B44" s="5"/>
      <c r="C44" s="8"/>
      <c r="D44" s="5">
        <v>7.4304134300571353E-2</v>
      </c>
      <c r="E44" s="8"/>
    </row>
    <row r="45" spans="1:5">
      <c r="A45" s="18">
        <v>21</v>
      </c>
      <c r="B45" s="5"/>
      <c r="C45" s="8"/>
      <c r="D45" s="8"/>
      <c r="E45" s="5">
        <v>3.5323679764564823E-3</v>
      </c>
    </row>
    <row r="46" spans="1:5">
      <c r="A46" s="18">
        <v>21</v>
      </c>
      <c r="B46" s="5"/>
      <c r="C46" s="8"/>
      <c r="D46" s="8"/>
      <c r="E46" s="5">
        <v>4.5225758211492328E-2</v>
      </c>
    </row>
    <row r="47" spans="1:5">
      <c r="A47" s="18">
        <v>22</v>
      </c>
      <c r="B47" s="5"/>
      <c r="C47" s="8"/>
      <c r="D47" s="8"/>
      <c r="E47" s="5">
        <v>4.657055558925214E-2</v>
      </c>
    </row>
    <row r="48" spans="1:5">
      <c r="A48" s="18">
        <v>22</v>
      </c>
      <c r="B48" s="5"/>
      <c r="C48" s="8"/>
      <c r="D48" s="8"/>
      <c r="E48" s="5">
        <v>6.5090495100003642E-2</v>
      </c>
    </row>
    <row r="49" spans="1:6">
      <c r="A49" s="18" t="s">
        <v>113</v>
      </c>
      <c r="B49" s="30">
        <f>AVERAGE(B33:B48)</f>
        <v>7.1106837479112603E-2</v>
      </c>
      <c r="C49" s="30">
        <f>AVERAGE(C33:C48)</f>
        <v>3.19296379025878E-2</v>
      </c>
      <c r="D49" s="30">
        <f>AVERAGE(D33:D48)</f>
        <v>9.4544023319531725E-2</v>
      </c>
      <c r="E49" s="30">
        <f>AVERAGE(E33:E48)</f>
        <v>4.0104794219301146E-2</v>
      </c>
    </row>
    <row r="50" spans="1:6">
      <c r="A50" s="8"/>
      <c r="B50" s="5"/>
      <c r="C50" s="5"/>
      <c r="D50" s="8"/>
      <c r="E50" s="8"/>
      <c r="F50" s="2"/>
    </row>
    <row r="51" spans="1:6">
      <c r="A51" s="8"/>
      <c r="B51" s="5"/>
      <c r="C51" s="5"/>
      <c r="D51" s="2"/>
      <c r="E51" s="2"/>
      <c r="F51" s="2"/>
    </row>
  </sheetData>
  <sortState ref="A33:E56">
    <sortCondition ref="A33:A56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Islet Area</vt:lpstr>
      <vt:lpstr>Insulin IOD </vt:lpstr>
      <vt:lpstr>IAPP IOD</vt:lpstr>
      <vt:lpstr>Caspase 3 IOD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2017-11-16T13:55:39Z</dcterms:modified>
</cp:coreProperties>
</file>