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I13" i="1"/>
  <c r="H13" i="1"/>
  <c r="G13" i="1"/>
  <c r="F13" i="1"/>
  <c r="E13" i="1"/>
  <c r="D13" i="1"/>
  <c r="C13" i="1"/>
  <c r="H19" i="1"/>
  <c r="H42" i="1"/>
  <c r="H43" i="1"/>
  <c r="H44" i="1" s="1"/>
  <c r="H31" i="1"/>
  <c r="H32" i="1"/>
  <c r="H33" i="1" s="1"/>
  <c r="H20" i="1"/>
  <c r="H21" i="1" s="1"/>
  <c r="H9" i="1"/>
  <c r="H10" i="1"/>
  <c r="H11" i="1" s="1"/>
  <c r="I43" i="1"/>
  <c r="I44" i="1" s="1"/>
  <c r="F43" i="1"/>
  <c r="F44" i="1" s="1"/>
  <c r="C43" i="1"/>
  <c r="C44" i="1" s="1"/>
  <c r="G43" i="1"/>
  <c r="G44" i="1" s="1"/>
  <c r="E43" i="1"/>
  <c r="E44" i="1" s="1"/>
  <c r="D43" i="1"/>
  <c r="D44" i="1" s="1"/>
  <c r="I42" i="1"/>
  <c r="F42" i="1"/>
  <c r="C42" i="1"/>
  <c r="G42" i="1"/>
  <c r="E42" i="1"/>
  <c r="D42" i="1"/>
  <c r="I32" i="1"/>
  <c r="I33" i="1" s="1"/>
  <c r="F32" i="1"/>
  <c r="F33" i="1" s="1"/>
  <c r="C32" i="1"/>
  <c r="C33" i="1" s="1"/>
  <c r="G32" i="1"/>
  <c r="G33" i="1" s="1"/>
  <c r="E32" i="1"/>
  <c r="E33" i="1" s="1"/>
  <c r="D32" i="1"/>
  <c r="D33" i="1" s="1"/>
  <c r="I31" i="1"/>
  <c r="F31" i="1"/>
  <c r="C31" i="1"/>
  <c r="G31" i="1"/>
  <c r="E31" i="1"/>
  <c r="D31" i="1"/>
  <c r="I20" i="1"/>
  <c r="I21" i="1" s="1"/>
  <c r="F20" i="1"/>
  <c r="F21" i="1" s="1"/>
  <c r="C20" i="1"/>
  <c r="C21" i="1" s="1"/>
  <c r="G20" i="1"/>
  <c r="G21" i="1" s="1"/>
  <c r="E20" i="1"/>
  <c r="E21" i="1" s="1"/>
  <c r="D20" i="1"/>
  <c r="D21" i="1" s="1"/>
  <c r="I19" i="1"/>
  <c r="F19" i="1"/>
  <c r="C19" i="1"/>
  <c r="G19" i="1"/>
  <c r="E19" i="1"/>
  <c r="D19" i="1"/>
  <c r="I10" i="1"/>
  <c r="I11" i="1" s="1"/>
  <c r="F10" i="1"/>
  <c r="F11" i="1" s="1"/>
  <c r="C10" i="1"/>
  <c r="C11" i="1" s="1"/>
  <c r="G10" i="1"/>
  <c r="G11" i="1" s="1"/>
  <c r="E10" i="1"/>
  <c r="E11" i="1" s="1"/>
  <c r="D10" i="1"/>
  <c r="D11" i="1" s="1"/>
  <c r="I9" i="1"/>
  <c r="F9" i="1"/>
  <c r="C9" i="1"/>
  <c r="G9" i="1"/>
  <c r="E9" i="1"/>
  <c r="D9" i="1"/>
  <c r="H36" i="1" l="1"/>
  <c r="C36" i="1"/>
  <c r="E36" i="1"/>
  <c r="G36" i="1"/>
  <c r="F36" i="1"/>
  <c r="I36" i="1"/>
  <c r="D36" i="1"/>
</calcChain>
</file>

<file path=xl/sharedStrings.xml><?xml version="1.0" encoding="utf-8"?>
<sst xmlns="http://schemas.openxmlformats.org/spreadsheetml/2006/main" count="63" uniqueCount="26">
  <si>
    <t>Number of mouse</t>
  </si>
  <si>
    <t>Group</t>
    <phoneticPr fontId="2" type="noConversion"/>
  </si>
  <si>
    <t>Tg HFHSD</t>
    <phoneticPr fontId="2" type="noConversion"/>
  </si>
  <si>
    <t>Average</t>
    <phoneticPr fontId="2" type="noConversion"/>
  </si>
  <si>
    <t>SDV</t>
    <phoneticPr fontId="2" type="noConversion"/>
  </si>
  <si>
    <t>SEM</t>
    <phoneticPr fontId="2" type="noConversion"/>
  </si>
  <si>
    <t>T-test(TgHFHSD vs NcHFHSD)</t>
    <phoneticPr fontId="2" type="noConversion"/>
  </si>
  <si>
    <t>T-test(TgControlD vs NcControlD)</t>
    <phoneticPr fontId="2" type="noConversion"/>
  </si>
  <si>
    <t>Nc ControlD</t>
    <phoneticPr fontId="2" type="noConversion"/>
  </si>
  <si>
    <t>Serological parameters of mouse models related to pre-diabetes</t>
    <phoneticPr fontId="2" type="noConversion"/>
  </si>
  <si>
    <t>HDL-C</t>
  </si>
  <si>
    <t>LDL-C</t>
  </si>
  <si>
    <t>TG</t>
  </si>
  <si>
    <t>GLU</t>
  </si>
  <si>
    <t>C-P</t>
  </si>
  <si>
    <t>Nc HFHSD</t>
    <phoneticPr fontId="2" type="noConversion"/>
  </si>
  <si>
    <t>Tg ControlD</t>
    <phoneticPr fontId="2" type="noConversion"/>
  </si>
  <si>
    <t>ng/ml</t>
    <phoneticPr fontId="2" type="noConversion"/>
  </si>
  <si>
    <t>mmol/l</t>
    <phoneticPr fontId="2" type="noConversion"/>
  </si>
  <si>
    <t xml:space="preserve">INS </t>
    <phoneticPr fontId="2" type="noConversion"/>
  </si>
  <si>
    <t>uIU/ml</t>
    <phoneticPr fontId="2" type="noConversion"/>
  </si>
  <si>
    <t>mmol/L</t>
    <phoneticPr fontId="2" type="noConversion"/>
  </si>
  <si>
    <t>mmoI/L</t>
    <phoneticPr fontId="2" type="noConversion"/>
  </si>
  <si>
    <t>mmoI/L</t>
    <phoneticPr fontId="2" type="noConversion"/>
  </si>
  <si>
    <t>COR</t>
    <phoneticPr fontId="2" type="noConversion"/>
  </si>
  <si>
    <t>n/a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</si>
</sst>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_ "/>
  </numFmts>
  <fonts count="7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177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J9" sqref="J9"/>
    </sheetView>
  </sheetViews>
  <sheetFormatPr defaultRowHeight="14"/>
  <cols>
    <col min="1" max="1" width="13.54296875" bestFit="1" customWidth="1"/>
    <col min="2" max="2" width="18.26953125" bestFit="1" customWidth="1"/>
    <col min="3" max="3" width="18.26953125" customWidth="1"/>
    <col min="4" max="4" width="17.08984375" bestFit="1" customWidth="1"/>
    <col min="5" max="6" width="14.7265625" bestFit="1" customWidth="1"/>
    <col min="7" max="7" width="15.90625" bestFit="1" customWidth="1"/>
    <col min="8" max="8" width="11.1796875" bestFit="1" customWidth="1"/>
    <col min="9" max="9" width="8.90625" bestFit="1" customWidth="1"/>
  </cols>
  <sheetData>
    <row r="1" spans="1:9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>
      <c r="C2" s="2" t="s">
        <v>13</v>
      </c>
      <c r="D2" s="2" t="s">
        <v>10</v>
      </c>
      <c r="E2" s="2" t="s">
        <v>11</v>
      </c>
      <c r="F2" s="2" t="s">
        <v>24</v>
      </c>
      <c r="G2" s="2" t="s">
        <v>12</v>
      </c>
      <c r="H2" s="2" t="s">
        <v>19</v>
      </c>
      <c r="I2" s="2" t="s">
        <v>14</v>
      </c>
    </row>
    <row r="3" spans="1:9">
      <c r="A3" s="1" t="s">
        <v>1</v>
      </c>
      <c r="B3" s="1" t="s">
        <v>0</v>
      </c>
      <c r="C3" s="2" t="s">
        <v>21</v>
      </c>
      <c r="D3" s="2" t="s">
        <v>23</v>
      </c>
      <c r="E3" s="2" t="s">
        <v>23</v>
      </c>
      <c r="F3" s="2" t="s">
        <v>17</v>
      </c>
      <c r="G3" s="2" t="s">
        <v>22</v>
      </c>
      <c r="H3" s="2" t="s">
        <v>20</v>
      </c>
      <c r="I3" s="2" t="s">
        <v>18</v>
      </c>
    </row>
    <row r="4" spans="1:9">
      <c r="A4" s="21" t="s">
        <v>2</v>
      </c>
      <c r="B4" s="1">
        <v>2</v>
      </c>
      <c r="C4" s="3">
        <v>6.58</v>
      </c>
      <c r="D4" s="3">
        <v>1.58</v>
      </c>
      <c r="E4" s="3">
        <v>0.56999999999999995</v>
      </c>
      <c r="F4" s="7">
        <v>10.36</v>
      </c>
      <c r="G4" s="3">
        <v>0.16</v>
      </c>
      <c r="H4" s="19">
        <v>22.68</v>
      </c>
      <c r="I4" s="4">
        <v>1.24</v>
      </c>
    </row>
    <row r="5" spans="1:9">
      <c r="A5" s="21"/>
      <c r="B5" s="1">
        <v>9</v>
      </c>
      <c r="C5" s="3">
        <v>1.47</v>
      </c>
      <c r="D5" s="3">
        <v>0.52</v>
      </c>
      <c r="E5" s="3">
        <v>0.44</v>
      </c>
      <c r="F5" s="7">
        <v>24</v>
      </c>
      <c r="G5" s="3">
        <v>1.92</v>
      </c>
      <c r="H5" s="19">
        <v>19.86</v>
      </c>
      <c r="I5" s="4">
        <v>1.1100000000000001</v>
      </c>
    </row>
    <row r="6" spans="1:9">
      <c r="A6" s="21"/>
      <c r="B6" s="1">
        <v>15</v>
      </c>
      <c r="C6" s="3">
        <v>7.23</v>
      </c>
      <c r="D6" s="3">
        <v>1.73</v>
      </c>
      <c r="E6" s="3">
        <v>0.36</v>
      </c>
      <c r="F6" s="7">
        <v>9.15</v>
      </c>
      <c r="G6" s="3">
        <v>0.13</v>
      </c>
      <c r="H6" s="19">
        <v>5.24</v>
      </c>
      <c r="I6" s="4">
        <v>0.48</v>
      </c>
    </row>
    <row r="7" spans="1:9">
      <c r="A7" s="21"/>
      <c r="B7" s="1">
        <v>18</v>
      </c>
      <c r="C7" s="5">
        <v>8.8800000000000008</v>
      </c>
      <c r="D7" s="5">
        <v>1.92</v>
      </c>
      <c r="E7" s="5">
        <v>0.47</v>
      </c>
      <c r="F7" s="7">
        <v>3.71</v>
      </c>
      <c r="G7" s="5">
        <v>0.14000000000000001</v>
      </c>
      <c r="H7" s="19">
        <v>13.7</v>
      </c>
      <c r="I7" s="6">
        <v>0.69</v>
      </c>
    </row>
    <row r="8" spans="1:9">
      <c r="A8" s="21"/>
      <c r="B8" s="1">
        <v>56</v>
      </c>
      <c r="C8" s="5">
        <v>4.9000000000000004</v>
      </c>
      <c r="D8" s="5">
        <v>1.71</v>
      </c>
      <c r="E8" s="5">
        <v>0.22</v>
      </c>
      <c r="F8" s="7">
        <v>8.85</v>
      </c>
      <c r="G8" s="5">
        <v>0.26</v>
      </c>
      <c r="H8" s="19">
        <v>34.9</v>
      </c>
      <c r="I8" s="6">
        <v>0.53</v>
      </c>
    </row>
    <row r="9" spans="1:9">
      <c r="A9" s="24" t="s">
        <v>3</v>
      </c>
      <c r="B9" s="24"/>
      <c r="C9" s="7">
        <f>AVERAGE(C4:C8)</f>
        <v>5.8120000000000003</v>
      </c>
      <c r="D9" s="7">
        <f>AVERAGE(D4:D8)</f>
        <v>1.492</v>
      </c>
      <c r="E9" s="7">
        <f t="shared" ref="E9:I9" si="0">AVERAGE(E4:E8)</f>
        <v>0.41200000000000003</v>
      </c>
      <c r="F9" s="7">
        <f>AVERAGE(F4:F8)</f>
        <v>11.214</v>
      </c>
      <c r="G9" s="7">
        <f>AVERAGE(G4:G8)</f>
        <v>0.52200000000000002</v>
      </c>
      <c r="H9" s="7">
        <f t="shared" ref="H9" si="1">AVERAGE(H4:H8)</f>
        <v>19.276</v>
      </c>
      <c r="I9" s="7">
        <f t="shared" si="0"/>
        <v>0.80999999999999994</v>
      </c>
    </row>
    <row r="10" spans="1:9">
      <c r="A10" s="24" t="s">
        <v>4</v>
      </c>
      <c r="B10" s="24"/>
      <c r="C10" s="7">
        <f>STDEV(C4:C8)</f>
        <v>2.8150435165375329</v>
      </c>
      <c r="D10" s="7">
        <f>STDEV(D4:D8)</f>
        <v>0.5567494948358731</v>
      </c>
      <c r="E10" s="7">
        <f t="shared" ref="E10:I10" si="2">STDEV(E4:E8)</f>
        <v>0.13103434664239752</v>
      </c>
      <c r="F10" s="7">
        <f>STDEV(F4:F8)</f>
        <v>7.5889676504778949</v>
      </c>
      <c r="G10" s="7">
        <f>STDEV(G4:G8)</f>
        <v>0.78321133801803444</v>
      </c>
      <c r="H10" s="7">
        <f t="shared" ref="H10" si="3">STDEV(H4:H8)</f>
        <v>11.001576250701538</v>
      </c>
      <c r="I10" s="7">
        <f t="shared" si="2"/>
        <v>0.34518111188186412</v>
      </c>
    </row>
    <row r="11" spans="1:9">
      <c r="A11" s="24" t="s">
        <v>5</v>
      </c>
      <c r="B11" s="24"/>
      <c r="C11" s="7">
        <f>C10/SQRT(5)</f>
        <v>1.2589257325195953</v>
      </c>
      <c r="D11" s="7">
        <f>D10/SQRT(5)</f>
        <v>0.24898594337833607</v>
      </c>
      <c r="E11" s="7">
        <f>E10/SQRT(5)</f>
        <v>5.860034129593443E-2</v>
      </c>
      <c r="F11" s="7">
        <f>F10/SQRT(5)</f>
        <v>3.3938895091030874</v>
      </c>
      <c r="G11" s="7">
        <f>G10/SQRT(5)</f>
        <v>0.35026275851137806</v>
      </c>
      <c r="H11" s="7">
        <f t="shared" ref="H11" si="4">H10/SQRT(5)</f>
        <v>4.9200544712431808</v>
      </c>
      <c r="I11" s="7">
        <f t="shared" ref="I11" si="5">I10/SQRT(5)</f>
        <v>0.15436968614336169</v>
      </c>
    </row>
    <row r="12" spans="1:9">
      <c r="A12" s="16"/>
      <c r="B12" s="16"/>
      <c r="C12" s="7"/>
      <c r="D12" s="7"/>
      <c r="E12" s="7"/>
      <c r="F12" s="7"/>
      <c r="G12" s="7"/>
      <c r="H12" s="7"/>
      <c r="I12" s="7"/>
    </row>
    <row r="13" spans="1:9">
      <c r="A13" s="24" t="s">
        <v>6</v>
      </c>
      <c r="B13" s="24"/>
      <c r="C13" s="8">
        <f t="shared" ref="C13:I13" si="6">_xlfn.T.TEST(C4:C8,C16:C18,1,2)</f>
        <v>8.5059296931541101E-2</v>
      </c>
      <c r="D13" s="8">
        <f t="shared" si="6"/>
        <v>5.7990951206509884E-2</v>
      </c>
      <c r="E13" s="8">
        <f t="shared" si="6"/>
        <v>9.3495850315685303E-2</v>
      </c>
      <c r="F13" s="8">
        <f t="shared" si="6"/>
        <v>0.45333443701447906</v>
      </c>
      <c r="G13" s="8">
        <f t="shared" si="6"/>
        <v>0.21139583617520327</v>
      </c>
      <c r="H13" s="8">
        <f t="shared" si="6"/>
        <v>0.20714691364090909</v>
      </c>
      <c r="I13" s="8">
        <f t="shared" si="6"/>
        <v>0.16208907248493878</v>
      </c>
    </row>
    <row r="14" spans="1:9">
      <c r="A14" s="9"/>
      <c r="B14" s="9"/>
      <c r="C14" s="9"/>
      <c r="D14" s="9"/>
      <c r="E14" s="9"/>
      <c r="F14" s="9"/>
      <c r="G14" s="9"/>
      <c r="I14" s="10"/>
    </row>
    <row r="15" spans="1:9">
      <c r="A15" s="1" t="s">
        <v>1</v>
      </c>
      <c r="B15" s="1" t="s">
        <v>0</v>
      </c>
      <c r="C15" s="2" t="s">
        <v>13</v>
      </c>
      <c r="D15" s="2" t="s">
        <v>10</v>
      </c>
      <c r="E15" s="2" t="s">
        <v>11</v>
      </c>
      <c r="F15" s="2" t="s">
        <v>24</v>
      </c>
      <c r="G15" s="2" t="s">
        <v>12</v>
      </c>
      <c r="H15" s="2" t="s">
        <v>19</v>
      </c>
      <c r="I15" s="2" t="s">
        <v>14</v>
      </c>
    </row>
    <row r="16" spans="1:9">
      <c r="A16" s="21" t="s">
        <v>15</v>
      </c>
      <c r="B16" s="1">
        <v>1</v>
      </c>
      <c r="C16" s="5">
        <v>2.83</v>
      </c>
      <c r="D16" s="5">
        <v>2.3199999999999998</v>
      </c>
      <c r="E16" s="5">
        <v>0.55000000000000004</v>
      </c>
      <c r="F16" s="5">
        <v>9.5</v>
      </c>
      <c r="G16" s="5">
        <v>0.17</v>
      </c>
      <c r="H16" s="19">
        <v>12.06</v>
      </c>
      <c r="I16" s="6">
        <v>0.69</v>
      </c>
    </row>
    <row r="17" spans="1:9">
      <c r="A17" s="21"/>
      <c r="B17" s="1">
        <v>3</v>
      </c>
      <c r="C17" s="5">
        <v>2.0099999999999998</v>
      </c>
      <c r="D17" s="5">
        <v>2.0099999999999998</v>
      </c>
      <c r="E17" s="5">
        <v>0.81</v>
      </c>
      <c r="F17" s="5">
        <v>15.43</v>
      </c>
      <c r="G17" s="5">
        <v>0.11</v>
      </c>
      <c r="H17" s="19">
        <v>14.63</v>
      </c>
      <c r="I17" s="6">
        <v>0.72</v>
      </c>
    </row>
    <row r="18" spans="1:9">
      <c r="A18" s="21"/>
      <c r="B18" s="1">
        <v>5</v>
      </c>
      <c r="C18" s="5" t="s">
        <v>25</v>
      </c>
      <c r="D18" s="5">
        <v>2.02</v>
      </c>
      <c r="E18" s="5">
        <v>0.4</v>
      </c>
      <c r="F18" s="5">
        <v>6.92</v>
      </c>
      <c r="G18" s="5">
        <v>0.08</v>
      </c>
      <c r="H18" s="19">
        <v>13.82</v>
      </c>
      <c r="I18" s="6">
        <v>2.77</v>
      </c>
    </row>
    <row r="19" spans="1:9">
      <c r="A19" s="24" t="s">
        <v>3</v>
      </c>
      <c r="B19" s="24"/>
      <c r="C19" s="7">
        <f t="shared" ref="C19:I19" si="7">AVERAGE(C16:C18)</f>
        <v>2.42</v>
      </c>
      <c r="D19" s="7">
        <f t="shared" si="7"/>
        <v>2.1166666666666667</v>
      </c>
      <c r="E19" s="7">
        <f t="shared" si="7"/>
        <v>0.58666666666666678</v>
      </c>
      <c r="F19" s="7">
        <f t="shared" si="7"/>
        <v>10.616666666666667</v>
      </c>
      <c r="G19" s="7">
        <f t="shared" si="7"/>
        <v>0.12000000000000001</v>
      </c>
      <c r="H19" s="7">
        <f t="shared" si="7"/>
        <v>13.503333333333336</v>
      </c>
      <c r="I19" s="7">
        <f t="shared" si="7"/>
        <v>1.3933333333333333</v>
      </c>
    </row>
    <row r="20" spans="1:9">
      <c r="A20" s="24" t="s">
        <v>4</v>
      </c>
      <c r="B20" s="24"/>
      <c r="C20" s="7">
        <f t="shared" ref="C20:I20" si="8">STDEV(C16:C18)</f>
        <v>0.5798275605729688</v>
      </c>
      <c r="D20" s="7">
        <f t="shared" si="8"/>
        <v>0.1761628034896508</v>
      </c>
      <c r="E20" s="7">
        <f t="shared" si="8"/>
        <v>0.20744477176668821</v>
      </c>
      <c r="F20" s="7">
        <f t="shared" si="8"/>
        <v>4.3635115828118645</v>
      </c>
      <c r="G20" s="7">
        <f t="shared" si="8"/>
        <v>4.5825756949558413E-2</v>
      </c>
      <c r="H20" s="7">
        <f t="shared" si="8"/>
        <v>1.3139381010281015</v>
      </c>
      <c r="I20" s="7">
        <f t="shared" si="8"/>
        <v>1.1923226632641577</v>
      </c>
    </row>
    <row r="21" spans="1:9">
      <c r="A21" s="24" t="s">
        <v>5</v>
      </c>
      <c r="B21" s="24"/>
      <c r="C21" s="7">
        <f>C20/SQRT(2)</f>
        <v>0.40999999999999986</v>
      </c>
      <c r="D21" s="7">
        <f>D20/SQRT(3)</f>
        <v>0.10170764201594903</v>
      </c>
      <c r="E21" s="7">
        <f t="shared" ref="E21:I21" si="9">E20/SQRT(3)</f>
        <v>0.11976829482147792</v>
      </c>
      <c r="F21" s="7">
        <f>F20/SQRT(3)</f>
        <v>2.5192745869484803</v>
      </c>
      <c r="G21" s="7">
        <f>G20/SQRT(3)</f>
        <v>2.6457513110645915E-2</v>
      </c>
      <c r="H21" s="7">
        <f>H20/SQRT(3)</f>
        <v>0.75860251632708009</v>
      </c>
      <c r="I21" s="7">
        <f t="shared" si="9"/>
        <v>0.68838781059645304</v>
      </c>
    </row>
    <row r="24" spans="1:9">
      <c r="A24" s="9"/>
      <c r="B24" s="9"/>
      <c r="C24" s="11"/>
      <c r="D24" s="11"/>
      <c r="E24" s="11"/>
      <c r="F24" s="11"/>
      <c r="G24" s="11"/>
      <c r="I24" s="11"/>
    </row>
    <row r="25" spans="1:9">
      <c r="A25" s="1" t="s">
        <v>1</v>
      </c>
      <c r="B25" s="1" t="s">
        <v>0</v>
      </c>
      <c r="C25" s="2" t="s">
        <v>13</v>
      </c>
      <c r="D25" s="2" t="s">
        <v>10</v>
      </c>
      <c r="E25" s="2" t="s">
        <v>11</v>
      </c>
      <c r="F25" s="2" t="s">
        <v>24</v>
      </c>
      <c r="G25" s="2" t="s">
        <v>12</v>
      </c>
      <c r="H25" s="2" t="s">
        <v>19</v>
      </c>
      <c r="I25" s="2" t="s">
        <v>14</v>
      </c>
    </row>
    <row r="26" spans="1:9">
      <c r="A26" s="21" t="s">
        <v>16</v>
      </c>
      <c r="B26" s="1">
        <v>6</v>
      </c>
      <c r="C26" s="13">
        <v>3.38</v>
      </c>
      <c r="D26" s="12">
        <v>1.65</v>
      </c>
      <c r="E26" s="13">
        <v>0.22</v>
      </c>
      <c r="F26" s="13">
        <v>21.56</v>
      </c>
      <c r="G26" s="13">
        <v>0.28000000000000003</v>
      </c>
      <c r="H26" s="19">
        <v>13.4</v>
      </c>
      <c r="I26" s="14">
        <v>0.59</v>
      </c>
    </row>
    <row r="27" spans="1:9">
      <c r="A27" s="21"/>
      <c r="B27" s="1">
        <v>12</v>
      </c>
      <c r="C27" s="13">
        <v>6.26</v>
      </c>
      <c r="D27" s="12">
        <v>1.87</v>
      </c>
      <c r="E27" s="13">
        <v>0.75</v>
      </c>
      <c r="F27" s="13">
        <v>12.61</v>
      </c>
      <c r="G27" s="13">
        <v>0.22</v>
      </c>
      <c r="H27" s="19">
        <v>7.88</v>
      </c>
      <c r="I27" s="14">
        <v>1.1200000000000001</v>
      </c>
    </row>
    <row r="28" spans="1:9">
      <c r="A28" s="21"/>
      <c r="B28" s="1">
        <v>16</v>
      </c>
      <c r="C28" s="13">
        <v>3.86</v>
      </c>
      <c r="D28" s="12">
        <v>1.54</v>
      </c>
      <c r="E28" s="13">
        <v>1.18</v>
      </c>
      <c r="F28" s="13">
        <v>3.3</v>
      </c>
      <c r="G28" s="13">
        <v>0.09</v>
      </c>
      <c r="H28" s="19">
        <v>18.309999999999999</v>
      </c>
      <c r="I28" s="14">
        <v>0.68</v>
      </c>
    </row>
    <row r="29" spans="1:9">
      <c r="A29" s="21"/>
      <c r="B29" s="1">
        <v>27</v>
      </c>
      <c r="C29" s="13">
        <v>5.92</v>
      </c>
      <c r="D29" s="12">
        <v>1.79</v>
      </c>
      <c r="E29" s="13">
        <v>1.32</v>
      </c>
      <c r="F29" s="13">
        <v>8.41</v>
      </c>
      <c r="G29" s="13">
        <v>0.05</v>
      </c>
      <c r="H29" s="19">
        <v>15.12</v>
      </c>
      <c r="I29" s="14">
        <v>0.59</v>
      </c>
    </row>
    <row r="30" spans="1:9">
      <c r="A30" s="21"/>
      <c r="B30" s="1">
        <v>58</v>
      </c>
      <c r="C30" s="13">
        <v>7.59</v>
      </c>
      <c r="D30" s="12">
        <v>1.38</v>
      </c>
      <c r="E30" s="13">
        <v>0.13</v>
      </c>
      <c r="F30" s="13">
        <v>14.45</v>
      </c>
      <c r="G30" s="13">
        <v>0.23</v>
      </c>
      <c r="H30" s="19">
        <v>9.7100000000000009</v>
      </c>
      <c r="I30" s="14">
        <v>0.57999999999999996</v>
      </c>
    </row>
    <row r="31" spans="1:9">
      <c r="A31" s="24" t="s">
        <v>3</v>
      </c>
      <c r="B31" s="24"/>
      <c r="C31" s="12">
        <f t="shared" ref="C31:I31" si="10">AVERAGE(C26:C30)</f>
        <v>5.4020000000000001</v>
      </c>
      <c r="D31" s="12">
        <f t="shared" si="10"/>
        <v>1.6460000000000001</v>
      </c>
      <c r="E31" s="12">
        <f t="shared" si="10"/>
        <v>0.72</v>
      </c>
      <c r="F31" s="12">
        <f t="shared" si="10"/>
        <v>12.065999999999999</v>
      </c>
      <c r="G31" s="12">
        <f t="shared" si="10"/>
        <v>0.17399999999999999</v>
      </c>
      <c r="H31" s="12">
        <f t="shared" si="10"/>
        <v>12.884</v>
      </c>
      <c r="I31" s="12">
        <f t="shared" si="10"/>
        <v>0.71199999999999997</v>
      </c>
    </row>
    <row r="32" spans="1:9">
      <c r="A32" s="24" t="s">
        <v>4</v>
      </c>
      <c r="B32" s="24"/>
      <c r="C32" s="12">
        <f t="shared" ref="C32:I32" si="11">STDEV(C26:C30)</f>
        <v>1.7505770477188356</v>
      </c>
      <c r="D32" s="12">
        <f t="shared" si="11"/>
        <v>0.19552493447128422</v>
      </c>
      <c r="E32" s="12">
        <f t="shared" si="11"/>
        <v>0.54097134859435969</v>
      </c>
      <c r="F32" s="12">
        <f t="shared" si="11"/>
        <v>6.8250369962367241</v>
      </c>
      <c r="G32" s="12">
        <f t="shared" si="11"/>
        <v>9.8640762365261564E-2</v>
      </c>
      <c r="H32" s="12">
        <f t="shared" si="11"/>
        <v>4.1779696025701263</v>
      </c>
      <c r="I32" s="12">
        <f t="shared" si="11"/>
        <v>0.23166786570433112</v>
      </c>
    </row>
    <row r="33" spans="1:9">
      <c r="A33" s="24" t="s">
        <v>5</v>
      </c>
      <c r="B33" s="24"/>
      <c r="C33" s="12">
        <f>C32/SQRT(5)</f>
        <v>0.78288185571004187</v>
      </c>
      <c r="D33" s="12">
        <f>D32/SQRT(5)</f>
        <v>8.7441408954796684E-2</v>
      </c>
      <c r="E33" s="12">
        <f t="shared" ref="E33:I33" si="12">E32/SQRT(5)</f>
        <v>0.2419297418673447</v>
      </c>
      <c r="F33" s="12">
        <f>F32/SQRT(5)</f>
        <v>3.0522493345072581</v>
      </c>
      <c r="G33" s="12">
        <f>G32/SQRT(5)</f>
        <v>4.4113490000225554E-2</v>
      </c>
      <c r="H33" s="12">
        <f>H32/SQRT(5)</f>
        <v>1.8684448078549163</v>
      </c>
      <c r="I33" s="12">
        <f t="shared" si="12"/>
        <v>0.10360501918343532</v>
      </c>
    </row>
    <row r="34" spans="1:9">
      <c r="A34" s="16"/>
      <c r="B34" s="16"/>
      <c r="C34" s="12"/>
      <c r="D34" s="12"/>
      <c r="E34" s="12"/>
      <c r="F34" s="12"/>
      <c r="G34" s="12"/>
      <c r="H34" s="12"/>
      <c r="I34" s="12"/>
    </row>
    <row r="35" spans="1:9">
      <c r="A35" s="21" t="s">
        <v>7</v>
      </c>
      <c r="B35" s="21"/>
      <c r="C35" s="22">
        <f t="shared" ref="C35:I35" si="13">_xlfn.T.TEST(C26:C30,C39:C41,1,2)</f>
        <v>6.9958188528862528E-2</v>
      </c>
      <c r="D35" s="22">
        <f t="shared" si="13"/>
        <v>3.0245840668843326E-3</v>
      </c>
      <c r="E35" s="22">
        <f t="shared" si="13"/>
        <v>0.25765362210190595</v>
      </c>
      <c r="F35" s="22">
        <f t="shared" si="13"/>
        <v>6.5878305920659505E-2</v>
      </c>
      <c r="G35" s="22">
        <f t="shared" si="13"/>
        <v>8.6377225838675978E-2</v>
      </c>
      <c r="H35" s="22">
        <f t="shared" si="13"/>
        <v>3.2080683664818969E-2</v>
      </c>
      <c r="I35" s="22">
        <f t="shared" si="13"/>
        <v>0.41820571160130748</v>
      </c>
    </row>
    <row r="36" spans="1:9">
      <c r="A36" s="21"/>
      <c r="B36" s="21"/>
      <c r="C36" s="22">
        <f>_xlfn.T.TEST(C17:C19,C39:C44,1,2)</f>
        <v>0.4399950653517643</v>
      </c>
      <c r="D36" s="22">
        <f>_xlfn.T.TEST(D17:D19,D39:D44,1,2)</f>
        <v>0.19242281457966515</v>
      </c>
      <c r="E36" s="22">
        <f t="shared" ref="E36:I36" si="14">_xlfn.T.TEST(E17:E19,E39:E44,1,2)</f>
        <v>8.0204642554176142E-2</v>
      </c>
      <c r="F36" s="22">
        <f>_xlfn.T.TEST(F17:F19,F39:F44,1,2)</f>
        <v>5.0419117979924833E-3</v>
      </c>
      <c r="G36" s="22">
        <f>_xlfn.T.TEST(G17:G19,G39:G44,1,2)</f>
        <v>5.7793273815021522E-2</v>
      </c>
      <c r="H36" s="22">
        <f>_xlfn.T.TEST(H17:H19,H39:H44,1,2)</f>
        <v>0.40074236854954615</v>
      </c>
      <c r="I36" s="22">
        <f t="shared" si="14"/>
        <v>2.2312667111767583E-2</v>
      </c>
    </row>
    <row r="37" spans="1:9">
      <c r="A37" s="15"/>
      <c r="B37" s="15"/>
      <c r="C37" s="17"/>
      <c r="D37" s="17"/>
      <c r="E37" s="17"/>
      <c r="F37" s="17"/>
      <c r="G37" s="17"/>
      <c r="H37" s="17"/>
      <c r="I37" s="17"/>
    </row>
    <row r="38" spans="1:9">
      <c r="A38" s="1" t="s">
        <v>1</v>
      </c>
      <c r="B38" s="1" t="s">
        <v>0</v>
      </c>
      <c r="C38" s="2" t="s">
        <v>13</v>
      </c>
      <c r="D38" s="2" t="s">
        <v>10</v>
      </c>
      <c r="E38" s="2" t="s">
        <v>11</v>
      </c>
      <c r="F38" s="2" t="s">
        <v>24</v>
      </c>
      <c r="G38" s="2" t="s">
        <v>12</v>
      </c>
      <c r="H38" s="2" t="s">
        <v>19</v>
      </c>
      <c r="I38" s="2" t="s">
        <v>14</v>
      </c>
    </row>
    <row r="39" spans="1:9">
      <c r="A39" s="21" t="s">
        <v>8</v>
      </c>
      <c r="B39" s="1">
        <v>20</v>
      </c>
      <c r="C39" s="13">
        <v>0.11</v>
      </c>
      <c r="D39" s="12">
        <v>2.15</v>
      </c>
      <c r="E39" s="13">
        <v>0.54</v>
      </c>
      <c r="F39" s="13">
        <v>2.08</v>
      </c>
      <c r="G39" s="13">
        <v>0.09</v>
      </c>
      <c r="H39" s="18">
        <v>17.940000000000001</v>
      </c>
      <c r="I39" s="14">
        <v>0.97</v>
      </c>
    </row>
    <row r="40" spans="1:9">
      <c r="A40" s="21"/>
      <c r="B40" s="1">
        <v>21</v>
      </c>
      <c r="C40" s="13">
        <v>0.63</v>
      </c>
      <c r="D40" s="12">
        <v>2.0699999999999998</v>
      </c>
      <c r="E40" s="13">
        <v>0.45</v>
      </c>
      <c r="F40" s="13">
        <v>6.69</v>
      </c>
      <c r="G40" s="13">
        <v>0.11</v>
      </c>
      <c r="H40" s="18">
        <v>18.600000000000001</v>
      </c>
      <c r="I40" s="14">
        <v>0.61</v>
      </c>
    </row>
    <row r="41" spans="1:9">
      <c r="A41" s="21"/>
      <c r="B41" s="1">
        <v>22</v>
      </c>
      <c r="C41" s="13">
        <v>6.33</v>
      </c>
      <c r="D41" s="12">
        <v>2.2200000000000002</v>
      </c>
      <c r="E41" s="13">
        <v>0.5</v>
      </c>
      <c r="F41" s="13">
        <v>5.49</v>
      </c>
      <c r="G41" s="13">
        <v>0.04</v>
      </c>
      <c r="H41" s="18">
        <v>19.12</v>
      </c>
      <c r="I41" s="14">
        <v>0.66</v>
      </c>
    </row>
    <row r="42" spans="1:9">
      <c r="A42" s="24" t="s">
        <v>3</v>
      </c>
      <c r="B42" s="24"/>
      <c r="C42" s="12">
        <f>AVERAGE(C39:C41)</f>
        <v>2.3566666666666669</v>
      </c>
      <c r="D42" s="12">
        <f>AVERAGE(D39:D41)</f>
        <v>2.1466666666666665</v>
      </c>
      <c r="E42" s="12">
        <f t="shared" ref="E42:I42" si="15">AVERAGE(E39:E41)</f>
        <v>0.49666666666666665</v>
      </c>
      <c r="F42" s="12">
        <f>AVERAGE(F39:F41)</f>
        <v>4.753333333333333</v>
      </c>
      <c r="G42" s="12">
        <f>AVERAGE(G39:G41)</f>
        <v>0.08</v>
      </c>
      <c r="H42" s="12">
        <f t="shared" ref="H42" si="16">AVERAGE(H39:H41)</f>
        <v>18.553333333333338</v>
      </c>
      <c r="I42" s="12">
        <f t="shared" si="15"/>
        <v>0.7466666666666667</v>
      </c>
    </row>
    <row r="43" spans="1:9">
      <c r="A43" s="24" t="s">
        <v>4</v>
      </c>
      <c r="B43" s="24"/>
      <c r="C43" s="12">
        <f>STDEV(C39:C41)</f>
        <v>3.4508163285421802</v>
      </c>
      <c r="D43" s="12">
        <f>STDEV(D39:D41)</f>
        <v>7.5055534994651521E-2</v>
      </c>
      <c r="E43" s="12">
        <f t="shared" ref="E43:I43" si="17">STDEV(E39:E41)</f>
        <v>4.5092497528228949E-2</v>
      </c>
      <c r="F43" s="12">
        <f>STDEV(F39:F41)</f>
        <v>2.391659117293544</v>
      </c>
      <c r="G43" s="12">
        <f>STDEV(G39:G41)</f>
        <v>3.6055512754639855E-2</v>
      </c>
      <c r="H43" s="12">
        <f t="shared" ref="H43" si="18">STDEV(H39:H41)</f>
        <v>0.5913825608972022</v>
      </c>
      <c r="I43" s="12">
        <f t="shared" si="17"/>
        <v>0.1950213663508005</v>
      </c>
    </row>
    <row r="44" spans="1:9">
      <c r="A44" s="24" t="s">
        <v>5</v>
      </c>
      <c r="B44" s="24"/>
      <c r="C44" s="20">
        <f>C43/SQRT(3)</f>
        <v>1.9923297362077839</v>
      </c>
      <c r="D44" s="20">
        <f>D43/SQRT(3)</f>
        <v>4.3333333333333432E-2</v>
      </c>
      <c r="E44" s="20">
        <f t="shared" ref="E44:I44" si="19">E43/SQRT(3)</f>
        <v>2.6034165586355521E-2</v>
      </c>
      <c r="F44" s="20">
        <f>F43/SQRT(3)</f>
        <v>1.3808250351792504</v>
      </c>
      <c r="G44" s="20">
        <f>G43/SQRT(3)</f>
        <v>2.0816659994661306E-2</v>
      </c>
      <c r="H44" s="20">
        <f>H43/SQRT(3)</f>
        <v>0.34143488072804995</v>
      </c>
      <c r="I44" s="20">
        <f t="shared" si="19"/>
        <v>0.11259563836036331</v>
      </c>
    </row>
    <row r="45" spans="1:9">
      <c r="D45" s="11"/>
      <c r="E45" s="11"/>
      <c r="F45" s="11"/>
      <c r="G45" s="11"/>
      <c r="H45" s="11"/>
      <c r="I45" s="11"/>
    </row>
  </sheetData>
  <mergeCells count="26">
    <mergeCell ref="G35:G36"/>
    <mergeCell ref="C35:C36"/>
    <mergeCell ref="F35:F36"/>
    <mergeCell ref="I35:I36"/>
    <mergeCell ref="A16:A18"/>
    <mergeCell ref="A19:B19"/>
    <mergeCell ref="A20:B20"/>
    <mergeCell ref="A21:B21"/>
    <mergeCell ref="A35:B36"/>
    <mergeCell ref="D35:D36"/>
    <mergeCell ref="A4:A8"/>
    <mergeCell ref="H35:H36"/>
    <mergeCell ref="A1:I1"/>
    <mergeCell ref="A44:B44"/>
    <mergeCell ref="A26:A30"/>
    <mergeCell ref="A13:B13"/>
    <mergeCell ref="A11:B11"/>
    <mergeCell ref="A10:B10"/>
    <mergeCell ref="A9:B9"/>
    <mergeCell ref="A31:B31"/>
    <mergeCell ref="A32:B32"/>
    <mergeCell ref="A33:B33"/>
    <mergeCell ref="A39:A41"/>
    <mergeCell ref="A42:B42"/>
    <mergeCell ref="A43:B43"/>
    <mergeCell ref="E35:E3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2017-11-16T11:02:52Z</dcterms:modified>
</cp:coreProperties>
</file>