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95" windowHeight="7530"/>
  </bookViews>
  <sheets>
    <sheet name="All Data Fluorescence Intensity" sheetId="19" r:id="rId1"/>
  </sheets>
  <calcPr calcId="152511"/>
</workbook>
</file>

<file path=xl/calcChain.xml><?xml version="1.0" encoding="utf-8"?>
<calcChain xmlns="http://schemas.openxmlformats.org/spreadsheetml/2006/main">
  <c r="L78" i="19" l="1"/>
  <c r="M78" i="19"/>
  <c r="N78" i="19"/>
  <c r="O78" i="19"/>
  <c r="P78" i="19"/>
  <c r="Q78" i="19"/>
  <c r="L79" i="19"/>
  <c r="M79" i="19"/>
  <c r="N79" i="19"/>
  <c r="O79" i="19"/>
  <c r="P79" i="19"/>
  <c r="Q79" i="19"/>
  <c r="L80" i="19"/>
  <c r="M80" i="19"/>
  <c r="N80" i="19"/>
  <c r="O80" i="19"/>
  <c r="P80" i="19"/>
  <c r="Q80" i="19"/>
  <c r="L81" i="19"/>
  <c r="M81" i="19"/>
  <c r="N81" i="19"/>
  <c r="O81" i="19"/>
  <c r="P81" i="19"/>
  <c r="Q81" i="19"/>
  <c r="K79" i="19"/>
  <c r="K80" i="19"/>
  <c r="K81" i="19"/>
  <c r="K78" i="19"/>
  <c r="AJ23" i="19" l="1"/>
  <c r="AM23" i="19"/>
  <c r="AN23" i="19"/>
  <c r="AJ25" i="19"/>
  <c r="AM25" i="19"/>
  <c r="AN25" i="19"/>
  <c r="AO25" i="19"/>
  <c r="AI16" i="19"/>
  <c r="AI17" i="19"/>
  <c r="AM9" i="19"/>
  <c r="AM11" i="19"/>
  <c r="AI11" i="19"/>
  <c r="U4" i="19"/>
  <c r="V4" i="19"/>
  <c r="W4" i="19"/>
  <c r="X4" i="19"/>
  <c r="Y4" i="19"/>
  <c r="Z4" i="19"/>
  <c r="U5" i="19"/>
  <c r="V5" i="19"/>
  <c r="W5" i="19"/>
  <c r="X5" i="19"/>
  <c r="Y5" i="19"/>
  <c r="Z5" i="19"/>
  <c r="U6" i="19"/>
  <c r="V6" i="19"/>
  <c r="W6" i="19"/>
  <c r="X6" i="19"/>
  <c r="Y6" i="19"/>
  <c r="Z6" i="19"/>
  <c r="U7" i="19"/>
  <c r="V7" i="19"/>
  <c r="W7" i="19"/>
  <c r="X7" i="19"/>
  <c r="Y7" i="19"/>
  <c r="Z7" i="19"/>
  <c r="U8" i="19"/>
  <c r="V8" i="19"/>
  <c r="W8" i="19"/>
  <c r="X8" i="19"/>
  <c r="Y8" i="19"/>
  <c r="Z8" i="19"/>
  <c r="U9" i="19"/>
  <c r="V9" i="19"/>
  <c r="W9" i="19"/>
  <c r="X9" i="19"/>
  <c r="Y9" i="19"/>
  <c r="Z9" i="19"/>
  <c r="U12" i="19"/>
  <c r="V12" i="19"/>
  <c r="W12" i="19"/>
  <c r="X12" i="19"/>
  <c r="Y12" i="19"/>
  <c r="Z12" i="19"/>
  <c r="U13" i="19"/>
  <c r="AJ15" i="19" s="1"/>
  <c r="V13" i="19"/>
  <c r="W13" i="19"/>
  <c r="X13" i="19"/>
  <c r="AM15" i="19" s="1"/>
  <c r="Y13" i="19"/>
  <c r="AN15" i="19" s="1"/>
  <c r="Z13" i="19"/>
  <c r="U14" i="19"/>
  <c r="AJ16" i="19" s="1"/>
  <c r="V14" i="19"/>
  <c r="AK16" i="19" s="1"/>
  <c r="W14" i="19"/>
  <c r="AL16" i="19" s="1"/>
  <c r="X14" i="19"/>
  <c r="AM16" i="19" s="1"/>
  <c r="Y14" i="19"/>
  <c r="AN16" i="19" s="1"/>
  <c r="Z14" i="19"/>
  <c r="AO16" i="19" s="1"/>
  <c r="U15" i="19"/>
  <c r="AJ17" i="19" s="1"/>
  <c r="V15" i="19"/>
  <c r="W15" i="19"/>
  <c r="X15" i="19"/>
  <c r="AM17" i="19" s="1"/>
  <c r="Y15" i="19"/>
  <c r="AN17" i="19" s="1"/>
  <c r="Z15" i="19"/>
  <c r="U16" i="19"/>
  <c r="AJ18" i="19" s="1"/>
  <c r="V16" i="19"/>
  <c r="AK18" i="19" s="1"/>
  <c r="W16" i="19"/>
  <c r="AL18" i="19" s="1"/>
  <c r="X16" i="19"/>
  <c r="AM18" i="19" s="1"/>
  <c r="Y16" i="19"/>
  <c r="AN18" i="19" s="1"/>
  <c r="Z16" i="19"/>
  <c r="AO18" i="19" s="1"/>
  <c r="U17" i="19"/>
  <c r="AJ19" i="19" s="1"/>
  <c r="V17" i="19"/>
  <c r="W17" i="19"/>
  <c r="X17" i="19"/>
  <c r="AM19" i="19" s="1"/>
  <c r="Y17" i="19"/>
  <c r="AN19" i="19" s="1"/>
  <c r="Z17" i="19"/>
  <c r="U20" i="19"/>
  <c r="V20" i="19"/>
  <c r="W20" i="19"/>
  <c r="X20" i="19"/>
  <c r="Y20" i="19"/>
  <c r="Z20" i="19"/>
  <c r="U21" i="19"/>
  <c r="AJ22" i="19" s="1"/>
  <c r="V21" i="19"/>
  <c r="W21" i="19"/>
  <c r="X21" i="19"/>
  <c r="AM22" i="19" s="1"/>
  <c r="Y21" i="19"/>
  <c r="AN22" i="19" s="1"/>
  <c r="Z21" i="19"/>
  <c r="U22" i="19"/>
  <c r="V22" i="19"/>
  <c r="AK23" i="19" s="1"/>
  <c r="W22" i="19"/>
  <c r="AL23" i="19" s="1"/>
  <c r="X22" i="19"/>
  <c r="Y22" i="19"/>
  <c r="Z22" i="19"/>
  <c r="AO23" i="19" s="1"/>
  <c r="U23" i="19"/>
  <c r="AJ24" i="19" s="1"/>
  <c r="V23" i="19"/>
  <c r="W23" i="19"/>
  <c r="X23" i="19"/>
  <c r="AM24" i="19" s="1"/>
  <c r="Y23" i="19"/>
  <c r="AN24" i="19" s="1"/>
  <c r="Z23" i="19"/>
  <c r="U24" i="19"/>
  <c r="V24" i="19"/>
  <c r="AK25" i="19" s="1"/>
  <c r="W24" i="19"/>
  <c r="AL25" i="19" s="1"/>
  <c r="X24" i="19"/>
  <c r="Y24" i="19"/>
  <c r="Z24" i="19"/>
  <c r="U25" i="19"/>
  <c r="AJ26" i="19" s="1"/>
  <c r="V25" i="19"/>
  <c r="W25" i="19"/>
  <c r="X25" i="19"/>
  <c r="AM26" i="19" s="1"/>
  <c r="Y25" i="19"/>
  <c r="AN26" i="19" s="1"/>
  <c r="Z25" i="19"/>
  <c r="T21" i="19"/>
  <c r="T22" i="19"/>
  <c r="T23" i="19"/>
  <c r="AI24" i="19" s="1"/>
  <c r="T24" i="19"/>
  <c r="T25" i="19"/>
  <c r="T20" i="19"/>
  <c r="AI22" i="19" s="1"/>
  <c r="T13" i="19"/>
  <c r="AI15" i="19" s="1"/>
  <c r="T14" i="19"/>
  <c r="T15" i="19"/>
  <c r="T16" i="19"/>
  <c r="AI18" i="19" s="1"/>
  <c r="T17" i="19"/>
  <c r="AI19" i="19" s="1"/>
  <c r="T12" i="19"/>
  <c r="T5" i="19"/>
  <c r="T6" i="19"/>
  <c r="T7" i="19"/>
  <c r="T8" i="19"/>
  <c r="T9" i="19"/>
  <c r="T4" i="19"/>
  <c r="T31" i="19" s="1"/>
  <c r="T34" i="19" l="1"/>
  <c r="AI10" i="19"/>
  <c r="AL22" i="19"/>
  <c r="AL24" i="19"/>
  <c r="AL26" i="19"/>
  <c r="Y36" i="19"/>
  <c r="U36" i="19"/>
  <c r="W35" i="19"/>
  <c r="Y34" i="19"/>
  <c r="U34" i="19"/>
  <c r="W33" i="19"/>
  <c r="Y32" i="19"/>
  <c r="U32" i="19"/>
  <c r="W31" i="19"/>
  <c r="AI41" i="19"/>
  <c r="AJ12" i="19"/>
  <c r="AN10" i="19"/>
  <c r="AL9" i="19"/>
  <c r="AJ8" i="19"/>
  <c r="T33" i="19"/>
  <c r="AI9" i="19"/>
  <c r="AI23" i="19"/>
  <c r="AO22" i="19"/>
  <c r="AO24" i="19"/>
  <c r="AO26" i="19"/>
  <c r="AK22" i="19"/>
  <c r="AK24" i="19"/>
  <c r="AK26" i="19"/>
  <c r="X36" i="19"/>
  <c r="AM12" i="19"/>
  <c r="Z35" i="19"/>
  <c r="AO11" i="19"/>
  <c r="V35" i="19"/>
  <c r="AK11" i="19"/>
  <c r="X34" i="19"/>
  <c r="AM10" i="19"/>
  <c r="Z33" i="19"/>
  <c r="AO9" i="19"/>
  <c r="V33" i="19"/>
  <c r="AK9" i="19"/>
  <c r="X32" i="19"/>
  <c r="AM8" i="19"/>
  <c r="Z31" i="19"/>
  <c r="V31" i="19"/>
  <c r="AO12" i="19"/>
  <c r="AM33" i="19"/>
  <c r="AM41" i="19"/>
  <c r="AK10" i="19"/>
  <c r="AO8" i="19"/>
  <c r="AI26" i="19"/>
  <c r="AL19" i="19"/>
  <c r="AL17" i="19"/>
  <c r="AL15" i="19"/>
  <c r="AN12" i="19"/>
  <c r="AL11" i="19"/>
  <c r="AJ10" i="19"/>
  <c r="AN8" i="19"/>
  <c r="AI25" i="19"/>
  <c r="AI33" i="19" s="1"/>
  <c r="AO19" i="19"/>
  <c r="AK19" i="19"/>
  <c r="AO17" i="19"/>
  <c r="AK17" i="19"/>
  <c r="AO15" i="19"/>
  <c r="AK15" i="19"/>
  <c r="AI12" i="19"/>
  <c r="AK12" i="19"/>
  <c r="AO10" i="19"/>
  <c r="AM39" i="19"/>
  <c r="AM31" i="19"/>
  <c r="AK8" i="19"/>
  <c r="T36" i="19"/>
  <c r="T32" i="19"/>
  <c r="W36" i="19"/>
  <c r="Y35" i="19"/>
  <c r="U35" i="19"/>
  <c r="W34" i="19"/>
  <c r="Y33" i="19"/>
  <c r="U33" i="19"/>
  <c r="W32" i="19"/>
  <c r="Y31" i="19"/>
  <c r="U31" i="19"/>
  <c r="U40" i="19" s="1"/>
  <c r="T35" i="19"/>
  <c r="Z36" i="19"/>
  <c r="V36" i="19"/>
  <c r="X35" i="19"/>
  <c r="Z34" i="19"/>
  <c r="V34" i="19"/>
  <c r="X33" i="19"/>
  <c r="Z32" i="19"/>
  <c r="V32" i="19"/>
  <c r="X31" i="19"/>
  <c r="AI8" i="19"/>
  <c r="AL12" i="19"/>
  <c r="AN11" i="19"/>
  <c r="AJ11" i="19"/>
  <c r="AL10" i="19"/>
  <c r="AN9" i="19"/>
  <c r="AJ9" i="19"/>
  <c r="AL8" i="19"/>
  <c r="J41" i="19"/>
  <c r="J40" i="19"/>
  <c r="J39" i="19"/>
  <c r="J38" i="19"/>
  <c r="J37" i="19"/>
  <c r="J36" i="19"/>
  <c r="J33" i="19"/>
  <c r="J32" i="19"/>
  <c r="J31" i="19"/>
  <c r="J30" i="19"/>
  <c r="J29" i="19"/>
  <c r="J28" i="19"/>
  <c r="J25" i="19"/>
  <c r="J24" i="19"/>
  <c r="J23" i="19"/>
  <c r="J22" i="19"/>
  <c r="J21" i="19"/>
  <c r="J20" i="19"/>
  <c r="J17" i="19"/>
  <c r="J16" i="19"/>
  <c r="J15" i="19"/>
  <c r="J14" i="19"/>
  <c r="J13" i="19"/>
  <c r="J12" i="19"/>
  <c r="J9" i="19"/>
  <c r="J8" i="19"/>
  <c r="J7" i="19"/>
  <c r="J6" i="19"/>
  <c r="J5" i="19"/>
  <c r="J4" i="19"/>
  <c r="J55" i="19"/>
  <c r="J54" i="19"/>
  <c r="J53" i="19"/>
  <c r="J52" i="19"/>
  <c r="J49" i="19"/>
  <c r="J48" i="19"/>
  <c r="J47" i="19"/>
  <c r="J46" i="19"/>
  <c r="J45" i="19"/>
  <c r="J44" i="19"/>
  <c r="J43" i="19"/>
  <c r="AN39" i="19" l="1"/>
  <c r="AN31" i="19"/>
  <c r="AL34" i="19"/>
  <c r="AL42" i="19"/>
  <c r="AI34" i="19"/>
  <c r="AI42" i="19"/>
  <c r="AN38" i="19"/>
  <c r="AN30" i="19"/>
  <c r="AO38" i="19"/>
  <c r="AO30" i="19"/>
  <c r="AO42" i="19"/>
  <c r="AO34" i="19"/>
  <c r="AI31" i="19"/>
  <c r="AI39" i="19"/>
  <c r="AL39" i="19"/>
  <c r="AL31" i="19"/>
  <c r="W42" i="19"/>
  <c r="AL40" i="19"/>
  <c r="AL32" i="19"/>
  <c r="AI30" i="19"/>
  <c r="AI38" i="19"/>
  <c r="Y40" i="19"/>
  <c r="T41" i="19"/>
  <c r="AJ40" i="19"/>
  <c r="AJ32" i="19"/>
  <c r="AK40" i="19"/>
  <c r="AK32" i="19"/>
  <c r="V40" i="19"/>
  <c r="AK31" i="19"/>
  <c r="AK39" i="19"/>
  <c r="AM40" i="19"/>
  <c r="AM32" i="19"/>
  <c r="AO41" i="19"/>
  <c r="AO33" i="19"/>
  <c r="T42" i="19"/>
  <c r="AN40" i="19"/>
  <c r="AN32" i="19"/>
  <c r="W40" i="19"/>
  <c r="W41" i="19" s="1"/>
  <c r="AI32" i="19"/>
  <c r="AI40" i="19"/>
  <c r="AL30" i="19"/>
  <c r="AL38" i="19"/>
  <c r="AJ41" i="19"/>
  <c r="AJ33" i="19"/>
  <c r="X40" i="19"/>
  <c r="X41" i="19" s="1"/>
  <c r="V43" i="19"/>
  <c r="AO40" i="19"/>
  <c r="AO32" i="19"/>
  <c r="AL41" i="19"/>
  <c r="AL33" i="19"/>
  <c r="Z40" i="19"/>
  <c r="Z41" i="19" s="1"/>
  <c r="T40" i="19"/>
  <c r="AJ42" i="19"/>
  <c r="AJ34" i="19"/>
  <c r="U41" i="19"/>
  <c r="U42" i="19" s="1"/>
  <c r="AJ31" i="19"/>
  <c r="AJ39" i="19"/>
  <c r="AN33" i="19"/>
  <c r="AN41" i="19"/>
  <c r="V41" i="19"/>
  <c r="V42" i="19" s="1"/>
  <c r="AK38" i="19"/>
  <c r="AK30" i="19"/>
  <c r="AK42" i="19"/>
  <c r="AK34" i="19"/>
  <c r="AN42" i="19"/>
  <c r="AN34" i="19"/>
  <c r="AM30" i="19"/>
  <c r="AM38" i="19"/>
  <c r="AO31" i="19"/>
  <c r="AO39" i="19"/>
  <c r="AK33" i="19"/>
  <c r="AK41" i="19"/>
  <c r="AM34" i="19"/>
  <c r="AM42" i="19"/>
  <c r="AJ38" i="19"/>
  <c r="AJ30" i="19"/>
  <c r="Z42" i="19" l="1"/>
  <c r="Z43" i="19"/>
  <c r="Z44" i="19" s="1"/>
  <c r="Z45" i="19" s="1"/>
  <c r="Y43" i="19"/>
  <c r="Y44" i="19" s="1"/>
  <c r="Y45" i="19" s="1"/>
  <c r="U43" i="19"/>
  <c r="W45" i="19"/>
  <c r="W43" i="19"/>
  <c r="W44" i="19" s="1"/>
  <c r="V44" i="19"/>
  <c r="V45" i="19" s="1"/>
  <c r="T43" i="19"/>
  <c r="Y41" i="19"/>
  <c r="Y42" i="19" s="1"/>
  <c r="U44" i="19"/>
  <c r="U45" i="19" s="1"/>
  <c r="X42" i="19"/>
  <c r="T44" i="19" l="1"/>
  <c r="T45" i="19" s="1"/>
  <c r="X43" i="19"/>
  <c r="X44" i="19" s="1"/>
  <c r="X45" i="19" l="1"/>
</calcChain>
</file>

<file path=xl/sharedStrings.xml><?xml version="1.0" encoding="utf-8"?>
<sst xmlns="http://schemas.openxmlformats.org/spreadsheetml/2006/main" count="333" uniqueCount="60">
  <si>
    <t>K (1)</t>
  </si>
  <si>
    <t>AV-153-3h (1)</t>
  </si>
  <si>
    <t>AV-153-12h (1)</t>
  </si>
  <si>
    <t>AV-153-24h (1)</t>
  </si>
  <si>
    <t>P (1)</t>
  </si>
  <si>
    <t>K (2)</t>
  </si>
  <si>
    <t>AV-153-3h (2)</t>
  </si>
  <si>
    <t>AV-153-12h (2)</t>
  </si>
  <si>
    <t>AV-153-24h (2)</t>
  </si>
  <si>
    <t>P (2)</t>
  </si>
  <si>
    <t>PAV (1)</t>
  </si>
  <si>
    <t>PAV (2)</t>
  </si>
  <si>
    <t>K (3)</t>
  </si>
  <si>
    <t>AV-153-3h (3)</t>
  </si>
  <si>
    <t>AV-153-12h (3)</t>
  </si>
  <si>
    <t>AV-153-24h (3)</t>
  </si>
  <si>
    <t>P (3)</t>
  </si>
  <si>
    <t>PAV (3)</t>
  </si>
  <si>
    <t>B (1)</t>
  </si>
  <si>
    <t>B (2)</t>
  </si>
  <si>
    <t>C (2)</t>
  </si>
  <si>
    <t>C(1)</t>
  </si>
  <si>
    <t>8oxoG</t>
  </si>
  <si>
    <t>AbaS</t>
  </si>
  <si>
    <t>AlkB</t>
  </si>
  <si>
    <t>CisP</t>
  </si>
  <si>
    <t>CPD-64</t>
  </si>
  <si>
    <t>Glycol</t>
  </si>
  <si>
    <t>Pso</t>
  </si>
  <si>
    <t>Series 1.1</t>
  </si>
  <si>
    <t>Series 1.2</t>
  </si>
  <si>
    <t>Series 2.1</t>
  </si>
  <si>
    <t>Series 2.2</t>
  </si>
  <si>
    <t>Series 3.1</t>
  </si>
  <si>
    <t>Series 3.2</t>
  </si>
  <si>
    <t>Normalized Fluorescence Intensity</t>
  </si>
  <si>
    <t xml:space="preserve"> Standard Deviation</t>
  </si>
  <si>
    <t>Mean by Series</t>
  </si>
  <si>
    <t>Series 1</t>
  </si>
  <si>
    <t>Series 2</t>
  </si>
  <si>
    <t>Series 3</t>
  </si>
  <si>
    <t>Ratio TREATED / NON TREATED</t>
  </si>
  <si>
    <t>Ratio &gt;1 stimulation by the treatment</t>
  </si>
  <si>
    <t>Ratio &lt;1 inhibition by the treatment</t>
  </si>
  <si>
    <t>B&amp;C</t>
  </si>
  <si>
    <t xml:space="preserve">AV-153-3h </t>
  </si>
  <si>
    <t xml:space="preserve">AV-153-12h </t>
  </si>
  <si>
    <t xml:space="preserve">AV-153-24h </t>
  </si>
  <si>
    <t xml:space="preserve">P </t>
  </si>
  <si>
    <t xml:space="preserve">PAV </t>
  </si>
  <si>
    <t>Mean Series 1, 2 3</t>
  </si>
  <si>
    <t>K</t>
  </si>
  <si>
    <t>AV-153-12h</t>
  </si>
  <si>
    <t>Standard Deviation Series 1, 2 3</t>
  </si>
  <si>
    <t>Mean Ratio T/NT  Series 1,23</t>
  </si>
  <si>
    <t>Mean 3 Series</t>
  </si>
  <si>
    <t>SD 3 Series</t>
  </si>
  <si>
    <t>Standard Deviation Ratio T/NT Series 1,2,3</t>
  </si>
  <si>
    <t>3 Series</t>
  </si>
  <si>
    <t>T/NT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</si>
</sst>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 of AV - Series 1</a:t>
            </a:r>
          </a:p>
        </c:rich>
      </c:tx>
      <c:layout>
        <c:manualLayout>
          <c:xMode val="edge"/>
          <c:yMode val="edge"/>
          <c:x val="0.42472900262467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Intensity'!$S$4</c:f>
              <c:strCache>
                <c:ptCount val="1"/>
                <c:pt idx="0">
                  <c:v>K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Intensity'!$T$4:$Z$4</c:f>
              <c:numCache>
                <c:formatCode>General</c:formatCode>
                <c:ptCount val="7"/>
                <c:pt idx="0">
                  <c:v>5574185</c:v>
                </c:pt>
                <c:pt idx="1">
                  <c:v>7846556</c:v>
                </c:pt>
                <c:pt idx="2">
                  <c:v>7619358.5</c:v>
                </c:pt>
                <c:pt idx="3">
                  <c:v>508904</c:v>
                </c:pt>
                <c:pt idx="4">
                  <c:v>9498738</c:v>
                </c:pt>
                <c:pt idx="5">
                  <c:v>38102489.5</c:v>
                </c:pt>
                <c:pt idx="6">
                  <c:v>1348511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Intensity'!$S$5</c:f>
              <c:strCache>
                <c:ptCount val="1"/>
                <c:pt idx="0">
                  <c:v>AV-153-3h 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Intensity'!$T$5:$Z$5</c:f>
              <c:numCache>
                <c:formatCode>General</c:formatCode>
                <c:ptCount val="7"/>
                <c:pt idx="0">
                  <c:v>9770241.5</c:v>
                </c:pt>
                <c:pt idx="1">
                  <c:v>11840324</c:v>
                </c:pt>
                <c:pt idx="2">
                  <c:v>11759510.5</c:v>
                </c:pt>
                <c:pt idx="3">
                  <c:v>515523</c:v>
                </c:pt>
                <c:pt idx="4">
                  <c:v>12569129</c:v>
                </c:pt>
                <c:pt idx="5">
                  <c:v>55302041.5</c:v>
                </c:pt>
                <c:pt idx="6">
                  <c:v>2352274.5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Intensity'!$S$6</c:f>
              <c:strCache>
                <c:ptCount val="1"/>
                <c:pt idx="0">
                  <c:v>AV-153-12h 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Intensity'!$T$6:$Z$6</c:f>
              <c:numCache>
                <c:formatCode>General</c:formatCode>
                <c:ptCount val="7"/>
                <c:pt idx="0">
                  <c:v>13021423</c:v>
                </c:pt>
                <c:pt idx="1">
                  <c:v>16058357.5</c:v>
                </c:pt>
                <c:pt idx="2">
                  <c:v>14921560</c:v>
                </c:pt>
                <c:pt idx="3">
                  <c:v>842058</c:v>
                </c:pt>
                <c:pt idx="4">
                  <c:v>13927796</c:v>
                </c:pt>
                <c:pt idx="5">
                  <c:v>54466255.5</c:v>
                </c:pt>
                <c:pt idx="6">
                  <c:v>3244829.5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Intensity'!$S$7</c:f>
              <c:strCache>
                <c:ptCount val="1"/>
                <c:pt idx="0">
                  <c:v>AV-153-24h 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Intensity'!$T$7:$Z$7</c:f>
              <c:numCache>
                <c:formatCode>General</c:formatCode>
                <c:ptCount val="7"/>
                <c:pt idx="0">
                  <c:v>10406547.5</c:v>
                </c:pt>
                <c:pt idx="1">
                  <c:v>13298264</c:v>
                </c:pt>
                <c:pt idx="2">
                  <c:v>12439596</c:v>
                </c:pt>
                <c:pt idx="3">
                  <c:v>635827</c:v>
                </c:pt>
                <c:pt idx="4">
                  <c:v>13983943.5</c:v>
                </c:pt>
                <c:pt idx="5">
                  <c:v>53705356</c:v>
                </c:pt>
                <c:pt idx="6">
                  <c:v>2564263.5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Intensity'!$S$8</c:f>
              <c:strCache>
                <c:ptCount val="1"/>
                <c:pt idx="0">
                  <c:v>P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Intensity'!$T$8:$Z$8</c:f>
              <c:numCache>
                <c:formatCode>General</c:formatCode>
                <c:ptCount val="7"/>
                <c:pt idx="0">
                  <c:v>8240042.5</c:v>
                </c:pt>
                <c:pt idx="1">
                  <c:v>10410663.5</c:v>
                </c:pt>
                <c:pt idx="2">
                  <c:v>10576645</c:v>
                </c:pt>
                <c:pt idx="3">
                  <c:v>506113</c:v>
                </c:pt>
                <c:pt idx="4">
                  <c:v>12969281</c:v>
                </c:pt>
                <c:pt idx="5">
                  <c:v>53569829.5</c:v>
                </c:pt>
                <c:pt idx="6">
                  <c:v>2117713.5</c:v>
                </c:pt>
              </c:numCache>
            </c:numRef>
          </c:val>
        </c:ser>
        <c:ser>
          <c:idx val="5"/>
          <c:order val="5"/>
          <c:tx>
            <c:strRef>
              <c:f>'All Data Fluorescence Intensity'!$S$9</c:f>
              <c:strCache>
                <c:ptCount val="1"/>
                <c:pt idx="0">
                  <c:v>PAV (1)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Intensity'!$T$9:$Z$9</c:f>
              <c:numCache>
                <c:formatCode>General</c:formatCode>
                <c:ptCount val="7"/>
                <c:pt idx="0">
                  <c:v>6305558</c:v>
                </c:pt>
                <c:pt idx="1">
                  <c:v>9138200</c:v>
                </c:pt>
                <c:pt idx="2">
                  <c:v>9432049</c:v>
                </c:pt>
                <c:pt idx="3">
                  <c:v>345693</c:v>
                </c:pt>
                <c:pt idx="4">
                  <c:v>10653113</c:v>
                </c:pt>
                <c:pt idx="5">
                  <c:v>45190454.5</c:v>
                </c:pt>
                <c:pt idx="6">
                  <c:v>1877311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686896"/>
        <c:axId val="243853776"/>
      </c:barChart>
      <c:catAx>
        <c:axId val="24368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3853776"/>
        <c:crosses val="autoZero"/>
        <c:auto val="1"/>
        <c:lblAlgn val="ctr"/>
        <c:lblOffset val="100"/>
        <c:noMultiLvlLbl val="0"/>
      </c:catAx>
      <c:valAx>
        <c:axId val="2438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368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Belinostate and C-537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Intensity'!$A$78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Intensity'!$B$77:$H$77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Intensity'!$B$78:$H$78</c:f>
              <c:numCache>
                <c:formatCode>General</c:formatCode>
                <c:ptCount val="7"/>
                <c:pt idx="0">
                  <c:v>5337770.666666667</c:v>
                </c:pt>
                <c:pt idx="1">
                  <c:v>8753230.166666666</c:v>
                </c:pt>
                <c:pt idx="2">
                  <c:v>7885738.5</c:v>
                </c:pt>
                <c:pt idx="3">
                  <c:v>541308.83333333337</c:v>
                </c:pt>
                <c:pt idx="4">
                  <c:v>10935094.833333334</c:v>
                </c:pt>
                <c:pt idx="5">
                  <c:v>37779662.833333336</c:v>
                </c:pt>
                <c:pt idx="6">
                  <c:v>1564265.3333333333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Intensity'!$A$79</c:f>
              <c:strCache>
                <c:ptCount val="1"/>
                <c:pt idx="0">
                  <c:v>B 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Intensity'!$B$77:$H$77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Intensity'!$B$79:$H$79</c:f>
              <c:numCache>
                <c:formatCode>General</c:formatCode>
                <c:ptCount val="7"/>
                <c:pt idx="0">
                  <c:v>4314110</c:v>
                </c:pt>
                <c:pt idx="1">
                  <c:v>7614099</c:v>
                </c:pt>
                <c:pt idx="2">
                  <c:v>6822217</c:v>
                </c:pt>
                <c:pt idx="3">
                  <c:v>258801</c:v>
                </c:pt>
                <c:pt idx="4">
                  <c:v>8602188</c:v>
                </c:pt>
                <c:pt idx="5">
                  <c:v>35918553</c:v>
                </c:pt>
                <c:pt idx="6">
                  <c:v>1328408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Intensity'!$A$80</c:f>
              <c:strCache>
                <c:ptCount val="1"/>
                <c:pt idx="0">
                  <c:v>B (2)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Intensity'!$B$77:$H$77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Intensity'!$B$80:$H$80</c:f>
              <c:numCache>
                <c:formatCode>General</c:formatCode>
                <c:ptCount val="7"/>
                <c:pt idx="0">
                  <c:v>3711090</c:v>
                </c:pt>
                <c:pt idx="1">
                  <c:v>6947473</c:v>
                </c:pt>
                <c:pt idx="2">
                  <c:v>5857221</c:v>
                </c:pt>
                <c:pt idx="3">
                  <c:v>475116</c:v>
                </c:pt>
                <c:pt idx="4">
                  <c:v>7815749</c:v>
                </c:pt>
                <c:pt idx="5">
                  <c:v>31094146</c:v>
                </c:pt>
                <c:pt idx="6">
                  <c:v>1184086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Intensity'!$A$81</c:f>
              <c:strCache>
                <c:ptCount val="1"/>
                <c:pt idx="0">
                  <c:v>C(1)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Intensity'!$B$77:$H$77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Intensity'!$B$81:$H$81</c:f>
              <c:numCache>
                <c:formatCode>General</c:formatCode>
                <c:ptCount val="7"/>
                <c:pt idx="0">
                  <c:v>5621772</c:v>
                </c:pt>
                <c:pt idx="1">
                  <c:v>11222855</c:v>
                </c:pt>
                <c:pt idx="2">
                  <c:v>9766696</c:v>
                </c:pt>
                <c:pt idx="3">
                  <c:v>934148</c:v>
                </c:pt>
                <c:pt idx="4">
                  <c:v>11921288</c:v>
                </c:pt>
                <c:pt idx="5">
                  <c:v>40566942</c:v>
                </c:pt>
                <c:pt idx="6">
                  <c:v>1818466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Intensity'!$A$82</c:f>
              <c:strCache>
                <c:ptCount val="1"/>
                <c:pt idx="0">
                  <c:v>C 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Intensity'!$B$77:$H$77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Intensity'!$B$82:$H$82</c:f>
              <c:numCache>
                <c:formatCode>General</c:formatCode>
                <c:ptCount val="7"/>
                <c:pt idx="0">
                  <c:v>4182217</c:v>
                </c:pt>
                <c:pt idx="1">
                  <c:v>8765817</c:v>
                </c:pt>
                <c:pt idx="2">
                  <c:v>7869521</c:v>
                </c:pt>
                <c:pt idx="3">
                  <c:v>471853</c:v>
                </c:pt>
                <c:pt idx="4">
                  <c:v>10268998</c:v>
                </c:pt>
                <c:pt idx="5">
                  <c:v>37597286</c:v>
                </c:pt>
                <c:pt idx="6">
                  <c:v>1354674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94112"/>
        <c:axId val="244970432"/>
      </c:barChart>
      <c:catAx>
        <c:axId val="24459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970432"/>
        <c:crosses val="autoZero"/>
        <c:auto val="1"/>
        <c:lblAlgn val="ctr"/>
        <c:lblOffset val="100"/>
        <c:noMultiLvlLbl val="0"/>
      </c:catAx>
      <c:valAx>
        <c:axId val="24497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Flourescence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T/NT for Belinostate</a:t>
            </a:r>
            <a:r>
              <a:rPr lang="fr-FR" baseline="0"/>
              <a:t> and C-537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Intensity'!$J$78</c:f>
              <c:strCache>
                <c:ptCount val="1"/>
                <c:pt idx="0">
                  <c:v>B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Intensity'!$K$77:$Q$77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Intensity'!$K$78:$Q$78</c:f>
              <c:numCache>
                <c:formatCode>0.0</c:formatCode>
                <c:ptCount val="7"/>
                <c:pt idx="0">
                  <c:v>0.80822318331148479</c:v>
                </c:pt>
                <c:pt idx="1">
                  <c:v>0.86986162308348614</c:v>
                </c:pt>
                <c:pt idx="2">
                  <c:v>0.86513355724387764</c:v>
                </c:pt>
                <c:pt idx="3">
                  <c:v>0.4781023032754253</c:v>
                </c:pt>
                <c:pt idx="4">
                  <c:v>0.78665874700766569</c:v>
                </c:pt>
                <c:pt idx="5">
                  <c:v>0.95073778605320791</c:v>
                </c:pt>
                <c:pt idx="6">
                  <c:v>0.84922165804778227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Intensity'!$J$79</c:f>
              <c:strCache>
                <c:ptCount val="1"/>
                <c:pt idx="0">
                  <c:v>B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Intensity'!$K$77:$Q$77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Intensity'!$K$79:$Q$79</c:f>
              <c:numCache>
                <c:formatCode>0.0</c:formatCode>
                <c:ptCount val="7"/>
                <c:pt idx="0">
                  <c:v>0.69525092622937712</c:v>
                </c:pt>
                <c:pt idx="1">
                  <c:v>0.79370390903883659</c:v>
                </c:pt>
                <c:pt idx="2">
                  <c:v>0.74276125184724295</c:v>
                </c:pt>
                <c:pt idx="3">
                  <c:v>0.87771706416515771</c:v>
                </c:pt>
                <c:pt idx="4">
                  <c:v>0.71473993770729216</c:v>
                </c:pt>
                <c:pt idx="5">
                  <c:v>0.82303926684505391</c:v>
                </c:pt>
                <c:pt idx="6">
                  <c:v>0.75695981670628776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Intensity'!$J$80</c:f>
              <c:strCache>
                <c:ptCount val="1"/>
                <c:pt idx="0">
                  <c:v>C(1)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Intensity'!$K$77:$Q$77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Intensity'!$K$80:$Q$80</c:f>
              <c:numCache>
                <c:formatCode>0.0</c:formatCode>
                <c:ptCount val="7"/>
                <c:pt idx="0">
                  <c:v>1.053205982622458</c:v>
                </c:pt>
                <c:pt idx="1">
                  <c:v>1.2821386832415258</c:v>
                </c:pt>
                <c:pt idx="2">
                  <c:v>1.2385264867710235</c:v>
                </c:pt>
                <c:pt idx="3">
                  <c:v>1.7257209608932422</c:v>
                </c:pt>
                <c:pt idx="4">
                  <c:v>1.0901860643824015</c:v>
                </c:pt>
                <c:pt idx="5">
                  <c:v>1.0737772377419796</c:v>
                </c:pt>
                <c:pt idx="6">
                  <c:v>1.1625048265469029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Intensity'!$J$81</c:f>
              <c:strCache>
                <c:ptCount val="1"/>
                <c:pt idx="0">
                  <c:v>C 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Intensity'!$K$77:$Q$77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Intensity'!$K$81:$Q$81</c:f>
              <c:numCache>
                <c:formatCode>0.0</c:formatCode>
                <c:ptCount val="7"/>
                <c:pt idx="0">
                  <c:v>0.78351380401505943</c:v>
                </c:pt>
                <c:pt idx="1">
                  <c:v>1.0014379643964197</c:v>
                </c:pt>
                <c:pt idx="2">
                  <c:v>0.99794343928599716</c:v>
                </c:pt>
                <c:pt idx="3">
                  <c:v>0.87168908198739281</c:v>
                </c:pt>
                <c:pt idx="4">
                  <c:v>0.93908632311967899</c:v>
                </c:pt>
                <c:pt idx="5">
                  <c:v>0.9951726188203982</c:v>
                </c:pt>
                <c:pt idx="6">
                  <c:v>0.866012927048182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971216"/>
        <c:axId val="244971608"/>
      </c:barChart>
      <c:catAx>
        <c:axId val="24497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971608"/>
        <c:crosses val="autoZero"/>
        <c:auto val="1"/>
        <c:lblAlgn val="ctr"/>
        <c:lblOffset val="100"/>
        <c:noMultiLvlLbl val="0"/>
      </c:catAx>
      <c:valAx>
        <c:axId val="24497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97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Effect of AV - </a:t>
            </a:r>
            <a:r>
              <a:rPr lang="fr-FR"/>
              <a:t>Series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Intensity'!$S$12</c:f>
              <c:strCache>
                <c:ptCount val="1"/>
                <c:pt idx="0">
                  <c:v>K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Intensity'!$T$12:$Z$12</c:f>
              <c:numCache>
                <c:formatCode>General</c:formatCode>
                <c:ptCount val="7"/>
                <c:pt idx="0">
                  <c:v>5911221.5</c:v>
                </c:pt>
                <c:pt idx="1">
                  <c:v>9135183.5</c:v>
                </c:pt>
                <c:pt idx="2">
                  <c:v>8747237</c:v>
                </c:pt>
                <c:pt idx="3">
                  <c:v>647071</c:v>
                </c:pt>
                <c:pt idx="4">
                  <c:v>12283262</c:v>
                </c:pt>
                <c:pt idx="5">
                  <c:v>40888127</c:v>
                </c:pt>
                <c:pt idx="6">
                  <c:v>1897730.5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Intensity'!$S$13</c:f>
              <c:strCache>
                <c:ptCount val="1"/>
                <c:pt idx="0">
                  <c:v>AV-153-3h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Intensity'!$T$13:$Z$13</c:f>
              <c:numCache>
                <c:formatCode>General</c:formatCode>
                <c:ptCount val="7"/>
                <c:pt idx="0">
                  <c:v>5556934</c:v>
                </c:pt>
                <c:pt idx="1">
                  <c:v>9748562.5</c:v>
                </c:pt>
                <c:pt idx="2">
                  <c:v>8959008.5</c:v>
                </c:pt>
                <c:pt idx="3">
                  <c:v>763464</c:v>
                </c:pt>
                <c:pt idx="4">
                  <c:v>12367376</c:v>
                </c:pt>
                <c:pt idx="5">
                  <c:v>42903460.5</c:v>
                </c:pt>
                <c:pt idx="6">
                  <c:v>1783944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Intensity'!$S$14</c:f>
              <c:strCache>
                <c:ptCount val="1"/>
                <c:pt idx="0">
                  <c:v>AV-153-12h (2)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Intensity'!$T$14:$Z$14</c:f>
              <c:numCache>
                <c:formatCode>General</c:formatCode>
                <c:ptCount val="7"/>
                <c:pt idx="0">
                  <c:v>9316007.5</c:v>
                </c:pt>
                <c:pt idx="1">
                  <c:v>13355985</c:v>
                </c:pt>
                <c:pt idx="2">
                  <c:v>11003293.5</c:v>
                </c:pt>
                <c:pt idx="3">
                  <c:v>976966</c:v>
                </c:pt>
                <c:pt idx="4">
                  <c:v>14054978.5</c:v>
                </c:pt>
                <c:pt idx="5">
                  <c:v>50844915.5</c:v>
                </c:pt>
                <c:pt idx="6">
                  <c:v>2696427.5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Intensity'!$S$15</c:f>
              <c:strCache>
                <c:ptCount val="1"/>
                <c:pt idx="0">
                  <c:v>AV-153-24h 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Intensity'!$T$15:$Z$15</c:f>
              <c:numCache>
                <c:formatCode>General</c:formatCode>
                <c:ptCount val="7"/>
                <c:pt idx="0">
                  <c:v>9528403.5</c:v>
                </c:pt>
                <c:pt idx="1">
                  <c:v>14054685.5</c:v>
                </c:pt>
                <c:pt idx="2">
                  <c:v>11739341.5</c:v>
                </c:pt>
                <c:pt idx="3">
                  <c:v>750145.5</c:v>
                </c:pt>
                <c:pt idx="4">
                  <c:v>14257797.5</c:v>
                </c:pt>
                <c:pt idx="5">
                  <c:v>52736854</c:v>
                </c:pt>
                <c:pt idx="6">
                  <c:v>2942377.5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Intensity'!$S$16</c:f>
              <c:strCache>
                <c:ptCount val="1"/>
                <c:pt idx="0">
                  <c:v>P 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Intensity'!$T$16:$Z$16</c:f>
              <c:numCache>
                <c:formatCode>General</c:formatCode>
                <c:ptCount val="7"/>
                <c:pt idx="0">
                  <c:v>5498073</c:v>
                </c:pt>
                <c:pt idx="1">
                  <c:v>10403936</c:v>
                </c:pt>
                <c:pt idx="2">
                  <c:v>9125141</c:v>
                </c:pt>
                <c:pt idx="3">
                  <c:v>446370</c:v>
                </c:pt>
                <c:pt idx="4">
                  <c:v>12457471.5</c:v>
                </c:pt>
                <c:pt idx="5">
                  <c:v>44783960.5</c:v>
                </c:pt>
                <c:pt idx="6">
                  <c:v>1538733.5</c:v>
                </c:pt>
              </c:numCache>
            </c:numRef>
          </c:val>
        </c:ser>
        <c:ser>
          <c:idx val="5"/>
          <c:order val="5"/>
          <c:tx>
            <c:strRef>
              <c:f>'All Data Fluorescence Intensity'!$S$17</c:f>
              <c:strCache>
                <c:ptCount val="1"/>
                <c:pt idx="0">
                  <c:v>PAV (2)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Intensity'!$T$11:$Z$11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Intensity'!$T$17:$Z$17</c:f>
              <c:numCache>
                <c:formatCode>General</c:formatCode>
                <c:ptCount val="7"/>
                <c:pt idx="0">
                  <c:v>7447430.5</c:v>
                </c:pt>
                <c:pt idx="1">
                  <c:v>11511200.5</c:v>
                </c:pt>
                <c:pt idx="2">
                  <c:v>11087514.5</c:v>
                </c:pt>
                <c:pt idx="3">
                  <c:v>627174</c:v>
                </c:pt>
                <c:pt idx="4">
                  <c:v>13151294.5</c:v>
                </c:pt>
                <c:pt idx="5">
                  <c:v>57131858</c:v>
                </c:pt>
                <c:pt idx="6">
                  <c:v>2031374.5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223984"/>
        <c:axId val="244224368"/>
      </c:barChart>
      <c:catAx>
        <c:axId val="2442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224368"/>
        <c:crosses val="autoZero"/>
        <c:auto val="1"/>
        <c:lblAlgn val="ctr"/>
        <c:lblOffset val="100"/>
        <c:noMultiLvlLbl val="0"/>
      </c:catAx>
      <c:valAx>
        <c:axId val="2442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2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Effect of AV - </a:t>
            </a:r>
            <a:r>
              <a:rPr lang="fr-FR"/>
              <a:t>Series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Intensity'!$S$20</c:f>
              <c:strCache>
                <c:ptCount val="1"/>
                <c:pt idx="0">
                  <c:v>K (3)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Intensity'!$T$20:$Z$20</c:f>
              <c:numCache>
                <c:formatCode>General</c:formatCode>
                <c:ptCount val="7"/>
                <c:pt idx="0">
                  <c:v>4527905.5</c:v>
                </c:pt>
                <c:pt idx="1">
                  <c:v>9277951</c:v>
                </c:pt>
                <c:pt idx="2">
                  <c:v>7290620</c:v>
                </c:pt>
                <c:pt idx="3">
                  <c:v>467951.5</c:v>
                </c:pt>
                <c:pt idx="4">
                  <c:v>11023284.5</c:v>
                </c:pt>
                <c:pt idx="5">
                  <c:v>34348372</c:v>
                </c:pt>
                <c:pt idx="6">
                  <c:v>1446554.5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Intensity'!$S$21</c:f>
              <c:strCache>
                <c:ptCount val="1"/>
                <c:pt idx="0">
                  <c:v>AV-153-3h (3)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Intensity'!$T$21:$Z$21</c:f>
              <c:numCache>
                <c:formatCode>General</c:formatCode>
                <c:ptCount val="7"/>
                <c:pt idx="0">
                  <c:v>9783622.5</c:v>
                </c:pt>
                <c:pt idx="1">
                  <c:v>13406051</c:v>
                </c:pt>
                <c:pt idx="2">
                  <c:v>11496891.5</c:v>
                </c:pt>
                <c:pt idx="3">
                  <c:v>825713.5</c:v>
                </c:pt>
                <c:pt idx="4">
                  <c:v>14005808.5</c:v>
                </c:pt>
                <c:pt idx="5">
                  <c:v>52394414</c:v>
                </c:pt>
                <c:pt idx="6">
                  <c:v>2863469.5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Intensity'!$S$22</c:f>
              <c:strCache>
                <c:ptCount val="1"/>
                <c:pt idx="0">
                  <c:v>AV-153-12h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Intensity'!$T$22:$Z$22</c:f>
              <c:numCache>
                <c:formatCode>General</c:formatCode>
                <c:ptCount val="7"/>
                <c:pt idx="0">
                  <c:v>10775724.5</c:v>
                </c:pt>
                <c:pt idx="1">
                  <c:v>16534902.5</c:v>
                </c:pt>
                <c:pt idx="2">
                  <c:v>12669486</c:v>
                </c:pt>
                <c:pt idx="3">
                  <c:v>1101642</c:v>
                </c:pt>
                <c:pt idx="4">
                  <c:v>12846821</c:v>
                </c:pt>
                <c:pt idx="5">
                  <c:v>49023720</c:v>
                </c:pt>
                <c:pt idx="6">
                  <c:v>3051016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Intensity'!$S$23</c:f>
              <c:strCache>
                <c:ptCount val="1"/>
                <c:pt idx="0">
                  <c:v>AV-153-24h (3)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Intensity'!$T$23:$Z$23</c:f>
              <c:numCache>
                <c:formatCode>General</c:formatCode>
                <c:ptCount val="7"/>
                <c:pt idx="0">
                  <c:v>10073992</c:v>
                </c:pt>
                <c:pt idx="1">
                  <c:v>14895549.5</c:v>
                </c:pt>
                <c:pt idx="2">
                  <c:v>10538534.5</c:v>
                </c:pt>
                <c:pt idx="3">
                  <c:v>772971.5</c:v>
                </c:pt>
                <c:pt idx="4">
                  <c:v>14953417.5</c:v>
                </c:pt>
                <c:pt idx="5">
                  <c:v>52484139.5</c:v>
                </c:pt>
                <c:pt idx="6">
                  <c:v>2655937.5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Intensity'!$S$24</c:f>
              <c:strCache>
                <c:ptCount val="1"/>
                <c:pt idx="0">
                  <c:v>P (3)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Intensity'!$T$24:$Z$24</c:f>
              <c:numCache>
                <c:formatCode>General</c:formatCode>
                <c:ptCount val="7"/>
                <c:pt idx="0">
                  <c:v>5776445.5</c:v>
                </c:pt>
                <c:pt idx="1">
                  <c:v>11374998</c:v>
                </c:pt>
                <c:pt idx="2">
                  <c:v>9295858</c:v>
                </c:pt>
                <c:pt idx="3">
                  <c:v>399580</c:v>
                </c:pt>
                <c:pt idx="4">
                  <c:v>12895292</c:v>
                </c:pt>
                <c:pt idx="5">
                  <c:v>46605689.5</c:v>
                </c:pt>
                <c:pt idx="6">
                  <c:v>1372861</c:v>
                </c:pt>
              </c:numCache>
            </c:numRef>
          </c:val>
        </c:ser>
        <c:ser>
          <c:idx val="5"/>
          <c:order val="5"/>
          <c:tx>
            <c:strRef>
              <c:f>'All Data Fluorescence Intensity'!$S$25</c:f>
              <c:strCache>
                <c:ptCount val="1"/>
                <c:pt idx="0">
                  <c:v>PAV (3)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'All Data Fluorescence Intensity'!$T$19:$Z$19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Intensity'!$T$25:$Z$25</c:f>
              <c:numCache>
                <c:formatCode>General</c:formatCode>
                <c:ptCount val="7"/>
                <c:pt idx="0">
                  <c:v>6445027.5</c:v>
                </c:pt>
                <c:pt idx="1">
                  <c:v>10752818</c:v>
                </c:pt>
                <c:pt idx="2">
                  <c:v>9217763</c:v>
                </c:pt>
                <c:pt idx="3">
                  <c:v>895154.5</c:v>
                </c:pt>
                <c:pt idx="4">
                  <c:v>12776114.5</c:v>
                </c:pt>
                <c:pt idx="5">
                  <c:v>45460924.5</c:v>
                </c:pt>
                <c:pt idx="6">
                  <c:v>1787096.5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249528"/>
        <c:axId val="244282400"/>
      </c:barChart>
      <c:catAx>
        <c:axId val="24424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282400"/>
        <c:crosses val="autoZero"/>
        <c:auto val="1"/>
        <c:lblAlgn val="ctr"/>
        <c:lblOffset val="100"/>
        <c:noMultiLvlLbl val="0"/>
      </c:catAx>
      <c:valAx>
        <c:axId val="24428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24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Intensity'!$AH$8</c:f>
              <c:strCache>
                <c:ptCount val="1"/>
                <c:pt idx="0">
                  <c:v>AV-153-3h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Intensity'!$AI$8:$AO$8</c:f>
              <c:numCache>
                <c:formatCode>0.0</c:formatCode>
                <c:ptCount val="7"/>
                <c:pt idx="0">
                  <c:v>1.7527659200403287</c:v>
                </c:pt>
                <c:pt idx="1">
                  <c:v>1.5089835591563994</c:v>
                </c:pt>
                <c:pt idx="2">
                  <c:v>1.5433727786925895</c:v>
                </c:pt>
                <c:pt idx="3">
                  <c:v>1.0130063823432318</c:v>
                </c:pt>
                <c:pt idx="4">
                  <c:v>1.3232419927784091</c:v>
                </c:pt>
                <c:pt idx="5">
                  <c:v>1.4514023158513041</c:v>
                </c:pt>
                <c:pt idx="6">
                  <c:v>1.7443495084578473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Intensity'!$AH$9</c:f>
              <c:strCache>
                <c:ptCount val="1"/>
                <c:pt idx="0">
                  <c:v>AV-153-12h 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Intensity'!$AI$9:$AO$9</c:f>
              <c:numCache>
                <c:formatCode>0.0</c:formatCode>
                <c:ptCount val="7"/>
                <c:pt idx="0">
                  <c:v>2.3360227548960073</c:v>
                </c:pt>
                <c:pt idx="1">
                  <c:v>2.0465485112194446</c:v>
                </c:pt>
                <c:pt idx="2">
                  <c:v>1.9583748421865175</c:v>
                </c:pt>
                <c:pt idx="3">
                  <c:v>1.6546499929259741</c:v>
                </c:pt>
                <c:pt idx="4">
                  <c:v>1.4662785730062247</c:v>
                </c:pt>
                <c:pt idx="5">
                  <c:v>1.4294671087042752</c:v>
                </c:pt>
                <c:pt idx="6">
                  <c:v>2.4062313915125646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Intensity'!$AH$10</c:f>
              <c:strCache>
                <c:ptCount val="1"/>
                <c:pt idx="0">
                  <c:v>AV-153-24h 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Intensity'!$AI$10:$AO$10</c:f>
              <c:numCache>
                <c:formatCode>0.0</c:formatCode>
                <c:ptCount val="7"/>
                <c:pt idx="0">
                  <c:v>1.8669182131558246</c:v>
                </c:pt>
                <c:pt idx="1">
                  <c:v>1.6947899180226331</c:v>
                </c:pt>
                <c:pt idx="2">
                  <c:v>1.6326303585794002</c:v>
                </c:pt>
                <c:pt idx="3">
                  <c:v>1.2494046028327543</c:v>
                </c:pt>
                <c:pt idx="4">
                  <c:v>1.4721896214002324</c:v>
                </c:pt>
                <c:pt idx="5">
                  <c:v>1.409497298070248</c:v>
                </c:pt>
                <c:pt idx="6">
                  <c:v>1.9015517856361572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Intensity'!$AH$11</c:f>
              <c:strCache>
                <c:ptCount val="1"/>
                <c:pt idx="0">
                  <c:v>P 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Intensity'!$AI$11:$AO$11</c:f>
              <c:numCache>
                <c:formatCode>0.0</c:formatCode>
                <c:ptCount val="7"/>
                <c:pt idx="0">
                  <c:v>1.478250632155194</c:v>
                </c:pt>
                <c:pt idx="1">
                  <c:v>1.3267812655641533</c:v>
                </c:pt>
                <c:pt idx="2">
                  <c:v>1.3881280162890353</c:v>
                </c:pt>
                <c:pt idx="3">
                  <c:v>0.99451566503702071</c:v>
                </c:pt>
                <c:pt idx="4">
                  <c:v>1.3653688521569918</c:v>
                </c:pt>
                <c:pt idx="5">
                  <c:v>1.4059404044977166</c:v>
                </c:pt>
                <c:pt idx="6">
                  <c:v>1.5704087693760007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Intensity'!$AH$12</c:f>
              <c:strCache>
                <c:ptCount val="1"/>
                <c:pt idx="0">
                  <c:v>PAV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Intensity'!$AI$12:$AO$12</c:f>
              <c:numCache>
                <c:formatCode>0.0</c:formatCode>
                <c:ptCount val="7"/>
                <c:pt idx="0">
                  <c:v>1.1312071630202443</c:v>
                </c:pt>
                <c:pt idx="1">
                  <c:v>1.164612856901805</c:v>
                </c:pt>
                <c:pt idx="2">
                  <c:v>1.2379059208199745</c:v>
                </c:pt>
                <c:pt idx="3">
                  <c:v>0.67928921761275207</c:v>
                </c:pt>
                <c:pt idx="4">
                  <c:v>1.1215293021030794</c:v>
                </c:pt>
                <c:pt idx="5">
                  <c:v>1.1860236717603452</c:v>
                </c:pt>
                <c:pt idx="6">
                  <c:v>1.3921362154257548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434800"/>
        <c:axId val="163435192"/>
      </c:barChart>
      <c:catAx>
        <c:axId val="1634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435192"/>
        <c:crosses val="autoZero"/>
        <c:auto val="1"/>
        <c:lblAlgn val="ctr"/>
        <c:lblOffset val="100"/>
        <c:noMultiLvlLbl val="0"/>
      </c:catAx>
      <c:valAx>
        <c:axId val="16343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43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Intensity'!$AH$15</c:f>
              <c:strCache>
                <c:ptCount val="1"/>
                <c:pt idx="0">
                  <c:v>AV-153-3h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Intensity'!$AI$15:$AO$15</c:f>
              <c:numCache>
                <c:formatCode>0.0</c:formatCode>
                <c:ptCount val="7"/>
                <c:pt idx="0">
                  <c:v>0.94006526400677082</c:v>
                </c:pt>
                <c:pt idx="1">
                  <c:v>1.0671446829721591</c:v>
                </c:pt>
                <c:pt idx="2">
                  <c:v>1.0242101020013519</c:v>
                </c:pt>
                <c:pt idx="3">
                  <c:v>1.1798767059565334</c:v>
                </c:pt>
                <c:pt idx="4">
                  <c:v>1.0068478552358486</c:v>
                </c:pt>
                <c:pt idx="5">
                  <c:v>1.049288965963151</c:v>
                </c:pt>
                <c:pt idx="6">
                  <c:v>0.94004074867321785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Intensity'!$AH$16</c:f>
              <c:strCache>
                <c:ptCount val="1"/>
                <c:pt idx="0">
                  <c:v>AV-153-12h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Intensity'!$AI$16:$AO$16</c:f>
              <c:numCache>
                <c:formatCode>0.0</c:formatCode>
                <c:ptCount val="7"/>
                <c:pt idx="0">
                  <c:v>1.5759868751323225</c:v>
                </c:pt>
                <c:pt idx="1">
                  <c:v>1.4620379546836688</c:v>
                </c:pt>
                <c:pt idx="2">
                  <c:v>1.257916471223999</c:v>
                </c:pt>
                <c:pt idx="3">
                  <c:v>1.50982813323422</c:v>
                </c:pt>
                <c:pt idx="4">
                  <c:v>1.1442382731883436</c:v>
                </c:pt>
                <c:pt idx="5">
                  <c:v>1.2435129518160615</c:v>
                </c:pt>
                <c:pt idx="6">
                  <c:v>1.4208695597188326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Intensity'!$AH$17</c:f>
              <c:strCache>
                <c:ptCount val="1"/>
                <c:pt idx="0">
                  <c:v>AV-153-24h (2)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Intensity'!$AI$17:$AO$17</c:f>
              <c:numCache>
                <c:formatCode>0.0</c:formatCode>
                <c:ptCount val="7"/>
                <c:pt idx="0">
                  <c:v>1.6119178582633047</c:v>
                </c:pt>
                <c:pt idx="1">
                  <c:v>1.5385225157217697</c:v>
                </c:pt>
                <c:pt idx="2">
                  <c:v>1.3420628136633317</c:v>
                </c:pt>
                <c:pt idx="3">
                  <c:v>1.1592939569228107</c:v>
                </c:pt>
                <c:pt idx="4">
                  <c:v>1.1607500922800473</c:v>
                </c:pt>
                <c:pt idx="5">
                  <c:v>1.2897840490468051</c:v>
                </c:pt>
                <c:pt idx="6">
                  <c:v>1.5504717345271102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Intensity'!$AH$18</c:f>
              <c:strCache>
                <c:ptCount val="1"/>
                <c:pt idx="0">
                  <c:v>P 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Intensity'!$AI$18:$AO$18</c:f>
              <c:numCache>
                <c:formatCode>0.0</c:formatCode>
                <c:ptCount val="7"/>
                <c:pt idx="0">
                  <c:v>0.9301077619913245</c:v>
                </c:pt>
                <c:pt idx="1">
                  <c:v>1.1388863726711127</c:v>
                </c:pt>
                <c:pt idx="2">
                  <c:v>1.0432026707404864</c:v>
                </c:pt>
                <c:pt idx="3">
                  <c:v>0.68983156407874868</c:v>
                </c:pt>
                <c:pt idx="4">
                  <c:v>1.0141826739509423</c:v>
                </c:pt>
                <c:pt idx="5">
                  <c:v>1.0952803120573364</c:v>
                </c:pt>
                <c:pt idx="6">
                  <c:v>0.81082824984896429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Intensity'!$AH$19</c:f>
              <c:strCache>
                <c:ptCount val="1"/>
                <c:pt idx="0">
                  <c:v>PAV 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Intensity'!$AI$19:$AO$19</c:f>
              <c:numCache>
                <c:formatCode>0.0</c:formatCode>
                <c:ptCount val="7"/>
                <c:pt idx="0">
                  <c:v>1.259880127990467</c:v>
                </c:pt>
                <c:pt idx="1">
                  <c:v>1.2600951584606921</c:v>
                </c:pt>
                <c:pt idx="2">
                  <c:v>1.2675447687081074</c:v>
                </c:pt>
                <c:pt idx="3">
                  <c:v>0.96925066955558203</c:v>
                </c:pt>
                <c:pt idx="4">
                  <c:v>1.0706679137838142</c:v>
                </c:pt>
                <c:pt idx="5">
                  <c:v>1.3972725627662035</c:v>
                </c:pt>
                <c:pt idx="6">
                  <c:v>1.070423065867361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592936"/>
        <c:axId val="244593328"/>
      </c:barChart>
      <c:catAx>
        <c:axId val="24459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3328"/>
        <c:crosses val="autoZero"/>
        <c:auto val="1"/>
        <c:lblAlgn val="ctr"/>
        <c:lblOffset val="100"/>
        <c:noMultiLvlLbl val="0"/>
      </c:catAx>
      <c:valAx>
        <c:axId val="24459332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Intensity'!$AH$22</c:f>
              <c:strCache>
                <c:ptCount val="1"/>
                <c:pt idx="0">
                  <c:v>AV-153-3h (3)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Intensity'!$AI$22:$AO$22</c:f>
              <c:numCache>
                <c:formatCode>0.0</c:formatCode>
                <c:ptCount val="7"/>
                <c:pt idx="0">
                  <c:v>2.1607391099482971</c:v>
                </c:pt>
                <c:pt idx="1">
                  <c:v>1.4449366029201922</c:v>
                </c:pt>
                <c:pt idx="2">
                  <c:v>1.5769429074619168</c:v>
                </c:pt>
                <c:pt idx="3">
                  <c:v>1.7645279478749401</c:v>
                </c:pt>
                <c:pt idx="4">
                  <c:v>1.270565819107726</c:v>
                </c:pt>
                <c:pt idx="5">
                  <c:v>1.5253827459420783</c:v>
                </c:pt>
                <c:pt idx="6">
                  <c:v>1.9795102776977984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Intensity'!$AH$23</c:f>
              <c:strCache>
                <c:ptCount val="1"/>
                <c:pt idx="0">
                  <c:v>AV-153-12h (3)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Intensity'!$AI$23:$AO$23</c:f>
              <c:numCache>
                <c:formatCode>0.0</c:formatCode>
                <c:ptCount val="7"/>
                <c:pt idx="0">
                  <c:v>2.3798474813575505</c:v>
                </c:pt>
                <c:pt idx="1">
                  <c:v>1.7821717855591175</c:v>
                </c:pt>
                <c:pt idx="2">
                  <c:v>1.7377789543276154</c:v>
                </c:pt>
                <c:pt idx="3">
                  <c:v>2.3541798669306542</c:v>
                </c:pt>
                <c:pt idx="4">
                  <c:v>1.1654258764708467</c:v>
                </c:pt>
                <c:pt idx="5">
                  <c:v>1.4272501765149161</c:v>
                </c:pt>
                <c:pt idx="6">
                  <c:v>2.1091607678798137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Intensity'!$AH$24</c:f>
              <c:strCache>
                <c:ptCount val="1"/>
                <c:pt idx="0">
                  <c:v>AV-153-24h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Intensity'!$AI$24:$AO$24</c:f>
              <c:numCache>
                <c:formatCode>0.0</c:formatCode>
                <c:ptCount val="7"/>
                <c:pt idx="0">
                  <c:v>2.2248679880796982</c:v>
                </c:pt>
                <c:pt idx="1">
                  <c:v>1.6054783540029474</c:v>
                </c:pt>
                <c:pt idx="2">
                  <c:v>1.4454922215120249</c:v>
                </c:pt>
                <c:pt idx="3">
                  <c:v>1.6518196864418642</c:v>
                </c:pt>
                <c:pt idx="4">
                  <c:v>1.3565301249369006</c:v>
                </c:pt>
                <c:pt idx="5">
                  <c:v>1.5279949658167205</c:v>
                </c:pt>
                <c:pt idx="6">
                  <c:v>1.8360438545523172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Intensity'!$AH$25</c:f>
              <c:strCache>
                <c:ptCount val="1"/>
                <c:pt idx="0">
                  <c:v>P (3)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Intensity'!$AI$25:$AO$25</c:f>
              <c:numCache>
                <c:formatCode>0.0</c:formatCode>
                <c:ptCount val="7"/>
                <c:pt idx="0">
                  <c:v>1.2757433873123014</c:v>
                </c:pt>
                <c:pt idx="1">
                  <c:v>1.2260247979322159</c:v>
                </c:pt>
                <c:pt idx="2">
                  <c:v>1.2750435491083063</c:v>
                </c:pt>
                <c:pt idx="3">
                  <c:v>0.85389190973850926</c:v>
                </c:pt>
                <c:pt idx="4">
                  <c:v>1.1698230232559088</c:v>
                </c:pt>
                <c:pt idx="5">
                  <c:v>1.3568529390563255</c:v>
                </c:pt>
                <c:pt idx="6">
                  <c:v>0.94905584269379406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Intensity'!$AH$26</c:f>
              <c:strCache>
                <c:ptCount val="1"/>
                <c:pt idx="0">
                  <c:v>PAV (3)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'All Data Fluorescence Intensity'!$AI$21:$AO$21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Intensity'!$AI$26:$AO$26</c:f>
              <c:numCache>
                <c:formatCode>0.0</c:formatCode>
                <c:ptCount val="7"/>
                <c:pt idx="0">
                  <c:v>1.4234015042937622</c:v>
                </c:pt>
                <c:pt idx="1">
                  <c:v>1.158964732622537</c:v>
                </c:pt>
                <c:pt idx="2">
                  <c:v>1.2643318400904175</c:v>
                </c:pt>
                <c:pt idx="3">
                  <c:v>1.9129215313980188</c:v>
                </c:pt>
                <c:pt idx="4">
                  <c:v>1.15901159042026</c:v>
                </c:pt>
                <c:pt idx="5">
                  <c:v>1.3235248674959035</c:v>
                </c:pt>
                <c:pt idx="6">
                  <c:v>1.2354159487250567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594504"/>
        <c:axId val="244594896"/>
      </c:barChart>
      <c:catAx>
        <c:axId val="24459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4896"/>
        <c:crosses val="autoZero"/>
        <c:auto val="1"/>
        <c:lblAlgn val="ctr"/>
        <c:lblOffset val="100"/>
        <c:noMultiLvlLbl val="0"/>
      </c:catAx>
      <c:valAx>
        <c:axId val="24459489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Belinostate and C-537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Intensity'!$A$52</c:f>
              <c:strCache>
                <c:ptCount val="1"/>
                <c:pt idx="0">
                  <c:v>B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Intensity'!$B$51:$H$51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Intensity'!$B$52:$H$52</c:f>
              <c:numCache>
                <c:formatCode>General</c:formatCode>
                <c:ptCount val="7"/>
                <c:pt idx="0">
                  <c:v>4314110</c:v>
                </c:pt>
                <c:pt idx="1">
                  <c:v>7614099</c:v>
                </c:pt>
                <c:pt idx="2">
                  <c:v>6822217</c:v>
                </c:pt>
                <c:pt idx="3">
                  <c:v>258801</c:v>
                </c:pt>
                <c:pt idx="4">
                  <c:v>8602188</c:v>
                </c:pt>
                <c:pt idx="5">
                  <c:v>35918553</c:v>
                </c:pt>
                <c:pt idx="6">
                  <c:v>1328408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Intensity'!$A$53</c:f>
              <c:strCache>
                <c:ptCount val="1"/>
                <c:pt idx="0">
                  <c:v>B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Intensity'!$B$51:$H$51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Intensity'!$B$53:$H$53</c:f>
              <c:numCache>
                <c:formatCode>General</c:formatCode>
                <c:ptCount val="7"/>
                <c:pt idx="0">
                  <c:v>3711090</c:v>
                </c:pt>
                <c:pt idx="1">
                  <c:v>6947473</c:v>
                </c:pt>
                <c:pt idx="2">
                  <c:v>5857221</c:v>
                </c:pt>
                <c:pt idx="3">
                  <c:v>475116</c:v>
                </c:pt>
                <c:pt idx="4">
                  <c:v>7815749</c:v>
                </c:pt>
                <c:pt idx="5">
                  <c:v>31094146</c:v>
                </c:pt>
                <c:pt idx="6">
                  <c:v>1184086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Intensity'!$A$54</c:f>
              <c:strCache>
                <c:ptCount val="1"/>
                <c:pt idx="0">
                  <c:v>C(1)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Intensity'!$B$51:$H$51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Intensity'!$B$54:$H$54</c:f>
              <c:numCache>
                <c:formatCode>General</c:formatCode>
                <c:ptCount val="7"/>
                <c:pt idx="0">
                  <c:v>5621772</c:v>
                </c:pt>
                <c:pt idx="1">
                  <c:v>11222855</c:v>
                </c:pt>
                <c:pt idx="2">
                  <c:v>9766696</c:v>
                </c:pt>
                <c:pt idx="3">
                  <c:v>934148</c:v>
                </c:pt>
                <c:pt idx="4">
                  <c:v>11921288</c:v>
                </c:pt>
                <c:pt idx="5">
                  <c:v>40566942</c:v>
                </c:pt>
                <c:pt idx="6">
                  <c:v>1818466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Intensity'!$A$55</c:f>
              <c:strCache>
                <c:ptCount val="1"/>
                <c:pt idx="0">
                  <c:v>C 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'All Data Fluorescence Intensity'!$B$51:$H$51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Intensity'!$B$55:$H$55</c:f>
              <c:numCache>
                <c:formatCode>General</c:formatCode>
                <c:ptCount val="7"/>
                <c:pt idx="0">
                  <c:v>4182217</c:v>
                </c:pt>
                <c:pt idx="1">
                  <c:v>8765817</c:v>
                </c:pt>
                <c:pt idx="2">
                  <c:v>7869521</c:v>
                </c:pt>
                <c:pt idx="3">
                  <c:v>471853</c:v>
                </c:pt>
                <c:pt idx="4">
                  <c:v>10268998</c:v>
                </c:pt>
                <c:pt idx="5">
                  <c:v>37597286</c:v>
                </c:pt>
                <c:pt idx="6">
                  <c:v>1354674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92544"/>
        <c:axId val="244595680"/>
      </c:barChart>
      <c:catAx>
        <c:axId val="2445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5680"/>
        <c:crosses val="autoZero"/>
        <c:auto val="1"/>
        <c:lblAlgn val="ctr"/>
        <c:lblOffset val="100"/>
        <c:noMultiLvlLbl val="0"/>
      </c:catAx>
      <c:valAx>
        <c:axId val="2445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Flourescence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59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Mean of 3 Series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Intensity'!$S$31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Intensity'!$T$40:$Z$40</c:f>
                <c:numCache>
                  <c:formatCode>General</c:formatCode>
                  <c:ptCount val="7"/>
                  <c:pt idx="0">
                    <c:v>2221962.969614252</c:v>
                  </c:pt>
                  <c:pt idx="1">
                    <c:v>2500961.1491655749</c:v>
                  </c:pt>
                  <c:pt idx="2">
                    <c:v>1899620.9216145023</c:v>
                  </c:pt>
                  <c:pt idx="3">
                    <c:v>162914.01847890334</c:v>
                  </c:pt>
                  <c:pt idx="4">
                    <c:v>1501955.9417718346</c:v>
                  </c:pt>
                  <c:pt idx="5">
                    <c:v>6992166.0157189844</c:v>
                  </c:pt>
                  <c:pt idx="6">
                    <c:v>577718.63960169186</c:v>
                  </c:pt>
                </c:numCache>
              </c:numRef>
            </c:plus>
            <c:minus>
              <c:numRef>
                <c:f>'All Data Fluorescence Intensity'!$T$40:$Z$40</c:f>
                <c:numCache>
                  <c:formatCode>General</c:formatCode>
                  <c:ptCount val="7"/>
                  <c:pt idx="0">
                    <c:v>2221962.969614252</c:v>
                  </c:pt>
                  <c:pt idx="1">
                    <c:v>2500961.1491655749</c:v>
                  </c:pt>
                  <c:pt idx="2">
                    <c:v>1899620.9216145023</c:v>
                  </c:pt>
                  <c:pt idx="3">
                    <c:v>162914.01847890334</c:v>
                  </c:pt>
                  <c:pt idx="4">
                    <c:v>1501955.9417718346</c:v>
                  </c:pt>
                  <c:pt idx="5">
                    <c:v>6992166.0157189844</c:v>
                  </c:pt>
                  <c:pt idx="6">
                    <c:v>577718.63960169186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Intensity'!$T$31:$Z$31</c:f>
              <c:numCache>
                <c:formatCode>General</c:formatCode>
                <c:ptCount val="7"/>
                <c:pt idx="0">
                  <c:v>5337770.666666667</c:v>
                </c:pt>
                <c:pt idx="1">
                  <c:v>8753230.166666666</c:v>
                </c:pt>
                <c:pt idx="2">
                  <c:v>7885738.5</c:v>
                </c:pt>
                <c:pt idx="3">
                  <c:v>541308.83333333337</c:v>
                </c:pt>
                <c:pt idx="4">
                  <c:v>10935094.833333334</c:v>
                </c:pt>
                <c:pt idx="5">
                  <c:v>37779662.833333336</c:v>
                </c:pt>
                <c:pt idx="6">
                  <c:v>1564265.3333333333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Intensity'!$S$32</c:f>
              <c:strCache>
                <c:ptCount val="1"/>
                <c:pt idx="0">
                  <c:v>AV-153-3h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Intensity'!$T$42:$Z$42</c:f>
                <c:numCache>
                  <c:formatCode>General</c:formatCode>
                  <c:ptCount val="7"/>
                  <c:pt idx="0">
                    <c:v>3745098.0279005631</c:v>
                  </c:pt>
                  <c:pt idx="1">
                    <c:v>5175919.7368364064</c:v>
                  </c:pt>
                  <c:pt idx="2">
                    <c:v>4388785.7544097509</c:v>
                  </c:pt>
                  <c:pt idx="3">
                    <c:v>335249.31470604683</c:v>
                  </c:pt>
                  <c:pt idx="4">
                    <c:v>4799234.5457698954</c:v>
                  </c:pt>
                  <c:pt idx="5">
                    <c:v>17842922.593388457</c:v>
                  </c:pt>
                  <c:pt idx="6">
                    <c:v>1003771.5640675114</c:v>
                  </c:pt>
                </c:numCache>
              </c:numRef>
            </c:plus>
            <c:minus>
              <c:numRef>
                <c:f>'All Data Fluorescence Intensity'!$T$41:$Z$41</c:f>
                <c:numCache>
                  <c:formatCode>General</c:formatCode>
                  <c:ptCount val="7"/>
                  <c:pt idx="0">
                    <c:v>2793628.3961556316</c:v>
                  </c:pt>
                  <c:pt idx="1">
                    <c:v>3694004.7323896578</c:v>
                  </c:pt>
                  <c:pt idx="2">
                    <c:v>3225650.9253440443</c:v>
                  </c:pt>
                  <c:pt idx="3">
                    <c:v>237251.41061310229</c:v>
                  </c:pt>
                  <c:pt idx="4">
                    <c:v>3942545.0673521874</c:v>
                  </c:pt>
                  <c:pt idx="5">
                    <c:v>14868635.239869092</c:v>
                  </c:pt>
                  <c:pt idx="6">
                    <c:v>751556.6093059628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Intensity'!$T$32:$Z$32</c:f>
              <c:numCache>
                <c:formatCode>General</c:formatCode>
                <c:ptCount val="7"/>
                <c:pt idx="0">
                  <c:v>8370266</c:v>
                </c:pt>
                <c:pt idx="1">
                  <c:v>11664979.166666666</c:v>
                </c:pt>
                <c:pt idx="2">
                  <c:v>10738470.166666666</c:v>
                </c:pt>
                <c:pt idx="3">
                  <c:v>701566.83333333337</c:v>
                </c:pt>
                <c:pt idx="4">
                  <c:v>12980771.166666666</c:v>
                </c:pt>
                <c:pt idx="5">
                  <c:v>50199972</c:v>
                </c:pt>
                <c:pt idx="6">
                  <c:v>2333229.3333333335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Intensity'!$S$33</c:f>
              <c:strCache>
                <c:ptCount val="1"/>
                <c:pt idx="0">
                  <c:v>AV-153-12h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Intensity'!$T$42:$Z$42</c:f>
                <c:numCache>
                  <c:formatCode>General</c:formatCode>
                  <c:ptCount val="7"/>
                  <c:pt idx="0">
                    <c:v>3745098.0279005631</c:v>
                  </c:pt>
                  <c:pt idx="1">
                    <c:v>5175919.7368364064</c:v>
                  </c:pt>
                  <c:pt idx="2">
                    <c:v>4388785.7544097509</c:v>
                  </c:pt>
                  <c:pt idx="3">
                    <c:v>335249.31470604683</c:v>
                  </c:pt>
                  <c:pt idx="4">
                    <c:v>4799234.5457698954</c:v>
                  </c:pt>
                  <c:pt idx="5">
                    <c:v>17842922.593388457</c:v>
                  </c:pt>
                  <c:pt idx="6">
                    <c:v>1003771.5640675114</c:v>
                  </c:pt>
                </c:numCache>
              </c:numRef>
            </c:plus>
            <c:minus>
              <c:numRef>
                <c:f>'All Data Fluorescence Intensity'!$T$42:$Z$42</c:f>
                <c:numCache>
                  <c:formatCode>General</c:formatCode>
                  <c:ptCount val="7"/>
                  <c:pt idx="0">
                    <c:v>3745098.0279005631</c:v>
                  </c:pt>
                  <c:pt idx="1">
                    <c:v>5175919.7368364064</c:v>
                  </c:pt>
                  <c:pt idx="2">
                    <c:v>4388785.7544097509</c:v>
                  </c:pt>
                  <c:pt idx="3">
                    <c:v>335249.31470604683</c:v>
                  </c:pt>
                  <c:pt idx="4">
                    <c:v>4799234.5457698954</c:v>
                  </c:pt>
                  <c:pt idx="5">
                    <c:v>17842922.593388457</c:v>
                  </c:pt>
                  <c:pt idx="6">
                    <c:v>1003771.5640675114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Intensity'!$T$33:$Z$33</c:f>
              <c:numCache>
                <c:formatCode>General</c:formatCode>
                <c:ptCount val="7"/>
                <c:pt idx="0">
                  <c:v>11037718.333333334</c:v>
                </c:pt>
                <c:pt idx="1">
                  <c:v>15316415</c:v>
                </c:pt>
                <c:pt idx="2">
                  <c:v>12864779.833333334</c:v>
                </c:pt>
                <c:pt idx="3">
                  <c:v>973555.33333333337</c:v>
                </c:pt>
                <c:pt idx="4">
                  <c:v>13609865.166666666</c:v>
                </c:pt>
                <c:pt idx="5">
                  <c:v>51444963.666666664</c:v>
                </c:pt>
                <c:pt idx="6">
                  <c:v>2997424.3333333335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Intensity'!$S$34</c:f>
              <c:strCache>
                <c:ptCount val="1"/>
                <c:pt idx="0">
                  <c:v>AV-153-24h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Intensity'!$T$43:$Z$43</c:f>
                <c:numCache>
                  <c:formatCode>General</c:formatCode>
                  <c:ptCount val="7"/>
                  <c:pt idx="0">
                    <c:v>3312666.2855330561</c:v>
                  </c:pt>
                  <c:pt idx="1">
                    <c:v>4845674.1525729308</c:v>
                  </c:pt>
                  <c:pt idx="2">
                    <c:v>4048315.9094464188</c:v>
                  </c:pt>
                  <c:pt idx="3">
                    <c:v>231075.42350916969</c:v>
                  </c:pt>
                  <c:pt idx="4">
                    <c:v>5308869.8943348043</c:v>
                  </c:pt>
                  <c:pt idx="5">
                    <c:v>19456083.412995189</c:v>
                  </c:pt>
                  <c:pt idx="6">
                    <c:v>913990.79998238548</c:v>
                  </c:pt>
                </c:numCache>
              </c:numRef>
            </c:plus>
            <c:minus>
              <c:numRef>
                <c:f>'All Data Fluorescence Intensity'!$T$43:$Z$43</c:f>
                <c:numCache>
                  <c:formatCode>General</c:formatCode>
                  <c:ptCount val="7"/>
                  <c:pt idx="0">
                    <c:v>3312666.2855330561</c:v>
                  </c:pt>
                  <c:pt idx="1">
                    <c:v>4845674.1525729308</c:v>
                  </c:pt>
                  <c:pt idx="2">
                    <c:v>4048315.9094464188</c:v>
                  </c:pt>
                  <c:pt idx="3">
                    <c:v>231075.42350916969</c:v>
                  </c:pt>
                  <c:pt idx="4">
                    <c:v>5308869.8943348043</c:v>
                  </c:pt>
                  <c:pt idx="5">
                    <c:v>19456083.412995189</c:v>
                  </c:pt>
                  <c:pt idx="6">
                    <c:v>913990.79998238548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Intensity'!$T$34:$Z$34</c:f>
              <c:numCache>
                <c:formatCode>General</c:formatCode>
                <c:ptCount val="7"/>
                <c:pt idx="0">
                  <c:v>10002981</c:v>
                </c:pt>
                <c:pt idx="1">
                  <c:v>14082833</c:v>
                </c:pt>
                <c:pt idx="2">
                  <c:v>11572490.666666666</c:v>
                </c:pt>
                <c:pt idx="3">
                  <c:v>719648</c:v>
                </c:pt>
                <c:pt idx="4">
                  <c:v>14398386.166666666</c:v>
                </c:pt>
                <c:pt idx="5">
                  <c:v>52975449.833333336</c:v>
                </c:pt>
                <c:pt idx="6">
                  <c:v>2720859.5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Intensity'!$S$35</c:f>
              <c:strCache>
                <c:ptCount val="1"/>
                <c:pt idx="0">
                  <c:v>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Intensity'!$T$44:$Z$44</c:f>
                <c:numCache>
                  <c:formatCode>General</c:formatCode>
                  <c:ptCount val="7"/>
                  <c:pt idx="0">
                    <c:v>2049988.1210049521</c:v>
                  </c:pt>
                  <c:pt idx="1">
                    <c:v>3581011.2226105626</c:v>
                  </c:pt>
                  <c:pt idx="2">
                    <c:v>3425579.9087928734</c:v>
                  </c:pt>
                  <c:pt idx="3">
                    <c:v>148398.60648582925</c:v>
                  </c:pt>
                  <c:pt idx="4">
                    <c:v>4741786.4077068074</c:v>
                  </c:pt>
                  <c:pt idx="5">
                    <c:v>18241737.907606561</c:v>
                  </c:pt>
                  <c:pt idx="6">
                    <c:v>534750.57941337442</c:v>
                  </c:pt>
                </c:numCache>
              </c:numRef>
            </c:plus>
            <c:minus>
              <c:numRef>
                <c:f>'All Data Fluorescence Intensity'!$T$44:$Z$44</c:f>
                <c:numCache>
                  <c:formatCode>General</c:formatCode>
                  <c:ptCount val="7"/>
                  <c:pt idx="0">
                    <c:v>2049988.1210049521</c:v>
                  </c:pt>
                  <c:pt idx="1">
                    <c:v>3581011.2226105626</c:v>
                  </c:pt>
                  <c:pt idx="2">
                    <c:v>3425579.9087928734</c:v>
                  </c:pt>
                  <c:pt idx="3">
                    <c:v>148398.60648582925</c:v>
                  </c:pt>
                  <c:pt idx="4">
                    <c:v>4741786.4077068074</c:v>
                  </c:pt>
                  <c:pt idx="5">
                    <c:v>18241737.907606561</c:v>
                  </c:pt>
                  <c:pt idx="6">
                    <c:v>534750.57941337442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Intensity'!$T$35:$Z$35</c:f>
              <c:numCache>
                <c:formatCode>General</c:formatCode>
                <c:ptCount val="7"/>
                <c:pt idx="0">
                  <c:v>6504853.666666667</c:v>
                </c:pt>
                <c:pt idx="1">
                  <c:v>10729865.833333334</c:v>
                </c:pt>
                <c:pt idx="2">
                  <c:v>9665881.333333334</c:v>
                </c:pt>
                <c:pt idx="3">
                  <c:v>450687.66666666669</c:v>
                </c:pt>
                <c:pt idx="4">
                  <c:v>12774014.833333334</c:v>
                </c:pt>
                <c:pt idx="5">
                  <c:v>48319826.5</c:v>
                </c:pt>
                <c:pt idx="6">
                  <c:v>1676436</c:v>
                </c:pt>
              </c:numCache>
            </c:numRef>
          </c:val>
        </c:ser>
        <c:ser>
          <c:idx val="5"/>
          <c:order val="5"/>
          <c:tx>
            <c:strRef>
              <c:f>'All Data Fluorescence Intensity'!$S$36</c:f>
              <c:strCache>
                <c:ptCount val="1"/>
                <c:pt idx="0">
                  <c:v>PAV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Intensity'!$T$45:$Z$45</c:f>
                <c:numCache>
                  <c:formatCode>General</c:formatCode>
                  <c:ptCount val="7"/>
                  <c:pt idx="0">
                    <c:v>2143728.9384565037</c:v>
                  </c:pt>
                  <c:pt idx="1">
                    <c:v>3564772.638517058</c:v>
                  </c:pt>
                  <c:pt idx="2">
                    <c:v>3537173.0356375412</c:v>
                  </c:pt>
                  <c:pt idx="3">
                    <c:v>256915.28704518106</c:v>
                  </c:pt>
                  <c:pt idx="4">
                    <c:v>4469441.5858945781</c:v>
                  </c:pt>
                  <c:pt idx="5">
                    <c:v>18473849.253403567</c:v>
                  </c:pt>
                  <c:pt idx="6">
                    <c:v>622190.06609827024</c:v>
                  </c:pt>
                </c:numCache>
              </c:numRef>
            </c:plus>
            <c:minus>
              <c:numRef>
                <c:f>'All Data Fluorescence Intensity'!$T$45:$Z$45</c:f>
                <c:numCache>
                  <c:formatCode>General</c:formatCode>
                  <c:ptCount val="7"/>
                  <c:pt idx="0">
                    <c:v>2143728.9384565037</c:v>
                  </c:pt>
                  <c:pt idx="1">
                    <c:v>3564772.638517058</c:v>
                  </c:pt>
                  <c:pt idx="2">
                    <c:v>3537173.0356375412</c:v>
                  </c:pt>
                  <c:pt idx="3">
                    <c:v>256915.28704518106</c:v>
                  </c:pt>
                  <c:pt idx="4">
                    <c:v>4469441.5858945781</c:v>
                  </c:pt>
                  <c:pt idx="5">
                    <c:v>18473849.253403567</c:v>
                  </c:pt>
                  <c:pt idx="6">
                    <c:v>622190.06609827024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Intensity'!$T$30:$Z$30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Intensity'!$T$36:$Z$36</c:f>
              <c:numCache>
                <c:formatCode>General</c:formatCode>
                <c:ptCount val="7"/>
                <c:pt idx="0">
                  <c:v>6732672</c:v>
                </c:pt>
                <c:pt idx="1">
                  <c:v>10467406.166666666</c:v>
                </c:pt>
                <c:pt idx="2">
                  <c:v>9912442.166666666</c:v>
                </c:pt>
                <c:pt idx="3">
                  <c:v>622673.83333333337</c:v>
                </c:pt>
                <c:pt idx="4">
                  <c:v>12193507.333333334</c:v>
                </c:pt>
                <c:pt idx="5">
                  <c:v>49261079</c:v>
                </c:pt>
                <c:pt idx="6">
                  <c:v>1898594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36760"/>
        <c:axId val="163436368"/>
      </c:barChart>
      <c:catAx>
        <c:axId val="16343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436368"/>
        <c:crosses val="autoZero"/>
        <c:auto val="1"/>
        <c:lblAlgn val="ctr"/>
        <c:lblOffset val="100"/>
        <c:noMultiLvlLbl val="0"/>
      </c:catAx>
      <c:valAx>
        <c:axId val="1634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Fluorescence Intensity (A.U)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43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Mean Ratio T/NT of the 3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Data Fluorescence Intensity'!$AH$30</c:f>
              <c:strCache>
                <c:ptCount val="1"/>
                <c:pt idx="0">
                  <c:v>AV-153-3h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Intensity'!$AI$38:$AO$38</c:f>
                <c:numCache>
                  <c:formatCode>General</c:formatCode>
                  <c:ptCount val="7"/>
                  <c:pt idx="0">
                    <c:v>0.62141895665843372</c:v>
                  </c:pt>
                  <c:pt idx="1">
                    <c:v>0.23876429796240883</c:v>
                  </c:pt>
                  <c:pt idx="2">
                    <c:v>0.30988449263317036</c:v>
                  </c:pt>
                  <c:pt idx="3">
                    <c:v>0.39464064730646059</c:v>
                  </c:pt>
                  <c:pt idx="4">
                    <c:v>0.16952246361107629</c:v>
                  </c:pt>
                  <c:pt idx="5">
                    <c:v>0.25620094246811803</c:v>
                  </c:pt>
                  <c:pt idx="6">
                    <c:v>0.54508563092208995</c:v>
                  </c:pt>
                </c:numCache>
              </c:numRef>
            </c:plus>
            <c:minus>
              <c:numRef>
                <c:f>'All Data Fluorescence Intensity'!$AI$38:$AO$38</c:f>
                <c:numCache>
                  <c:formatCode>General</c:formatCode>
                  <c:ptCount val="7"/>
                  <c:pt idx="0">
                    <c:v>0.62141895665843372</c:v>
                  </c:pt>
                  <c:pt idx="1">
                    <c:v>0.23876429796240883</c:v>
                  </c:pt>
                  <c:pt idx="2">
                    <c:v>0.30988449263317036</c:v>
                  </c:pt>
                  <c:pt idx="3">
                    <c:v>0.39464064730646059</c:v>
                  </c:pt>
                  <c:pt idx="4">
                    <c:v>0.16952246361107629</c:v>
                  </c:pt>
                  <c:pt idx="5">
                    <c:v>0.25620094246811803</c:v>
                  </c:pt>
                  <c:pt idx="6">
                    <c:v>0.54508563092208995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Intensity'!$AI$30:$AO$30</c:f>
              <c:numCache>
                <c:formatCode>0.0</c:formatCode>
                <c:ptCount val="7"/>
                <c:pt idx="0">
                  <c:v>1.6178567646651321</c:v>
                </c:pt>
                <c:pt idx="1">
                  <c:v>1.3403549483495836</c:v>
                </c:pt>
                <c:pt idx="2">
                  <c:v>1.3815085960519529</c:v>
                </c:pt>
                <c:pt idx="3">
                  <c:v>1.3191370120582351</c:v>
                </c:pt>
                <c:pt idx="4">
                  <c:v>1.2002185557073279</c:v>
                </c:pt>
                <c:pt idx="5">
                  <c:v>1.3420246759188446</c:v>
                </c:pt>
                <c:pt idx="6">
                  <c:v>1.5546335116096213</c:v>
                </c:pt>
              </c:numCache>
            </c:numRef>
          </c:val>
        </c:ser>
        <c:ser>
          <c:idx val="1"/>
          <c:order val="1"/>
          <c:tx>
            <c:strRef>
              <c:f>'All Data Fluorescence Intensity'!$AH$31</c:f>
              <c:strCache>
                <c:ptCount val="1"/>
                <c:pt idx="0">
                  <c:v>AV-153-12h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Intensity'!$AI$39:$AO$39</c:f>
                <c:numCache>
                  <c:formatCode>General</c:formatCode>
                  <c:ptCount val="7"/>
                  <c:pt idx="0">
                    <c:v>0.4519894946084439</c:v>
                  </c:pt>
                  <c:pt idx="1">
                    <c:v>0.29269817031760142</c:v>
                  </c:pt>
                  <c:pt idx="2">
                    <c:v>0.35813695655016603</c:v>
                  </c:pt>
                  <c:pt idx="3">
                    <c:v>0.45152431936455689</c:v>
                  </c:pt>
                  <c:pt idx="4">
                    <c:v>0.18012551839030366</c:v>
                  </c:pt>
                  <c:pt idx="5">
                    <c:v>0.10672646578393448</c:v>
                  </c:pt>
                  <c:pt idx="6">
                    <c:v>0.50545914477386322</c:v>
                  </c:pt>
                </c:numCache>
              </c:numRef>
            </c:plus>
            <c:minus>
              <c:numRef>
                <c:f>'All Data Fluorescence Intensity'!$AI$39:$AO$39</c:f>
                <c:numCache>
                  <c:formatCode>General</c:formatCode>
                  <c:ptCount val="7"/>
                  <c:pt idx="0">
                    <c:v>0.4519894946084439</c:v>
                  </c:pt>
                  <c:pt idx="1">
                    <c:v>0.29269817031760142</c:v>
                  </c:pt>
                  <c:pt idx="2">
                    <c:v>0.35813695655016603</c:v>
                  </c:pt>
                  <c:pt idx="3">
                    <c:v>0.45152431936455689</c:v>
                  </c:pt>
                  <c:pt idx="4">
                    <c:v>0.18012551839030366</c:v>
                  </c:pt>
                  <c:pt idx="5">
                    <c:v>0.10672646578393448</c:v>
                  </c:pt>
                  <c:pt idx="6">
                    <c:v>0.50545914477386322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Intensity'!$AI$31:$AO$31</c:f>
              <c:numCache>
                <c:formatCode>0.0</c:formatCode>
                <c:ptCount val="7"/>
                <c:pt idx="0">
                  <c:v>2.0972857037952934</c:v>
                </c:pt>
                <c:pt idx="1">
                  <c:v>1.7635860838207436</c:v>
                </c:pt>
                <c:pt idx="2">
                  <c:v>1.6513567559127107</c:v>
                </c:pt>
                <c:pt idx="3">
                  <c:v>1.839552664363616</c:v>
                </c:pt>
                <c:pt idx="4">
                  <c:v>1.2586475742218051</c:v>
                </c:pt>
                <c:pt idx="5">
                  <c:v>1.3667434123450841</c:v>
                </c:pt>
                <c:pt idx="6">
                  <c:v>1.9787539063704038</c:v>
                </c:pt>
              </c:numCache>
            </c:numRef>
          </c:val>
        </c:ser>
        <c:ser>
          <c:idx val="2"/>
          <c:order val="2"/>
          <c:tx>
            <c:strRef>
              <c:f>'All Data Fluorescence Intensity'!$AH$32</c:f>
              <c:strCache>
                <c:ptCount val="1"/>
                <c:pt idx="0">
                  <c:v>AV-153-24h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Intensity'!$AI$40:$AO$40</c:f>
                <c:numCache>
                  <c:formatCode>General</c:formatCode>
                  <c:ptCount val="7"/>
                  <c:pt idx="0">
                    <c:v>0.30791261855849783</c:v>
                  </c:pt>
                  <c:pt idx="1">
                    <c:v>7.8399766973970816E-2</c:v>
                  </c:pt>
                  <c:pt idx="2">
                    <c:v>0.14727967890577581</c:v>
                  </c:pt>
                  <c:pt idx="3">
                    <c:v>0.26224651960217243</c:v>
                  </c:pt>
                  <c:pt idx="4">
                    <c:v>0.15742803679135034</c:v>
                  </c:pt>
                  <c:pt idx="5">
                    <c:v>0.11910597530593345</c:v>
                  </c:pt>
                  <c:pt idx="6">
                    <c:v>0.1866815144648355</c:v>
                  </c:pt>
                </c:numCache>
              </c:numRef>
            </c:plus>
            <c:minus>
              <c:numRef>
                <c:f>'All Data Fluorescence Intensity'!$AI$40:$AO$40</c:f>
                <c:numCache>
                  <c:formatCode>General</c:formatCode>
                  <c:ptCount val="7"/>
                  <c:pt idx="0">
                    <c:v>0.30791261855849783</c:v>
                  </c:pt>
                  <c:pt idx="1">
                    <c:v>7.8399766973970816E-2</c:v>
                  </c:pt>
                  <c:pt idx="2">
                    <c:v>0.14727967890577581</c:v>
                  </c:pt>
                  <c:pt idx="3">
                    <c:v>0.26224651960217243</c:v>
                  </c:pt>
                  <c:pt idx="4">
                    <c:v>0.15742803679135034</c:v>
                  </c:pt>
                  <c:pt idx="5">
                    <c:v>0.11910597530593345</c:v>
                  </c:pt>
                  <c:pt idx="6">
                    <c:v>0.1866815144648355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Intensity'!$AI$32:$AO$32</c:f>
              <c:numCache>
                <c:formatCode>0.0</c:formatCode>
                <c:ptCount val="7"/>
                <c:pt idx="0">
                  <c:v>1.901234686499609</c:v>
                </c:pt>
                <c:pt idx="1">
                  <c:v>1.6129302625824502</c:v>
                </c:pt>
                <c:pt idx="2">
                  <c:v>1.4733951312515856</c:v>
                </c:pt>
                <c:pt idx="3">
                  <c:v>1.3535060820658096</c:v>
                </c:pt>
                <c:pt idx="4">
                  <c:v>1.3298232795390601</c:v>
                </c:pt>
                <c:pt idx="5">
                  <c:v>1.4090921043112579</c:v>
                </c:pt>
                <c:pt idx="6">
                  <c:v>1.7626891249051948</c:v>
                </c:pt>
              </c:numCache>
            </c:numRef>
          </c:val>
        </c:ser>
        <c:ser>
          <c:idx val="3"/>
          <c:order val="3"/>
          <c:tx>
            <c:strRef>
              <c:f>'All Data Fluorescence Intensity'!$AH$33</c:f>
              <c:strCache>
                <c:ptCount val="1"/>
                <c:pt idx="0">
                  <c:v>P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Intensity'!$AI$41:$AO$41</c:f>
                <c:numCache>
                  <c:formatCode>General</c:formatCode>
                  <c:ptCount val="7"/>
                  <c:pt idx="0">
                    <c:v>0.27716835311664612</c:v>
                  </c:pt>
                  <c:pt idx="1">
                    <c:v>9.4029659950054884E-2</c:v>
                  </c:pt>
                  <c:pt idx="2">
                    <c:v>0.17583694321809432</c:v>
                  </c:pt>
                  <c:pt idx="3">
                    <c:v>0.15249220687683523</c:v>
                  </c:pt>
                  <c:pt idx="4">
                    <c:v>0.17597055686267185</c:v>
                  </c:pt>
                  <c:pt idx="5">
                    <c:v>0.16700275022370029</c:v>
                  </c:pt>
                  <c:pt idx="6">
                    <c:v>0.4045880399791828</c:v>
                  </c:pt>
                </c:numCache>
              </c:numRef>
            </c:plus>
            <c:minus>
              <c:numRef>
                <c:f>'All Data Fluorescence Intensity'!$AI$41:$AO$41</c:f>
                <c:numCache>
                  <c:formatCode>General</c:formatCode>
                  <c:ptCount val="7"/>
                  <c:pt idx="0">
                    <c:v>0.27716835311664612</c:v>
                  </c:pt>
                  <c:pt idx="1">
                    <c:v>9.4029659950054884E-2</c:v>
                  </c:pt>
                  <c:pt idx="2">
                    <c:v>0.17583694321809432</c:v>
                  </c:pt>
                  <c:pt idx="3">
                    <c:v>0.15249220687683523</c:v>
                  </c:pt>
                  <c:pt idx="4">
                    <c:v>0.17597055686267185</c:v>
                  </c:pt>
                  <c:pt idx="5">
                    <c:v>0.16700275022370029</c:v>
                  </c:pt>
                  <c:pt idx="6">
                    <c:v>0.4045880399791828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Intensity'!$AI$33:$AO$33</c:f>
              <c:numCache>
                <c:formatCode>0.0</c:formatCode>
                <c:ptCount val="7"/>
                <c:pt idx="0">
                  <c:v>1.2280339271529401</c:v>
                </c:pt>
                <c:pt idx="1">
                  <c:v>1.2305641453891607</c:v>
                </c:pt>
                <c:pt idx="2">
                  <c:v>1.2354580787126093</c:v>
                </c:pt>
                <c:pt idx="3">
                  <c:v>0.84607971295142625</c:v>
                </c:pt>
                <c:pt idx="4">
                  <c:v>1.1831248497879476</c:v>
                </c:pt>
                <c:pt idx="5">
                  <c:v>1.2860245518704596</c:v>
                </c:pt>
                <c:pt idx="6">
                  <c:v>1.1100976206395865</c:v>
                </c:pt>
              </c:numCache>
            </c:numRef>
          </c:val>
        </c:ser>
        <c:ser>
          <c:idx val="4"/>
          <c:order val="4"/>
          <c:tx>
            <c:strRef>
              <c:f>'All Data Fluorescence Intensity'!$AH$34</c:f>
              <c:strCache>
                <c:ptCount val="1"/>
                <c:pt idx="0">
                  <c:v>PAV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'All Data Fluorescence Intensity'!$AI$42:$AO$42</c:f>
                <c:numCache>
                  <c:formatCode>General</c:formatCode>
                  <c:ptCount val="7"/>
                  <c:pt idx="0">
                    <c:v>0.14644310925783724</c:v>
                  </c:pt>
                  <c:pt idx="1">
                    <c:v>5.6827420389959186E-2</c:v>
                  </c:pt>
                  <c:pt idx="2">
                    <c:v>1.6264037135790426E-2</c:v>
                  </c:pt>
                  <c:pt idx="3">
                    <c:v>0.64503759899694124</c:v>
                  </c:pt>
                  <c:pt idx="4">
                    <c:v>4.4340365283603314E-2</c:v>
                  </c:pt>
                  <c:pt idx="5">
                    <c:v>0.1072158223223873</c:v>
                  </c:pt>
                  <c:pt idx="6">
                    <c:v>0.16087430082065846</c:v>
                  </c:pt>
                </c:numCache>
              </c:numRef>
            </c:plus>
            <c:minus>
              <c:numRef>
                <c:f>'All Data Fluorescence Intensity'!$AI$42:$AO$42</c:f>
                <c:numCache>
                  <c:formatCode>General</c:formatCode>
                  <c:ptCount val="7"/>
                  <c:pt idx="0">
                    <c:v>0.14644310925783724</c:v>
                  </c:pt>
                  <c:pt idx="1">
                    <c:v>5.6827420389959186E-2</c:v>
                  </c:pt>
                  <c:pt idx="2">
                    <c:v>1.6264037135790426E-2</c:v>
                  </c:pt>
                  <c:pt idx="3">
                    <c:v>0.64503759899694124</c:v>
                  </c:pt>
                  <c:pt idx="4">
                    <c:v>4.4340365283603314E-2</c:v>
                  </c:pt>
                  <c:pt idx="5">
                    <c:v>0.1072158223223873</c:v>
                  </c:pt>
                  <c:pt idx="6">
                    <c:v>0.16087430082065846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Data Fluorescence Intensity'!$AI$29:$AO$29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'All Data Fluorescence Intensity'!$AI$34:$AO$34</c:f>
              <c:numCache>
                <c:formatCode>0.0</c:formatCode>
                <c:ptCount val="7"/>
                <c:pt idx="0">
                  <c:v>1.2714962651014912</c:v>
                </c:pt>
                <c:pt idx="1">
                  <c:v>1.1945575826616779</c:v>
                </c:pt>
                <c:pt idx="2">
                  <c:v>1.2565941765394999</c:v>
                </c:pt>
                <c:pt idx="3">
                  <c:v>1.1871538061887843</c:v>
                </c:pt>
                <c:pt idx="4">
                  <c:v>1.1170696021023845</c:v>
                </c:pt>
                <c:pt idx="5">
                  <c:v>1.3022737006741507</c:v>
                </c:pt>
                <c:pt idx="6">
                  <c:v>1.2326584100060574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969256"/>
        <c:axId val="244969648"/>
      </c:barChart>
      <c:catAx>
        <c:axId val="24496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969648"/>
        <c:crosses val="autoZero"/>
        <c:auto val="1"/>
        <c:lblAlgn val="ctr"/>
        <c:lblOffset val="100"/>
        <c:noMultiLvlLbl val="0"/>
      </c:catAx>
      <c:valAx>
        <c:axId val="24496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4496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219075</xdr:colOff>
      <xdr:row>1</xdr:row>
      <xdr:rowOff>61912</xdr:rowOff>
    </xdr:from>
    <xdr:to>
      <xdr:col>32</xdr:col>
      <xdr:colOff>219075</xdr:colOff>
      <xdr:row>15</xdr:row>
      <xdr:rowOff>90487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276225</xdr:colOff>
      <xdr:row>15</xdr:row>
      <xdr:rowOff>180975</xdr:rowOff>
    </xdr:from>
    <xdr:to>
      <xdr:col>32</xdr:col>
      <xdr:colOff>276225</xdr:colOff>
      <xdr:row>30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219075</xdr:colOff>
      <xdr:row>30</xdr:row>
      <xdr:rowOff>66675</xdr:rowOff>
    </xdr:from>
    <xdr:to>
      <xdr:col>32</xdr:col>
      <xdr:colOff>219075</xdr:colOff>
      <xdr:row>44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219075</xdr:colOff>
      <xdr:row>0</xdr:row>
      <xdr:rowOff>71437</xdr:rowOff>
    </xdr:from>
    <xdr:to>
      <xdr:col>48</xdr:col>
      <xdr:colOff>219075</xdr:colOff>
      <xdr:row>14</xdr:row>
      <xdr:rowOff>14287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133350</xdr:colOff>
      <xdr:row>14</xdr:row>
      <xdr:rowOff>180975</xdr:rowOff>
    </xdr:from>
    <xdr:to>
      <xdr:col>48</xdr:col>
      <xdr:colOff>133350</xdr:colOff>
      <xdr:row>28</xdr:row>
      <xdr:rowOff>161925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57150</xdr:colOff>
      <xdr:row>29</xdr:row>
      <xdr:rowOff>180975</xdr:rowOff>
    </xdr:from>
    <xdr:to>
      <xdr:col>48</xdr:col>
      <xdr:colOff>57150</xdr:colOff>
      <xdr:row>43</xdr:row>
      <xdr:rowOff>161925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58</xdr:row>
      <xdr:rowOff>157162</xdr:rowOff>
    </xdr:from>
    <xdr:to>
      <xdr:col>7</xdr:col>
      <xdr:colOff>285749</xdr:colOff>
      <xdr:row>73</xdr:row>
      <xdr:rowOff>42862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535781</xdr:colOff>
      <xdr:row>8</xdr:row>
      <xdr:rowOff>23812</xdr:rowOff>
    </xdr:from>
    <xdr:to>
      <xdr:col>48</xdr:col>
      <xdr:colOff>95250</xdr:colOff>
      <xdr:row>8</xdr:row>
      <xdr:rowOff>35718</xdr:rowOff>
    </xdr:to>
    <xdr:cxnSp macro="">
      <xdr:nvCxnSpPr>
        <xdr:cNvPr id="11" name="Connecteur droit 10"/>
        <xdr:cNvCxnSpPr/>
      </xdr:nvCxnSpPr>
      <xdr:spPr>
        <a:xfrm>
          <a:off x="34063781" y="1762125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497681</xdr:colOff>
      <xdr:row>23</xdr:row>
      <xdr:rowOff>9525</xdr:rowOff>
    </xdr:from>
    <xdr:to>
      <xdr:col>48</xdr:col>
      <xdr:colOff>57150</xdr:colOff>
      <xdr:row>23</xdr:row>
      <xdr:rowOff>21431</xdr:rowOff>
    </xdr:to>
    <xdr:cxnSp macro="">
      <xdr:nvCxnSpPr>
        <xdr:cNvPr id="12" name="Connecteur droit 11"/>
        <xdr:cNvCxnSpPr/>
      </xdr:nvCxnSpPr>
      <xdr:spPr>
        <a:xfrm>
          <a:off x="34025681" y="4736306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411956</xdr:colOff>
      <xdr:row>37</xdr:row>
      <xdr:rowOff>185737</xdr:rowOff>
    </xdr:from>
    <xdr:to>
      <xdr:col>47</xdr:col>
      <xdr:colOff>733425</xdr:colOff>
      <xdr:row>37</xdr:row>
      <xdr:rowOff>197643</xdr:rowOff>
    </xdr:to>
    <xdr:cxnSp macro="">
      <xdr:nvCxnSpPr>
        <xdr:cNvPr id="13" name="Connecteur droit 12"/>
        <xdr:cNvCxnSpPr/>
      </xdr:nvCxnSpPr>
      <xdr:spPr>
        <a:xfrm>
          <a:off x="33939956" y="7710487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250030</xdr:colOff>
      <xdr:row>45</xdr:row>
      <xdr:rowOff>158352</xdr:rowOff>
    </xdr:from>
    <xdr:to>
      <xdr:col>33</xdr:col>
      <xdr:colOff>535781</xdr:colOff>
      <xdr:row>63</xdr:row>
      <xdr:rowOff>95250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654844</xdr:colOff>
      <xdr:row>45</xdr:row>
      <xdr:rowOff>146446</xdr:rowOff>
    </xdr:from>
    <xdr:to>
      <xdr:col>50</xdr:col>
      <xdr:colOff>261938</xdr:colOff>
      <xdr:row>62</xdr:row>
      <xdr:rowOff>95250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214312</xdr:colOff>
      <xdr:row>55</xdr:row>
      <xdr:rowOff>95250</xdr:rowOff>
    </xdr:from>
    <xdr:to>
      <xdr:col>50</xdr:col>
      <xdr:colOff>142875</xdr:colOff>
      <xdr:row>55</xdr:row>
      <xdr:rowOff>107156</xdr:rowOff>
    </xdr:to>
    <xdr:cxnSp macro="">
      <xdr:nvCxnSpPr>
        <xdr:cNvPr id="14" name="Connecteur droit 13"/>
        <xdr:cNvCxnSpPr/>
      </xdr:nvCxnSpPr>
      <xdr:spPr>
        <a:xfrm flipV="1">
          <a:off x="33742312" y="11191875"/>
          <a:ext cx="6024563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11907</xdr:colOff>
      <xdr:row>83</xdr:row>
      <xdr:rowOff>47625</xdr:rowOff>
    </xdr:from>
    <xdr:to>
      <xdr:col>7</xdr:col>
      <xdr:colOff>116681</xdr:colOff>
      <xdr:row>97</xdr:row>
      <xdr:rowOff>123825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571499</xdr:colOff>
      <xdr:row>84</xdr:row>
      <xdr:rowOff>27384</xdr:rowOff>
    </xdr:from>
    <xdr:to>
      <xdr:col>15</xdr:col>
      <xdr:colOff>238124</xdr:colOff>
      <xdr:row>98</xdr:row>
      <xdr:rowOff>103584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904875</xdr:colOff>
      <xdr:row>90</xdr:row>
      <xdr:rowOff>178594</xdr:rowOff>
    </xdr:from>
    <xdr:to>
      <xdr:col>15</xdr:col>
      <xdr:colOff>130969</xdr:colOff>
      <xdr:row>91</xdr:row>
      <xdr:rowOff>0</xdr:rowOff>
    </xdr:to>
    <xdr:cxnSp macro="">
      <xdr:nvCxnSpPr>
        <xdr:cNvPr id="18" name="Connecteur droit 17"/>
        <xdr:cNvCxnSpPr/>
      </xdr:nvCxnSpPr>
      <xdr:spPr>
        <a:xfrm>
          <a:off x="7929563" y="17966532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tabSelected="1" topLeftCell="V1" zoomScale="80" zoomScaleNormal="80" workbookViewId="0">
      <selection activeCell="G106" sqref="G106"/>
    </sheetView>
  </sheetViews>
  <sheetFormatPr defaultColWidth="11.42578125" defaultRowHeight="15" x14ac:dyDescent="0.25"/>
  <cols>
    <col min="1" max="1" width="14" style="1" bestFit="1" customWidth="1"/>
    <col min="2" max="8" width="11.42578125" style="1"/>
    <col min="9" max="9" width="11.42578125" style="5"/>
    <col min="10" max="11" width="14" style="1" bestFit="1" customWidth="1"/>
    <col min="12" max="18" width="11.42578125" style="1"/>
    <col min="19" max="19" width="22.28515625" style="1" customWidth="1"/>
    <col min="20" max="33" width="11.42578125" style="1"/>
    <col min="34" max="34" width="15.85546875" style="1" customWidth="1"/>
    <col min="35" max="16384" width="11.42578125" style="1"/>
  </cols>
  <sheetData>
    <row r="1" spans="1:41" ht="21" x14ac:dyDescent="0.35">
      <c r="S1" s="32" t="s">
        <v>37</v>
      </c>
      <c r="AB1" s="27" t="s">
        <v>37</v>
      </c>
      <c r="AC1" s="25"/>
      <c r="AH1" s="27" t="s">
        <v>41</v>
      </c>
      <c r="AI1" s="25"/>
      <c r="AJ1" s="25"/>
      <c r="AK1" s="25"/>
    </row>
    <row r="2" spans="1:41" ht="15.75" thickBot="1" x14ac:dyDescent="0.3">
      <c r="B2" s="33" t="s">
        <v>35</v>
      </c>
      <c r="C2" s="34"/>
      <c r="D2" s="34"/>
      <c r="E2" s="34"/>
      <c r="F2" s="34"/>
      <c r="G2" s="34"/>
      <c r="H2" s="34"/>
      <c r="I2" s="3"/>
      <c r="K2" s="35" t="s">
        <v>36</v>
      </c>
      <c r="L2" s="36"/>
      <c r="M2" s="36"/>
      <c r="N2" s="36"/>
      <c r="O2" s="36"/>
      <c r="P2" s="36"/>
      <c r="Q2" s="37"/>
      <c r="T2" s="33" t="s">
        <v>35</v>
      </c>
      <c r="U2" s="34"/>
      <c r="V2" s="34"/>
      <c r="W2" s="34"/>
      <c r="X2" s="34"/>
      <c r="Y2" s="34"/>
      <c r="Z2" s="34"/>
    </row>
    <row r="3" spans="1:41" ht="19.5" thickBot="1" x14ac:dyDescent="0.35">
      <c r="A3" s="13" t="s">
        <v>29</v>
      </c>
      <c r="B3" s="14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6"/>
      <c r="J3" s="13"/>
      <c r="K3" s="14" t="s">
        <v>22</v>
      </c>
      <c r="L3" s="15" t="s">
        <v>23</v>
      </c>
      <c r="M3" s="15" t="s">
        <v>24</v>
      </c>
      <c r="N3" s="15" t="s">
        <v>25</v>
      </c>
      <c r="O3" s="15" t="s">
        <v>26</v>
      </c>
      <c r="P3" s="15" t="s">
        <v>27</v>
      </c>
      <c r="Q3" s="15" t="s">
        <v>28</v>
      </c>
      <c r="S3" s="13" t="s">
        <v>38</v>
      </c>
      <c r="T3" s="14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H3" s="26" t="s">
        <v>42</v>
      </c>
      <c r="AI3" s="28"/>
      <c r="AJ3" s="28"/>
      <c r="AK3" s="28"/>
    </row>
    <row r="4" spans="1:41" ht="18.75" x14ac:dyDescent="0.3">
      <c r="A4" s="10" t="s">
        <v>0</v>
      </c>
      <c r="B4" s="11">
        <v>7180620</v>
      </c>
      <c r="C4" s="12">
        <v>9588000</v>
      </c>
      <c r="D4" s="12">
        <v>9099984</v>
      </c>
      <c r="E4" s="12">
        <v>763825</v>
      </c>
      <c r="F4" s="12">
        <v>10804191</v>
      </c>
      <c r="G4" s="12">
        <v>44617956</v>
      </c>
      <c r="H4" s="12">
        <v>1606011</v>
      </c>
      <c r="I4" s="6"/>
      <c r="J4" s="10" t="str">
        <f t="shared" ref="J4" si="0">A4</f>
        <v>K (1)</v>
      </c>
      <c r="K4" s="17">
        <v>113212.32364302888</v>
      </c>
      <c r="L4" s="18">
        <v>297590.34126116394</v>
      </c>
      <c r="M4" s="18">
        <v>831374.37145348103</v>
      </c>
      <c r="N4" s="18">
        <v>9512.7561617899501</v>
      </c>
      <c r="O4" s="18">
        <v>920881.32231550803</v>
      </c>
      <c r="P4" s="18">
        <v>1405673.0191211419</v>
      </c>
      <c r="Q4" s="18">
        <v>79493.804093075611</v>
      </c>
      <c r="S4" s="10" t="s">
        <v>0</v>
      </c>
      <c r="T4" s="11">
        <f t="shared" ref="T4:Z9" si="1">AVERAGE(B4,B12)</f>
        <v>5574185</v>
      </c>
      <c r="U4" s="11">
        <f t="shared" si="1"/>
        <v>7846556</v>
      </c>
      <c r="V4" s="11">
        <f t="shared" si="1"/>
        <v>7619358.5</v>
      </c>
      <c r="W4" s="11">
        <f t="shared" si="1"/>
        <v>508904</v>
      </c>
      <c r="X4" s="11">
        <f t="shared" si="1"/>
        <v>9498738</v>
      </c>
      <c r="Y4" s="11">
        <f t="shared" si="1"/>
        <v>38102489.5</v>
      </c>
      <c r="Z4" s="11">
        <f t="shared" si="1"/>
        <v>1348511</v>
      </c>
      <c r="AH4" s="26" t="s">
        <v>43</v>
      </c>
      <c r="AI4" s="28"/>
      <c r="AJ4" s="28"/>
      <c r="AK4" s="28"/>
    </row>
    <row r="5" spans="1:41" x14ac:dyDescent="0.25">
      <c r="A5" s="8" t="s">
        <v>1</v>
      </c>
      <c r="B5" s="7">
        <v>8512557</v>
      </c>
      <c r="C5" s="2">
        <v>10052286</v>
      </c>
      <c r="D5" s="2">
        <v>10034999</v>
      </c>
      <c r="E5" s="2">
        <v>341857</v>
      </c>
      <c r="F5" s="2">
        <v>10258001</v>
      </c>
      <c r="G5" s="2">
        <v>49358529</v>
      </c>
      <c r="H5" s="2">
        <v>2131571</v>
      </c>
      <c r="I5" s="6"/>
      <c r="J5" s="8" t="str">
        <f>A5</f>
        <v>AV-153-3h (1)</v>
      </c>
      <c r="K5" s="20">
        <v>168782.81012636036</v>
      </c>
      <c r="L5" s="4">
        <v>221965.78658083806</v>
      </c>
      <c r="M5" s="4">
        <v>468159.00482931215</v>
      </c>
      <c r="N5" s="4">
        <v>167.63978273794964</v>
      </c>
      <c r="O5" s="4">
        <v>1414188.2635677378</v>
      </c>
      <c r="P5" s="4">
        <v>1325497.8699402506</v>
      </c>
      <c r="Q5" s="4">
        <v>49720.749218543249</v>
      </c>
      <c r="S5" s="8" t="s">
        <v>1</v>
      </c>
      <c r="T5" s="11">
        <f t="shared" si="1"/>
        <v>9770241.5</v>
      </c>
      <c r="U5" s="11">
        <f t="shared" si="1"/>
        <v>11840324</v>
      </c>
      <c r="V5" s="11">
        <f t="shared" si="1"/>
        <v>11759510.5</v>
      </c>
      <c r="W5" s="11">
        <f t="shared" si="1"/>
        <v>515523</v>
      </c>
      <c r="X5" s="11">
        <f t="shared" si="1"/>
        <v>12569129</v>
      </c>
      <c r="Y5" s="11">
        <f t="shared" si="1"/>
        <v>55302041.5</v>
      </c>
      <c r="Z5" s="11">
        <f t="shared" si="1"/>
        <v>2352274.5</v>
      </c>
    </row>
    <row r="6" spans="1:41" ht="15.75" thickBot="1" x14ac:dyDescent="0.3">
      <c r="A6" s="8" t="s">
        <v>2</v>
      </c>
      <c r="B6" s="7">
        <v>10742793</v>
      </c>
      <c r="C6" s="2">
        <v>13461180</v>
      </c>
      <c r="D6" s="2">
        <v>11544327</v>
      </c>
      <c r="E6" s="2">
        <v>502910</v>
      </c>
      <c r="F6" s="2">
        <v>10908248</v>
      </c>
      <c r="G6" s="2">
        <v>45082614</v>
      </c>
      <c r="H6" s="2">
        <v>2778603</v>
      </c>
      <c r="I6" s="6"/>
      <c r="J6" s="8" t="str">
        <f>A6</f>
        <v>AV-153-12h (1)</v>
      </c>
      <c r="K6" s="20">
        <v>399447.6012528264</v>
      </c>
      <c r="L6" s="4">
        <v>469292.73575394694</v>
      </c>
      <c r="M6" s="4">
        <v>519252.95764981455</v>
      </c>
      <c r="N6" s="4">
        <v>-5213.3862950445746</v>
      </c>
      <c r="O6" s="4">
        <v>920474.4926340864</v>
      </c>
      <c r="P6" s="4">
        <v>1491775.9440985355</v>
      </c>
      <c r="Q6" s="4">
        <v>24432.941916598633</v>
      </c>
      <c r="S6" s="8" t="s">
        <v>2</v>
      </c>
      <c r="T6" s="11">
        <f t="shared" si="1"/>
        <v>13021423</v>
      </c>
      <c r="U6" s="11">
        <f t="shared" si="1"/>
        <v>16058357.5</v>
      </c>
      <c r="V6" s="11">
        <f t="shared" si="1"/>
        <v>14921560</v>
      </c>
      <c r="W6" s="11">
        <f t="shared" si="1"/>
        <v>842058</v>
      </c>
      <c r="X6" s="11">
        <f t="shared" si="1"/>
        <v>13927796</v>
      </c>
      <c r="Y6" s="11">
        <f t="shared" si="1"/>
        <v>54466255.5</v>
      </c>
      <c r="Z6" s="11">
        <f t="shared" si="1"/>
        <v>3244829.5</v>
      </c>
    </row>
    <row r="7" spans="1:41" ht="15.75" thickBot="1" x14ac:dyDescent="0.3">
      <c r="A7" s="8" t="s">
        <v>3</v>
      </c>
      <c r="B7" s="7">
        <v>8704257</v>
      </c>
      <c r="C7" s="2">
        <v>11450024</v>
      </c>
      <c r="D7" s="2">
        <v>10721364</v>
      </c>
      <c r="E7" s="2">
        <v>377768</v>
      </c>
      <c r="F7" s="2">
        <v>9666579</v>
      </c>
      <c r="G7" s="2">
        <v>43167303</v>
      </c>
      <c r="H7" s="2">
        <v>2060411</v>
      </c>
      <c r="I7" s="6"/>
      <c r="J7" s="8" t="str">
        <f>A7</f>
        <v>AV-153-24h (1)</v>
      </c>
      <c r="K7" s="20">
        <v>225261.67186052492</v>
      </c>
      <c r="L7" s="4">
        <v>511974.07093169517</v>
      </c>
      <c r="M7" s="4">
        <v>374962.53116985917</v>
      </c>
      <c r="N7" s="4">
        <v>5125.723710530362</v>
      </c>
      <c r="O7" s="4">
        <v>804594.93157488969</v>
      </c>
      <c r="P7" s="4">
        <v>1309537.4384083624</v>
      </c>
      <c r="Q7" s="4">
        <v>39402.795983438875</v>
      </c>
      <c r="S7" s="8" t="s">
        <v>3</v>
      </c>
      <c r="T7" s="11">
        <f t="shared" si="1"/>
        <v>10406547.5</v>
      </c>
      <c r="U7" s="11">
        <f t="shared" si="1"/>
        <v>13298264</v>
      </c>
      <c r="V7" s="11">
        <f t="shared" si="1"/>
        <v>12439596</v>
      </c>
      <c r="W7" s="11">
        <f t="shared" si="1"/>
        <v>635827</v>
      </c>
      <c r="X7" s="11">
        <f t="shared" si="1"/>
        <v>13983943.5</v>
      </c>
      <c r="Y7" s="11">
        <f t="shared" si="1"/>
        <v>53705356</v>
      </c>
      <c r="Z7" s="11">
        <f t="shared" si="1"/>
        <v>2564263.5</v>
      </c>
      <c r="AH7" s="13" t="s">
        <v>38</v>
      </c>
      <c r="AI7" s="14" t="s">
        <v>22</v>
      </c>
      <c r="AJ7" s="15" t="s">
        <v>23</v>
      </c>
      <c r="AK7" s="15" t="s">
        <v>24</v>
      </c>
      <c r="AL7" s="15" t="s">
        <v>25</v>
      </c>
      <c r="AM7" s="15" t="s">
        <v>26</v>
      </c>
      <c r="AN7" s="15" t="s">
        <v>27</v>
      </c>
      <c r="AO7" s="15" t="s">
        <v>28</v>
      </c>
    </row>
    <row r="8" spans="1:41" x14ac:dyDescent="0.25">
      <c r="A8" s="8" t="s">
        <v>4</v>
      </c>
      <c r="B8" s="7">
        <v>8222681</v>
      </c>
      <c r="C8" s="2">
        <v>9784067</v>
      </c>
      <c r="D8" s="2">
        <v>10545174</v>
      </c>
      <c r="E8" s="2">
        <v>667055</v>
      </c>
      <c r="F8" s="2">
        <v>12940922</v>
      </c>
      <c r="G8" s="2">
        <v>50704509</v>
      </c>
      <c r="H8" s="2">
        <v>2178894</v>
      </c>
      <c r="I8" s="6"/>
      <c r="J8" s="8" t="str">
        <f>A8</f>
        <v>P (1)</v>
      </c>
      <c r="K8" s="20">
        <v>335714.20962706441</v>
      </c>
      <c r="L8" s="4">
        <v>466011.59915212775</v>
      </c>
      <c r="M8" s="4">
        <v>506951.26591753104</v>
      </c>
      <c r="N8" s="4">
        <v>15009.965850224851</v>
      </c>
      <c r="O8" s="4">
        <v>485106.98245213204</v>
      </c>
      <c r="P8" s="4">
        <v>2387015.107809023</v>
      </c>
      <c r="Q8" s="4">
        <v>71389.857682571645</v>
      </c>
      <c r="S8" s="8" t="s">
        <v>4</v>
      </c>
      <c r="T8" s="11">
        <f t="shared" si="1"/>
        <v>8240042.5</v>
      </c>
      <c r="U8" s="11">
        <f t="shared" si="1"/>
        <v>10410663.5</v>
      </c>
      <c r="V8" s="11">
        <f t="shared" si="1"/>
        <v>10576645</v>
      </c>
      <c r="W8" s="11">
        <f t="shared" si="1"/>
        <v>506113</v>
      </c>
      <c r="X8" s="11">
        <f t="shared" si="1"/>
        <v>12969281</v>
      </c>
      <c r="Y8" s="11">
        <f t="shared" si="1"/>
        <v>53569829.5</v>
      </c>
      <c r="Z8" s="11">
        <f t="shared" si="1"/>
        <v>2117713.5</v>
      </c>
      <c r="AH8" s="8" t="s">
        <v>1</v>
      </c>
      <c r="AI8" s="17">
        <f t="shared" ref="AI8:AO12" si="2">T5/T$4</f>
        <v>1.7527659200403287</v>
      </c>
      <c r="AJ8" s="17">
        <f t="shared" si="2"/>
        <v>1.5089835591563994</v>
      </c>
      <c r="AK8" s="17">
        <f t="shared" si="2"/>
        <v>1.5433727786925895</v>
      </c>
      <c r="AL8" s="17">
        <f t="shared" si="2"/>
        <v>1.0130063823432318</v>
      </c>
      <c r="AM8" s="17">
        <f t="shared" si="2"/>
        <v>1.3232419927784091</v>
      </c>
      <c r="AN8" s="17">
        <f t="shared" si="2"/>
        <v>1.4514023158513041</v>
      </c>
      <c r="AO8" s="17">
        <f t="shared" si="2"/>
        <v>1.7443495084578473</v>
      </c>
    </row>
    <row r="9" spans="1:41" ht="15.75" thickBot="1" x14ac:dyDescent="0.3">
      <c r="A9" s="9" t="s">
        <v>10</v>
      </c>
      <c r="B9" s="7">
        <v>8460142</v>
      </c>
      <c r="C9" s="2">
        <v>10330363</v>
      </c>
      <c r="D9" s="2">
        <v>12092769</v>
      </c>
      <c r="E9" s="2">
        <v>475062</v>
      </c>
      <c r="F9" s="2">
        <v>13360136</v>
      </c>
      <c r="G9" s="2">
        <v>53106575</v>
      </c>
      <c r="H9" s="2">
        <v>2339281</v>
      </c>
      <c r="I9" s="6"/>
      <c r="J9" s="9" t="str">
        <f>A9</f>
        <v>PAV (1)</v>
      </c>
      <c r="K9" s="20">
        <v>109508.18241737473</v>
      </c>
      <c r="L9" s="4">
        <v>211531.72954286513</v>
      </c>
      <c r="M9" s="4">
        <v>464930.79819955764</v>
      </c>
      <c r="N9" s="4">
        <v>15205.16880429634</v>
      </c>
      <c r="O9" s="4">
        <v>974728.51965939091</v>
      </c>
      <c r="P9" s="4">
        <v>1355580.638666037</v>
      </c>
      <c r="Q9" s="4">
        <v>46793.145762640561</v>
      </c>
      <c r="S9" s="9" t="s">
        <v>10</v>
      </c>
      <c r="T9" s="11">
        <f t="shared" si="1"/>
        <v>6305558</v>
      </c>
      <c r="U9" s="11">
        <f t="shared" si="1"/>
        <v>9138200</v>
      </c>
      <c r="V9" s="11">
        <f t="shared" si="1"/>
        <v>9432049</v>
      </c>
      <c r="W9" s="11">
        <f t="shared" si="1"/>
        <v>345693</v>
      </c>
      <c r="X9" s="11">
        <f t="shared" si="1"/>
        <v>10653113</v>
      </c>
      <c r="Y9" s="11">
        <f t="shared" si="1"/>
        <v>45190454.5</v>
      </c>
      <c r="Z9" s="11">
        <f t="shared" si="1"/>
        <v>1877311</v>
      </c>
      <c r="AH9" s="8" t="s">
        <v>2</v>
      </c>
      <c r="AI9" s="17">
        <f t="shared" si="2"/>
        <v>2.3360227548960073</v>
      </c>
      <c r="AJ9" s="17">
        <f t="shared" si="2"/>
        <v>2.0465485112194446</v>
      </c>
      <c r="AK9" s="17">
        <f t="shared" si="2"/>
        <v>1.9583748421865175</v>
      </c>
      <c r="AL9" s="17">
        <f t="shared" si="2"/>
        <v>1.6546499929259741</v>
      </c>
      <c r="AM9" s="17">
        <f t="shared" si="2"/>
        <v>1.4662785730062247</v>
      </c>
      <c r="AN9" s="17">
        <f t="shared" si="2"/>
        <v>1.4294671087042752</v>
      </c>
      <c r="AO9" s="17">
        <f t="shared" si="2"/>
        <v>2.4062313915125646</v>
      </c>
    </row>
    <row r="10" spans="1:41" ht="15.75" thickBot="1" x14ac:dyDescent="0.3">
      <c r="B10" s="33" t="s">
        <v>35</v>
      </c>
      <c r="C10" s="34"/>
      <c r="D10" s="34"/>
      <c r="E10" s="34"/>
      <c r="F10" s="34"/>
      <c r="G10" s="34"/>
      <c r="H10" s="34"/>
      <c r="I10" s="3"/>
      <c r="K10" s="35" t="s">
        <v>36</v>
      </c>
      <c r="L10" s="36"/>
      <c r="M10" s="36"/>
      <c r="N10" s="36"/>
      <c r="O10" s="36"/>
      <c r="P10" s="36"/>
      <c r="Q10" s="37"/>
      <c r="T10" s="33" t="s">
        <v>35</v>
      </c>
      <c r="U10" s="34"/>
      <c r="V10" s="34"/>
      <c r="W10" s="34"/>
      <c r="X10" s="34"/>
      <c r="Y10" s="34"/>
      <c r="Z10" s="34"/>
      <c r="AH10" s="8" t="s">
        <v>3</v>
      </c>
      <c r="AI10" s="17">
        <f t="shared" si="2"/>
        <v>1.8669182131558246</v>
      </c>
      <c r="AJ10" s="17">
        <f t="shared" si="2"/>
        <v>1.6947899180226331</v>
      </c>
      <c r="AK10" s="17">
        <f t="shared" si="2"/>
        <v>1.6326303585794002</v>
      </c>
      <c r="AL10" s="17">
        <f t="shared" si="2"/>
        <v>1.2494046028327543</v>
      </c>
      <c r="AM10" s="17">
        <f t="shared" si="2"/>
        <v>1.4721896214002324</v>
      </c>
      <c r="AN10" s="17">
        <f t="shared" si="2"/>
        <v>1.409497298070248</v>
      </c>
      <c r="AO10" s="17">
        <f t="shared" si="2"/>
        <v>1.9015517856361572</v>
      </c>
    </row>
    <row r="11" spans="1:41" ht="15.75" thickBot="1" x14ac:dyDescent="0.3">
      <c r="A11" s="13" t="s">
        <v>30</v>
      </c>
      <c r="B11" s="14" t="s">
        <v>22</v>
      </c>
      <c r="C11" s="15" t="s">
        <v>23</v>
      </c>
      <c r="D11" s="15" t="s">
        <v>24</v>
      </c>
      <c r="E11" s="15" t="s">
        <v>25</v>
      </c>
      <c r="F11" s="15" t="s">
        <v>26</v>
      </c>
      <c r="G11" s="15" t="s">
        <v>27</v>
      </c>
      <c r="H11" s="15" t="s">
        <v>28</v>
      </c>
      <c r="I11" s="6"/>
      <c r="J11" s="13"/>
      <c r="K11" s="14" t="s">
        <v>22</v>
      </c>
      <c r="L11" s="15" t="s">
        <v>23</v>
      </c>
      <c r="M11" s="15" t="s">
        <v>24</v>
      </c>
      <c r="N11" s="15" t="s">
        <v>25</v>
      </c>
      <c r="O11" s="15" t="s">
        <v>26</v>
      </c>
      <c r="P11" s="15" t="s">
        <v>27</v>
      </c>
      <c r="Q11" s="15" t="s">
        <v>28</v>
      </c>
      <c r="S11" s="13" t="s">
        <v>39</v>
      </c>
      <c r="T11" s="14" t="s">
        <v>22</v>
      </c>
      <c r="U11" s="15" t="s">
        <v>23</v>
      </c>
      <c r="V11" s="15" t="s">
        <v>24</v>
      </c>
      <c r="W11" s="15" t="s">
        <v>25</v>
      </c>
      <c r="X11" s="15" t="s">
        <v>26</v>
      </c>
      <c r="Y11" s="15" t="s">
        <v>27</v>
      </c>
      <c r="Z11" s="15" t="s">
        <v>28</v>
      </c>
      <c r="AH11" s="8" t="s">
        <v>4</v>
      </c>
      <c r="AI11" s="17">
        <f t="shared" si="2"/>
        <v>1.478250632155194</v>
      </c>
      <c r="AJ11" s="17">
        <f t="shared" si="2"/>
        <v>1.3267812655641533</v>
      </c>
      <c r="AK11" s="17">
        <f t="shared" si="2"/>
        <v>1.3881280162890353</v>
      </c>
      <c r="AL11" s="17">
        <f t="shared" si="2"/>
        <v>0.99451566503702071</v>
      </c>
      <c r="AM11" s="17">
        <f t="shared" si="2"/>
        <v>1.3653688521569918</v>
      </c>
      <c r="AN11" s="17">
        <f t="shared" si="2"/>
        <v>1.4059404044977166</v>
      </c>
      <c r="AO11" s="17">
        <f t="shared" si="2"/>
        <v>1.5704087693760007</v>
      </c>
    </row>
    <row r="12" spans="1:41" ht="15.75" thickBot="1" x14ac:dyDescent="0.3">
      <c r="A12" s="10" t="s">
        <v>0</v>
      </c>
      <c r="B12" s="11">
        <v>3967750</v>
      </c>
      <c r="C12" s="12">
        <v>6105112</v>
      </c>
      <c r="D12" s="12">
        <v>6138733</v>
      </c>
      <c r="E12" s="12">
        <v>253983</v>
      </c>
      <c r="F12" s="12">
        <v>8193285</v>
      </c>
      <c r="G12" s="12">
        <v>31587023</v>
      </c>
      <c r="H12" s="12">
        <v>1091011</v>
      </c>
      <c r="I12" s="6"/>
      <c r="J12" s="10" t="str">
        <f t="shared" ref="J12:J17" si="3">A12</f>
        <v>K (1)</v>
      </c>
      <c r="K12" s="17">
        <v>51751.195413143185</v>
      </c>
      <c r="L12" s="18">
        <v>116947.04127713946</v>
      </c>
      <c r="M12" s="18">
        <v>36861.455910468721</v>
      </c>
      <c r="N12" s="18">
        <v>6475.3687347993045</v>
      </c>
      <c r="O12" s="18">
        <v>434964.02833875059</v>
      </c>
      <c r="P12" s="18">
        <v>241133.43272692728</v>
      </c>
      <c r="Q12" s="18">
        <v>17406.290524819797</v>
      </c>
      <c r="S12" s="10" t="s">
        <v>5</v>
      </c>
      <c r="T12" s="11">
        <f t="shared" ref="T12:Z17" si="4">AVERAGE(B20,B28)</f>
        <v>5911221.5</v>
      </c>
      <c r="U12" s="11">
        <f t="shared" si="4"/>
        <v>9135183.5</v>
      </c>
      <c r="V12" s="11">
        <f t="shared" si="4"/>
        <v>8747237</v>
      </c>
      <c r="W12" s="11">
        <f t="shared" si="4"/>
        <v>647071</v>
      </c>
      <c r="X12" s="11">
        <f t="shared" si="4"/>
        <v>12283262</v>
      </c>
      <c r="Y12" s="11">
        <f t="shared" si="4"/>
        <v>40888127</v>
      </c>
      <c r="Z12" s="11">
        <f t="shared" si="4"/>
        <v>1897730.5</v>
      </c>
      <c r="AH12" s="9" t="s">
        <v>10</v>
      </c>
      <c r="AI12" s="17">
        <f t="shared" si="2"/>
        <v>1.1312071630202443</v>
      </c>
      <c r="AJ12" s="17">
        <f t="shared" si="2"/>
        <v>1.164612856901805</v>
      </c>
      <c r="AK12" s="17">
        <f t="shared" si="2"/>
        <v>1.2379059208199745</v>
      </c>
      <c r="AL12" s="17">
        <f t="shared" si="2"/>
        <v>0.67928921761275207</v>
      </c>
      <c r="AM12" s="17">
        <f t="shared" si="2"/>
        <v>1.1215293021030794</v>
      </c>
      <c r="AN12" s="17">
        <f t="shared" si="2"/>
        <v>1.1860236717603452</v>
      </c>
      <c r="AO12" s="17">
        <f t="shared" si="2"/>
        <v>1.3921362154257548</v>
      </c>
    </row>
    <row r="13" spans="1:41" ht="15.75" thickBot="1" x14ac:dyDescent="0.3">
      <c r="A13" s="8" t="s">
        <v>1</v>
      </c>
      <c r="B13" s="7">
        <v>11027926</v>
      </c>
      <c r="C13" s="2">
        <v>13628362</v>
      </c>
      <c r="D13" s="2">
        <v>13484022</v>
      </c>
      <c r="E13" s="2">
        <v>689189</v>
      </c>
      <c r="F13" s="2">
        <v>14880257</v>
      </c>
      <c r="G13" s="2">
        <v>61245554</v>
      </c>
      <c r="H13" s="2">
        <v>2572978</v>
      </c>
      <c r="I13" s="6"/>
      <c r="J13" s="8" t="str">
        <f t="shared" si="3"/>
        <v>AV-153-3h (1)</v>
      </c>
      <c r="K13" s="20">
        <v>38910.998553508754</v>
      </c>
      <c r="L13" s="4">
        <v>426513.75522530719</v>
      </c>
      <c r="M13" s="4">
        <v>162282.47735596629</v>
      </c>
      <c r="N13" s="4">
        <v>10849.094520805465</v>
      </c>
      <c r="O13" s="4">
        <v>560408.09433465183</v>
      </c>
      <c r="P13" s="4">
        <v>339583.84648465982</v>
      </c>
      <c r="Q13" s="4">
        <v>19444.524137805685</v>
      </c>
      <c r="S13" s="8" t="s">
        <v>6</v>
      </c>
      <c r="T13" s="11">
        <f t="shared" si="4"/>
        <v>5556934</v>
      </c>
      <c r="U13" s="11">
        <f t="shared" si="4"/>
        <v>9748562.5</v>
      </c>
      <c r="V13" s="11">
        <f t="shared" si="4"/>
        <v>8959008.5</v>
      </c>
      <c r="W13" s="11">
        <f t="shared" si="4"/>
        <v>763464</v>
      </c>
      <c r="X13" s="11">
        <f t="shared" si="4"/>
        <v>12367376</v>
      </c>
      <c r="Y13" s="11">
        <f t="shared" si="4"/>
        <v>42903460.5</v>
      </c>
      <c r="Z13" s="11">
        <f t="shared" si="4"/>
        <v>1783944</v>
      </c>
    </row>
    <row r="14" spans="1:41" ht="15.75" thickBot="1" x14ac:dyDescent="0.3">
      <c r="A14" s="8" t="s">
        <v>2</v>
      </c>
      <c r="B14" s="7">
        <v>15300053</v>
      </c>
      <c r="C14" s="2">
        <v>18655535</v>
      </c>
      <c r="D14" s="2">
        <v>18298793</v>
      </c>
      <c r="E14" s="2">
        <v>1181206</v>
      </c>
      <c r="F14" s="2">
        <v>16947344</v>
      </c>
      <c r="G14" s="2">
        <v>63849897</v>
      </c>
      <c r="H14" s="2">
        <v>3711056</v>
      </c>
      <c r="I14" s="6"/>
      <c r="J14" s="8" t="str">
        <f t="shared" si="3"/>
        <v>AV-153-12h (1)</v>
      </c>
      <c r="K14" s="20">
        <v>306104.17085338512</v>
      </c>
      <c r="L14" s="4">
        <v>634377.17034621281</v>
      </c>
      <c r="M14" s="4">
        <v>158474.88377038972</v>
      </c>
      <c r="N14" s="4">
        <v>56627.096644097779</v>
      </c>
      <c r="O14" s="4">
        <v>873638.20791791903</v>
      </c>
      <c r="P14" s="4">
        <v>1423984.3419016821</v>
      </c>
      <c r="Q14" s="4">
        <v>53493.361510409341</v>
      </c>
      <c r="S14" s="8" t="s">
        <v>7</v>
      </c>
      <c r="T14" s="11">
        <f t="shared" si="4"/>
        <v>9316007.5</v>
      </c>
      <c r="U14" s="11">
        <f t="shared" si="4"/>
        <v>13355985</v>
      </c>
      <c r="V14" s="11">
        <f t="shared" si="4"/>
        <v>11003293.5</v>
      </c>
      <c r="W14" s="11">
        <f t="shared" si="4"/>
        <v>976966</v>
      </c>
      <c r="X14" s="11">
        <f t="shared" si="4"/>
        <v>14054978.5</v>
      </c>
      <c r="Y14" s="11">
        <f t="shared" si="4"/>
        <v>50844915.5</v>
      </c>
      <c r="Z14" s="11">
        <f t="shared" si="4"/>
        <v>2696427.5</v>
      </c>
      <c r="AH14" s="13" t="s">
        <v>39</v>
      </c>
      <c r="AI14" s="14" t="s">
        <v>22</v>
      </c>
      <c r="AJ14" s="15" t="s">
        <v>23</v>
      </c>
      <c r="AK14" s="15" t="s">
        <v>24</v>
      </c>
      <c r="AL14" s="15" t="s">
        <v>25</v>
      </c>
      <c r="AM14" s="15" t="s">
        <v>26</v>
      </c>
      <c r="AN14" s="15" t="s">
        <v>27</v>
      </c>
      <c r="AO14" s="15" t="s">
        <v>28</v>
      </c>
    </row>
    <row r="15" spans="1:41" x14ac:dyDescent="0.25">
      <c r="A15" s="8" t="s">
        <v>3</v>
      </c>
      <c r="B15" s="7">
        <v>12108838</v>
      </c>
      <c r="C15" s="2">
        <v>15146504</v>
      </c>
      <c r="D15" s="2">
        <v>14157828</v>
      </c>
      <c r="E15" s="2">
        <v>893886</v>
      </c>
      <c r="F15" s="2">
        <v>18301308</v>
      </c>
      <c r="G15" s="2">
        <v>64243409</v>
      </c>
      <c r="H15" s="2">
        <v>3068116</v>
      </c>
      <c r="I15" s="6"/>
      <c r="J15" s="8" t="str">
        <f t="shared" si="3"/>
        <v>AV-153-24h (1)</v>
      </c>
      <c r="K15" s="20">
        <v>171023.69505633553</v>
      </c>
      <c r="L15" s="4">
        <v>458570.23689004401</v>
      </c>
      <c r="M15" s="4">
        <v>331243.26839577599</v>
      </c>
      <c r="N15" s="4">
        <v>24487.446388620701</v>
      </c>
      <c r="O15" s="4">
        <v>440816.77531339938</v>
      </c>
      <c r="P15" s="4">
        <v>1977330.9453774896</v>
      </c>
      <c r="Q15" s="4">
        <v>94905.36122603064</v>
      </c>
      <c r="S15" s="8" t="s">
        <v>8</v>
      </c>
      <c r="T15" s="11">
        <f t="shared" si="4"/>
        <v>9528403.5</v>
      </c>
      <c r="U15" s="11">
        <f t="shared" si="4"/>
        <v>14054685.5</v>
      </c>
      <c r="V15" s="11">
        <f t="shared" si="4"/>
        <v>11739341.5</v>
      </c>
      <c r="W15" s="11">
        <f t="shared" si="4"/>
        <v>750145.5</v>
      </c>
      <c r="X15" s="11">
        <f t="shared" si="4"/>
        <v>14257797.5</v>
      </c>
      <c r="Y15" s="11">
        <f t="shared" si="4"/>
        <v>52736854</v>
      </c>
      <c r="Z15" s="11">
        <f t="shared" si="4"/>
        <v>2942377.5</v>
      </c>
      <c r="AH15" s="8" t="s">
        <v>6</v>
      </c>
      <c r="AI15" s="17">
        <f t="shared" ref="AI15:AO19" si="5">T13/T$12</f>
        <v>0.94006526400677082</v>
      </c>
      <c r="AJ15" s="17">
        <f t="shared" si="5"/>
        <v>1.0671446829721591</v>
      </c>
      <c r="AK15" s="17">
        <f t="shared" si="5"/>
        <v>1.0242101020013519</v>
      </c>
      <c r="AL15" s="17">
        <f t="shared" si="5"/>
        <v>1.1798767059565334</v>
      </c>
      <c r="AM15" s="17">
        <f t="shared" si="5"/>
        <v>1.0068478552358486</v>
      </c>
      <c r="AN15" s="17">
        <f t="shared" si="5"/>
        <v>1.049288965963151</v>
      </c>
      <c r="AO15" s="17">
        <f t="shared" si="5"/>
        <v>0.94004074867321785</v>
      </c>
    </row>
    <row r="16" spans="1:41" x14ac:dyDescent="0.25">
      <c r="A16" s="8" t="s">
        <v>4</v>
      </c>
      <c r="B16" s="7">
        <v>8257404</v>
      </c>
      <c r="C16" s="2">
        <v>11037260</v>
      </c>
      <c r="D16" s="2">
        <v>10608116</v>
      </c>
      <c r="E16" s="2">
        <v>345171</v>
      </c>
      <c r="F16" s="2">
        <v>12997640</v>
      </c>
      <c r="G16" s="2">
        <v>56435150</v>
      </c>
      <c r="H16" s="2">
        <v>2056533</v>
      </c>
      <c r="I16" s="6"/>
      <c r="J16" s="8" t="str">
        <f t="shared" si="3"/>
        <v>P (1)</v>
      </c>
      <c r="K16" s="20">
        <v>141633.4717019244</v>
      </c>
      <c r="L16" s="4">
        <v>184166.13601451481</v>
      </c>
      <c r="M16" s="4">
        <v>429577.71411298681</v>
      </c>
      <c r="N16" s="4">
        <v>8849.3015495269283</v>
      </c>
      <c r="O16" s="4">
        <v>763203.13112424</v>
      </c>
      <c r="P16" s="4">
        <v>987050.43611309736</v>
      </c>
      <c r="Q16" s="4">
        <v>67017.293121955139</v>
      </c>
      <c r="S16" s="8" t="s">
        <v>9</v>
      </c>
      <c r="T16" s="11">
        <f t="shared" si="4"/>
        <v>5498073</v>
      </c>
      <c r="U16" s="11">
        <f t="shared" si="4"/>
        <v>10403936</v>
      </c>
      <c r="V16" s="11">
        <f t="shared" si="4"/>
        <v>9125141</v>
      </c>
      <c r="W16" s="11">
        <f t="shared" si="4"/>
        <v>446370</v>
      </c>
      <c r="X16" s="11">
        <f t="shared" si="4"/>
        <v>12457471.5</v>
      </c>
      <c r="Y16" s="11">
        <f t="shared" si="4"/>
        <v>44783960.5</v>
      </c>
      <c r="Z16" s="11">
        <f t="shared" si="4"/>
        <v>1538733.5</v>
      </c>
      <c r="AH16" s="8" t="s">
        <v>7</v>
      </c>
      <c r="AI16" s="17">
        <f t="shared" si="5"/>
        <v>1.5759868751323225</v>
      </c>
      <c r="AJ16" s="17">
        <f t="shared" si="5"/>
        <v>1.4620379546836688</v>
      </c>
      <c r="AK16" s="17">
        <f t="shared" si="5"/>
        <v>1.257916471223999</v>
      </c>
      <c r="AL16" s="17">
        <f t="shared" si="5"/>
        <v>1.50982813323422</v>
      </c>
      <c r="AM16" s="17">
        <f t="shared" si="5"/>
        <v>1.1442382731883436</v>
      </c>
      <c r="AN16" s="17">
        <f t="shared" si="5"/>
        <v>1.2435129518160615</v>
      </c>
      <c r="AO16" s="17">
        <f t="shared" si="5"/>
        <v>1.4208695597188326</v>
      </c>
    </row>
    <row r="17" spans="1:41" ht="15.75" thickBot="1" x14ac:dyDescent="0.3">
      <c r="A17" s="9" t="s">
        <v>10</v>
      </c>
      <c r="B17" s="7">
        <v>4150974</v>
      </c>
      <c r="C17" s="2">
        <v>7946037</v>
      </c>
      <c r="D17" s="2">
        <v>6771329</v>
      </c>
      <c r="E17" s="2">
        <v>216324</v>
      </c>
      <c r="F17" s="2">
        <v>7946090</v>
      </c>
      <c r="G17" s="2">
        <v>37274334</v>
      </c>
      <c r="H17" s="2">
        <v>1415341</v>
      </c>
      <c r="I17" s="6"/>
      <c r="J17" s="9" t="str">
        <f t="shared" si="3"/>
        <v>PAV (1)</v>
      </c>
      <c r="K17" s="20">
        <v>96825.651513442106</v>
      </c>
      <c r="L17" s="4">
        <v>198111.90886284312</v>
      </c>
      <c r="M17" s="4">
        <v>323583.57524140383</v>
      </c>
      <c r="N17" s="4">
        <v>17571.177608777045</v>
      </c>
      <c r="O17" s="4">
        <v>658992.46288856037</v>
      </c>
      <c r="P17" s="4">
        <v>1199822.8182164144</v>
      </c>
      <c r="Q17" s="4">
        <v>52278.77811238401</v>
      </c>
      <c r="S17" s="9" t="s">
        <v>11</v>
      </c>
      <c r="T17" s="11">
        <f t="shared" si="4"/>
        <v>7447430.5</v>
      </c>
      <c r="U17" s="11">
        <f t="shared" si="4"/>
        <v>11511200.5</v>
      </c>
      <c r="V17" s="11">
        <f t="shared" si="4"/>
        <v>11087514.5</v>
      </c>
      <c r="W17" s="11">
        <f t="shared" si="4"/>
        <v>627174</v>
      </c>
      <c r="X17" s="11">
        <f t="shared" si="4"/>
        <v>13151294.5</v>
      </c>
      <c r="Y17" s="11">
        <f t="shared" si="4"/>
        <v>57131858</v>
      </c>
      <c r="Z17" s="11">
        <f t="shared" si="4"/>
        <v>2031374.5</v>
      </c>
      <c r="AH17" s="8" t="s">
        <v>8</v>
      </c>
      <c r="AI17" s="17">
        <f t="shared" si="5"/>
        <v>1.6119178582633047</v>
      </c>
      <c r="AJ17" s="17">
        <f t="shared" si="5"/>
        <v>1.5385225157217697</v>
      </c>
      <c r="AK17" s="17">
        <f t="shared" si="5"/>
        <v>1.3420628136633317</v>
      </c>
      <c r="AL17" s="17">
        <f t="shared" si="5"/>
        <v>1.1592939569228107</v>
      </c>
      <c r="AM17" s="17">
        <f t="shared" si="5"/>
        <v>1.1607500922800473</v>
      </c>
      <c r="AN17" s="17">
        <f t="shared" si="5"/>
        <v>1.2897840490468051</v>
      </c>
      <c r="AO17" s="17">
        <f t="shared" si="5"/>
        <v>1.5504717345271102</v>
      </c>
    </row>
    <row r="18" spans="1:41" ht="15.75" thickBot="1" x14ac:dyDescent="0.3">
      <c r="B18" s="33" t="s">
        <v>35</v>
      </c>
      <c r="C18" s="39"/>
      <c r="D18" s="39"/>
      <c r="E18" s="39"/>
      <c r="F18" s="39"/>
      <c r="G18" s="39"/>
      <c r="H18" s="39"/>
      <c r="K18" s="35" t="s">
        <v>36</v>
      </c>
      <c r="L18" s="36"/>
      <c r="M18" s="36"/>
      <c r="N18" s="36"/>
      <c r="O18" s="36"/>
      <c r="P18" s="36"/>
      <c r="Q18" s="37"/>
      <c r="T18" s="33" t="s">
        <v>35</v>
      </c>
      <c r="U18" s="34"/>
      <c r="V18" s="34"/>
      <c r="W18" s="34"/>
      <c r="X18" s="34"/>
      <c r="Y18" s="34"/>
      <c r="Z18" s="34"/>
      <c r="AH18" s="8" t="s">
        <v>9</v>
      </c>
      <c r="AI18" s="17">
        <f t="shared" si="5"/>
        <v>0.9301077619913245</v>
      </c>
      <c r="AJ18" s="17">
        <f t="shared" si="5"/>
        <v>1.1388863726711127</v>
      </c>
      <c r="AK18" s="17">
        <f t="shared" si="5"/>
        <v>1.0432026707404864</v>
      </c>
      <c r="AL18" s="17">
        <f t="shared" si="5"/>
        <v>0.68983156407874868</v>
      </c>
      <c r="AM18" s="17">
        <f t="shared" si="5"/>
        <v>1.0141826739509423</v>
      </c>
      <c r="AN18" s="17">
        <f t="shared" si="5"/>
        <v>1.0952803120573364</v>
      </c>
      <c r="AO18" s="17">
        <f t="shared" si="5"/>
        <v>0.81082824984896429</v>
      </c>
    </row>
    <row r="19" spans="1:41" ht="15.75" thickBot="1" x14ac:dyDescent="0.3">
      <c r="A19" s="13" t="s">
        <v>31</v>
      </c>
      <c r="B19" s="14" t="s">
        <v>22</v>
      </c>
      <c r="C19" s="15" t="s">
        <v>23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28</v>
      </c>
      <c r="J19" s="13"/>
      <c r="K19" s="14" t="s">
        <v>22</v>
      </c>
      <c r="L19" s="15" t="s">
        <v>23</v>
      </c>
      <c r="M19" s="15" t="s">
        <v>24</v>
      </c>
      <c r="N19" s="15" t="s">
        <v>25</v>
      </c>
      <c r="O19" s="15" t="s">
        <v>26</v>
      </c>
      <c r="P19" s="15" t="s">
        <v>27</v>
      </c>
      <c r="Q19" s="15" t="s">
        <v>28</v>
      </c>
      <c r="S19" s="13" t="s">
        <v>40</v>
      </c>
      <c r="T19" s="14" t="s">
        <v>22</v>
      </c>
      <c r="U19" s="15" t="s">
        <v>23</v>
      </c>
      <c r="V19" s="15" t="s">
        <v>24</v>
      </c>
      <c r="W19" s="15" t="s">
        <v>25</v>
      </c>
      <c r="X19" s="15" t="s">
        <v>26</v>
      </c>
      <c r="Y19" s="15" t="s">
        <v>27</v>
      </c>
      <c r="Z19" s="15" t="s">
        <v>28</v>
      </c>
      <c r="AH19" s="9" t="s">
        <v>11</v>
      </c>
      <c r="AI19" s="17">
        <f t="shared" si="5"/>
        <v>1.259880127990467</v>
      </c>
      <c r="AJ19" s="17">
        <f t="shared" si="5"/>
        <v>1.2600951584606921</v>
      </c>
      <c r="AK19" s="17">
        <f t="shared" si="5"/>
        <v>1.2675447687081074</v>
      </c>
      <c r="AL19" s="17">
        <f t="shared" si="5"/>
        <v>0.96925066955558203</v>
      </c>
      <c r="AM19" s="17">
        <f t="shared" si="5"/>
        <v>1.0706679137838142</v>
      </c>
      <c r="AN19" s="17">
        <f t="shared" si="5"/>
        <v>1.3972725627662035</v>
      </c>
      <c r="AO19" s="17">
        <f t="shared" si="5"/>
        <v>1.070423065867361</v>
      </c>
    </row>
    <row r="20" spans="1:41" ht="15.75" thickBot="1" x14ac:dyDescent="0.3">
      <c r="A20" s="10" t="s">
        <v>5</v>
      </c>
      <c r="B20" s="11">
        <v>3801479</v>
      </c>
      <c r="C20" s="12">
        <v>6644007</v>
      </c>
      <c r="D20" s="12">
        <v>6103814</v>
      </c>
      <c r="E20" s="12">
        <v>827984</v>
      </c>
      <c r="F20" s="12">
        <v>9208320</v>
      </c>
      <c r="G20" s="12">
        <v>29583697</v>
      </c>
      <c r="H20" s="12">
        <v>1341845</v>
      </c>
      <c r="J20" s="10" t="str">
        <f t="shared" ref="J20:J25" si="6">A20</f>
        <v>K (2)</v>
      </c>
      <c r="K20" s="17">
        <v>42761.355273399982</v>
      </c>
      <c r="L20" s="18">
        <v>90838.124575562804</v>
      </c>
      <c r="M20" s="18">
        <v>80222.678215481865</v>
      </c>
      <c r="N20" s="18">
        <v>12078.590255742067</v>
      </c>
      <c r="O20" s="18">
        <v>417361.46599389031</v>
      </c>
      <c r="P20" s="18">
        <v>331233.72142400825</v>
      </c>
      <c r="Q20" s="18">
        <v>7039.4437260927225</v>
      </c>
      <c r="S20" s="10" t="s">
        <v>12</v>
      </c>
      <c r="T20" s="11">
        <f t="shared" ref="T20:Z25" si="7">AVERAGE(B36,B44)</f>
        <v>4527905.5</v>
      </c>
      <c r="U20" s="11">
        <f t="shared" si="7"/>
        <v>9277951</v>
      </c>
      <c r="V20" s="11">
        <f t="shared" si="7"/>
        <v>7290620</v>
      </c>
      <c r="W20" s="11">
        <f t="shared" si="7"/>
        <v>467951.5</v>
      </c>
      <c r="X20" s="11">
        <f t="shared" si="7"/>
        <v>11023284.5</v>
      </c>
      <c r="Y20" s="11">
        <f t="shared" si="7"/>
        <v>34348372</v>
      </c>
      <c r="Z20" s="11">
        <f t="shared" si="7"/>
        <v>1446554.5</v>
      </c>
    </row>
    <row r="21" spans="1:41" ht="15.75" thickBot="1" x14ac:dyDescent="0.3">
      <c r="A21" s="8" t="s">
        <v>6</v>
      </c>
      <c r="B21" s="7">
        <v>5483002</v>
      </c>
      <c r="C21" s="2">
        <v>9751753</v>
      </c>
      <c r="D21" s="2">
        <v>8556428</v>
      </c>
      <c r="E21" s="2">
        <v>830280</v>
      </c>
      <c r="F21" s="2">
        <v>12213982</v>
      </c>
      <c r="G21" s="2">
        <v>41661571</v>
      </c>
      <c r="H21" s="2">
        <v>1866647</v>
      </c>
      <c r="J21" s="8" t="str">
        <f t="shared" si="6"/>
        <v>AV-153-3h (2)</v>
      </c>
      <c r="K21" s="20">
        <v>127946.23543878214</v>
      </c>
      <c r="L21" s="4">
        <v>193683.10217708198</v>
      </c>
      <c r="M21" s="4">
        <v>291803.67474897439</v>
      </c>
      <c r="N21" s="4">
        <v>24839.661597186929</v>
      </c>
      <c r="O21" s="4">
        <v>577006.4659645285</v>
      </c>
      <c r="P21" s="4">
        <v>445691.47466463229</v>
      </c>
      <c r="Q21" s="4">
        <v>29068.310380445815</v>
      </c>
      <c r="S21" s="8" t="s">
        <v>13</v>
      </c>
      <c r="T21" s="11">
        <f t="shared" si="7"/>
        <v>9783622.5</v>
      </c>
      <c r="U21" s="11">
        <f t="shared" si="7"/>
        <v>13406051</v>
      </c>
      <c r="V21" s="11">
        <f t="shared" si="7"/>
        <v>11496891.5</v>
      </c>
      <c r="W21" s="11">
        <f t="shared" si="7"/>
        <v>825713.5</v>
      </c>
      <c r="X21" s="11">
        <f t="shared" si="7"/>
        <v>14005808.5</v>
      </c>
      <c r="Y21" s="11">
        <f t="shared" si="7"/>
        <v>52394414</v>
      </c>
      <c r="Z21" s="11">
        <f t="shared" si="7"/>
        <v>2863469.5</v>
      </c>
      <c r="AH21" s="13" t="s">
        <v>40</v>
      </c>
      <c r="AI21" s="14" t="s">
        <v>22</v>
      </c>
      <c r="AJ21" s="15" t="s">
        <v>23</v>
      </c>
      <c r="AK21" s="15" t="s">
        <v>24</v>
      </c>
      <c r="AL21" s="15" t="s">
        <v>25</v>
      </c>
      <c r="AM21" s="15" t="s">
        <v>26</v>
      </c>
      <c r="AN21" s="15" t="s">
        <v>27</v>
      </c>
      <c r="AO21" s="15" t="s">
        <v>28</v>
      </c>
    </row>
    <row r="22" spans="1:41" x14ac:dyDescent="0.25">
      <c r="A22" s="8" t="s">
        <v>7</v>
      </c>
      <c r="B22" s="7">
        <v>8685128</v>
      </c>
      <c r="C22" s="2">
        <v>12503044</v>
      </c>
      <c r="D22" s="2">
        <v>9815985</v>
      </c>
      <c r="E22" s="2">
        <v>693449</v>
      </c>
      <c r="F22" s="2">
        <v>12284027</v>
      </c>
      <c r="G22" s="2">
        <v>48284870</v>
      </c>
      <c r="H22" s="2">
        <v>2285445</v>
      </c>
      <c r="J22" s="8" t="str">
        <f t="shared" si="6"/>
        <v>AV-153-12h (2)</v>
      </c>
      <c r="K22" s="20">
        <v>100224.46560287564</v>
      </c>
      <c r="L22" s="4">
        <v>327754.84185485792</v>
      </c>
      <c r="M22" s="4">
        <v>354841.91858971154</v>
      </c>
      <c r="N22" s="4">
        <v>19810.302860543183</v>
      </c>
      <c r="O22" s="4">
        <v>771507.82504139433</v>
      </c>
      <c r="P22" s="4">
        <v>1702788.3907978125</v>
      </c>
      <c r="Q22" s="4">
        <v>42192.587385740007</v>
      </c>
      <c r="S22" s="8" t="s">
        <v>14</v>
      </c>
      <c r="T22" s="11">
        <f t="shared" si="7"/>
        <v>10775724.5</v>
      </c>
      <c r="U22" s="11">
        <f t="shared" si="7"/>
        <v>16534902.5</v>
      </c>
      <c r="V22" s="11">
        <f t="shared" si="7"/>
        <v>12669486</v>
      </c>
      <c r="W22" s="11">
        <f t="shared" si="7"/>
        <v>1101642</v>
      </c>
      <c r="X22" s="11">
        <f t="shared" si="7"/>
        <v>12846821</v>
      </c>
      <c r="Y22" s="11">
        <f t="shared" si="7"/>
        <v>49023720</v>
      </c>
      <c r="Z22" s="11">
        <f t="shared" si="7"/>
        <v>3051016</v>
      </c>
      <c r="AH22" s="8" t="s">
        <v>13</v>
      </c>
      <c r="AI22" s="17">
        <f t="shared" ref="AI22:AO26" si="8">T21/T$20</f>
        <v>2.1607391099482971</v>
      </c>
      <c r="AJ22" s="17">
        <f t="shared" si="8"/>
        <v>1.4449366029201922</v>
      </c>
      <c r="AK22" s="17">
        <f t="shared" si="8"/>
        <v>1.5769429074619168</v>
      </c>
      <c r="AL22" s="17">
        <f t="shared" si="8"/>
        <v>1.7645279478749401</v>
      </c>
      <c r="AM22" s="17">
        <f t="shared" si="8"/>
        <v>1.270565819107726</v>
      </c>
      <c r="AN22" s="17">
        <f t="shared" si="8"/>
        <v>1.5253827459420783</v>
      </c>
      <c r="AO22" s="17">
        <f t="shared" si="8"/>
        <v>1.9795102776977984</v>
      </c>
    </row>
    <row r="23" spans="1:41" x14ac:dyDescent="0.25">
      <c r="A23" s="8" t="s">
        <v>8</v>
      </c>
      <c r="B23" s="7">
        <v>9795433</v>
      </c>
      <c r="C23" s="2">
        <v>13397936</v>
      </c>
      <c r="D23" s="2">
        <v>11829405</v>
      </c>
      <c r="E23" s="2">
        <v>887859</v>
      </c>
      <c r="F23" s="2">
        <v>13935569</v>
      </c>
      <c r="G23" s="2">
        <v>53273582</v>
      </c>
      <c r="H23" s="2">
        <v>3099176</v>
      </c>
      <c r="J23" s="8" t="str">
        <f t="shared" si="6"/>
        <v>AV-153-24h (2)</v>
      </c>
      <c r="K23" s="20">
        <v>191346.91295431892</v>
      </c>
      <c r="L23" s="4">
        <v>541497.7658723247</v>
      </c>
      <c r="M23" s="4">
        <v>811573.35724927741</v>
      </c>
      <c r="N23" s="4">
        <v>52709.714478339476</v>
      </c>
      <c r="O23" s="4">
        <v>657892.62586003367</v>
      </c>
      <c r="P23" s="4">
        <v>2416949.111256063</v>
      </c>
      <c r="Q23" s="4">
        <v>83624.751119759327</v>
      </c>
      <c r="S23" s="8" t="s">
        <v>15</v>
      </c>
      <c r="T23" s="11">
        <f t="shared" si="7"/>
        <v>10073992</v>
      </c>
      <c r="U23" s="11">
        <f t="shared" si="7"/>
        <v>14895549.5</v>
      </c>
      <c r="V23" s="11">
        <f t="shared" si="7"/>
        <v>10538534.5</v>
      </c>
      <c r="W23" s="11">
        <f t="shared" si="7"/>
        <v>772971.5</v>
      </c>
      <c r="X23" s="11">
        <f t="shared" si="7"/>
        <v>14953417.5</v>
      </c>
      <c r="Y23" s="11">
        <f t="shared" si="7"/>
        <v>52484139.5</v>
      </c>
      <c r="Z23" s="11">
        <f t="shared" si="7"/>
        <v>2655937.5</v>
      </c>
      <c r="AH23" s="8" t="s">
        <v>14</v>
      </c>
      <c r="AI23" s="17">
        <f t="shared" si="8"/>
        <v>2.3798474813575505</v>
      </c>
      <c r="AJ23" s="17">
        <f t="shared" si="8"/>
        <v>1.7821717855591175</v>
      </c>
      <c r="AK23" s="17">
        <f t="shared" si="8"/>
        <v>1.7377789543276154</v>
      </c>
      <c r="AL23" s="17">
        <f t="shared" si="8"/>
        <v>2.3541798669306542</v>
      </c>
      <c r="AM23" s="17">
        <f t="shared" si="8"/>
        <v>1.1654258764708467</v>
      </c>
      <c r="AN23" s="17">
        <f t="shared" si="8"/>
        <v>1.4272501765149161</v>
      </c>
      <c r="AO23" s="17">
        <f t="shared" si="8"/>
        <v>2.1091607678798137</v>
      </c>
    </row>
    <row r="24" spans="1:41" x14ac:dyDescent="0.25">
      <c r="A24" s="8" t="s">
        <v>9</v>
      </c>
      <c r="B24" s="7">
        <v>5841059</v>
      </c>
      <c r="C24" s="2">
        <v>10424336</v>
      </c>
      <c r="D24" s="2">
        <v>8963583</v>
      </c>
      <c r="E24" s="2">
        <v>507374</v>
      </c>
      <c r="F24" s="2">
        <v>12364664</v>
      </c>
      <c r="G24" s="2">
        <v>44577049</v>
      </c>
      <c r="H24" s="2">
        <v>1599814</v>
      </c>
      <c r="J24" s="8" t="str">
        <f t="shared" si="6"/>
        <v>P (2)</v>
      </c>
      <c r="K24" s="20">
        <v>262694.99895770906</v>
      </c>
      <c r="L24" s="4">
        <v>133418.11650946079</v>
      </c>
      <c r="M24" s="4">
        <v>227616.50242002396</v>
      </c>
      <c r="N24" s="4">
        <v>11919.418241265435</v>
      </c>
      <c r="O24" s="4">
        <v>908175.92593816633</v>
      </c>
      <c r="P24" s="4">
        <v>877432.52551350254</v>
      </c>
      <c r="Q24" s="4">
        <v>62766.340985748255</v>
      </c>
      <c r="S24" s="8" t="s">
        <v>16</v>
      </c>
      <c r="T24" s="11">
        <f t="shared" si="7"/>
        <v>5776445.5</v>
      </c>
      <c r="U24" s="11">
        <f t="shared" si="7"/>
        <v>11374998</v>
      </c>
      <c r="V24" s="11">
        <f t="shared" si="7"/>
        <v>9295858</v>
      </c>
      <c r="W24" s="11">
        <f t="shared" si="7"/>
        <v>399580</v>
      </c>
      <c r="X24" s="11">
        <f t="shared" si="7"/>
        <v>12895292</v>
      </c>
      <c r="Y24" s="11">
        <f t="shared" si="7"/>
        <v>46605689.5</v>
      </c>
      <c r="Z24" s="11">
        <f t="shared" si="7"/>
        <v>1372861</v>
      </c>
      <c r="AH24" s="8" t="s">
        <v>15</v>
      </c>
      <c r="AI24" s="17">
        <f t="shared" si="8"/>
        <v>2.2248679880796982</v>
      </c>
      <c r="AJ24" s="17">
        <f t="shared" si="8"/>
        <v>1.6054783540029474</v>
      </c>
      <c r="AK24" s="17">
        <f t="shared" si="8"/>
        <v>1.4454922215120249</v>
      </c>
      <c r="AL24" s="17">
        <f t="shared" si="8"/>
        <v>1.6518196864418642</v>
      </c>
      <c r="AM24" s="17">
        <f t="shared" si="8"/>
        <v>1.3565301249369006</v>
      </c>
      <c r="AN24" s="17">
        <f t="shared" si="8"/>
        <v>1.5279949658167205</v>
      </c>
      <c r="AO24" s="17">
        <f t="shared" si="8"/>
        <v>1.8360438545523172</v>
      </c>
    </row>
    <row r="25" spans="1:41" ht="15.75" thickBot="1" x14ac:dyDescent="0.3">
      <c r="A25" s="9" t="s">
        <v>11</v>
      </c>
      <c r="B25" s="7">
        <v>8895851</v>
      </c>
      <c r="C25" s="2">
        <v>11464289</v>
      </c>
      <c r="D25" s="2">
        <v>11333606</v>
      </c>
      <c r="E25" s="2">
        <v>621706</v>
      </c>
      <c r="F25" s="2">
        <v>13917245</v>
      </c>
      <c r="G25" s="2">
        <v>62708384</v>
      </c>
      <c r="H25" s="2">
        <v>2189350</v>
      </c>
      <c r="J25" s="9" t="str">
        <f t="shared" si="6"/>
        <v>PAV (2)</v>
      </c>
      <c r="K25" s="20">
        <v>257026.94070358513</v>
      </c>
      <c r="L25" s="4">
        <v>134168.60894214502</v>
      </c>
      <c r="M25" s="4">
        <v>365080.68040778261</v>
      </c>
      <c r="N25" s="4">
        <v>27313.191416525566</v>
      </c>
      <c r="O25" s="4">
        <v>1266739.9446963167</v>
      </c>
      <c r="P25" s="4">
        <v>1281809.8931849343</v>
      </c>
      <c r="Q25" s="4">
        <v>41811.381618334242</v>
      </c>
      <c r="S25" s="9" t="s">
        <v>17</v>
      </c>
      <c r="T25" s="11">
        <f t="shared" si="7"/>
        <v>6445027.5</v>
      </c>
      <c r="U25" s="11">
        <f t="shared" si="7"/>
        <v>10752818</v>
      </c>
      <c r="V25" s="11">
        <f t="shared" si="7"/>
        <v>9217763</v>
      </c>
      <c r="W25" s="11">
        <f t="shared" si="7"/>
        <v>895154.5</v>
      </c>
      <c r="X25" s="11">
        <f t="shared" si="7"/>
        <v>12776114.5</v>
      </c>
      <c r="Y25" s="11">
        <f t="shared" si="7"/>
        <v>45460924.5</v>
      </c>
      <c r="Z25" s="11">
        <f t="shared" si="7"/>
        <v>1787096.5</v>
      </c>
      <c r="AH25" s="8" t="s">
        <v>16</v>
      </c>
      <c r="AI25" s="17">
        <f t="shared" si="8"/>
        <v>1.2757433873123014</v>
      </c>
      <c r="AJ25" s="17">
        <f t="shared" si="8"/>
        <v>1.2260247979322159</v>
      </c>
      <c r="AK25" s="17">
        <f t="shared" si="8"/>
        <v>1.2750435491083063</v>
      </c>
      <c r="AL25" s="17">
        <f t="shared" si="8"/>
        <v>0.85389190973850926</v>
      </c>
      <c r="AM25" s="17">
        <f t="shared" si="8"/>
        <v>1.1698230232559088</v>
      </c>
      <c r="AN25" s="17">
        <f t="shared" si="8"/>
        <v>1.3568529390563255</v>
      </c>
      <c r="AO25" s="17">
        <f t="shared" si="8"/>
        <v>0.94905584269379406</v>
      </c>
    </row>
    <row r="26" spans="1:41" ht="15.75" thickBot="1" x14ac:dyDescent="0.3">
      <c r="B26" s="33" t="s">
        <v>35</v>
      </c>
      <c r="C26" s="34"/>
      <c r="D26" s="34"/>
      <c r="E26" s="34"/>
      <c r="F26" s="34"/>
      <c r="G26" s="34"/>
      <c r="H26" s="34"/>
      <c r="K26" s="35" t="s">
        <v>36</v>
      </c>
      <c r="L26" s="36"/>
      <c r="M26" s="36"/>
      <c r="N26" s="36"/>
      <c r="O26" s="36"/>
      <c r="P26" s="36"/>
      <c r="Q26" s="37"/>
      <c r="AH26" s="9" t="s">
        <v>17</v>
      </c>
      <c r="AI26" s="17">
        <f t="shared" si="8"/>
        <v>1.4234015042937622</v>
      </c>
      <c r="AJ26" s="17">
        <f t="shared" si="8"/>
        <v>1.158964732622537</v>
      </c>
      <c r="AK26" s="17">
        <f t="shared" si="8"/>
        <v>1.2643318400904175</v>
      </c>
      <c r="AL26" s="17">
        <f t="shared" si="8"/>
        <v>1.9129215313980188</v>
      </c>
      <c r="AM26" s="17">
        <f t="shared" si="8"/>
        <v>1.15901159042026</v>
      </c>
      <c r="AN26" s="17">
        <f t="shared" si="8"/>
        <v>1.3235248674959035</v>
      </c>
      <c r="AO26" s="17">
        <f t="shared" si="8"/>
        <v>1.2354159487250567</v>
      </c>
    </row>
    <row r="27" spans="1:41" ht="15.75" thickBot="1" x14ac:dyDescent="0.3">
      <c r="A27" s="13" t="s">
        <v>32</v>
      </c>
      <c r="B27" s="14" t="s">
        <v>22</v>
      </c>
      <c r="C27" s="15" t="s">
        <v>23</v>
      </c>
      <c r="D27" s="15" t="s">
        <v>24</v>
      </c>
      <c r="E27" s="15" t="s">
        <v>25</v>
      </c>
      <c r="F27" s="15" t="s">
        <v>26</v>
      </c>
      <c r="G27" s="15" t="s">
        <v>27</v>
      </c>
      <c r="H27" s="15" t="s">
        <v>28</v>
      </c>
      <c r="J27" s="13"/>
      <c r="K27" s="14" t="s">
        <v>22</v>
      </c>
      <c r="L27" s="15" t="s">
        <v>23</v>
      </c>
      <c r="M27" s="15" t="s">
        <v>24</v>
      </c>
      <c r="N27" s="15" t="s">
        <v>25</v>
      </c>
      <c r="O27" s="15" t="s">
        <v>26</v>
      </c>
      <c r="P27" s="15" t="s">
        <v>27</v>
      </c>
      <c r="Q27" s="15" t="s">
        <v>28</v>
      </c>
    </row>
    <row r="28" spans="1:41" ht="15.75" thickBot="1" x14ac:dyDescent="0.3">
      <c r="A28" s="10" t="s">
        <v>5</v>
      </c>
      <c r="B28" s="11">
        <v>8020964</v>
      </c>
      <c r="C28" s="12">
        <v>11626360</v>
      </c>
      <c r="D28" s="12">
        <v>11390660</v>
      </c>
      <c r="E28" s="12">
        <v>466158</v>
      </c>
      <c r="F28" s="12">
        <v>15358204</v>
      </c>
      <c r="G28" s="12">
        <v>52192557</v>
      </c>
      <c r="H28" s="12">
        <v>2453616</v>
      </c>
      <c r="J28" s="10" t="str">
        <f t="shared" ref="J28:J33" si="9">A28</f>
        <v>K (2)</v>
      </c>
      <c r="K28" s="17">
        <v>400414.86182196054</v>
      </c>
      <c r="L28" s="18">
        <v>506485.5957408133</v>
      </c>
      <c r="M28" s="18">
        <v>550229.21789795184</v>
      </c>
      <c r="N28" s="18">
        <v>15140.835077674876</v>
      </c>
      <c r="O28" s="18">
        <v>402892.75662253419</v>
      </c>
      <c r="P28" s="18">
        <v>1043757.8264795677</v>
      </c>
      <c r="Q28" s="18">
        <v>48646.085921196092</v>
      </c>
      <c r="AH28" s="29" t="s">
        <v>54</v>
      </c>
      <c r="AI28" s="30"/>
      <c r="AJ28" s="30"/>
    </row>
    <row r="29" spans="1:41" ht="16.5" thickBot="1" x14ac:dyDescent="0.3">
      <c r="A29" s="8" t="s">
        <v>6</v>
      </c>
      <c r="B29" s="7">
        <v>5630866</v>
      </c>
      <c r="C29" s="2">
        <v>9745372</v>
      </c>
      <c r="D29" s="2">
        <v>9361589</v>
      </c>
      <c r="E29" s="2">
        <v>696648</v>
      </c>
      <c r="F29" s="2">
        <v>12520770</v>
      </c>
      <c r="G29" s="2">
        <v>44145350</v>
      </c>
      <c r="H29" s="2">
        <v>1701241</v>
      </c>
      <c r="J29" s="8" t="str">
        <f t="shared" si="9"/>
        <v>AV-153-3h (2)</v>
      </c>
      <c r="K29" s="20">
        <v>249393.5011845277</v>
      </c>
      <c r="L29" s="4">
        <v>148957.05369979906</v>
      </c>
      <c r="M29" s="4">
        <v>249156.32078470965</v>
      </c>
      <c r="N29" s="4">
        <v>17609.315086168215</v>
      </c>
      <c r="O29" s="4">
        <v>382320.95766593458</v>
      </c>
      <c r="P29" s="4">
        <v>323286.81927264476</v>
      </c>
      <c r="Q29" s="4">
        <v>27750.362668170703</v>
      </c>
      <c r="S29" s="31" t="s">
        <v>50</v>
      </c>
      <c r="T29" s="30"/>
      <c r="AH29" s="13" t="s">
        <v>55</v>
      </c>
      <c r="AI29" s="14" t="s">
        <v>22</v>
      </c>
      <c r="AJ29" s="15" t="s">
        <v>23</v>
      </c>
      <c r="AK29" s="15" t="s">
        <v>24</v>
      </c>
      <c r="AL29" s="15" t="s">
        <v>25</v>
      </c>
      <c r="AM29" s="15" t="s">
        <v>26</v>
      </c>
      <c r="AN29" s="15" t="s">
        <v>27</v>
      </c>
      <c r="AO29" s="15" t="s">
        <v>28</v>
      </c>
    </row>
    <row r="30" spans="1:41" ht="15.75" thickBot="1" x14ac:dyDescent="0.3">
      <c r="A30" s="8" t="s">
        <v>7</v>
      </c>
      <c r="B30" s="7">
        <v>9946887</v>
      </c>
      <c r="C30" s="2">
        <v>14208926</v>
      </c>
      <c r="D30" s="2">
        <v>12190602</v>
      </c>
      <c r="E30" s="2">
        <v>1260483</v>
      </c>
      <c r="F30" s="2">
        <v>15825930</v>
      </c>
      <c r="G30" s="2">
        <v>53404961</v>
      </c>
      <c r="H30" s="2">
        <v>3107410</v>
      </c>
      <c r="J30" s="8" t="str">
        <f t="shared" si="9"/>
        <v>AV-153-12h (2)</v>
      </c>
      <c r="K30" s="20">
        <v>241093.16610193645</v>
      </c>
      <c r="L30" s="4">
        <v>91118.758563030467</v>
      </c>
      <c r="M30" s="4">
        <v>70081.945215028565</v>
      </c>
      <c r="N30" s="4">
        <v>31705.505416405627</v>
      </c>
      <c r="O30" s="4">
        <v>360004.11036664364</v>
      </c>
      <c r="P30" s="4">
        <v>650377.66822370584</v>
      </c>
      <c r="Q30" s="4">
        <v>39003.944189471571</v>
      </c>
      <c r="S30" s="13" t="s">
        <v>58</v>
      </c>
      <c r="T30" s="14" t="s">
        <v>22</v>
      </c>
      <c r="U30" s="15" t="s">
        <v>23</v>
      </c>
      <c r="V30" s="15" t="s">
        <v>24</v>
      </c>
      <c r="W30" s="15" t="s">
        <v>25</v>
      </c>
      <c r="X30" s="15" t="s">
        <v>26</v>
      </c>
      <c r="Y30" s="15" t="s">
        <v>27</v>
      </c>
      <c r="Z30" s="15" t="s">
        <v>28</v>
      </c>
      <c r="AH30" s="8" t="s">
        <v>45</v>
      </c>
      <c r="AI30" s="17">
        <f>AVERAGE(AI8,AI15,AI22)</f>
        <v>1.6178567646651321</v>
      </c>
      <c r="AJ30" s="17">
        <f>AVERAGE(AJ8,AJ15,AJ22)</f>
        <v>1.3403549483495836</v>
      </c>
      <c r="AK30" s="17">
        <f t="shared" ref="AK30:AO30" si="10">AVERAGE(AK8,AK15,AK22)</f>
        <v>1.3815085960519529</v>
      </c>
      <c r="AL30" s="17">
        <f t="shared" si="10"/>
        <v>1.3191370120582351</v>
      </c>
      <c r="AM30" s="17">
        <f t="shared" si="10"/>
        <v>1.2002185557073279</v>
      </c>
      <c r="AN30" s="17">
        <f t="shared" si="10"/>
        <v>1.3420246759188446</v>
      </c>
      <c r="AO30" s="17">
        <f t="shared" si="10"/>
        <v>1.5546335116096213</v>
      </c>
    </row>
    <row r="31" spans="1:41" x14ac:dyDescent="0.25">
      <c r="A31" s="8" t="s">
        <v>8</v>
      </c>
      <c r="B31" s="7">
        <v>9261374</v>
      </c>
      <c r="C31" s="2">
        <v>14711435</v>
      </c>
      <c r="D31" s="2">
        <v>11649278</v>
      </c>
      <c r="E31" s="2">
        <v>612432</v>
      </c>
      <c r="F31" s="2">
        <v>14580026</v>
      </c>
      <c r="G31" s="2">
        <v>52200126</v>
      </c>
      <c r="H31" s="2">
        <v>2785579</v>
      </c>
      <c r="J31" s="8" t="str">
        <f t="shared" si="9"/>
        <v>AV-153-24h (2)</v>
      </c>
      <c r="K31" s="20">
        <v>101465.97370924451</v>
      </c>
      <c r="L31" s="4">
        <v>220404.32654725268</v>
      </c>
      <c r="M31" s="4">
        <v>317177.75941735564</v>
      </c>
      <c r="N31" s="4">
        <v>10357.174162540692</v>
      </c>
      <c r="O31" s="4">
        <v>407170.77899126668</v>
      </c>
      <c r="P31" s="4">
        <v>1767115.729624772</v>
      </c>
      <c r="Q31" s="4">
        <v>35944.012278912793</v>
      </c>
      <c r="S31" s="10" t="s">
        <v>51</v>
      </c>
      <c r="T31" s="11">
        <f t="shared" ref="T31:Z36" si="11">AVERAGE(T4,T12,T20)</f>
        <v>5337770.666666667</v>
      </c>
      <c r="U31" s="11">
        <f t="shared" si="11"/>
        <v>8753230.166666666</v>
      </c>
      <c r="V31" s="11">
        <f t="shared" si="11"/>
        <v>7885738.5</v>
      </c>
      <c r="W31" s="11">
        <f t="shared" si="11"/>
        <v>541308.83333333337</v>
      </c>
      <c r="X31" s="11">
        <f t="shared" si="11"/>
        <v>10935094.833333334</v>
      </c>
      <c r="Y31" s="11">
        <f t="shared" si="11"/>
        <v>37779662.833333336</v>
      </c>
      <c r="Z31" s="11">
        <f t="shared" si="11"/>
        <v>1564265.3333333333</v>
      </c>
      <c r="AH31" s="8" t="s">
        <v>46</v>
      </c>
      <c r="AI31" s="17">
        <f t="shared" ref="AI31:AJ34" si="12">AVERAGE(AI9,AI16,AI23)</f>
        <v>2.0972857037952934</v>
      </c>
      <c r="AJ31" s="17">
        <f t="shared" si="12"/>
        <v>1.7635860838207436</v>
      </c>
      <c r="AK31" s="17">
        <f t="shared" ref="AK31:AO31" si="13">AVERAGE(AK9,AK16,AK23)</f>
        <v>1.6513567559127107</v>
      </c>
      <c r="AL31" s="17">
        <f t="shared" si="13"/>
        <v>1.839552664363616</v>
      </c>
      <c r="AM31" s="17">
        <f t="shared" si="13"/>
        <v>1.2586475742218051</v>
      </c>
      <c r="AN31" s="17">
        <f t="shared" si="13"/>
        <v>1.3667434123450841</v>
      </c>
      <c r="AO31" s="17">
        <f t="shared" si="13"/>
        <v>1.9787539063704038</v>
      </c>
    </row>
    <row r="32" spans="1:41" x14ac:dyDescent="0.25">
      <c r="A32" s="8" t="s">
        <v>9</v>
      </c>
      <c r="B32" s="7">
        <v>5155087</v>
      </c>
      <c r="C32" s="2">
        <v>10383536</v>
      </c>
      <c r="D32" s="2">
        <v>9286699</v>
      </c>
      <c r="E32" s="2">
        <v>385366</v>
      </c>
      <c r="F32" s="2">
        <v>12550279</v>
      </c>
      <c r="G32" s="2">
        <v>44990872</v>
      </c>
      <c r="H32" s="2">
        <v>1477653</v>
      </c>
      <c r="J32" s="8" t="str">
        <f t="shared" si="9"/>
        <v>P (2)</v>
      </c>
      <c r="K32" s="20">
        <v>77357.625840053981</v>
      </c>
      <c r="L32" s="4">
        <v>26903.553038275735</v>
      </c>
      <c r="M32" s="4">
        <v>139418.89035601623</v>
      </c>
      <c r="N32" s="4">
        <v>5471.6879281601041</v>
      </c>
      <c r="O32" s="4">
        <v>238387.74403730794</v>
      </c>
      <c r="P32" s="4">
        <v>454028.90721313155</v>
      </c>
      <c r="Q32" s="4">
        <v>8421.3387859461964</v>
      </c>
      <c r="S32" s="8" t="s">
        <v>45</v>
      </c>
      <c r="T32" s="11">
        <f t="shared" si="11"/>
        <v>8370266</v>
      </c>
      <c r="U32" s="11">
        <f t="shared" si="11"/>
        <v>11664979.166666666</v>
      </c>
      <c r="V32" s="11">
        <f t="shared" si="11"/>
        <v>10738470.166666666</v>
      </c>
      <c r="W32" s="11">
        <f t="shared" si="11"/>
        <v>701566.83333333337</v>
      </c>
      <c r="X32" s="11">
        <f t="shared" si="11"/>
        <v>12980771.166666666</v>
      </c>
      <c r="Y32" s="11">
        <f t="shared" si="11"/>
        <v>50199972</v>
      </c>
      <c r="Z32" s="11">
        <f t="shared" si="11"/>
        <v>2333229.3333333335</v>
      </c>
      <c r="AH32" s="8" t="s">
        <v>47</v>
      </c>
      <c r="AI32" s="17">
        <f t="shared" si="12"/>
        <v>1.901234686499609</v>
      </c>
      <c r="AJ32" s="17">
        <f t="shared" si="12"/>
        <v>1.6129302625824502</v>
      </c>
      <c r="AK32" s="17">
        <f t="shared" ref="AK32:AO32" si="14">AVERAGE(AK10,AK17,AK24)</f>
        <v>1.4733951312515856</v>
      </c>
      <c r="AL32" s="17">
        <f t="shared" si="14"/>
        <v>1.3535060820658096</v>
      </c>
      <c r="AM32" s="17">
        <f t="shared" si="14"/>
        <v>1.3298232795390601</v>
      </c>
      <c r="AN32" s="17">
        <f t="shared" si="14"/>
        <v>1.4090921043112579</v>
      </c>
      <c r="AO32" s="17">
        <f t="shared" si="14"/>
        <v>1.7626891249051948</v>
      </c>
    </row>
    <row r="33" spans="1:41" ht="15.75" thickBot="1" x14ac:dyDescent="0.3">
      <c r="A33" s="9" t="s">
        <v>11</v>
      </c>
      <c r="B33" s="7">
        <v>5999010</v>
      </c>
      <c r="C33" s="2">
        <v>11558112</v>
      </c>
      <c r="D33" s="2">
        <v>10841423</v>
      </c>
      <c r="E33" s="2">
        <v>632642</v>
      </c>
      <c r="F33" s="2">
        <v>12385344</v>
      </c>
      <c r="G33" s="2">
        <v>51555332</v>
      </c>
      <c r="H33" s="2">
        <v>1873399</v>
      </c>
      <c r="J33" s="9" t="str">
        <f t="shared" si="9"/>
        <v>PAV (2)</v>
      </c>
      <c r="K33" s="20">
        <v>96727.402942187677</v>
      </c>
      <c r="L33" s="4">
        <v>132097.68331750089</v>
      </c>
      <c r="M33" s="4">
        <v>117868.17492708481</v>
      </c>
      <c r="N33" s="4">
        <v>9520.7649563428804</v>
      </c>
      <c r="O33" s="4">
        <v>211278.11447676353</v>
      </c>
      <c r="P33" s="4">
        <v>513067.11613543238</v>
      </c>
      <c r="Q33" s="4">
        <v>20015.833063416438</v>
      </c>
      <c r="S33" s="8" t="s">
        <v>52</v>
      </c>
      <c r="T33" s="11">
        <f t="shared" si="11"/>
        <v>11037718.333333334</v>
      </c>
      <c r="U33" s="11">
        <f t="shared" si="11"/>
        <v>15316415</v>
      </c>
      <c r="V33" s="11">
        <f t="shared" si="11"/>
        <v>12864779.833333334</v>
      </c>
      <c r="W33" s="11">
        <f t="shared" si="11"/>
        <v>973555.33333333337</v>
      </c>
      <c r="X33" s="11">
        <f t="shared" si="11"/>
        <v>13609865.166666666</v>
      </c>
      <c r="Y33" s="11">
        <f t="shared" si="11"/>
        <v>51444963.666666664</v>
      </c>
      <c r="Z33" s="11">
        <f t="shared" si="11"/>
        <v>2997424.3333333335</v>
      </c>
      <c r="AH33" s="8" t="s">
        <v>48</v>
      </c>
      <c r="AI33" s="17">
        <f t="shared" si="12"/>
        <v>1.2280339271529401</v>
      </c>
      <c r="AJ33" s="17">
        <f t="shared" si="12"/>
        <v>1.2305641453891607</v>
      </c>
      <c r="AK33" s="17">
        <f t="shared" ref="AK33:AO33" si="15">AVERAGE(AK11,AK18,AK25)</f>
        <v>1.2354580787126093</v>
      </c>
      <c r="AL33" s="17">
        <f t="shared" si="15"/>
        <v>0.84607971295142625</v>
      </c>
      <c r="AM33" s="17">
        <f t="shared" si="15"/>
        <v>1.1831248497879476</v>
      </c>
      <c r="AN33" s="17">
        <f t="shared" si="15"/>
        <v>1.2860245518704596</v>
      </c>
      <c r="AO33" s="17">
        <f t="shared" si="15"/>
        <v>1.1100976206395865</v>
      </c>
    </row>
    <row r="34" spans="1:41" ht="15.75" thickBot="1" x14ac:dyDescent="0.3">
      <c r="B34" s="33" t="s">
        <v>35</v>
      </c>
      <c r="C34" s="34"/>
      <c r="D34" s="34"/>
      <c r="E34" s="34"/>
      <c r="F34" s="34"/>
      <c r="G34" s="34"/>
      <c r="H34" s="34"/>
      <c r="K34" s="35" t="s">
        <v>36</v>
      </c>
      <c r="L34" s="36"/>
      <c r="M34" s="36"/>
      <c r="N34" s="36"/>
      <c r="O34" s="36"/>
      <c r="P34" s="36"/>
      <c r="Q34" s="37"/>
      <c r="S34" s="8" t="s">
        <v>47</v>
      </c>
      <c r="T34" s="11">
        <f t="shared" si="11"/>
        <v>10002981</v>
      </c>
      <c r="U34" s="11">
        <f t="shared" si="11"/>
        <v>14082833</v>
      </c>
      <c r="V34" s="11">
        <f t="shared" si="11"/>
        <v>11572490.666666666</v>
      </c>
      <c r="W34" s="11">
        <f t="shared" si="11"/>
        <v>719648</v>
      </c>
      <c r="X34" s="11">
        <f t="shared" si="11"/>
        <v>14398386.166666666</v>
      </c>
      <c r="Y34" s="11">
        <f t="shared" si="11"/>
        <v>52975449.833333336</v>
      </c>
      <c r="Z34" s="11">
        <f t="shared" si="11"/>
        <v>2720859.5</v>
      </c>
      <c r="AH34" s="9" t="s">
        <v>49</v>
      </c>
      <c r="AI34" s="17">
        <f t="shared" si="12"/>
        <v>1.2714962651014912</v>
      </c>
      <c r="AJ34" s="17">
        <f t="shared" si="12"/>
        <v>1.1945575826616779</v>
      </c>
      <c r="AK34" s="17">
        <f t="shared" ref="AK34:AO34" si="16">AVERAGE(AK12,AK19,AK26)</f>
        <v>1.2565941765394999</v>
      </c>
      <c r="AL34" s="17">
        <f t="shared" si="16"/>
        <v>1.1871538061887843</v>
      </c>
      <c r="AM34" s="17">
        <f t="shared" si="16"/>
        <v>1.1170696021023845</v>
      </c>
      <c r="AN34" s="17">
        <f t="shared" si="16"/>
        <v>1.3022737006741507</v>
      </c>
      <c r="AO34" s="17">
        <f t="shared" si="16"/>
        <v>1.2326584100060574</v>
      </c>
    </row>
    <row r="35" spans="1:41" ht="15.75" thickBot="1" x14ac:dyDescent="0.3">
      <c r="A35" s="13" t="s">
        <v>33</v>
      </c>
      <c r="B35" s="14" t="s">
        <v>22</v>
      </c>
      <c r="C35" s="15" t="s">
        <v>23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28</v>
      </c>
      <c r="J35" s="13"/>
      <c r="K35" s="14" t="s">
        <v>22</v>
      </c>
      <c r="L35" s="15" t="s">
        <v>23</v>
      </c>
      <c r="M35" s="15" t="s">
        <v>24</v>
      </c>
      <c r="N35" s="15" t="s">
        <v>25</v>
      </c>
      <c r="O35" s="15" t="s">
        <v>26</v>
      </c>
      <c r="P35" s="15" t="s">
        <v>27</v>
      </c>
      <c r="Q35" s="15" t="s">
        <v>28</v>
      </c>
      <c r="S35" s="8" t="s">
        <v>48</v>
      </c>
      <c r="T35" s="11">
        <f t="shared" si="11"/>
        <v>6504853.666666667</v>
      </c>
      <c r="U35" s="11">
        <f t="shared" si="11"/>
        <v>10729865.833333334</v>
      </c>
      <c r="V35" s="11">
        <f t="shared" si="11"/>
        <v>9665881.333333334</v>
      </c>
      <c r="W35" s="11">
        <f t="shared" si="11"/>
        <v>450687.66666666669</v>
      </c>
      <c r="X35" s="11">
        <f t="shared" si="11"/>
        <v>12774014.833333334</v>
      </c>
      <c r="Y35" s="11">
        <f t="shared" si="11"/>
        <v>48319826.5</v>
      </c>
      <c r="Z35" s="11">
        <f t="shared" si="11"/>
        <v>1676436</v>
      </c>
    </row>
    <row r="36" spans="1:41" ht="15.75" thickBot="1" x14ac:dyDescent="0.3">
      <c r="A36" s="10" t="s">
        <v>12</v>
      </c>
      <c r="B36" s="11">
        <v>4671503</v>
      </c>
      <c r="C36" s="12">
        <v>11062617</v>
      </c>
      <c r="D36" s="12">
        <v>8726111</v>
      </c>
      <c r="E36" s="12">
        <v>693126</v>
      </c>
      <c r="F36" s="12">
        <v>13252798</v>
      </c>
      <c r="G36" s="12">
        <v>39365883</v>
      </c>
      <c r="H36" s="12">
        <v>1419313</v>
      </c>
      <c r="J36" s="10" t="str">
        <f t="shared" ref="J36:J41" si="17">A36</f>
        <v>K (3)</v>
      </c>
      <c r="K36" s="17">
        <v>55817.113432608749</v>
      </c>
      <c r="L36" s="18">
        <v>177078.04561755632</v>
      </c>
      <c r="M36" s="18">
        <v>509704.67118831194</v>
      </c>
      <c r="N36" s="18">
        <v>7129.2299795920662</v>
      </c>
      <c r="O36" s="18">
        <v>628427.87362630386</v>
      </c>
      <c r="P36" s="18">
        <v>953283.67594643566</v>
      </c>
      <c r="Q36" s="18">
        <v>16690.870855402627</v>
      </c>
      <c r="S36" s="9" t="s">
        <v>49</v>
      </c>
      <c r="T36" s="11">
        <f t="shared" si="11"/>
        <v>6732672</v>
      </c>
      <c r="U36" s="11">
        <f t="shared" si="11"/>
        <v>10467406.166666666</v>
      </c>
      <c r="V36" s="11">
        <f t="shared" si="11"/>
        <v>9912442.166666666</v>
      </c>
      <c r="W36" s="11">
        <f t="shared" si="11"/>
        <v>622673.83333333337</v>
      </c>
      <c r="X36" s="11">
        <f t="shared" si="11"/>
        <v>12193507.333333334</v>
      </c>
      <c r="Y36" s="11">
        <f t="shared" si="11"/>
        <v>49261079</v>
      </c>
      <c r="Z36" s="11">
        <f t="shared" si="11"/>
        <v>1898594</v>
      </c>
      <c r="AH36" s="29" t="s">
        <v>57</v>
      </c>
      <c r="AI36" s="30"/>
      <c r="AJ36" s="30"/>
    </row>
    <row r="37" spans="1:41" ht="15.75" thickBot="1" x14ac:dyDescent="0.3">
      <c r="A37" s="8" t="s">
        <v>13</v>
      </c>
      <c r="B37" s="7">
        <v>11775854</v>
      </c>
      <c r="C37" s="2">
        <v>14995801</v>
      </c>
      <c r="D37" s="2">
        <v>14119307</v>
      </c>
      <c r="E37" s="2">
        <v>1039077</v>
      </c>
      <c r="F37" s="2">
        <v>16698153</v>
      </c>
      <c r="G37" s="2">
        <v>60499225</v>
      </c>
      <c r="H37" s="2">
        <v>3556330</v>
      </c>
      <c r="J37" s="8" t="str">
        <f t="shared" si="17"/>
        <v>AV-153-3h (3)</v>
      </c>
      <c r="K37" s="20">
        <v>202661.2222311442</v>
      </c>
      <c r="L37" s="4">
        <v>526135.82107448427</v>
      </c>
      <c r="M37" s="4">
        <v>206793.1464884585</v>
      </c>
      <c r="N37" s="4">
        <v>17747.1855429774</v>
      </c>
      <c r="O37" s="4">
        <v>832654.81771089451</v>
      </c>
      <c r="P37" s="4">
        <v>2385494.8406007476</v>
      </c>
      <c r="Q37" s="4">
        <v>14691.209702633827</v>
      </c>
      <c r="AH37" s="13" t="s">
        <v>56</v>
      </c>
      <c r="AI37" s="14" t="s">
        <v>22</v>
      </c>
      <c r="AJ37" s="15" t="s">
        <v>23</v>
      </c>
      <c r="AK37" s="15" t="s">
        <v>24</v>
      </c>
      <c r="AL37" s="15" t="s">
        <v>25</v>
      </c>
      <c r="AM37" s="15" t="s">
        <v>26</v>
      </c>
      <c r="AN37" s="15" t="s">
        <v>27</v>
      </c>
      <c r="AO37" s="15" t="s">
        <v>28</v>
      </c>
    </row>
    <row r="38" spans="1:41" ht="16.5" thickBot="1" x14ac:dyDescent="0.3">
      <c r="A38" s="8" t="s">
        <v>14</v>
      </c>
      <c r="B38" s="7">
        <v>10773479</v>
      </c>
      <c r="C38" s="2">
        <v>16869111</v>
      </c>
      <c r="D38" s="2">
        <v>13687555</v>
      </c>
      <c r="E38" s="2">
        <v>1143113</v>
      </c>
      <c r="F38" s="2">
        <v>13174287</v>
      </c>
      <c r="G38" s="2">
        <v>50736856</v>
      </c>
      <c r="H38" s="2">
        <v>2650676</v>
      </c>
      <c r="J38" s="8" t="str">
        <f t="shared" si="17"/>
        <v>AV-153-12h (3)</v>
      </c>
      <c r="K38" s="20">
        <v>137842.64128067999</v>
      </c>
      <c r="L38" s="4">
        <v>767535.67534949048</v>
      </c>
      <c r="M38" s="4">
        <v>313676.25706581282</v>
      </c>
      <c r="N38" s="4">
        <v>64341.571960404035</v>
      </c>
      <c r="O38" s="4">
        <v>764810.60486733681</v>
      </c>
      <c r="P38" s="4">
        <v>1425104.4515845063</v>
      </c>
      <c r="Q38" s="4">
        <v>76278.109835084964</v>
      </c>
      <c r="S38" s="31" t="s">
        <v>53</v>
      </c>
      <c r="T38" s="30"/>
      <c r="AH38" s="8" t="s">
        <v>45</v>
      </c>
      <c r="AI38" s="17">
        <f>STDEV(AI8,AI15,AI22)</f>
        <v>0.62141895665843372</v>
      </c>
      <c r="AJ38" s="17">
        <f t="shared" ref="AJ38:AO38" si="18">STDEV(AJ8,AJ15,AJ22)</f>
        <v>0.23876429796240883</v>
      </c>
      <c r="AK38" s="17">
        <f t="shared" si="18"/>
        <v>0.30988449263317036</v>
      </c>
      <c r="AL38" s="17">
        <f t="shared" si="18"/>
        <v>0.39464064730646059</v>
      </c>
      <c r="AM38" s="17">
        <f t="shared" si="18"/>
        <v>0.16952246361107629</v>
      </c>
      <c r="AN38" s="17">
        <f t="shared" si="18"/>
        <v>0.25620094246811803</v>
      </c>
      <c r="AO38" s="17">
        <f t="shared" si="18"/>
        <v>0.54508563092208995</v>
      </c>
    </row>
    <row r="39" spans="1:41" ht="15.75" thickBot="1" x14ac:dyDescent="0.3">
      <c r="A39" s="8" t="s">
        <v>15</v>
      </c>
      <c r="B39" s="7">
        <v>9798023</v>
      </c>
      <c r="C39" s="2">
        <v>17549936</v>
      </c>
      <c r="D39" s="2">
        <v>11868331</v>
      </c>
      <c r="E39" s="2">
        <v>894715</v>
      </c>
      <c r="F39" s="2">
        <v>17528653</v>
      </c>
      <c r="G39" s="2">
        <v>56675830</v>
      </c>
      <c r="H39" s="2">
        <v>3015324</v>
      </c>
      <c r="J39" s="8" t="str">
        <f t="shared" si="17"/>
        <v>AV-153-24h (3)</v>
      </c>
      <c r="K39" s="20">
        <v>218182.75470324821</v>
      </c>
      <c r="L39" s="4">
        <v>416622.43101671553</v>
      </c>
      <c r="M39" s="4">
        <v>807434.89515240875</v>
      </c>
      <c r="N39" s="4">
        <v>43724.38787701392</v>
      </c>
      <c r="O39" s="4">
        <v>1752399.3100435087</v>
      </c>
      <c r="P39" s="4">
        <v>2801036.7360250349</v>
      </c>
      <c r="Q39" s="4">
        <v>65074.724179112964</v>
      </c>
      <c r="S39" s="13" t="s">
        <v>58</v>
      </c>
      <c r="T39" s="14" t="s">
        <v>22</v>
      </c>
      <c r="U39" s="15" t="s">
        <v>23</v>
      </c>
      <c r="V39" s="15" t="s">
        <v>24</v>
      </c>
      <c r="W39" s="15" t="s">
        <v>25</v>
      </c>
      <c r="X39" s="15" t="s">
        <v>26</v>
      </c>
      <c r="Y39" s="15" t="s">
        <v>27</v>
      </c>
      <c r="Z39" s="15" t="s">
        <v>28</v>
      </c>
      <c r="AH39" s="8" t="s">
        <v>46</v>
      </c>
      <c r="AI39" s="17">
        <f t="shared" ref="AI39:AO42" si="19">STDEV(AI9,AI16,AI23)</f>
        <v>0.4519894946084439</v>
      </c>
      <c r="AJ39" s="17">
        <f t="shared" si="19"/>
        <v>0.29269817031760142</v>
      </c>
      <c r="AK39" s="17">
        <f t="shared" si="19"/>
        <v>0.35813695655016603</v>
      </c>
      <c r="AL39" s="17">
        <f t="shared" si="19"/>
        <v>0.45152431936455689</v>
      </c>
      <c r="AM39" s="17">
        <f t="shared" si="19"/>
        <v>0.18012551839030366</v>
      </c>
      <c r="AN39" s="17">
        <f t="shared" si="19"/>
        <v>0.10672646578393448</v>
      </c>
      <c r="AO39" s="17">
        <f t="shared" si="19"/>
        <v>0.50545914477386322</v>
      </c>
    </row>
    <row r="40" spans="1:41" x14ac:dyDescent="0.25">
      <c r="A40" s="8" t="s">
        <v>16</v>
      </c>
      <c r="B40" s="7">
        <v>5032381</v>
      </c>
      <c r="C40" s="2">
        <v>11810781</v>
      </c>
      <c r="D40" s="2">
        <v>9099936</v>
      </c>
      <c r="E40" s="2">
        <v>230101</v>
      </c>
      <c r="F40" s="2">
        <v>12625105</v>
      </c>
      <c r="G40" s="2">
        <v>46481203</v>
      </c>
      <c r="H40" s="2">
        <v>923644</v>
      </c>
      <c r="J40" s="8" t="str">
        <f t="shared" si="17"/>
        <v>P (3)</v>
      </c>
      <c r="K40" s="20">
        <v>102931.31331955233</v>
      </c>
      <c r="L40" s="4">
        <v>44125.856530575358</v>
      </c>
      <c r="M40" s="4">
        <v>319448.79266706569</v>
      </c>
      <c r="N40" s="4">
        <v>3450.1393088586988</v>
      </c>
      <c r="O40" s="4">
        <v>844122.10989565833</v>
      </c>
      <c r="P40" s="4">
        <v>760811.80629913381</v>
      </c>
      <c r="Q40" s="4">
        <v>28807.330091627482</v>
      </c>
      <c r="S40" s="10" t="s">
        <v>51</v>
      </c>
      <c r="T40" s="11">
        <f t="shared" ref="T40:Z45" si="20">AVERAGE(STDEV(T31:T39,T4,T12,T20))</f>
        <v>2221962.969614252</v>
      </c>
      <c r="U40" s="11">
        <f t="shared" si="20"/>
        <v>2500961.1491655749</v>
      </c>
      <c r="V40" s="11">
        <f t="shared" si="20"/>
        <v>1899620.9216145023</v>
      </c>
      <c r="W40" s="11">
        <f t="shared" si="20"/>
        <v>162914.01847890334</v>
      </c>
      <c r="X40" s="11">
        <f t="shared" si="20"/>
        <v>1501955.9417718346</v>
      </c>
      <c r="Y40" s="11">
        <f t="shared" si="20"/>
        <v>6992166.0157189844</v>
      </c>
      <c r="Z40" s="11">
        <f t="shared" si="20"/>
        <v>577718.63960169186</v>
      </c>
      <c r="AH40" s="8" t="s">
        <v>47</v>
      </c>
      <c r="AI40" s="17">
        <f t="shared" si="19"/>
        <v>0.30791261855849783</v>
      </c>
      <c r="AJ40" s="17">
        <f t="shared" si="19"/>
        <v>7.8399766973970816E-2</v>
      </c>
      <c r="AK40" s="17">
        <f t="shared" si="19"/>
        <v>0.14727967890577581</v>
      </c>
      <c r="AL40" s="17">
        <f t="shared" si="19"/>
        <v>0.26224651960217243</v>
      </c>
      <c r="AM40" s="17">
        <f t="shared" si="19"/>
        <v>0.15742803679135034</v>
      </c>
      <c r="AN40" s="17">
        <f t="shared" si="19"/>
        <v>0.11910597530593345</v>
      </c>
      <c r="AO40" s="17">
        <f t="shared" si="19"/>
        <v>0.1866815144648355</v>
      </c>
    </row>
    <row r="41" spans="1:41" ht="15.75" thickBot="1" x14ac:dyDescent="0.3">
      <c r="A41" s="9" t="s">
        <v>17</v>
      </c>
      <c r="B41" s="7">
        <v>7118718</v>
      </c>
      <c r="C41" s="2">
        <v>12364213</v>
      </c>
      <c r="D41" s="2">
        <v>10794022</v>
      </c>
      <c r="E41" s="2">
        <v>1299541</v>
      </c>
      <c r="F41" s="2">
        <v>14959271</v>
      </c>
      <c r="G41" s="2">
        <v>51858617</v>
      </c>
      <c r="H41" s="2">
        <v>2056049</v>
      </c>
      <c r="J41" s="9" t="str">
        <f t="shared" si="17"/>
        <v>PAV (3)</v>
      </c>
      <c r="K41" s="20">
        <v>224085.21302483085</v>
      </c>
      <c r="L41" s="4">
        <v>60071.893362779854</v>
      </c>
      <c r="M41" s="4">
        <v>460530.99904826924</v>
      </c>
      <c r="N41" s="4">
        <v>17323.917871946403</v>
      </c>
      <c r="O41" s="4">
        <v>1115808.8969395568</v>
      </c>
      <c r="P41" s="4">
        <v>775979.94881966733</v>
      </c>
      <c r="Q41" s="4">
        <v>54156.801079385434</v>
      </c>
      <c r="S41" s="8" t="s">
        <v>45</v>
      </c>
      <c r="T41" s="11">
        <f t="shared" si="20"/>
        <v>2793628.3961556316</v>
      </c>
      <c r="U41" s="11">
        <f t="shared" si="20"/>
        <v>3694004.7323896578</v>
      </c>
      <c r="V41" s="11">
        <f t="shared" si="20"/>
        <v>3225650.9253440443</v>
      </c>
      <c r="W41" s="11">
        <f t="shared" si="20"/>
        <v>237251.41061310229</v>
      </c>
      <c r="X41" s="11">
        <f t="shared" si="20"/>
        <v>3942545.0673521874</v>
      </c>
      <c r="Y41" s="11">
        <f t="shared" si="20"/>
        <v>14868635.239869092</v>
      </c>
      <c r="Z41" s="11">
        <f t="shared" si="20"/>
        <v>751556.6093059628</v>
      </c>
      <c r="AH41" s="8" t="s">
        <v>48</v>
      </c>
      <c r="AI41" s="17">
        <f t="shared" si="19"/>
        <v>0.27716835311664612</v>
      </c>
      <c r="AJ41" s="17">
        <f t="shared" si="19"/>
        <v>9.4029659950054884E-2</v>
      </c>
      <c r="AK41" s="17">
        <f t="shared" si="19"/>
        <v>0.17583694321809432</v>
      </c>
      <c r="AL41" s="17">
        <f t="shared" si="19"/>
        <v>0.15249220687683523</v>
      </c>
      <c r="AM41" s="17">
        <f t="shared" si="19"/>
        <v>0.17597055686267185</v>
      </c>
      <c r="AN41" s="17">
        <f t="shared" si="19"/>
        <v>0.16700275022370029</v>
      </c>
      <c r="AO41" s="17">
        <f t="shared" si="19"/>
        <v>0.4045880399791828</v>
      </c>
    </row>
    <row r="42" spans="1:41" ht="15.75" thickBot="1" x14ac:dyDescent="0.3">
      <c r="B42" s="33" t="s">
        <v>35</v>
      </c>
      <c r="C42" s="34"/>
      <c r="D42" s="34"/>
      <c r="E42" s="34"/>
      <c r="F42" s="34"/>
      <c r="G42" s="34"/>
      <c r="H42" s="34"/>
      <c r="K42" s="35" t="s">
        <v>36</v>
      </c>
      <c r="L42" s="36"/>
      <c r="M42" s="36"/>
      <c r="N42" s="36"/>
      <c r="O42" s="36"/>
      <c r="P42" s="36"/>
      <c r="Q42" s="37"/>
      <c r="S42" s="8" t="s">
        <v>52</v>
      </c>
      <c r="T42" s="11">
        <f t="shared" si="20"/>
        <v>3745098.0279005631</v>
      </c>
      <c r="U42" s="11">
        <f t="shared" si="20"/>
        <v>5175919.7368364064</v>
      </c>
      <c r="V42" s="11">
        <f t="shared" si="20"/>
        <v>4388785.7544097509</v>
      </c>
      <c r="W42" s="11">
        <f t="shared" si="20"/>
        <v>335249.31470604683</v>
      </c>
      <c r="X42" s="11">
        <f t="shared" si="20"/>
        <v>4799234.5457698954</v>
      </c>
      <c r="Y42" s="11">
        <f t="shared" si="20"/>
        <v>17842922.593388457</v>
      </c>
      <c r="Z42" s="11">
        <f t="shared" si="20"/>
        <v>1003771.5640675114</v>
      </c>
      <c r="AH42" s="9" t="s">
        <v>49</v>
      </c>
      <c r="AI42" s="17">
        <f t="shared" si="19"/>
        <v>0.14644310925783724</v>
      </c>
      <c r="AJ42" s="17">
        <f t="shared" si="19"/>
        <v>5.6827420389959186E-2</v>
      </c>
      <c r="AK42" s="17">
        <f t="shared" si="19"/>
        <v>1.6264037135790426E-2</v>
      </c>
      <c r="AL42" s="17">
        <f t="shared" si="19"/>
        <v>0.64503759899694124</v>
      </c>
      <c r="AM42" s="17">
        <f t="shared" si="19"/>
        <v>4.4340365283603314E-2</v>
      </c>
      <c r="AN42" s="17">
        <f t="shared" si="19"/>
        <v>0.1072158223223873</v>
      </c>
      <c r="AO42" s="17">
        <f t="shared" si="19"/>
        <v>0.16087430082065846</v>
      </c>
    </row>
    <row r="43" spans="1:41" ht="15.75" thickBot="1" x14ac:dyDescent="0.3">
      <c r="A43" s="13" t="s">
        <v>34</v>
      </c>
      <c r="B43" s="14" t="s">
        <v>22</v>
      </c>
      <c r="C43" s="15" t="s">
        <v>23</v>
      </c>
      <c r="D43" s="15" t="s">
        <v>24</v>
      </c>
      <c r="E43" s="15" t="s">
        <v>25</v>
      </c>
      <c r="F43" s="15" t="s">
        <v>26</v>
      </c>
      <c r="G43" s="15" t="s">
        <v>27</v>
      </c>
      <c r="H43" s="15" t="s">
        <v>28</v>
      </c>
      <c r="J43" s="13" t="str">
        <f>A43</f>
        <v>Series 3.2</v>
      </c>
      <c r="K43" s="14" t="s">
        <v>22</v>
      </c>
      <c r="L43" s="15" t="s">
        <v>23</v>
      </c>
      <c r="M43" s="15" t="s">
        <v>24</v>
      </c>
      <c r="N43" s="15" t="s">
        <v>25</v>
      </c>
      <c r="O43" s="15" t="s">
        <v>26</v>
      </c>
      <c r="P43" s="15" t="s">
        <v>27</v>
      </c>
      <c r="Q43" s="15" t="s">
        <v>28</v>
      </c>
      <c r="S43" s="8" t="s">
        <v>47</v>
      </c>
      <c r="T43" s="11">
        <f t="shared" si="20"/>
        <v>3312666.2855330561</v>
      </c>
      <c r="U43" s="11">
        <f t="shared" si="20"/>
        <v>4845674.1525729308</v>
      </c>
      <c r="V43" s="11">
        <f t="shared" si="20"/>
        <v>4048315.9094464188</v>
      </c>
      <c r="W43" s="11">
        <f t="shared" si="20"/>
        <v>231075.42350916969</v>
      </c>
      <c r="X43" s="11">
        <f t="shared" si="20"/>
        <v>5308869.8943348043</v>
      </c>
      <c r="Y43" s="11">
        <f t="shared" si="20"/>
        <v>19456083.412995189</v>
      </c>
      <c r="Z43" s="11">
        <f t="shared" si="20"/>
        <v>913990.79998238548</v>
      </c>
    </row>
    <row r="44" spans="1:41" x14ac:dyDescent="0.25">
      <c r="A44" s="10" t="s">
        <v>12</v>
      </c>
      <c r="B44" s="11">
        <v>4384308</v>
      </c>
      <c r="C44" s="12">
        <v>7493285</v>
      </c>
      <c r="D44" s="12">
        <v>5855129</v>
      </c>
      <c r="E44" s="12">
        <v>242777</v>
      </c>
      <c r="F44" s="12">
        <v>8793771</v>
      </c>
      <c r="G44" s="12">
        <v>29330861</v>
      </c>
      <c r="H44" s="12">
        <v>1473796</v>
      </c>
      <c r="J44" s="10" t="str">
        <f t="shared" ref="J44:J49" si="21">A44</f>
        <v>K (3)</v>
      </c>
      <c r="K44" s="17">
        <v>163397.0243264219</v>
      </c>
      <c r="L44" s="18">
        <v>433257.3215863182</v>
      </c>
      <c r="M44" s="18">
        <v>630140.84533317096</v>
      </c>
      <c r="N44" s="18">
        <v>21971.512518305455</v>
      </c>
      <c r="O44" s="18">
        <v>1020235.8680680217</v>
      </c>
      <c r="P44" s="18">
        <v>2071640.7216573567</v>
      </c>
      <c r="Q44" s="18">
        <v>55766.323651209372</v>
      </c>
      <c r="S44" s="8" t="s">
        <v>48</v>
      </c>
      <c r="T44" s="11">
        <f t="shared" si="20"/>
        <v>2049988.1210049521</v>
      </c>
      <c r="U44" s="11">
        <f t="shared" si="20"/>
        <v>3581011.2226105626</v>
      </c>
      <c r="V44" s="11">
        <f t="shared" si="20"/>
        <v>3425579.9087928734</v>
      </c>
      <c r="W44" s="11">
        <f t="shared" si="20"/>
        <v>148398.60648582925</v>
      </c>
      <c r="X44" s="11">
        <f t="shared" si="20"/>
        <v>4741786.4077068074</v>
      </c>
      <c r="Y44" s="11">
        <f t="shared" si="20"/>
        <v>18241737.907606561</v>
      </c>
      <c r="Z44" s="11">
        <f t="shared" si="20"/>
        <v>534750.57941337442</v>
      </c>
    </row>
    <row r="45" spans="1:41" ht="15.75" thickBot="1" x14ac:dyDescent="0.3">
      <c r="A45" s="8" t="s">
        <v>13</v>
      </c>
      <c r="B45" s="7">
        <v>7791391</v>
      </c>
      <c r="C45" s="2">
        <v>11816301</v>
      </c>
      <c r="D45" s="2">
        <v>8874476</v>
      </c>
      <c r="E45" s="2">
        <v>612350</v>
      </c>
      <c r="F45" s="2">
        <v>11313464</v>
      </c>
      <c r="G45" s="2">
        <v>44289603</v>
      </c>
      <c r="H45" s="2">
        <v>2170609</v>
      </c>
      <c r="J45" s="8" t="str">
        <f t="shared" si="21"/>
        <v>AV-153-3h (3)</v>
      </c>
      <c r="K45" s="20">
        <v>179613.41845118522</v>
      </c>
      <c r="L45" s="4">
        <v>395390.29432626162</v>
      </c>
      <c r="M45" s="4">
        <v>608943.36744600115</v>
      </c>
      <c r="N45" s="4">
        <v>42248.091983494902</v>
      </c>
      <c r="O45" s="4">
        <v>1515613.9327186663</v>
      </c>
      <c r="P45" s="4">
        <v>2157031.539172898</v>
      </c>
      <c r="Q45" s="4">
        <v>46008.694585387384</v>
      </c>
      <c r="S45" s="9" t="s">
        <v>49</v>
      </c>
      <c r="T45" s="11">
        <f t="shared" si="20"/>
        <v>2143728.9384565037</v>
      </c>
      <c r="U45" s="11">
        <f t="shared" si="20"/>
        <v>3564772.638517058</v>
      </c>
      <c r="V45" s="11">
        <f t="shared" si="20"/>
        <v>3537173.0356375412</v>
      </c>
      <c r="W45" s="11">
        <f t="shared" si="20"/>
        <v>256915.28704518106</v>
      </c>
      <c r="X45" s="11">
        <f t="shared" si="20"/>
        <v>4469441.5858945781</v>
      </c>
      <c r="Y45" s="11">
        <f t="shared" si="20"/>
        <v>18473849.253403567</v>
      </c>
      <c r="Z45" s="11">
        <f t="shared" si="20"/>
        <v>622190.06609827024</v>
      </c>
    </row>
    <row r="46" spans="1:41" x14ac:dyDescent="0.25">
      <c r="A46" s="8" t="s">
        <v>14</v>
      </c>
      <c r="B46" s="7">
        <v>10777970</v>
      </c>
      <c r="C46" s="2">
        <v>16200694</v>
      </c>
      <c r="D46" s="2">
        <v>11651417</v>
      </c>
      <c r="E46" s="2">
        <v>1060171</v>
      </c>
      <c r="F46" s="2">
        <v>12519355</v>
      </c>
      <c r="G46" s="2">
        <v>47310584</v>
      </c>
      <c r="H46" s="2">
        <v>3451356</v>
      </c>
      <c r="J46" s="8" t="str">
        <f t="shared" si="21"/>
        <v>AV-153-12h (3)</v>
      </c>
      <c r="K46" s="20">
        <v>446523.27052021096</v>
      </c>
      <c r="L46" s="4">
        <v>183587.69496100611</v>
      </c>
      <c r="M46" s="4">
        <v>1477350.4731226978</v>
      </c>
      <c r="N46" s="4">
        <v>46789.788153028443</v>
      </c>
      <c r="O46" s="4">
        <v>810605.5790130886</v>
      </c>
      <c r="P46" s="4">
        <v>889805.57785080362</v>
      </c>
      <c r="Q46" s="4">
        <v>115425.61320570872</v>
      </c>
    </row>
    <row r="47" spans="1:41" x14ac:dyDescent="0.25">
      <c r="A47" s="8" t="s">
        <v>15</v>
      </c>
      <c r="B47" s="7">
        <v>10349961</v>
      </c>
      <c r="C47" s="2">
        <v>12241163</v>
      </c>
      <c r="D47" s="2">
        <v>9208738</v>
      </c>
      <c r="E47" s="2">
        <v>651228</v>
      </c>
      <c r="F47" s="2">
        <v>12378182</v>
      </c>
      <c r="G47" s="2">
        <v>48292449</v>
      </c>
      <c r="H47" s="2">
        <v>2296551</v>
      </c>
      <c r="J47" s="8" t="str">
        <f t="shared" si="21"/>
        <v>AV-153-24h (3)</v>
      </c>
      <c r="K47" s="20">
        <v>857093.56267627096</v>
      </c>
      <c r="L47" s="4">
        <v>106792.31981850506</v>
      </c>
      <c r="M47" s="4">
        <v>249344.58215177621</v>
      </c>
      <c r="N47" s="4">
        <v>19448.031732916246</v>
      </c>
      <c r="O47" s="4">
        <v>542709.23189235327</v>
      </c>
      <c r="P47" s="4">
        <v>2793144.6219067024</v>
      </c>
      <c r="Q47" s="4">
        <v>25893.404063482234</v>
      </c>
    </row>
    <row r="48" spans="1:41" x14ac:dyDescent="0.25">
      <c r="A48" s="8" t="s">
        <v>16</v>
      </c>
      <c r="B48" s="7">
        <v>6520510</v>
      </c>
      <c r="C48" s="2">
        <v>10939215</v>
      </c>
      <c r="D48" s="2">
        <v>9491780</v>
      </c>
      <c r="E48" s="2">
        <v>569059</v>
      </c>
      <c r="F48" s="2">
        <v>13165479</v>
      </c>
      <c r="G48" s="2">
        <v>46730176</v>
      </c>
      <c r="H48" s="2">
        <v>1822078</v>
      </c>
      <c r="J48" s="8" t="str">
        <f t="shared" si="21"/>
        <v>P (3)</v>
      </c>
      <c r="K48" s="20">
        <v>44265.022608242929</v>
      </c>
      <c r="L48" s="4">
        <v>216572.76344216394</v>
      </c>
      <c r="M48" s="4">
        <v>372055.19482444</v>
      </c>
      <c r="N48" s="4">
        <v>22636.353521756879</v>
      </c>
      <c r="O48" s="4">
        <v>1563038.2728730808</v>
      </c>
      <c r="P48" s="4">
        <v>1781634.3877826179</v>
      </c>
      <c r="Q48" s="4">
        <v>35811.524211705611</v>
      </c>
    </row>
    <row r="49" spans="1:17" ht="15.75" thickBot="1" x14ac:dyDescent="0.3">
      <c r="A49" s="9" t="s">
        <v>17</v>
      </c>
      <c r="B49" s="7">
        <v>5771337</v>
      </c>
      <c r="C49" s="2">
        <v>9141423</v>
      </c>
      <c r="D49" s="2">
        <v>7641504</v>
      </c>
      <c r="E49" s="2">
        <v>490768</v>
      </c>
      <c r="F49" s="2">
        <v>10592958</v>
      </c>
      <c r="G49" s="2">
        <v>39063232</v>
      </c>
      <c r="H49" s="2">
        <v>1518144</v>
      </c>
      <c r="J49" s="9" t="str">
        <f t="shared" si="21"/>
        <v>PAV (3)</v>
      </c>
      <c r="K49" s="20">
        <v>173668.65217323418</v>
      </c>
      <c r="L49" s="4">
        <v>305210.36747582653</v>
      </c>
      <c r="M49" s="4">
        <v>497283.1627599285</v>
      </c>
      <c r="N49" s="4">
        <v>30204.355207750297</v>
      </c>
      <c r="O49" s="4">
        <v>706276.7081842178</v>
      </c>
      <c r="P49" s="4">
        <v>1829635.3976278217</v>
      </c>
      <c r="Q49" s="4">
        <v>65131.336332040744</v>
      </c>
    </row>
    <row r="50" spans="1:17" ht="15.75" thickBot="1" x14ac:dyDescent="0.3">
      <c r="B50" s="33" t="s">
        <v>35</v>
      </c>
      <c r="C50" s="38"/>
      <c r="D50" s="38"/>
      <c r="E50" s="38"/>
      <c r="F50" s="38"/>
      <c r="G50" s="38"/>
      <c r="H50" s="38"/>
      <c r="K50" s="35" t="s">
        <v>36</v>
      </c>
      <c r="L50" s="36"/>
      <c r="M50" s="36"/>
      <c r="N50" s="36"/>
      <c r="O50" s="36"/>
      <c r="P50" s="36"/>
      <c r="Q50" s="37"/>
    </row>
    <row r="51" spans="1:17" ht="15.75" thickBot="1" x14ac:dyDescent="0.3">
      <c r="A51" s="13" t="s">
        <v>44</v>
      </c>
      <c r="B51" s="14" t="s">
        <v>22</v>
      </c>
      <c r="C51" s="15" t="s">
        <v>23</v>
      </c>
      <c r="D51" s="15" t="s">
        <v>24</v>
      </c>
      <c r="E51" s="15" t="s">
        <v>25</v>
      </c>
      <c r="F51" s="15" t="s">
        <v>26</v>
      </c>
      <c r="G51" s="15" t="s">
        <v>27</v>
      </c>
      <c r="H51" s="15" t="s">
        <v>28</v>
      </c>
      <c r="J51" s="13" t="s">
        <v>44</v>
      </c>
      <c r="K51" s="14" t="s">
        <v>22</v>
      </c>
      <c r="L51" s="15" t="s">
        <v>23</v>
      </c>
      <c r="M51" s="15" t="s">
        <v>24</v>
      </c>
      <c r="N51" s="15" t="s">
        <v>25</v>
      </c>
      <c r="O51" s="15" t="s">
        <v>26</v>
      </c>
      <c r="P51" s="15" t="s">
        <v>27</v>
      </c>
      <c r="Q51" s="16" t="s">
        <v>28</v>
      </c>
    </row>
    <row r="52" spans="1:17" x14ac:dyDescent="0.25">
      <c r="A52" s="10" t="s">
        <v>18</v>
      </c>
      <c r="B52" s="11">
        <v>4314110</v>
      </c>
      <c r="C52" s="12">
        <v>7614099</v>
      </c>
      <c r="D52" s="12">
        <v>6822217</v>
      </c>
      <c r="E52" s="12">
        <v>258801</v>
      </c>
      <c r="F52" s="12">
        <v>8602188</v>
      </c>
      <c r="G52" s="12">
        <v>35918553</v>
      </c>
      <c r="H52" s="12">
        <v>1328408</v>
      </c>
      <c r="J52" s="10" t="str">
        <f t="shared" ref="J52:J55" si="22">A52</f>
        <v>B (1)</v>
      </c>
      <c r="K52" s="17">
        <v>70328.6097509971</v>
      </c>
      <c r="L52" s="18">
        <v>157973.82732735679</v>
      </c>
      <c r="M52" s="18">
        <v>175995.10490887772</v>
      </c>
      <c r="N52" s="18">
        <v>7762.8593871150279</v>
      </c>
      <c r="O52" s="18">
        <v>302920.84888322896</v>
      </c>
      <c r="P52" s="18">
        <v>633131.45837516116</v>
      </c>
      <c r="Q52" s="19">
        <v>20162.26622181373</v>
      </c>
    </row>
    <row r="53" spans="1:17" x14ac:dyDescent="0.25">
      <c r="A53" s="8" t="s">
        <v>19</v>
      </c>
      <c r="B53" s="7">
        <v>3711090</v>
      </c>
      <c r="C53" s="2">
        <v>6947473</v>
      </c>
      <c r="D53" s="2">
        <v>5857221</v>
      </c>
      <c r="E53" s="2">
        <v>475116</v>
      </c>
      <c r="F53" s="2">
        <v>7815749</v>
      </c>
      <c r="G53" s="2">
        <v>31094146</v>
      </c>
      <c r="H53" s="2">
        <v>1184086</v>
      </c>
      <c r="J53" s="8" t="str">
        <f t="shared" si="22"/>
        <v>B (2)</v>
      </c>
      <c r="K53" s="20">
        <v>73284.783784565836</v>
      </c>
      <c r="L53" s="4">
        <v>26027.115455525873</v>
      </c>
      <c r="M53" s="4">
        <v>132738.20080794266</v>
      </c>
      <c r="N53" s="4">
        <v>13717.562937650415</v>
      </c>
      <c r="O53" s="4">
        <v>262261.41466858925</v>
      </c>
      <c r="P53" s="4">
        <v>1104717.4470970966</v>
      </c>
      <c r="Q53" s="21">
        <v>56735.925832241272</v>
      </c>
    </row>
    <row r="54" spans="1:17" x14ac:dyDescent="0.25">
      <c r="A54" s="8" t="s">
        <v>21</v>
      </c>
      <c r="B54" s="7">
        <v>5621772</v>
      </c>
      <c r="C54" s="2">
        <v>11222855</v>
      </c>
      <c r="D54" s="2">
        <v>9766696</v>
      </c>
      <c r="E54" s="2">
        <v>934148</v>
      </c>
      <c r="F54" s="2">
        <v>11921288</v>
      </c>
      <c r="G54" s="2">
        <v>40566942</v>
      </c>
      <c r="H54" s="2">
        <v>1818466</v>
      </c>
      <c r="J54" s="8" t="str">
        <f t="shared" si="22"/>
        <v>C(1)</v>
      </c>
      <c r="K54" s="20">
        <v>185126.48898485166</v>
      </c>
      <c r="L54" s="4">
        <v>117180.97841776676</v>
      </c>
      <c r="M54" s="4">
        <v>144201.20645530088</v>
      </c>
      <c r="N54" s="4">
        <v>29484.645674714331</v>
      </c>
      <c r="O54" s="4">
        <v>596883.79333388642</v>
      </c>
      <c r="P54" s="4">
        <v>583106.33929172845</v>
      </c>
      <c r="Q54" s="21">
        <v>22212.223885558546</v>
      </c>
    </row>
    <row r="55" spans="1:17" ht="15.75" thickBot="1" x14ac:dyDescent="0.3">
      <c r="A55" s="8" t="s">
        <v>20</v>
      </c>
      <c r="B55" s="7">
        <v>4182217</v>
      </c>
      <c r="C55" s="2">
        <v>8765817</v>
      </c>
      <c r="D55" s="2">
        <v>7869521</v>
      </c>
      <c r="E55" s="2">
        <v>471853</v>
      </c>
      <c r="F55" s="2">
        <v>10268998</v>
      </c>
      <c r="G55" s="2">
        <v>37597286</v>
      </c>
      <c r="H55" s="2">
        <v>1354674</v>
      </c>
      <c r="J55" s="9" t="str">
        <f t="shared" si="22"/>
        <v>C (2)</v>
      </c>
      <c r="K55" s="22">
        <v>130323.45209254707</v>
      </c>
      <c r="L55" s="23">
        <v>128040.38112793998</v>
      </c>
      <c r="M55" s="23">
        <v>165304.38212827468</v>
      </c>
      <c r="N55" s="23">
        <v>14583.63263749243</v>
      </c>
      <c r="O55" s="23">
        <v>720704.81360758643</v>
      </c>
      <c r="P55" s="23">
        <v>1058619.6767108741</v>
      </c>
      <c r="Q55" s="24">
        <v>33745.568730468745</v>
      </c>
    </row>
    <row r="76" spans="1:17" ht="15.75" thickBot="1" x14ac:dyDescent="0.3">
      <c r="J76" s="29" t="s">
        <v>54</v>
      </c>
      <c r="K76" s="30"/>
      <c r="L76" s="30"/>
    </row>
    <row r="77" spans="1:17" ht="15.75" thickBot="1" x14ac:dyDescent="0.3">
      <c r="A77" s="13" t="s">
        <v>44</v>
      </c>
      <c r="B77" s="14" t="s">
        <v>22</v>
      </c>
      <c r="C77" s="15" t="s">
        <v>23</v>
      </c>
      <c r="D77" s="15" t="s">
        <v>24</v>
      </c>
      <c r="E77" s="15" t="s">
        <v>25</v>
      </c>
      <c r="F77" s="15" t="s">
        <v>26</v>
      </c>
      <c r="G77" s="15" t="s">
        <v>27</v>
      </c>
      <c r="H77" s="15" t="s">
        <v>28</v>
      </c>
      <c r="J77" s="13" t="s">
        <v>59</v>
      </c>
      <c r="K77" s="14" t="s">
        <v>22</v>
      </c>
      <c r="L77" s="15" t="s">
        <v>23</v>
      </c>
      <c r="M77" s="15" t="s">
        <v>24</v>
      </c>
      <c r="N77" s="15" t="s">
        <v>25</v>
      </c>
      <c r="O77" s="15" t="s">
        <v>26</v>
      </c>
      <c r="P77" s="15" t="s">
        <v>27</v>
      </c>
      <c r="Q77" s="15" t="s">
        <v>28</v>
      </c>
    </row>
    <row r="78" spans="1:17" x14ac:dyDescent="0.25">
      <c r="A78" s="10" t="s">
        <v>51</v>
      </c>
      <c r="B78" s="11">
        <v>5337770.666666667</v>
      </c>
      <c r="C78" s="11">
        <v>8753230.166666666</v>
      </c>
      <c r="D78" s="11">
        <v>7885738.5</v>
      </c>
      <c r="E78" s="11">
        <v>541308.83333333337</v>
      </c>
      <c r="F78" s="11">
        <v>10935094.833333334</v>
      </c>
      <c r="G78" s="11">
        <v>37779662.833333336</v>
      </c>
      <c r="H78" s="11">
        <v>1564265.3333333333</v>
      </c>
      <c r="J78" s="10" t="s">
        <v>18</v>
      </c>
      <c r="K78" s="17">
        <f>B79/B$78</f>
        <v>0.80822318331148479</v>
      </c>
      <c r="L78" s="17">
        <f t="shared" ref="L78:Q81" si="23">C79/C$78</f>
        <v>0.86986162308348614</v>
      </c>
      <c r="M78" s="17">
        <f t="shared" si="23"/>
        <v>0.86513355724387764</v>
      </c>
      <c r="N78" s="17">
        <f t="shared" si="23"/>
        <v>0.4781023032754253</v>
      </c>
      <c r="O78" s="17">
        <f t="shared" si="23"/>
        <v>0.78665874700766569</v>
      </c>
      <c r="P78" s="17">
        <f t="shared" si="23"/>
        <v>0.95073778605320791</v>
      </c>
      <c r="Q78" s="17">
        <f t="shared" si="23"/>
        <v>0.84922165804778227</v>
      </c>
    </row>
    <row r="79" spans="1:17" x14ac:dyDescent="0.25">
      <c r="A79" s="10" t="s">
        <v>18</v>
      </c>
      <c r="B79" s="11">
        <v>4314110</v>
      </c>
      <c r="C79" s="12">
        <v>7614099</v>
      </c>
      <c r="D79" s="12">
        <v>6822217</v>
      </c>
      <c r="E79" s="12">
        <v>258801</v>
      </c>
      <c r="F79" s="12">
        <v>8602188</v>
      </c>
      <c r="G79" s="12">
        <v>35918553</v>
      </c>
      <c r="H79" s="12">
        <v>1328408</v>
      </c>
      <c r="J79" s="8" t="s">
        <v>19</v>
      </c>
      <c r="K79" s="17">
        <f t="shared" ref="K79:K81" si="24">B80/B$78</f>
        <v>0.69525092622937712</v>
      </c>
      <c r="L79" s="17">
        <f t="shared" si="23"/>
        <v>0.79370390903883659</v>
      </c>
      <c r="M79" s="17">
        <f t="shared" si="23"/>
        <v>0.74276125184724295</v>
      </c>
      <c r="N79" s="17">
        <f t="shared" si="23"/>
        <v>0.87771706416515771</v>
      </c>
      <c r="O79" s="17">
        <f t="shared" si="23"/>
        <v>0.71473993770729216</v>
      </c>
      <c r="P79" s="17">
        <f t="shared" si="23"/>
        <v>0.82303926684505391</v>
      </c>
      <c r="Q79" s="17">
        <f t="shared" si="23"/>
        <v>0.75695981670628776</v>
      </c>
    </row>
    <row r="80" spans="1:17" x14ac:dyDescent="0.25">
      <c r="A80" s="8" t="s">
        <v>19</v>
      </c>
      <c r="B80" s="7">
        <v>3711090</v>
      </c>
      <c r="C80" s="2">
        <v>6947473</v>
      </c>
      <c r="D80" s="2">
        <v>5857221</v>
      </c>
      <c r="E80" s="2">
        <v>475116</v>
      </c>
      <c r="F80" s="2">
        <v>7815749</v>
      </c>
      <c r="G80" s="2">
        <v>31094146</v>
      </c>
      <c r="H80" s="2">
        <v>1184086</v>
      </c>
      <c r="J80" s="8" t="s">
        <v>21</v>
      </c>
      <c r="K80" s="17">
        <f t="shared" si="24"/>
        <v>1.053205982622458</v>
      </c>
      <c r="L80" s="17">
        <f t="shared" si="23"/>
        <v>1.2821386832415258</v>
      </c>
      <c r="M80" s="17">
        <f t="shared" si="23"/>
        <v>1.2385264867710235</v>
      </c>
      <c r="N80" s="17">
        <f t="shared" si="23"/>
        <v>1.7257209608932422</v>
      </c>
      <c r="O80" s="17">
        <f t="shared" si="23"/>
        <v>1.0901860643824015</v>
      </c>
      <c r="P80" s="17">
        <f t="shared" si="23"/>
        <v>1.0737772377419796</v>
      </c>
      <c r="Q80" s="17">
        <f t="shared" si="23"/>
        <v>1.1625048265469029</v>
      </c>
    </row>
    <row r="81" spans="1:17" x14ac:dyDescent="0.25">
      <c r="A81" s="8" t="s">
        <v>21</v>
      </c>
      <c r="B81" s="7">
        <v>5621772</v>
      </c>
      <c r="C81" s="2">
        <v>11222855</v>
      </c>
      <c r="D81" s="2">
        <v>9766696</v>
      </c>
      <c r="E81" s="2">
        <v>934148</v>
      </c>
      <c r="F81" s="2">
        <v>11921288</v>
      </c>
      <c r="G81" s="2">
        <v>40566942</v>
      </c>
      <c r="H81" s="2">
        <v>1818466</v>
      </c>
      <c r="J81" s="8" t="s">
        <v>20</v>
      </c>
      <c r="K81" s="17">
        <f t="shared" si="24"/>
        <v>0.78351380401505943</v>
      </c>
      <c r="L81" s="17">
        <f t="shared" si="23"/>
        <v>1.0014379643964197</v>
      </c>
      <c r="M81" s="17">
        <f t="shared" si="23"/>
        <v>0.99794343928599716</v>
      </c>
      <c r="N81" s="17">
        <f t="shared" si="23"/>
        <v>0.87168908198739281</v>
      </c>
      <c r="O81" s="17">
        <f t="shared" si="23"/>
        <v>0.93908632311967899</v>
      </c>
      <c r="P81" s="17">
        <f t="shared" si="23"/>
        <v>0.9951726188203982</v>
      </c>
      <c r="Q81" s="17">
        <f t="shared" si="23"/>
        <v>0.866012927048182</v>
      </c>
    </row>
    <row r="82" spans="1:17" x14ac:dyDescent="0.25">
      <c r="A82" s="8" t="s">
        <v>20</v>
      </c>
      <c r="B82" s="7">
        <v>4182217</v>
      </c>
      <c r="C82" s="2">
        <v>8765817</v>
      </c>
      <c r="D82" s="2">
        <v>7869521</v>
      </c>
      <c r="E82" s="2">
        <v>471853</v>
      </c>
      <c r="F82" s="2">
        <v>10268998</v>
      </c>
      <c r="G82" s="2">
        <v>37597286</v>
      </c>
      <c r="H82" s="2">
        <v>1354674</v>
      </c>
    </row>
  </sheetData>
  <mergeCells count="17">
    <mergeCell ref="K50:Q50"/>
    <mergeCell ref="B34:H34"/>
    <mergeCell ref="B42:H42"/>
    <mergeCell ref="B50:H50"/>
    <mergeCell ref="B2:H2"/>
    <mergeCell ref="B10:H10"/>
    <mergeCell ref="B18:H18"/>
    <mergeCell ref="B26:H26"/>
    <mergeCell ref="K34:Q34"/>
    <mergeCell ref="K42:Q42"/>
    <mergeCell ref="T2:Z2"/>
    <mergeCell ref="T10:Z10"/>
    <mergeCell ref="T18:Z18"/>
    <mergeCell ref="K18:Q18"/>
    <mergeCell ref="K26:Q26"/>
    <mergeCell ref="K2:Q2"/>
    <mergeCell ref="K10:Q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 Fluorescence Intensity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2015-07-30T14:41:02Z</dcterms:modified>
</cp:coreProperties>
</file>