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hiessen\Google Drive\Publication Submissions\qLAMP\Submission\"/>
    </mc:Choice>
  </mc:AlternateContent>
  <bookViews>
    <workbookView xWindow="360" yWindow="165" windowWidth="27795" windowHeight="11760" xr2:uid="{00000000-000D-0000-FFFF-FFFF00000000}"/>
  </bookViews>
  <sheets>
    <sheet name="Standard Curve" sheetId="8" r:id="rId1"/>
    <sheet name="Sensitivity" sheetId="18" r:id="rId2"/>
    <sheet name="13 qLAMP qPCR Summary" sheetId="14" r:id="rId3"/>
    <sheet name="14 qLAMP qPCR Summary" sheetId="16" r:id="rId4"/>
    <sheet name="Grower qLAMP" sheetId="19" r:id="rId5"/>
    <sheet name="Contingency Table" sheetId="17" r:id="rId6"/>
  </sheets>
  <calcPr calcId="171027"/>
</workbook>
</file>

<file path=xl/calcChain.xml><?xml version="1.0" encoding="utf-8"?>
<calcChain xmlns="http://schemas.openxmlformats.org/spreadsheetml/2006/main">
  <c r="L5" i="18" l="1"/>
  <c r="L3" i="18" l="1"/>
  <c r="L8" i="18"/>
  <c r="L7" i="18"/>
  <c r="L6" i="18"/>
  <c r="L4" i="18"/>
  <c r="L6" i="17" l="1"/>
  <c r="L10" i="17"/>
  <c r="L8" i="17"/>
  <c r="K10" i="17"/>
  <c r="K8" i="17"/>
  <c r="K6" i="17"/>
  <c r="H6" i="17"/>
  <c r="G6" i="17"/>
  <c r="E12" i="17"/>
  <c r="D12" i="17"/>
  <c r="E13" i="17"/>
  <c r="D13" i="17"/>
  <c r="E14" i="17"/>
  <c r="D14" i="17"/>
  <c r="H10" i="17"/>
  <c r="G10" i="17"/>
  <c r="F11" i="17"/>
  <c r="F10" i="17"/>
  <c r="F14" i="17" s="1"/>
  <c r="I10" i="17" s="1"/>
  <c r="J10" i="17" s="1"/>
  <c r="F9" i="17"/>
  <c r="H8" i="17"/>
  <c r="G8" i="17"/>
  <c r="F8" i="17"/>
  <c r="F13" i="17" s="1"/>
  <c r="F7" i="17"/>
  <c r="F6" i="17"/>
  <c r="F12" i="17" l="1"/>
  <c r="I6" i="17" s="1"/>
  <c r="J6" i="17" s="1"/>
  <c r="I8" i="17"/>
  <c r="J8" i="17" s="1"/>
  <c r="F38" i="14" l="1"/>
  <c r="B121" i="14"/>
  <c r="F46" i="16"/>
  <c r="B110" i="16"/>
  <c r="C15" i="8" l="1"/>
  <c r="B15" i="8"/>
  <c r="C14" i="8"/>
  <c r="B14" i="8"/>
  <c r="C13" i="8"/>
  <c r="B13" i="8"/>
  <c r="C12" i="8"/>
  <c r="B12" i="8"/>
  <c r="C11" i="8"/>
  <c r="B11" i="8"/>
</calcChain>
</file>

<file path=xl/sharedStrings.xml><?xml version="1.0" encoding="utf-8"?>
<sst xmlns="http://schemas.openxmlformats.org/spreadsheetml/2006/main" count="413" uniqueCount="65">
  <si>
    <t>Collection
Date</t>
  </si>
  <si>
    <t>Negative</t>
  </si>
  <si>
    <t>Positive</t>
  </si>
  <si>
    <t>.</t>
  </si>
  <si>
    <t>1 of 3 amp</t>
  </si>
  <si>
    <t>CT</t>
  </si>
  <si>
    <t>AD</t>
  </si>
  <si>
    <t>Field</t>
  </si>
  <si>
    <t>Log Spore</t>
  </si>
  <si>
    <t>Std Dev</t>
  </si>
  <si>
    <t>Sensitivity</t>
  </si>
  <si>
    <t>A</t>
  </si>
  <si>
    <t>B</t>
  </si>
  <si>
    <t>C</t>
  </si>
  <si>
    <t>D</t>
  </si>
  <si>
    <t>1 Spore</t>
  </si>
  <si>
    <t>10 Spore</t>
  </si>
  <si>
    <t>100 Spore</t>
  </si>
  <si>
    <t>1 K Spore</t>
  </si>
  <si>
    <t>10 K Spore</t>
  </si>
  <si>
    <t>qPCR Spore Quantity</t>
  </si>
  <si>
    <t>qLAMP Spore Quantity</t>
  </si>
  <si>
    <t>2013 qLAMP v qPCR (Daily Collection)</t>
  </si>
  <si>
    <t>2013 qLAMP v qPCR (Biweekly Collection)</t>
  </si>
  <si>
    <t>2014 qLAMP v qPCR (Biweekly Collection)</t>
  </si>
  <si>
    <t>2014 qLAMP v qPCR (Daily Collection)</t>
  </si>
  <si>
    <t>&lt; 0.0001*</t>
  </si>
  <si>
    <t>0.22*</t>
  </si>
  <si>
    <t>Total</t>
  </si>
  <si>
    <t>tp</t>
  </si>
  <si>
    <t>fp</t>
  </si>
  <si>
    <t>misclassification rate</t>
  </si>
  <si>
    <t>accuracy</t>
  </si>
  <si>
    <t>sensitivity</t>
  </si>
  <si>
    <t>specificity</t>
  </si>
  <si>
    <t>Total Lab</t>
  </si>
  <si>
    <t>Total lab 14</t>
  </si>
  <si>
    <t>Total G 14</t>
  </si>
  <si>
    <t>E</t>
  </si>
  <si>
    <t>F</t>
  </si>
  <si>
    <t>G</t>
  </si>
  <si>
    <t>H</t>
  </si>
  <si>
    <t>I</t>
  </si>
  <si>
    <t>J</t>
  </si>
  <si>
    <t>Positive Amplifications</t>
  </si>
  <si>
    <t>Non-Template Controls</t>
  </si>
  <si>
    <t>CT Values of Spore Dilution Series</t>
  </si>
  <si>
    <t>log Spore Concentration</t>
  </si>
  <si>
    <t>Percent Amplification</t>
  </si>
  <si>
    <t>Standard Curve Dilution Series CT Values (3 reaction replicates per dilution series)</t>
  </si>
  <si>
    <t>AA</t>
  </si>
  <si>
    <t>AG</t>
  </si>
  <si>
    <t>ST</t>
  </si>
  <si>
    <t>Grower</t>
  </si>
  <si>
    <t>Lab</t>
  </si>
  <si>
    <t>Blind Samples: 1</t>
  </si>
  <si>
    <t>Blind samples: 6</t>
  </si>
  <si>
    <t>Blind Samples: 2</t>
  </si>
  <si>
    <t>TH</t>
  </si>
  <si>
    <t>BH</t>
  </si>
  <si>
    <t>Total Grower Positive Detections</t>
  </si>
  <si>
    <r>
      <t>qPCR</t>
    </r>
    <r>
      <rPr>
        <vertAlign val="superscript"/>
        <sz val="12"/>
        <color rgb="FF000000"/>
        <rFont val="Helvetica"/>
      </rPr>
      <t>c</t>
    </r>
  </si>
  <si>
    <r>
      <t>Fisher’s Exact Test (Probability)</t>
    </r>
    <r>
      <rPr>
        <vertAlign val="superscript"/>
        <sz val="12"/>
        <color rgb="FF000000"/>
        <rFont val="Helvetica"/>
      </rPr>
      <t>d</t>
    </r>
  </si>
  <si>
    <r>
      <t>L-qLAMP</t>
    </r>
    <r>
      <rPr>
        <vertAlign val="superscript"/>
        <sz val="12"/>
        <color rgb="FF000000"/>
        <rFont val="Helvetica"/>
      </rPr>
      <t>a</t>
    </r>
  </si>
  <si>
    <r>
      <t>G-qLAMP</t>
    </r>
    <r>
      <rPr>
        <vertAlign val="superscript"/>
        <sz val="12"/>
        <color rgb="FF000000"/>
        <rFont val="Helvetica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</si>
</sst>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Helvetica"/>
    </font>
    <font>
      <b/>
      <sz val="11"/>
      <color theme="1"/>
      <name val="Helvetica"/>
    </font>
    <font>
      <sz val="11"/>
      <name val="Helvetica"/>
    </font>
    <font>
      <b/>
      <sz val="11"/>
      <name val="Helvetica"/>
    </font>
    <font>
      <sz val="12"/>
      <color rgb="FF000000"/>
      <name val="Helvetica"/>
    </font>
    <font>
      <vertAlign val="superscript"/>
      <sz val="12"/>
      <color rgb="FF000000"/>
      <name val="Helvetica"/>
    </font>
    <font>
      <sz val="11"/>
      <color rgb="FF000000"/>
      <name val="Helvetica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Border="1"/>
    <xf numFmtId="14" fontId="0" fillId="0" borderId="0" xfId="0" applyNumberFormat="1" applyBorder="1"/>
    <xf numFmtId="14" fontId="3" fillId="0" borderId="0" xfId="0" applyNumberFormat="1" applyFont="1" applyBorder="1"/>
    <xf numFmtId="1" fontId="2" fillId="0" borderId="0" xfId="0" applyNumberFormat="1" applyFont="1" applyBorder="1"/>
    <xf numFmtId="14" fontId="0" fillId="0" borderId="0" xfId="0" applyNumberFormat="1" applyBorder="1" applyAlignment="1">
      <alignment horizontal="center"/>
    </xf>
    <xf numFmtId="0" fontId="4" fillId="0" borderId="0" xfId="0" applyFont="1"/>
    <xf numFmtId="0" fontId="4" fillId="0" borderId="13" xfId="0" applyFont="1" applyBorder="1"/>
    <xf numFmtId="0" fontId="4" fillId="0" borderId="14" xfId="0" applyFont="1" applyBorder="1"/>
    <xf numFmtId="0" fontId="5" fillId="0" borderId="0" xfId="0" applyFont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3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4" xfId="0" applyFont="1" applyBorder="1"/>
    <xf numFmtId="0" fontId="6" fillId="0" borderId="16" xfId="0" applyFont="1" applyBorder="1"/>
    <xf numFmtId="0" fontId="6" fillId="0" borderId="0" xfId="0" applyFont="1" applyFill="1" applyBorder="1"/>
    <xf numFmtId="0" fontId="6" fillId="0" borderId="0" xfId="0" applyFont="1" applyBorder="1"/>
    <xf numFmtId="0" fontId="4" fillId="0" borderId="1" xfId="0" applyFont="1" applyBorder="1"/>
    <xf numFmtId="0" fontId="4" fillId="0" borderId="2" xfId="0" applyFont="1" applyFill="1" applyBorder="1"/>
    <xf numFmtId="0" fontId="4" fillId="0" borderId="2" xfId="0" applyFont="1" applyBorder="1"/>
    <xf numFmtId="2" fontId="6" fillId="0" borderId="1" xfId="0" applyNumberFormat="1" applyFont="1" applyBorder="1"/>
    <xf numFmtId="2" fontId="4" fillId="0" borderId="1" xfId="0" applyNumberFormat="1" applyFont="1" applyBorder="1"/>
    <xf numFmtId="2" fontId="6" fillId="0" borderId="2" xfId="0" applyNumberFormat="1" applyFont="1" applyBorder="1"/>
    <xf numFmtId="14" fontId="6" fillId="0" borderId="0" xfId="0" applyNumberFormat="1" applyFont="1" applyBorder="1"/>
    <xf numFmtId="2" fontId="6" fillId="0" borderId="0" xfId="0" applyNumberFormat="1" applyFont="1" applyBorder="1"/>
    <xf numFmtId="2" fontId="7" fillId="0" borderId="0" xfId="0" applyNumberFormat="1" applyFont="1" applyBorder="1"/>
    <xf numFmtId="0" fontId="6" fillId="0" borderId="0" xfId="0" applyNumberFormat="1" applyFont="1" applyBorder="1"/>
    <xf numFmtId="0" fontId="6" fillId="0" borderId="0" xfId="0" applyFont="1" applyBorder="1" applyAlignment="1"/>
    <xf numFmtId="2" fontId="6" fillId="0" borderId="0" xfId="0" applyNumberFormat="1" applyFont="1" applyBorder="1" applyAlignment="1"/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Border="1"/>
    <xf numFmtId="0" fontId="8" fillId="0" borderId="0" xfId="0" applyFont="1" applyFill="1" applyAlignment="1">
      <alignment vertical="center" wrapText="1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17" xfId="0" applyFont="1" applyFill="1" applyBorder="1" applyAlignment="1">
      <alignment vertical="center" wrapText="1"/>
    </xf>
    <xf numFmtId="0" fontId="4" fillId="0" borderId="17" xfId="0" applyFont="1" applyFill="1" applyBorder="1"/>
    <xf numFmtId="0" fontId="4" fillId="0" borderId="17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655074365704287E-2"/>
          <c:y val="3.1948820889749624E-2"/>
          <c:w val="0.8737478127734033"/>
          <c:h val="0.81685945360706125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'Standard Curve'!$B$10</c:f>
              <c:strCache>
                <c:ptCount val="1"/>
                <c:pt idx="0">
                  <c:v>CT</c:v>
                </c:pt>
              </c:strCache>
            </c:strRef>
          </c:tx>
          <c:spPr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pPr>
              <a:solidFill>
                <a:schemeClr val="tx1"/>
              </a:solidFill>
              <a:ln>
                <a:noFill/>
              </a:ln>
            </c:spPr>
          </c:marker>
          <c:trendline>
            <c:spPr>
              <a:ln w="12700" cap="flat" cmpd="sng" algn="ctr">
                <a:solidFill>
                  <a:schemeClr val="tx1"/>
                </a:solidFill>
                <a:prstDash val="solid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13726334208223973"/>
                  <c:y val="-0.3169131573001614"/>
                </c:manualLayout>
              </c:layout>
              <c:numFmt formatCode="General" sourceLinked="0"/>
              <c:spPr>
                <a:noFill/>
              </c:sp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'Standard Curve'!$C$11:$C$15</c:f>
                <c:numCache>
                  <c:formatCode>General</c:formatCode>
                  <c:ptCount val="5"/>
                  <c:pt idx="0">
                    <c:v>3.686862610585278</c:v>
                  </c:pt>
                  <c:pt idx="1">
                    <c:v>1.1719299951338582</c:v>
                  </c:pt>
                  <c:pt idx="2">
                    <c:v>0.22128740146626791</c:v>
                  </c:pt>
                  <c:pt idx="3">
                    <c:v>0.49638574493456622</c:v>
                  </c:pt>
                  <c:pt idx="4">
                    <c:v>0.44410870224239385</c:v>
                  </c:pt>
                </c:numCache>
              </c:numRef>
            </c:plus>
            <c:minus>
              <c:numRef>
                <c:f>'Standard Curve'!$C$11:$C$15</c:f>
                <c:numCache>
                  <c:formatCode>General</c:formatCode>
                  <c:ptCount val="5"/>
                  <c:pt idx="0">
                    <c:v>3.686862610585278</c:v>
                  </c:pt>
                  <c:pt idx="1">
                    <c:v>1.1719299951338582</c:v>
                  </c:pt>
                  <c:pt idx="2">
                    <c:v>0.22128740146626791</c:v>
                  </c:pt>
                  <c:pt idx="3">
                    <c:v>0.49638574493456622</c:v>
                  </c:pt>
                  <c:pt idx="4">
                    <c:v>0.44410870224239385</c:v>
                  </c:pt>
                </c:numCache>
              </c:numRef>
            </c:minus>
          </c:errBars>
          <c:xVal>
            <c:numRef>
              <c:f>'Standard Curve'!$A$11:$A$15</c:f>
              <c:numCache>
                <c:formatCode>General</c:formatCode>
                <c:ptCount val="5"/>
                <c:pt idx="0">
                  <c:v>0.3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'Standard Curve'!$B$11:$B$15</c:f>
              <c:numCache>
                <c:formatCode>General</c:formatCode>
                <c:ptCount val="5"/>
                <c:pt idx="0">
                  <c:v>14.152300071716308</c:v>
                </c:pt>
                <c:pt idx="1">
                  <c:v>11.533786773681641</c:v>
                </c:pt>
                <c:pt idx="2">
                  <c:v>8.9296205838521328</c:v>
                </c:pt>
                <c:pt idx="3">
                  <c:v>7.8032431602478027</c:v>
                </c:pt>
                <c:pt idx="4">
                  <c:v>7.055869261423747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FE-47A1-9D8A-A23913D92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37728"/>
        <c:axId val="136156288"/>
      </c:scatterChart>
      <c:valAx>
        <c:axId val="13613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</a:t>
                </a:r>
                <a:r>
                  <a:rPr lang="en-US" baseline="-25000"/>
                  <a:t>10 </a:t>
                </a:r>
                <a:r>
                  <a:rPr lang="en-US" sz="1000" b="1" i="0" u="none" strike="noStrike" baseline="0">
                    <a:effectLst/>
                  </a:rPr>
                  <a:t>spores+1 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6156288"/>
        <c:crosses val="autoZero"/>
        <c:crossBetween val="midCat"/>
      </c:valAx>
      <c:valAx>
        <c:axId val="136156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6137728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7608490686237"/>
          <c:y val="5.1400554097404488E-2"/>
          <c:w val="0.76841084184865238"/>
          <c:h val="0.7344480898221055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Sensitivity!$A$15:$A$20</c:f>
              <c:numCache>
                <c:formatCode>General</c:formatCode>
                <c:ptCount val="6"/>
                <c:pt idx="0">
                  <c:v>0</c:v>
                </c:pt>
                <c:pt idx="1">
                  <c:v>0.3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</c:numCache>
            </c:numRef>
          </c:xVal>
          <c:yVal>
            <c:numRef>
              <c:f>Sensitivity!$B$15:$B$20</c:f>
              <c:numCache>
                <c:formatCode>General</c:formatCode>
                <c:ptCount val="6"/>
                <c:pt idx="0">
                  <c:v>0</c:v>
                </c:pt>
                <c:pt idx="1">
                  <c:v>0.8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80-424F-A060-60A0DAD51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538368"/>
        <c:axId val="136561408"/>
      </c:scatterChart>
      <c:valAx>
        <c:axId val="136538368"/>
        <c:scaling>
          <c:orientation val="minMax"/>
          <c:max val="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Log10 spores+1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6561408"/>
        <c:crossesAt val="0"/>
        <c:crossBetween val="midCat"/>
      </c:valAx>
      <c:valAx>
        <c:axId val="136561408"/>
        <c:scaling>
          <c:orientation val="minMax"/>
          <c:max val="1.100000000000000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  <a:r>
                  <a:rPr lang="en-US" baseline="0"/>
                  <a:t> Amplification</a:t>
                </a:r>
                <a:endParaRPr lang="en-US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36538368"/>
        <c:crossesAt val="-1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2013 qLAMP vs qPCR (Daily Collection)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569335083114613E-2"/>
          <c:y val="0.10745652660991421"/>
          <c:w val="0.83275021872265964"/>
          <c:h val="0.77656356865384346"/>
        </c:manualLayout>
      </c:layout>
      <c:lineChart>
        <c:grouping val="standard"/>
        <c:varyColors val="0"/>
        <c:ser>
          <c:idx val="0"/>
          <c:order val="0"/>
          <c:tx>
            <c:strRef>
              <c:f>'13 qLAMP qPCR Summary'!$B$2</c:f>
              <c:strCache>
                <c:ptCount val="1"/>
                <c:pt idx="0">
                  <c:v>qLAMP Spore Quantity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'13 qLAMP qPCR Summary'!$A$3:$A$120</c:f>
              <c:numCache>
                <c:formatCode>m/d/yyyy</c:formatCode>
                <c:ptCount val="118"/>
                <c:pt idx="0">
                  <c:v>41381</c:v>
                </c:pt>
                <c:pt idx="1">
                  <c:v>41382</c:v>
                </c:pt>
                <c:pt idx="2">
                  <c:v>41383</c:v>
                </c:pt>
                <c:pt idx="3">
                  <c:v>41384</c:v>
                </c:pt>
                <c:pt idx="4">
                  <c:v>41385</c:v>
                </c:pt>
                <c:pt idx="5">
                  <c:v>41386</c:v>
                </c:pt>
                <c:pt idx="6">
                  <c:v>41387</c:v>
                </c:pt>
                <c:pt idx="7">
                  <c:v>41388</c:v>
                </c:pt>
                <c:pt idx="8">
                  <c:v>41389</c:v>
                </c:pt>
                <c:pt idx="9">
                  <c:v>41390</c:v>
                </c:pt>
                <c:pt idx="10">
                  <c:v>41391</c:v>
                </c:pt>
                <c:pt idx="11">
                  <c:v>41392</c:v>
                </c:pt>
                <c:pt idx="12">
                  <c:v>41393</c:v>
                </c:pt>
                <c:pt idx="13">
                  <c:v>41394</c:v>
                </c:pt>
                <c:pt idx="14">
                  <c:v>41395</c:v>
                </c:pt>
                <c:pt idx="15">
                  <c:v>41396</c:v>
                </c:pt>
                <c:pt idx="16">
                  <c:v>41397</c:v>
                </c:pt>
                <c:pt idx="17">
                  <c:v>41398</c:v>
                </c:pt>
                <c:pt idx="18">
                  <c:v>41399</c:v>
                </c:pt>
                <c:pt idx="19">
                  <c:v>41400</c:v>
                </c:pt>
                <c:pt idx="20">
                  <c:v>41401</c:v>
                </c:pt>
                <c:pt idx="21">
                  <c:v>41402</c:v>
                </c:pt>
                <c:pt idx="22">
                  <c:v>41403</c:v>
                </c:pt>
                <c:pt idx="23">
                  <c:v>41404</c:v>
                </c:pt>
                <c:pt idx="24">
                  <c:v>41405</c:v>
                </c:pt>
                <c:pt idx="25">
                  <c:v>41406</c:v>
                </c:pt>
                <c:pt idx="26">
                  <c:v>41407</c:v>
                </c:pt>
                <c:pt idx="27">
                  <c:v>41408</c:v>
                </c:pt>
                <c:pt idx="28">
                  <c:v>41409</c:v>
                </c:pt>
                <c:pt idx="29">
                  <c:v>41410</c:v>
                </c:pt>
                <c:pt idx="30">
                  <c:v>41411</c:v>
                </c:pt>
                <c:pt idx="31">
                  <c:v>41412</c:v>
                </c:pt>
                <c:pt idx="32">
                  <c:v>41413</c:v>
                </c:pt>
                <c:pt idx="33">
                  <c:v>41414</c:v>
                </c:pt>
                <c:pt idx="34">
                  <c:v>41415</c:v>
                </c:pt>
                <c:pt idx="35">
                  <c:v>41416</c:v>
                </c:pt>
                <c:pt idx="36">
                  <c:v>41417</c:v>
                </c:pt>
                <c:pt idx="37">
                  <c:v>41418</c:v>
                </c:pt>
                <c:pt idx="38">
                  <c:v>41419</c:v>
                </c:pt>
                <c:pt idx="39">
                  <c:v>41420</c:v>
                </c:pt>
                <c:pt idx="40">
                  <c:v>41421</c:v>
                </c:pt>
                <c:pt idx="41">
                  <c:v>41422</c:v>
                </c:pt>
                <c:pt idx="42">
                  <c:v>41423</c:v>
                </c:pt>
                <c:pt idx="43">
                  <c:v>41424</c:v>
                </c:pt>
                <c:pt idx="44">
                  <c:v>41425</c:v>
                </c:pt>
                <c:pt idx="45">
                  <c:v>41426</c:v>
                </c:pt>
                <c:pt idx="46">
                  <c:v>41427</c:v>
                </c:pt>
                <c:pt idx="47">
                  <c:v>41428</c:v>
                </c:pt>
                <c:pt idx="48">
                  <c:v>41429</c:v>
                </c:pt>
                <c:pt idx="49">
                  <c:v>41430</c:v>
                </c:pt>
                <c:pt idx="50">
                  <c:v>41431</c:v>
                </c:pt>
                <c:pt idx="51">
                  <c:v>41432</c:v>
                </c:pt>
                <c:pt idx="52">
                  <c:v>41433</c:v>
                </c:pt>
                <c:pt idx="53">
                  <c:v>41434</c:v>
                </c:pt>
                <c:pt idx="54">
                  <c:v>41435</c:v>
                </c:pt>
                <c:pt idx="55">
                  <c:v>41436</c:v>
                </c:pt>
                <c:pt idx="56">
                  <c:v>41437</c:v>
                </c:pt>
                <c:pt idx="57">
                  <c:v>41438</c:v>
                </c:pt>
                <c:pt idx="58">
                  <c:v>41439</c:v>
                </c:pt>
                <c:pt idx="59">
                  <c:v>41440</c:v>
                </c:pt>
                <c:pt idx="60">
                  <c:v>41441</c:v>
                </c:pt>
                <c:pt idx="61">
                  <c:v>41442</c:v>
                </c:pt>
                <c:pt idx="62">
                  <c:v>41443</c:v>
                </c:pt>
                <c:pt idx="63">
                  <c:v>41444</c:v>
                </c:pt>
                <c:pt idx="64">
                  <c:v>41445</c:v>
                </c:pt>
                <c:pt idx="65">
                  <c:v>41446</c:v>
                </c:pt>
                <c:pt idx="66">
                  <c:v>41447</c:v>
                </c:pt>
                <c:pt idx="67">
                  <c:v>41448</c:v>
                </c:pt>
                <c:pt idx="68">
                  <c:v>41449</c:v>
                </c:pt>
                <c:pt idx="69">
                  <c:v>41450</c:v>
                </c:pt>
                <c:pt idx="70">
                  <c:v>41451</c:v>
                </c:pt>
                <c:pt idx="71">
                  <c:v>41452</c:v>
                </c:pt>
                <c:pt idx="72">
                  <c:v>41453</c:v>
                </c:pt>
                <c:pt idx="73">
                  <c:v>41454</c:v>
                </c:pt>
                <c:pt idx="74">
                  <c:v>41455</c:v>
                </c:pt>
                <c:pt idx="75">
                  <c:v>41456</c:v>
                </c:pt>
                <c:pt idx="76">
                  <c:v>41457</c:v>
                </c:pt>
                <c:pt idx="77">
                  <c:v>41458</c:v>
                </c:pt>
                <c:pt idx="78">
                  <c:v>41459</c:v>
                </c:pt>
                <c:pt idx="79">
                  <c:v>41460</c:v>
                </c:pt>
                <c:pt idx="80">
                  <c:v>41461</c:v>
                </c:pt>
                <c:pt idx="81">
                  <c:v>41462</c:v>
                </c:pt>
                <c:pt idx="82">
                  <c:v>41463</c:v>
                </c:pt>
                <c:pt idx="83">
                  <c:v>41464</c:v>
                </c:pt>
                <c:pt idx="84">
                  <c:v>41465</c:v>
                </c:pt>
                <c:pt idx="85">
                  <c:v>41466</c:v>
                </c:pt>
                <c:pt idx="86">
                  <c:v>41467</c:v>
                </c:pt>
                <c:pt idx="87">
                  <c:v>41468</c:v>
                </c:pt>
                <c:pt idx="88">
                  <c:v>41469</c:v>
                </c:pt>
                <c:pt idx="89">
                  <c:v>41470</c:v>
                </c:pt>
                <c:pt idx="90">
                  <c:v>41471</c:v>
                </c:pt>
                <c:pt idx="91">
                  <c:v>41472</c:v>
                </c:pt>
                <c:pt idx="92">
                  <c:v>41473</c:v>
                </c:pt>
                <c:pt idx="93">
                  <c:v>41474</c:v>
                </c:pt>
                <c:pt idx="94">
                  <c:v>41475</c:v>
                </c:pt>
                <c:pt idx="95">
                  <c:v>41476</c:v>
                </c:pt>
                <c:pt idx="96">
                  <c:v>41477</c:v>
                </c:pt>
                <c:pt idx="97">
                  <c:v>41478</c:v>
                </c:pt>
                <c:pt idx="98">
                  <c:v>41479</c:v>
                </c:pt>
                <c:pt idx="99">
                  <c:v>41480</c:v>
                </c:pt>
                <c:pt idx="100">
                  <c:v>41481</c:v>
                </c:pt>
                <c:pt idx="101">
                  <c:v>41482</c:v>
                </c:pt>
                <c:pt idx="102">
                  <c:v>41483</c:v>
                </c:pt>
                <c:pt idx="103">
                  <c:v>41484</c:v>
                </c:pt>
                <c:pt idx="104">
                  <c:v>41485</c:v>
                </c:pt>
                <c:pt idx="105">
                  <c:v>41486</c:v>
                </c:pt>
                <c:pt idx="106">
                  <c:v>41487</c:v>
                </c:pt>
                <c:pt idx="107">
                  <c:v>41488</c:v>
                </c:pt>
                <c:pt idx="108">
                  <c:v>41489</c:v>
                </c:pt>
                <c:pt idx="109">
                  <c:v>1502460</c:v>
                </c:pt>
                <c:pt idx="110">
                  <c:v>41491</c:v>
                </c:pt>
                <c:pt idx="111">
                  <c:v>41492</c:v>
                </c:pt>
                <c:pt idx="112">
                  <c:v>1502463</c:v>
                </c:pt>
                <c:pt idx="113">
                  <c:v>41494</c:v>
                </c:pt>
                <c:pt idx="114">
                  <c:v>41495</c:v>
                </c:pt>
                <c:pt idx="115">
                  <c:v>41496</c:v>
                </c:pt>
                <c:pt idx="116">
                  <c:v>41497</c:v>
                </c:pt>
                <c:pt idx="117">
                  <c:v>41498</c:v>
                </c:pt>
              </c:numCache>
            </c:numRef>
          </c:cat>
          <c:val>
            <c:numRef>
              <c:f>'13 qLAMP qPCR Summary'!$B$3:$B$120</c:f>
              <c:numCache>
                <c:formatCode>General</c:formatCode>
                <c:ptCount val="1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0.12726800109243511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9">
                  <c:v>25.311296950044948</c:v>
                </c:pt>
                <c:pt idx="30">
                  <c:v>2.9577480691042775</c:v>
                </c:pt>
                <c:pt idx="31">
                  <c:v>0</c:v>
                </c:pt>
                <c:pt idx="32">
                  <c:v>0</c:v>
                </c:pt>
                <c:pt idx="33">
                  <c:v>23.895828557426348</c:v>
                </c:pt>
                <c:pt idx="34">
                  <c:v>5.7855969792065025</c:v>
                </c:pt>
                <c:pt idx="35">
                  <c:v>75.39278092252917</c:v>
                </c:pt>
                <c:pt idx="36">
                  <c:v>22.452737435346023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8.4876630493731113</c:v>
                </c:pt>
                <c:pt idx="43">
                  <c:v>0</c:v>
                </c:pt>
                <c:pt idx="44">
                  <c:v>0</c:v>
                </c:pt>
                <c:pt idx="45">
                  <c:v>0.60609306164595755</c:v>
                </c:pt>
                <c:pt idx="46">
                  <c:v>0</c:v>
                </c:pt>
                <c:pt idx="47">
                  <c:v>8.9774094135808564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4.8789837127051943</c:v>
                </c:pt>
                <c:pt idx="52">
                  <c:v>0</c:v>
                </c:pt>
                <c:pt idx="53">
                  <c:v>6.8544663436902811</c:v>
                </c:pt>
                <c:pt idx="54">
                  <c:v>3.1095689483749078</c:v>
                </c:pt>
                <c:pt idx="55">
                  <c:v>6.1887916948765413</c:v>
                </c:pt>
                <c:pt idx="56">
                  <c:v>2.5863559704007608</c:v>
                </c:pt>
                <c:pt idx="57">
                  <c:v>14.721467132924086</c:v>
                </c:pt>
                <c:pt idx="58">
                  <c:v>10.601105305081406</c:v>
                </c:pt>
                <c:pt idx="59">
                  <c:v>28.644858125487278</c:v>
                </c:pt>
                <c:pt idx="60">
                  <c:v>8.3564698282340295</c:v>
                </c:pt>
                <c:pt idx="61">
                  <c:v>24.235531142271626</c:v>
                </c:pt>
                <c:pt idx="62">
                  <c:v>13.573020732340288</c:v>
                </c:pt>
                <c:pt idx="63">
                  <c:v>0</c:v>
                </c:pt>
                <c:pt idx="64">
                  <c:v>0</c:v>
                </c:pt>
                <c:pt idx="65">
                  <c:v>1.1187940032453418</c:v>
                </c:pt>
                <c:pt idx="66">
                  <c:v>10.372163709178624</c:v>
                </c:pt>
                <c:pt idx="67">
                  <c:v>10.214440114191353</c:v>
                </c:pt>
                <c:pt idx="68">
                  <c:v>6.8261676809824241</c:v>
                </c:pt>
                <c:pt idx="69">
                  <c:v>59.790817361583358</c:v>
                </c:pt>
                <c:pt idx="70">
                  <c:v>0</c:v>
                </c:pt>
                <c:pt idx="71">
                  <c:v>20.5076534743271</c:v>
                </c:pt>
                <c:pt idx="72">
                  <c:v>6.2149434090900479</c:v>
                </c:pt>
                <c:pt idx="73">
                  <c:v>7.0268251451441106</c:v>
                </c:pt>
                <c:pt idx="74">
                  <c:v>20.286549468600157</c:v>
                </c:pt>
                <c:pt idx="75">
                  <c:v>23.518311364162965</c:v>
                </c:pt>
                <c:pt idx="76">
                  <c:v>2.356300435638822</c:v>
                </c:pt>
                <c:pt idx="77">
                  <c:v>4.1576792318801132</c:v>
                </c:pt>
                <c:pt idx="78">
                  <c:v>3.5237143447971038</c:v>
                </c:pt>
                <c:pt idx="79">
                  <c:v>13.837656047419093</c:v>
                </c:pt>
                <c:pt idx="80">
                  <c:v>9.0917637745411461</c:v>
                </c:pt>
                <c:pt idx="81">
                  <c:v>22.827836915486888</c:v>
                </c:pt>
                <c:pt idx="82">
                  <c:v>16.763059370546419</c:v>
                </c:pt>
                <c:pt idx="83">
                  <c:v>18.2968943011284</c:v>
                </c:pt>
                <c:pt idx="84">
                  <c:v>14.782743407211363</c:v>
                </c:pt>
                <c:pt idx="85">
                  <c:v>0</c:v>
                </c:pt>
                <c:pt idx="86">
                  <c:v>11.653628647027553</c:v>
                </c:pt>
                <c:pt idx="87">
                  <c:v>5.9353613278878479</c:v>
                </c:pt>
                <c:pt idx="88">
                  <c:v>41.586620280118154</c:v>
                </c:pt>
                <c:pt idx="89">
                  <c:v>23.232648341181953</c:v>
                </c:pt>
                <c:pt idx="90">
                  <c:v>20.230891165787526</c:v>
                </c:pt>
                <c:pt idx="91">
                  <c:v>15.340161924107775</c:v>
                </c:pt>
                <c:pt idx="92">
                  <c:v>40.523141423314222</c:v>
                </c:pt>
                <c:pt idx="93">
                  <c:v>16.136413420134254</c:v>
                </c:pt>
                <c:pt idx="94">
                  <c:v>38.366874991581575</c:v>
                </c:pt>
                <c:pt idx="95">
                  <c:v>31.492322340397127</c:v>
                </c:pt>
                <c:pt idx="96">
                  <c:v>14.993452336254329</c:v>
                </c:pt>
                <c:pt idx="97">
                  <c:v>19.307582542988449</c:v>
                </c:pt>
                <c:pt idx="98">
                  <c:v>19.736872151805478</c:v>
                </c:pt>
                <c:pt idx="99">
                  <c:v>42.029497828436639</c:v>
                </c:pt>
                <c:pt idx="100">
                  <c:v>24.822053811520369</c:v>
                </c:pt>
                <c:pt idx="101">
                  <c:v>20.1117671495448</c:v>
                </c:pt>
                <c:pt idx="102">
                  <c:v>27.672954616772685</c:v>
                </c:pt>
                <c:pt idx="103">
                  <c:v>25.265969534863235</c:v>
                </c:pt>
                <c:pt idx="104">
                  <c:v>41.565946186633965</c:v>
                </c:pt>
                <c:pt idx="105">
                  <c:v>14.481017202808969</c:v>
                </c:pt>
                <c:pt idx="106">
                  <c:v>26.678695708714621</c:v>
                </c:pt>
                <c:pt idx="107">
                  <c:v>29.310628307269791</c:v>
                </c:pt>
                <c:pt idx="108">
                  <c:v>59.555717672835137</c:v>
                </c:pt>
                <c:pt idx="109">
                  <c:v>37.89154328783755</c:v>
                </c:pt>
                <c:pt idx="110">
                  <c:v>100.09890849173745</c:v>
                </c:pt>
                <c:pt idx="111">
                  <c:v>68.627179141752819</c:v>
                </c:pt>
                <c:pt idx="112">
                  <c:v>29.805224305439936</c:v>
                </c:pt>
                <c:pt idx="113">
                  <c:v>26.224602242716543</c:v>
                </c:pt>
                <c:pt idx="114">
                  <c:v>51.57667377769959</c:v>
                </c:pt>
                <c:pt idx="115">
                  <c:v>0</c:v>
                </c:pt>
                <c:pt idx="116">
                  <c:v>200.56505927576319</c:v>
                </c:pt>
                <c:pt idx="117">
                  <c:v>78.134375781343763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E-4EF6-910F-1AA1283DD426}"/>
            </c:ext>
          </c:extLst>
        </c:ser>
        <c:ser>
          <c:idx val="1"/>
          <c:order val="1"/>
          <c:tx>
            <c:strRef>
              <c:f>'13 qLAMP qPCR Summary'!$C$2</c:f>
              <c:strCache>
                <c:ptCount val="1"/>
                <c:pt idx="0">
                  <c:v>qPCR Spore Quantity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'13 qLAMP qPCR Summary'!$A$3:$A$120</c:f>
              <c:numCache>
                <c:formatCode>m/d/yyyy</c:formatCode>
                <c:ptCount val="118"/>
                <c:pt idx="0">
                  <c:v>41381</c:v>
                </c:pt>
                <c:pt idx="1">
                  <c:v>41382</c:v>
                </c:pt>
                <c:pt idx="2">
                  <c:v>41383</c:v>
                </c:pt>
                <c:pt idx="3">
                  <c:v>41384</c:v>
                </c:pt>
                <c:pt idx="4">
                  <c:v>41385</c:v>
                </c:pt>
                <c:pt idx="5">
                  <c:v>41386</c:v>
                </c:pt>
                <c:pt idx="6">
                  <c:v>41387</c:v>
                </c:pt>
                <c:pt idx="7">
                  <c:v>41388</c:v>
                </c:pt>
                <c:pt idx="8">
                  <c:v>41389</c:v>
                </c:pt>
                <c:pt idx="9">
                  <c:v>41390</c:v>
                </c:pt>
                <c:pt idx="10">
                  <c:v>41391</c:v>
                </c:pt>
                <c:pt idx="11">
                  <c:v>41392</c:v>
                </c:pt>
                <c:pt idx="12">
                  <c:v>41393</c:v>
                </c:pt>
                <c:pt idx="13">
                  <c:v>41394</c:v>
                </c:pt>
                <c:pt idx="14">
                  <c:v>41395</c:v>
                </c:pt>
                <c:pt idx="15">
                  <c:v>41396</c:v>
                </c:pt>
                <c:pt idx="16">
                  <c:v>41397</c:v>
                </c:pt>
                <c:pt idx="17">
                  <c:v>41398</c:v>
                </c:pt>
                <c:pt idx="18">
                  <c:v>41399</c:v>
                </c:pt>
                <c:pt idx="19">
                  <c:v>41400</c:v>
                </c:pt>
                <c:pt idx="20">
                  <c:v>41401</c:v>
                </c:pt>
                <c:pt idx="21">
                  <c:v>41402</c:v>
                </c:pt>
                <c:pt idx="22">
                  <c:v>41403</c:v>
                </c:pt>
                <c:pt idx="23">
                  <c:v>41404</c:v>
                </c:pt>
                <c:pt idx="24">
                  <c:v>41405</c:v>
                </c:pt>
                <c:pt idx="25">
                  <c:v>41406</c:v>
                </c:pt>
                <c:pt idx="26">
                  <c:v>41407</c:v>
                </c:pt>
                <c:pt idx="27">
                  <c:v>41408</c:v>
                </c:pt>
                <c:pt idx="28">
                  <c:v>41409</c:v>
                </c:pt>
                <c:pt idx="29">
                  <c:v>41410</c:v>
                </c:pt>
                <c:pt idx="30">
                  <c:v>41411</c:v>
                </c:pt>
                <c:pt idx="31">
                  <c:v>41412</c:v>
                </c:pt>
                <c:pt idx="32">
                  <c:v>41413</c:v>
                </c:pt>
                <c:pt idx="33">
                  <c:v>41414</c:v>
                </c:pt>
                <c:pt idx="34">
                  <c:v>41415</c:v>
                </c:pt>
                <c:pt idx="35">
                  <c:v>41416</c:v>
                </c:pt>
                <c:pt idx="36">
                  <c:v>41417</c:v>
                </c:pt>
                <c:pt idx="37">
                  <c:v>41418</c:v>
                </c:pt>
                <c:pt idx="38">
                  <c:v>41419</c:v>
                </c:pt>
                <c:pt idx="39">
                  <c:v>41420</c:v>
                </c:pt>
                <c:pt idx="40">
                  <c:v>41421</c:v>
                </c:pt>
                <c:pt idx="41">
                  <c:v>41422</c:v>
                </c:pt>
                <c:pt idx="42">
                  <c:v>41423</c:v>
                </c:pt>
                <c:pt idx="43">
                  <c:v>41424</c:v>
                </c:pt>
                <c:pt idx="44">
                  <c:v>41425</c:v>
                </c:pt>
                <c:pt idx="45">
                  <c:v>41426</c:v>
                </c:pt>
                <c:pt idx="46">
                  <c:v>41427</c:v>
                </c:pt>
                <c:pt idx="47">
                  <c:v>41428</c:v>
                </c:pt>
                <c:pt idx="48">
                  <c:v>41429</c:v>
                </c:pt>
                <c:pt idx="49">
                  <c:v>41430</c:v>
                </c:pt>
                <c:pt idx="50">
                  <c:v>41431</c:v>
                </c:pt>
                <c:pt idx="51">
                  <c:v>41432</c:v>
                </c:pt>
                <c:pt idx="52">
                  <c:v>41433</c:v>
                </c:pt>
                <c:pt idx="53">
                  <c:v>41434</c:v>
                </c:pt>
                <c:pt idx="54">
                  <c:v>41435</c:v>
                </c:pt>
                <c:pt idx="55">
                  <c:v>41436</c:v>
                </c:pt>
                <c:pt idx="56">
                  <c:v>41437</c:v>
                </c:pt>
                <c:pt idx="57">
                  <c:v>41438</c:v>
                </c:pt>
                <c:pt idx="58">
                  <c:v>41439</c:v>
                </c:pt>
                <c:pt idx="59">
                  <c:v>41440</c:v>
                </c:pt>
                <c:pt idx="60">
                  <c:v>41441</c:v>
                </c:pt>
                <c:pt idx="61">
                  <c:v>41442</c:v>
                </c:pt>
                <c:pt idx="62">
                  <c:v>41443</c:v>
                </c:pt>
                <c:pt idx="63">
                  <c:v>41444</c:v>
                </c:pt>
                <c:pt idx="64">
                  <c:v>41445</c:v>
                </c:pt>
                <c:pt idx="65">
                  <c:v>41446</c:v>
                </c:pt>
                <c:pt idx="66">
                  <c:v>41447</c:v>
                </c:pt>
                <c:pt idx="67">
                  <c:v>41448</c:v>
                </c:pt>
                <c:pt idx="68">
                  <c:v>41449</c:v>
                </c:pt>
                <c:pt idx="69">
                  <c:v>41450</c:v>
                </c:pt>
                <c:pt idx="70">
                  <c:v>41451</c:v>
                </c:pt>
                <c:pt idx="71">
                  <c:v>41452</c:v>
                </c:pt>
                <c:pt idx="72">
                  <c:v>41453</c:v>
                </c:pt>
                <c:pt idx="73">
                  <c:v>41454</c:v>
                </c:pt>
                <c:pt idx="74">
                  <c:v>41455</c:v>
                </c:pt>
                <c:pt idx="75">
                  <c:v>41456</c:v>
                </c:pt>
                <c:pt idx="76">
                  <c:v>41457</c:v>
                </c:pt>
                <c:pt idx="77">
                  <c:v>41458</c:v>
                </c:pt>
                <c:pt idx="78">
                  <c:v>41459</c:v>
                </c:pt>
                <c:pt idx="79">
                  <c:v>41460</c:v>
                </c:pt>
                <c:pt idx="80">
                  <c:v>41461</c:v>
                </c:pt>
                <c:pt idx="81">
                  <c:v>41462</c:v>
                </c:pt>
                <c:pt idx="82">
                  <c:v>41463</c:v>
                </c:pt>
                <c:pt idx="83">
                  <c:v>41464</c:v>
                </c:pt>
                <c:pt idx="84">
                  <c:v>41465</c:v>
                </c:pt>
                <c:pt idx="85">
                  <c:v>41466</c:v>
                </c:pt>
                <c:pt idx="86">
                  <c:v>41467</c:v>
                </c:pt>
                <c:pt idx="87">
                  <c:v>41468</c:v>
                </c:pt>
                <c:pt idx="88">
                  <c:v>41469</c:v>
                </c:pt>
                <c:pt idx="89">
                  <c:v>41470</c:v>
                </c:pt>
                <c:pt idx="90">
                  <c:v>41471</c:v>
                </c:pt>
                <c:pt idx="91">
                  <c:v>41472</c:v>
                </c:pt>
                <c:pt idx="92">
                  <c:v>41473</c:v>
                </c:pt>
                <c:pt idx="93">
                  <c:v>41474</c:v>
                </c:pt>
                <c:pt idx="94">
                  <c:v>41475</c:v>
                </c:pt>
                <c:pt idx="95">
                  <c:v>41476</c:v>
                </c:pt>
                <c:pt idx="96">
                  <c:v>41477</c:v>
                </c:pt>
                <c:pt idx="97">
                  <c:v>41478</c:v>
                </c:pt>
                <c:pt idx="98">
                  <c:v>41479</c:v>
                </c:pt>
                <c:pt idx="99">
                  <c:v>41480</c:v>
                </c:pt>
                <c:pt idx="100">
                  <c:v>41481</c:v>
                </c:pt>
                <c:pt idx="101">
                  <c:v>41482</c:v>
                </c:pt>
                <c:pt idx="102">
                  <c:v>41483</c:v>
                </c:pt>
                <c:pt idx="103">
                  <c:v>41484</c:v>
                </c:pt>
                <c:pt idx="104">
                  <c:v>41485</c:v>
                </c:pt>
                <c:pt idx="105">
                  <c:v>41486</c:v>
                </c:pt>
                <c:pt idx="106">
                  <c:v>41487</c:v>
                </c:pt>
                <c:pt idx="107">
                  <c:v>41488</c:v>
                </c:pt>
                <c:pt idx="108">
                  <c:v>41489</c:v>
                </c:pt>
                <c:pt idx="109">
                  <c:v>1502460</c:v>
                </c:pt>
                <c:pt idx="110">
                  <c:v>41491</c:v>
                </c:pt>
                <c:pt idx="111">
                  <c:v>41492</c:v>
                </c:pt>
                <c:pt idx="112">
                  <c:v>1502463</c:v>
                </c:pt>
                <c:pt idx="113">
                  <c:v>41494</c:v>
                </c:pt>
                <c:pt idx="114">
                  <c:v>41495</c:v>
                </c:pt>
                <c:pt idx="115">
                  <c:v>41496</c:v>
                </c:pt>
                <c:pt idx="116">
                  <c:v>41497</c:v>
                </c:pt>
                <c:pt idx="117">
                  <c:v>41498</c:v>
                </c:pt>
              </c:numCache>
            </c:numRef>
          </c:cat>
          <c:val>
            <c:numRef>
              <c:f>'13 qLAMP qPCR Summary'!$C$3:$C$120</c:f>
              <c:numCache>
                <c:formatCode>0.00</c:formatCode>
                <c:ptCount val="1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7.9388858161136527E-2</c:v>
                </c:pt>
                <c:pt idx="14">
                  <c:v>2.9859668689295025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9.3876345094897378</c:v>
                </c:pt>
                <c:pt idx="21">
                  <c:v>1.0786694354543938</c:v>
                </c:pt>
                <c:pt idx="22">
                  <c:v>1.1495441646988178</c:v>
                </c:pt>
                <c:pt idx="23">
                  <c:v>3.1821619092377169</c:v>
                </c:pt>
                <c:pt idx="24">
                  <c:v>2.8018681627926694</c:v>
                </c:pt>
                <c:pt idx="25">
                  <c:v>0</c:v>
                </c:pt>
                <c:pt idx="26">
                  <c:v>0</c:v>
                </c:pt>
                <c:pt idx="27">
                  <c:v>3.1821619092377169</c:v>
                </c:pt>
                <c:pt idx="28">
                  <c:v>4.9680194848093739</c:v>
                </c:pt>
                <c:pt idx="29">
                  <c:v>4.1046055289456467</c:v>
                </c:pt>
                <c:pt idx="30">
                  <c:v>13.752444537920969</c:v>
                </c:pt>
                <c:pt idx="31">
                  <c:v>12.108917651082983</c:v>
                </c:pt>
                <c:pt idx="32">
                  <c:v>7.7561162207984067</c:v>
                </c:pt>
                <c:pt idx="33">
                  <c:v>8.2657372585965589</c:v>
                </c:pt>
                <c:pt idx="34">
                  <c:v>4.9680194848093739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6.8291984272983237</c:v>
                </c:pt>
                <c:pt idx="39">
                  <c:v>1.3055702272033591</c:v>
                </c:pt>
                <c:pt idx="40">
                  <c:v>6.408146670997982</c:v>
                </c:pt>
                <c:pt idx="41">
                  <c:v>8.1249281382781255</c:v>
                </c:pt>
                <c:pt idx="42">
                  <c:v>19.466124464997254</c:v>
                </c:pt>
                <c:pt idx="43">
                  <c:v>5.8136300555086056</c:v>
                </c:pt>
                <c:pt idx="44">
                  <c:v>0.76390933702780728</c:v>
                </c:pt>
                <c:pt idx="45">
                  <c:v>1.4846615700946588</c:v>
                </c:pt>
                <c:pt idx="47">
                  <c:v>5.1149523855792349</c:v>
                </c:pt>
                <c:pt idx="48">
                  <c:v>5.5625684056504809</c:v>
                </c:pt>
                <c:pt idx="49">
                  <c:v>2.4608617318139814</c:v>
                </c:pt>
                <c:pt idx="50">
                  <c:v>16.999929668391463</c:v>
                </c:pt>
                <c:pt idx="51">
                  <c:v>4.5756003674872234</c:v>
                </c:pt>
                <c:pt idx="52">
                  <c:v>14.669043327126939</c:v>
                </c:pt>
                <c:pt idx="53">
                  <c:v>22.14222169386311</c:v>
                </c:pt>
                <c:pt idx="54">
                  <c:v>28.149344766881299</c:v>
                </c:pt>
                <c:pt idx="55">
                  <c:v>17.126639791712961</c:v>
                </c:pt>
                <c:pt idx="56">
                  <c:v>23.326421989239044</c:v>
                </c:pt>
                <c:pt idx="57">
                  <c:v>37.092763738163015</c:v>
                </c:pt>
                <c:pt idx="58">
                  <c:v>11.083014044284946</c:v>
                </c:pt>
                <c:pt idx="59">
                  <c:v>14.918017311566805</c:v>
                </c:pt>
                <c:pt idx="60">
                  <c:v>4.3002150546625488</c:v>
                </c:pt>
                <c:pt idx="61">
                  <c:v>23.305762489771524</c:v>
                </c:pt>
                <c:pt idx="62">
                  <c:v>35.580712145904215</c:v>
                </c:pt>
                <c:pt idx="63">
                  <c:v>2.3541205608022446</c:v>
                </c:pt>
                <c:pt idx="64">
                  <c:v>20.00340098246884</c:v>
                </c:pt>
                <c:pt idx="65">
                  <c:v>4.5896619056330872</c:v>
                </c:pt>
                <c:pt idx="66">
                  <c:v>7.0743734487398795</c:v>
                </c:pt>
                <c:pt idx="67">
                  <c:v>28.493375516546717</c:v>
                </c:pt>
                <c:pt idx="68">
                  <c:v>11.370460560497426</c:v>
                </c:pt>
                <c:pt idx="69">
                  <c:v>27.013861329355471</c:v>
                </c:pt>
                <c:pt idx="70">
                  <c:v>1.6223366067079075</c:v>
                </c:pt>
                <c:pt idx="71">
                  <c:v>18.679734827814418</c:v>
                </c:pt>
                <c:pt idx="72">
                  <c:v>58.825524426050592</c:v>
                </c:pt>
                <c:pt idx="73">
                  <c:v>17.419186438240782</c:v>
                </c:pt>
                <c:pt idx="74">
                  <c:v>42.477202683942622</c:v>
                </c:pt>
                <c:pt idx="76">
                  <c:v>13.291817303071756</c:v>
                </c:pt>
                <c:pt idx="78">
                  <c:v>66.976312150306669</c:v>
                </c:pt>
                <c:pt idx="79">
                  <c:v>81.033425847891252</c:v>
                </c:pt>
                <c:pt idx="80">
                  <c:v>26.89222657936665</c:v>
                </c:pt>
                <c:pt idx="81">
                  <c:v>33.796549150436505</c:v>
                </c:pt>
                <c:pt idx="82">
                  <c:v>110.70936755916017</c:v>
                </c:pt>
                <c:pt idx="83">
                  <c:v>74.910005396099436</c:v>
                </c:pt>
                <c:pt idx="84">
                  <c:v>45.847940548443994</c:v>
                </c:pt>
                <c:pt idx="85">
                  <c:v>23.228438099365338</c:v>
                </c:pt>
                <c:pt idx="86">
                  <c:v>16.592415219151476</c:v>
                </c:pt>
                <c:pt idx="87">
                  <c:v>88.898822598821397</c:v>
                </c:pt>
                <c:pt idx="88">
                  <c:v>198.83473254868991</c:v>
                </c:pt>
                <c:pt idx="89">
                  <c:v>229.80720632693868</c:v>
                </c:pt>
                <c:pt idx="90">
                  <c:v>110.64166216468325</c:v>
                </c:pt>
                <c:pt idx="91">
                  <c:v>57.317624952686536</c:v>
                </c:pt>
                <c:pt idx="92">
                  <c:v>117.23148484622151</c:v>
                </c:pt>
                <c:pt idx="93">
                  <c:v>29.419914476481143</c:v>
                </c:pt>
                <c:pt idx="94">
                  <c:v>68.638762890276595</c:v>
                </c:pt>
                <c:pt idx="95">
                  <c:v>123.02125006323635</c:v>
                </c:pt>
                <c:pt idx="96">
                  <c:v>6.0012922134310669</c:v>
                </c:pt>
                <c:pt idx="97">
                  <c:v>31.952807840048997</c:v>
                </c:pt>
                <c:pt idx="98">
                  <c:v>16.146072290179756</c:v>
                </c:pt>
                <c:pt idx="99">
                  <c:v>30.222706850305705</c:v>
                </c:pt>
                <c:pt idx="100">
                  <c:v>136.56566969276943</c:v>
                </c:pt>
                <c:pt idx="101">
                  <c:v>65.726108299639435</c:v>
                </c:pt>
                <c:pt idx="102">
                  <c:v>79.624171503918319</c:v>
                </c:pt>
                <c:pt idx="103">
                  <c:v>94.035083336159431</c:v>
                </c:pt>
                <c:pt idx="104">
                  <c:v>51.382916682435713</c:v>
                </c:pt>
                <c:pt idx="105">
                  <c:v>27.164518978378645</c:v>
                </c:pt>
                <c:pt idx="106">
                  <c:v>37.162975286739211</c:v>
                </c:pt>
                <c:pt idx="107">
                  <c:v>6.6134898123378827</c:v>
                </c:pt>
                <c:pt idx="108">
                  <c:v>72.327752717769798</c:v>
                </c:pt>
                <c:pt idx="110">
                  <c:v>63.241058789711694</c:v>
                </c:pt>
                <c:pt idx="112">
                  <c:v>33.59361126047007</c:v>
                </c:pt>
                <c:pt idx="113">
                  <c:v>50.00597498146292</c:v>
                </c:pt>
                <c:pt idx="114">
                  <c:v>96.890044796217239</c:v>
                </c:pt>
                <c:pt idx="116">
                  <c:v>109.43573259072059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E-4EF6-910F-1AA1283DD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63648"/>
        <c:axId val="107570304"/>
      </c:lineChart>
      <c:dateAx>
        <c:axId val="107563648"/>
        <c:scaling>
          <c:orientation val="minMax"/>
          <c:max val="41498"/>
          <c:min val="4138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Collected</a:t>
                </a:r>
              </a:p>
            </c:rich>
          </c:tx>
          <c:overlay val="0"/>
        </c:title>
        <c:numFmt formatCode="m/d;@" sourceLinked="0"/>
        <c:majorTickMark val="out"/>
        <c:minorTickMark val="none"/>
        <c:tickLblPos val="nextTo"/>
        <c:crossAx val="107570304"/>
        <c:crosses val="autoZero"/>
        <c:auto val="1"/>
        <c:lblOffset val="100"/>
        <c:baseTimeUnit val="days"/>
      </c:dateAx>
      <c:valAx>
        <c:axId val="1075703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Number of E. necator Conidia Collected</a:t>
                </a:r>
                <a:endParaRPr lang="en-US" sz="12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56364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9.8694963425429813E-2"/>
          <c:y val="0.12882865765201867"/>
          <c:w val="0.24184519094876453"/>
          <c:h val="9.653873332243179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2013 qLAMP vs qPCR (Biweekly Collection)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27998687664042"/>
          <c:y val="0.13177374194347483"/>
          <c:w val="0.83636767279090118"/>
          <c:h val="0.75308473715092161"/>
        </c:manualLayout>
      </c:layout>
      <c:lineChart>
        <c:grouping val="standard"/>
        <c:varyColors val="0"/>
        <c:ser>
          <c:idx val="0"/>
          <c:order val="0"/>
          <c:tx>
            <c:strRef>
              <c:f>'13 qLAMP qPCR Summary'!$F$2</c:f>
              <c:strCache>
                <c:ptCount val="1"/>
                <c:pt idx="0">
                  <c:v>qLAMP Spore Quantity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'13 qLAMP qPCR Summary'!$E$3:$E$37</c:f>
              <c:numCache>
                <c:formatCode>m/d/yyyy</c:formatCode>
                <c:ptCount val="35"/>
                <c:pt idx="0">
                  <c:v>41382</c:v>
                </c:pt>
                <c:pt idx="1">
                  <c:v>41386</c:v>
                </c:pt>
                <c:pt idx="2">
                  <c:v>41389</c:v>
                </c:pt>
                <c:pt idx="3">
                  <c:v>41393</c:v>
                </c:pt>
                <c:pt idx="4">
                  <c:v>41396</c:v>
                </c:pt>
                <c:pt idx="5">
                  <c:v>41400</c:v>
                </c:pt>
                <c:pt idx="6">
                  <c:v>41403</c:v>
                </c:pt>
                <c:pt idx="7">
                  <c:v>41407</c:v>
                </c:pt>
                <c:pt idx="8">
                  <c:v>41410</c:v>
                </c:pt>
                <c:pt idx="9">
                  <c:v>41414</c:v>
                </c:pt>
                <c:pt idx="10">
                  <c:v>41417</c:v>
                </c:pt>
                <c:pt idx="11">
                  <c:v>41421</c:v>
                </c:pt>
                <c:pt idx="12">
                  <c:v>41424</c:v>
                </c:pt>
                <c:pt idx="13">
                  <c:v>41428</c:v>
                </c:pt>
                <c:pt idx="14">
                  <c:v>41431</c:v>
                </c:pt>
                <c:pt idx="15">
                  <c:v>41435</c:v>
                </c:pt>
                <c:pt idx="16">
                  <c:v>41438</c:v>
                </c:pt>
                <c:pt idx="17">
                  <c:v>41442</c:v>
                </c:pt>
                <c:pt idx="18">
                  <c:v>41445</c:v>
                </c:pt>
                <c:pt idx="19">
                  <c:v>41449</c:v>
                </c:pt>
                <c:pt idx="20">
                  <c:v>41452</c:v>
                </c:pt>
                <c:pt idx="21">
                  <c:v>41456</c:v>
                </c:pt>
                <c:pt idx="22">
                  <c:v>41459</c:v>
                </c:pt>
                <c:pt idx="23">
                  <c:v>41463</c:v>
                </c:pt>
                <c:pt idx="24">
                  <c:v>41466</c:v>
                </c:pt>
                <c:pt idx="25">
                  <c:v>41470</c:v>
                </c:pt>
                <c:pt idx="26">
                  <c:v>41473</c:v>
                </c:pt>
                <c:pt idx="27">
                  <c:v>41477</c:v>
                </c:pt>
                <c:pt idx="28">
                  <c:v>41477</c:v>
                </c:pt>
                <c:pt idx="29">
                  <c:v>41480</c:v>
                </c:pt>
                <c:pt idx="30">
                  <c:v>41484</c:v>
                </c:pt>
                <c:pt idx="31">
                  <c:v>41487</c:v>
                </c:pt>
                <c:pt idx="32">
                  <c:v>41491</c:v>
                </c:pt>
                <c:pt idx="33">
                  <c:v>41494</c:v>
                </c:pt>
                <c:pt idx="34">
                  <c:v>41498</c:v>
                </c:pt>
              </c:numCache>
            </c:numRef>
          </c:cat>
          <c:val>
            <c:numRef>
              <c:f>'13 qLAMP qPCR Summary'!$F$3:$F$37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12.123257322681992</c:v>
                </c:pt>
                <c:pt idx="7">
                  <c:v>0</c:v>
                </c:pt>
                <c:pt idx="8">
                  <c:v>0.68607153195622561</c:v>
                </c:pt>
                <c:pt idx="9">
                  <c:v>0</c:v>
                </c:pt>
                <c:pt idx="10">
                  <c:v>182.86848987297844</c:v>
                </c:pt>
                <c:pt idx="11">
                  <c:v>0</c:v>
                </c:pt>
                <c:pt idx="12">
                  <c:v>5.2322625064485582</c:v>
                </c:pt>
                <c:pt idx="13">
                  <c:v>0</c:v>
                </c:pt>
                <c:pt idx="14">
                  <c:v>0</c:v>
                </c:pt>
                <c:pt idx="15">
                  <c:v>5.6791721950726606</c:v>
                </c:pt>
                <c:pt idx="16">
                  <c:v>0</c:v>
                </c:pt>
                <c:pt idx="17">
                  <c:v>13.453052921999983</c:v>
                </c:pt>
                <c:pt idx="18">
                  <c:v>6.5575494161899917</c:v>
                </c:pt>
                <c:pt idx="19">
                  <c:v>11.408285499951658</c:v>
                </c:pt>
                <c:pt idx="20">
                  <c:v>28.87783203180318</c:v>
                </c:pt>
                <c:pt idx="21">
                  <c:v>5.0422196189154862</c:v>
                </c:pt>
                <c:pt idx="22">
                  <c:v>9.8922432437277674</c:v>
                </c:pt>
                <c:pt idx="23">
                  <c:v>5.5097617672630905</c:v>
                </c:pt>
                <c:pt idx="24">
                  <c:v>19.210011922897209</c:v>
                </c:pt>
                <c:pt idx="25">
                  <c:v>14.572989174597229</c:v>
                </c:pt>
                <c:pt idx="26">
                  <c:v>15.423351863508577</c:v>
                </c:pt>
                <c:pt idx="27">
                  <c:v>0</c:v>
                </c:pt>
                <c:pt idx="28">
                  <c:v>14.935148167685025</c:v>
                </c:pt>
                <c:pt idx="29">
                  <c:v>20.123225591309769</c:v>
                </c:pt>
                <c:pt idx="30">
                  <c:v>19.674784968560637</c:v>
                </c:pt>
                <c:pt idx="31">
                  <c:v>13.699474643125388</c:v>
                </c:pt>
                <c:pt idx="32">
                  <c:v>53.133999531772588</c:v>
                </c:pt>
                <c:pt idx="33">
                  <c:v>22.556969963610513</c:v>
                </c:pt>
                <c:pt idx="34">
                  <c:v>48.81543095792491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18-4B61-A834-30B39FC4CB7F}"/>
            </c:ext>
          </c:extLst>
        </c:ser>
        <c:ser>
          <c:idx val="1"/>
          <c:order val="1"/>
          <c:tx>
            <c:strRef>
              <c:f>'13 qLAMP qPCR Summary'!$G$2</c:f>
              <c:strCache>
                <c:ptCount val="1"/>
                <c:pt idx="0">
                  <c:v>qPCR Spore Quantity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'13 qLAMP qPCR Summary'!$E$3:$E$37</c:f>
              <c:numCache>
                <c:formatCode>m/d/yyyy</c:formatCode>
                <c:ptCount val="35"/>
                <c:pt idx="0">
                  <c:v>41382</c:v>
                </c:pt>
                <c:pt idx="1">
                  <c:v>41386</c:v>
                </c:pt>
                <c:pt idx="2">
                  <c:v>41389</c:v>
                </c:pt>
                <c:pt idx="3">
                  <c:v>41393</c:v>
                </c:pt>
                <c:pt idx="4">
                  <c:v>41396</c:v>
                </c:pt>
                <c:pt idx="5">
                  <c:v>41400</c:v>
                </c:pt>
                <c:pt idx="6">
                  <c:v>41403</c:v>
                </c:pt>
                <c:pt idx="7">
                  <c:v>41407</c:v>
                </c:pt>
                <c:pt idx="8">
                  <c:v>41410</c:v>
                </c:pt>
                <c:pt idx="9">
                  <c:v>41414</c:v>
                </c:pt>
                <c:pt idx="10">
                  <c:v>41417</c:v>
                </c:pt>
                <c:pt idx="11">
                  <c:v>41421</c:v>
                </c:pt>
                <c:pt idx="12">
                  <c:v>41424</c:v>
                </c:pt>
                <c:pt idx="13">
                  <c:v>41428</c:v>
                </c:pt>
                <c:pt idx="14">
                  <c:v>41431</c:v>
                </c:pt>
                <c:pt idx="15">
                  <c:v>41435</c:v>
                </c:pt>
                <c:pt idx="16">
                  <c:v>41438</c:v>
                </c:pt>
                <c:pt idx="17">
                  <c:v>41442</c:v>
                </c:pt>
                <c:pt idx="18">
                  <c:v>41445</c:v>
                </c:pt>
                <c:pt idx="19">
                  <c:v>41449</c:v>
                </c:pt>
                <c:pt idx="20">
                  <c:v>41452</c:v>
                </c:pt>
                <c:pt idx="21">
                  <c:v>41456</c:v>
                </c:pt>
                <c:pt idx="22">
                  <c:v>41459</c:v>
                </c:pt>
                <c:pt idx="23">
                  <c:v>41463</c:v>
                </c:pt>
                <c:pt idx="24">
                  <c:v>41466</c:v>
                </c:pt>
                <c:pt idx="25">
                  <c:v>41470</c:v>
                </c:pt>
                <c:pt idx="26">
                  <c:v>41473</c:v>
                </c:pt>
                <c:pt idx="27">
                  <c:v>41477</c:v>
                </c:pt>
                <c:pt idx="28">
                  <c:v>41477</c:v>
                </c:pt>
                <c:pt idx="29">
                  <c:v>41480</c:v>
                </c:pt>
                <c:pt idx="30">
                  <c:v>41484</c:v>
                </c:pt>
                <c:pt idx="31">
                  <c:v>41487</c:v>
                </c:pt>
                <c:pt idx="32">
                  <c:v>41491</c:v>
                </c:pt>
                <c:pt idx="33">
                  <c:v>41494</c:v>
                </c:pt>
                <c:pt idx="34">
                  <c:v>41498</c:v>
                </c:pt>
              </c:numCache>
            </c:numRef>
          </c:cat>
          <c:val>
            <c:numRef>
              <c:f>'13 qLAMP qPCR Summary'!$G$3:$G$37</c:f>
              <c:numCache>
                <c:formatCode>0.00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2.3149191720243132</c:v>
                </c:pt>
                <c:pt idx="7">
                  <c:v>0.60834897258724452</c:v>
                </c:pt>
                <c:pt idx="8">
                  <c:v>2.8018681627926694</c:v>
                </c:pt>
                <c:pt idx="9">
                  <c:v>35.722284552487316</c:v>
                </c:pt>
                <c:pt idx="10">
                  <c:v>6.8291984272983202</c:v>
                </c:pt>
                <c:pt idx="11">
                  <c:v>15.619045088780183</c:v>
                </c:pt>
                <c:pt idx="12">
                  <c:v>23.218533413795502</c:v>
                </c:pt>
                <c:pt idx="13">
                  <c:v>2.8279866903297686</c:v>
                </c:pt>
                <c:pt idx="14">
                  <c:v>6.4765677583149976</c:v>
                </c:pt>
                <c:pt idx="15">
                  <c:v>7.2446390455506533</c:v>
                </c:pt>
                <c:pt idx="16">
                  <c:v>38.27495541949483</c:v>
                </c:pt>
                <c:pt idx="17">
                  <c:v>23.350330594700605</c:v>
                </c:pt>
                <c:pt idx="18">
                  <c:v>5.9833415377530095</c:v>
                </c:pt>
                <c:pt idx="19">
                  <c:v>23.645905293166791</c:v>
                </c:pt>
                <c:pt idx="20">
                  <c:v>9.9820206487684899</c:v>
                </c:pt>
                <c:pt idx="21">
                  <c:v>8.3214267070612991</c:v>
                </c:pt>
                <c:pt idx="22">
                  <c:v>22.423048156242608</c:v>
                </c:pt>
                <c:pt idx="23">
                  <c:v>55.762150822367559</c:v>
                </c:pt>
                <c:pt idx="24">
                  <c:v>76.120152619936363</c:v>
                </c:pt>
                <c:pt idx="25">
                  <c:v>34.499571215172871</c:v>
                </c:pt>
                <c:pt idx="26">
                  <c:v>118.16110078606692</c:v>
                </c:pt>
                <c:pt idx="27">
                  <c:v>69.82519048680598</c:v>
                </c:pt>
                <c:pt idx="28">
                  <c:v>9.3189408997710235</c:v>
                </c:pt>
                <c:pt idx="29">
                  <c:v>27.686535831315499</c:v>
                </c:pt>
                <c:pt idx="30">
                  <c:v>54.19432962205758</c:v>
                </c:pt>
                <c:pt idx="31">
                  <c:v>57.773471530113689</c:v>
                </c:pt>
                <c:pt idx="32">
                  <c:v>63.046563386705557</c:v>
                </c:pt>
                <c:pt idx="33">
                  <c:v>45.127436379188886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18-4B61-A834-30B39FC4C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12032"/>
        <c:axId val="123662720"/>
      </c:lineChart>
      <c:dateAx>
        <c:axId val="107612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Collected</a:t>
                </a:r>
              </a:p>
            </c:rich>
          </c:tx>
          <c:overlay val="0"/>
        </c:title>
        <c:numFmt formatCode="m/d;@" sourceLinked="0"/>
        <c:majorTickMark val="out"/>
        <c:minorTickMark val="none"/>
        <c:tickLblPos val="nextTo"/>
        <c:crossAx val="123662720"/>
        <c:crosses val="autoZero"/>
        <c:auto val="1"/>
        <c:lblOffset val="100"/>
        <c:baseTimeUnit val="days"/>
      </c:dateAx>
      <c:valAx>
        <c:axId val="123662720"/>
        <c:scaling>
          <c:orientation val="minMax"/>
          <c:max val="25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Number of E. necator Conidia Collected</a:t>
                </a:r>
                <a:endParaRPr lang="en-US" sz="12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61203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1402071955490244"/>
          <c:y val="0.13841537450354446"/>
          <c:w val="0.22769825777348862"/>
          <c:h val="0.10381288700477628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2014 qLAMP vs qPCR (Daily Collection)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125240594925635"/>
          <c:y val="0.11848645656264295"/>
          <c:w val="0.82255249343832026"/>
          <c:h val="0.74248135591787834"/>
        </c:manualLayout>
      </c:layout>
      <c:lineChart>
        <c:grouping val="standard"/>
        <c:varyColors val="0"/>
        <c:ser>
          <c:idx val="0"/>
          <c:order val="0"/>
          <c:tx>
            <c:v>qLAMP Spore Quantity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</c:marker>
          <c:cat>
            <c:numRef>
              <c:f>'14 qLAMP qPCR Summary'!$A$3:$A$109</c:f>
              <c:numCache>
                <c:formatCode>m/d/yyyy</c:formatCode>
                <c:ptCount val="107"/>
                <c:pt idx="0">
                  <c:v>41747</c:v>
                </c:pt>
                <c:pt idx="1">
                  <c:v>41748</c:v>
                </c:pt>
                <c:pt idx="2">
                  <c:v>41749</c:v>
                </c:pt>
                <c:pt idx="3">
                  <c:v>41750</c:v>
                </c:pt>
                <c:pt idx="4">
                  <c:v>41751</c:v>
                </c:pt>
                <c:pt idx="5">
                  <c:v>41752</c:v>
                </c:pt>
                <c:pt idx="6">
                  <c:v>41753</c:v>
                </c:pt>
                <c:pt idx="7">
                  <c:v>41754</c:v>
                </c:pt>
                <c:pt idx="8">
                  <c:v>41755</c:v>
                </c:pt>
                <c:pt idx="9">
                  <c:v>41756</c:v>
                </c:pt>
                <c:pt idx="10">
                  <c:v>41757</c:v>
                </c:pt>
                <c:pt idx="11">
                  <c:v>41758</c:v>
                </c:pt>
                <c:pt idx="12">
                  <c:v>41759</c:v>
                </c:pt>
                <c:pt idx="13">
                  <c:v>41760</c:v>
                </c:pt>
                <c:pt idx="14">
                  <c:v>41761</c:v>
                </c:pt>
                <c:pt idx="15">
                  <c:v>41762</c:v>
                </c:pt>
                <c:pt idx="16">
                  <c:v>41763</c:v>
                </c:pt>
                <c:pt idx="17">
                  <c:v>41764</c:v>
                </c:pt>
                <c:pt idx="18">
                  <c:v>41765</c:v>
                </c:pt>
                <c:pt idx="19">
                  <c:v>41766</c:v>
                </c:pt>
                <c:pt idx="20">
                  <c:v>41767</c:v>
                </c:pt>
                <c:pt idx="21">
                  <c:v>41768</c:v>
                </c:pt>
                <c:pt idx="22">
                  <c:v>41769</c:v>
                </c:pt>
                <c:pt idx="23">
                  <c:v>41770</c:v>
                </c:pt>
                <c:pt idx="24">
                  <c:v>41771</c:v>
                </c:pt>
                <c:pt idx="25">
                  <c:v>41772</c:v>
                </c:pt>
                <c:pt idx="26">
                  <c:v>41773</c:v>
                </c:pt>
                <c:pt idx="27">
                  <c:v>41774</c:v>
                </c:pt>
                <c:pt idx="28">
                  <c:v>41775</c:v>
                </c:pt>
                <c:pt idx="29">
                  <c:v>41776</c:v>
                </c:pt>
                <c:pt idx="30">
                  <c:v>41777</c:v>
                </c:pt>
                <c:pt idx="31">
                  <c:v>41778</c:v>
                </c:pt>
                <c:pt idx="32">
                  <c:v>41779</c:v>
                </c:pt>
                <c:pt idx="33">
                  <c:v>41780</c:v>
                </c:pt>
                <c:pt idx="34">
                  <c:v>41781</c:v>
                </c:pt>
                <c:pt idx="35">
                  <c:v>41782</c:v>
                </c:pt>
                <c:pt idx="36">
                  <c:v>41783</c:v>
                </c:pt>
                <c:pt idx="37">
                  <c:v>41785</c:v>
                </c:pt>
                <c:pt idx="38">
                  <c:v>41786</c:v>
                </c:pt>
                <c:pt idx="39">
                  <c:v>41787</c:v>
                </c:pt>
                <c:pt idx="40">
                  <c:v>41788</c:v>
                </c:pt>
                <c:pt idx="41">
                  <c:v>41789</c:v>
                </c:pt>
                <c:pt idx="42">
                  <c:v>41790</c:v>
                </c:pt>
                <c:pt idx="43">
                  <c:v>41791</c:v>
                </c:pt>
                <c:pt idx="44">
                  <c:v>41792</c:v>
                </c:pt>
                <c:pt idx="45">
                  <c:v>41793</c:v>
                </c:pt>
                <c:pt idx="46">
                  <c:v>41794</c:v>
                </c:pt>
                <c:pt idx="47">
                  <c:v>41795</c:v>
                </c:pt>
                <c:pt idx="48">
                  <c:v>41796</c:v>
                </c:pt>
                <c:pt idx="49">
                  <c:v>41797</c:v>
                </c:pt>
                <c:pt idx="50">
                  <c:v>41798</c:v>
                </c:pt>
                <c:pt idx="51">
                  <c:v>41799</c:v>
                </c:pt>
                <c:pt idx="52">
                  <c:v>41800</c:v>
                </c:pt>
                <c:pt idx="53">
                  <c:v>41801</c:v>
                </c:pt>
                <c:pt idx="54">
                  <c:v>41802</c:v>
                </c:pt>
                <c:pt idx="55">
                  <c:v>41803</c:v>
                </c:pt>
                <c:pt idx="56">
                  <c:v>41804</c:v>
                </c:pt>
                <c:pt idx="57">
                  <c:v>41805</c:v>
                </c:pt>
                <c:pt idx="58">
                  <c:v>41807</c:v>
                </c:pt>
                <c:pt idx="59">
                  <c:v>41808</c:v>
                </c:pt>
                <c:pt idx="60">
                  <c:v>41809</c:v>
                </c:pt>
                <c:pt idx="61">
                  <c:v>41810</c:v>
                </c:pt>
                <c:pt idx="62">
                  <c:v>41811</c:v>
                </c:pt>
                <c:pt idx="63">
                  <c:v>41812</c:v>
                </c:pt>
                <c:pt idx="64">
                  <c:v>41813</c:v>
                </c:pt>
                <c:pt idx="65">
                  <c:v>41814</c:v>
                </c:pt>
                <c:pt idx="66">
                  <c:v>41815</c:v>
                </c:pt>
                <c:pt idx="67">
                  <c:v>41816</c:v>
                </c:pt>
                <c:pt idx="68">
                  <c:v>41817</c:v>
                </c:pt>
                <c:pt idx="69">
                  <c:v>41818</c:v>
                </c:pt>
                <c:pt idx="70">
                  <c:v>41819</c:v>
                </c:pt>
                <c:pt idx="71">
                  <c:v>41820</c:v>
                </c:pt>
                <c:pt idx="72">
                  <c:v>41821</c:v>
                </c:pt>
                <c:pt idx="73">
                  <c:v>41822</c:v>
                </c:pt>
                <c:pt idx="74">
                  <c:v>41823</c:v>
                </c:pt>
                <c:pt idx="75">
                  <c:v>41824</c:v>
                </c:pt>
                <c:pt idx="76">
                  <c:v>41825</c:v>
                </c:pt>
                <c:pt idx="77">
                  <c:v>41826</c:v>
                </c:pt>
                <c:pt idx="78">
                  <c:v>41827</c:v>
                </c:pt>
                <c:pt idx="79">
                  <c:v>41828</c:v>
                </c:pt>
                <c:pt idx="80">
                  <c:v>41829</c:v>
                </c:pt>
                <c:pt idx="81">
                  <c:v>41830</c:v>
                </c:pt>
                <c:pt idx="82">
                  <c:v>41831</c:v>
                </c:pt>
                <c:pt idx="83">
                  <c:v>41832</c:v>
                </c:pt>
                <c:pt idx="84">
                  <c:v>41833</c:v>
                </c:pt>
                <c:pt idx="85">
                  <c:v>41834</c:v>
                </c:pt>
                <c:pt idx="86">
                  <c:v>41835</c:v>
                </c:pt>
                <c:pt idx="87">
                  <c:v>41836</c:v>
                </c:pt>
                <c:pt idx="88">
                  <c:v>41837</c:v>
                </c:pt>
                <c:pt idx="89">
                  <c:v>41838</c:v>
                </c:pt>
                <c:pt idx="90">
                  <c:v>41839</c:v>
                </c:pt>
                <c:pt idx="91">
                  <c:v>41840</c:v>
                </c:pt>
                <c:pt idx="92">
                  <c:v>41841</c:v>
                </c:pt>
                <c:pt idx="93">
                  <c:v>41842</c:v>
                </c:pt>
                <c:pt idx="94">
                  <c:v>41843</c:v>
                </c:pt>
                <c:pt idx="95">
                  <c:v>41844</c:v>
                </c:pt>
                <c:pt idx="96">
                  <c:v>41845</c:v>
                </c:pt>
                <c:pt idx="97">
                  <c:v>41846</c:v>
                </c:pt>
                <c:pt idx="98">
                  <c:v>41847</c:v>
                </c:pt>
                <c:pt idx="99">
                  <c:v>41848</c:v>
                </c:pt>
                <c:pt idx="100">
                  <c:v>41849</c:v>
                </c:pt>
                <c:pt idx="101">
                  <c:v>41850</c:v>
                </c:pt>
                <c:pt idx="102">
                  <c:v>41851</c:v>
                </c:pt>
                <c:pt idx="103">
                  <c:v>41852</c:v>
                </c:pt>
                <c:pt idx="104">
                  <c:v>41853</c:v>
                </c:pt>
                <c:pt idx="105">
                  <c:v>41854</c:v>
                </c:pt>
                <c:pt idx="106">
                  <c:v>41855</c:v>
                </c:pt>
              </c:numCache>
            </c:numRef>
          </c:cat>
          <c:val>
            <c:numRef>
              <c:f>'14 qLAMP qPCR Summary'!$B$3:$B$109</c:f>
              <c:numCache>
                <c:formatCode>0.00</c:formatCode>
                <c:ptCount val="10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1.8399280531876414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</c:v>
                </c:pt>
                <c:pt idx="17">
                  <c:v>1.4814394477042419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2.0339036326966458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1.776568690418993</c:v>
                </c:pt>
                <c:pt idx="35">
                  <c:v>0.1</c:v>
                </c:pt>
                <c:pt idx="36">
                  <c:v>0</c:v>
                </c:pt>
                <c:pt idx="37">
                  <c:v>1.0968642780679034</c:v>
                </c:pt>
                <c:pt idx="38">
                  <c:v>1.1945121209298781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1.3916368515984516</c:v>
                </c:pt>
                <c:pt idx="43">
                  <c:v>3.6839497655148872</c:v>
                </c:pt>
                <c:pt idx="44">
                  <c:v>0</c:v>
                </c:pt>
                <c:pt idx="45">
                  <c:v>0</c:v>
                </c:pt>
                <c:pt idx="46">
                  <c:v>1.2453500199597511</c:v>
                </c:pt>
                <c:pt idx="47">
                  <c:v>0</c:v>
                </c:pt>
                <c:pt idx="48">
                  <c:v>0</c:v>
                </c:pt>
                <c:pt idx="49">
                  <c:v>1.8536367748704834</c:v>
                </c:pt>
                <c:pt idx="50">
                  <c:v>3.9034109562237331</c:v>
                </c:pt>
                <c:pt idx="51">
                  <c:v>5.1377992184197234</c:v>
                </c:pt>
                <c:pt idx="52">
                  <c:v>0</c:v>
                </c:pt>
                <c:pt idx="53">
                  <c:v>1.0974984272198551</c:v>
                </c:pt>
                <c:pt idx="54">
                  <c:v>4.2244006522801802</c:v>
                </c:pt>
                <c:pt idx="55">
                  <c:v>1.8328886526533701</c:v>
                </c:pt>
                <c:pt idx="56">
                  <c:v>4.3071359247169401</c:v>
                </c:pt>
                <c:pt idx="57">
                  <c:v>0</c:v>
                </c:pt>
                <c:pt idx="58">
                  <c:v>0</c:v>
                </c:pt>
                <c:pt idx="59">
                  <c:v>1.4319627311044489</c:v>
                </c:pt>
                <c:pt idx="60">
                  <c:v>5.8216876041399477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1.2052641364168695</c:v>
                </c:pt>
                <c:pt idx="66">
                  <c:v>0</c:v>
                </c:pt>
                <c:pt idx="67">
                  <c:v>15.837464676036451</c:v>
                </c:pt>
                <c:pt idx="68">
                  <c:v>0</c:v>
                </c:pt>
                <c:pt idx="69">
                  <c:v>6.6847140727769263</c:v>
                </c:pt>
                <c:pt idx="70">
                  <c:v>0</c:v>
                </c:pt>
                <c:pt idx="71">
                  <c:v>15.320421286244322</c:v>
                </c:pt>
                <c:pt idx="72">
                  <c:v>74.754798425429797</c:v>
                </c:pt>
                <c:pt idx="73">
                  <c:v>1.6359980716087781</c:v>
                </c:pt>
                <c:pt idx="74">
                  <c:v>85.057535446815606</c:v>
                </c:pt>
                <c:pt idx="75">
                  <c:v>1.2519914504159508</c:v>
                </c:pt>
                <c:pt idx="76">
                  <c:v>49.088642637257323</c:v>
                </c:pt>
                <c:pt idx="77">
                  <c:v>114.19399288755639</c:v>
                </c:pt>
                <c:pt idx="78">
                  <c:v>55.249058208262767</c:v>
                </c:pt>
                <c:pt idx="79">
                  <c:v>43.963116044977511</c:v>
                </c:pt>
                <c:pt idx="80">
                  <c:v>1.3868092183058205</c:v>
                </c:pt>
                <c:pt idx="81">
                  <c:v>266.69252406082001</c:v>
                </c:pt>
                <c:pt idx="82">
                  <c:v>5.4098081549677861</c:v>
                </c:pt>
                <c:pt idx="83">
                  <c:v>1.5365902187689271</c:v>
                </c:pt>
                <c:pt idx="84">
                  <c:v>1.2800112652135571</c:v>
                </c:pt>
                <c:pt idx="85">
                  <c:v>12.698898782702742</c:v>
                </c:pt>
                <c:pt idx="86">
                  <c:v>9.3585139384696223</c:v>
                </c:pt>
                <c:pt idx="87">
                  <c:v>3.2044756449629523</c:v>
                </c:pt>
                <c:pt idx="88">
                  <c:v>2.5036712469762543</c:v>
                </c:pt>
                <c:pt idx="89">
                  <c:v>7.1682754527841466</c:v>
                </c:pt>
                <c:pt idx="92">
                  <c:v>1.1414811249310117</c:v>
                </c:pt>
                <c:pt idx="93">
                  <c:v>5.4207980396415278</c:v>
                </c:pt>
                <c:pt idx="94">
                  <c:v>13.425010611973674</c:v>
                </c:pt>
                <c:pt idx="95">
                  <c:v>59.758288992599013</c:v>
                </c:pt>
                <c:pt idx="96">
                  <c:v>15.667448790444416</c:v>
                </c:pt>
                <c:pt idx="97">
                  <c:v>1.1248350310940785</c:v>
                </c:pt>
                <c:pt idx="98">
                  <c:v>1.5737482104458436</c:v>
                </c:pt>
                <c:pt idx="99">
                  <c:v>0</c:v>
                </c:pt>
                <c:pt idx="100">
                  <c:v>1.1029308127082773</c:v>
                </c:pt>
                <c:pt idx="101">
                  <c:v>7.8538576205414756</c:v>
                </c:pt>
                <c:pt idx="102">
                  <c:v>0</c:v>
                </c:pt>
                <c:pt idx="103">
                  <c:v>1.095954849477855</c:v>
                </c:pt>
                <c:pt idx="104">
                  <c:v>1.8135198967482311</c:v>
                </c:pt>
                <c:pt idx="105">
                  <c:v>0</c:v>
                </c:pt>
                <c:pt idx="106">
                  <c:v>1.1159028011105245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E4-41F5-9705-03294D15B359}"/>
            </c:ext>
          </c:extLst>
        </c:ser>
        <c:ser>
          <c:idx val="1"/>
          <c:order val="1"/>
          <c:tx>
            <c:v>qPCR Spore Quantity</c:v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'14 qLAMP qPCR Summary'!$A$3:$A$109</c:f>
              <c:numCache>
                <c:formatCode>m/d/yyyy</c:formatCode>
                <c:ptCount val="107"/>
                <c:pt idx="0">
                  <c:v>41747</c:v>
                </c:pt>
                <c:pt idx="1">
                  <c:v>41748</c:v>
                </c:pt>
                <c:pt idx="2">
                  <c:v>41749</c:v>
                </c:pt>
                <c:pt idx="3">
                  <c:v>41750</c:v>
                </c:pt>
                <c:pt idx="4">
                  <c:v>41751</c:v>
                </c:pt>
                <c:pt idx="5">
                  <c:v>41752</c:v>
                </c:pt>
                <c:pt idx="6">
                  <c:v>41753</c:v>
                </c:pt>
                <c:pt idx="7">
                  <c:v>41754</c:v>
                </c:pt>
                <c:pt idx="8">
                  <c:v>41755</c:v>
                </c:pt>
                <c:pt idx="9">
                  <c:v>41756</c:v>
                </c:pt>
                <c:pt idx="10">
                  <c:v>41757</c:v>
                </c:pt>
                <c:pt idx="11">
                  <c:v>41758</c:v>
                </c:pt>
                <c:pt idx="12">
                  <c:v>41759</c:v>
                </c:pt>
                <c:pt idx="13">
                  <c:v>41760</c:v>
                </c:pt>
                <c:pt idx="14">
                  <c:v>41761</c:v>
                </c:pt>
                <c:pt idx="15">
                  <c:v>41762</c:v>
                </c:pt>
                <c:pt idx="16">
                  <c:v>41763</c:v>
                </c:pt>
                <c:pt idx="17">
                  <c:v>41764</c:v>
                </c:pt>
                <c:pt idx="18">
                  <c:v>41765</c:v>
                </c:pt>
                <c:pt idx="19">
                  <c:v>41766</c:v>
                </c:pt>
                <c:pt idx="20">
                  <c:v>41767</c:v>
                </c:pt>
                <c:pt idx="21">
                  <c:v>41768</c:v>
                </c:pt>
                <c:pt idx="22">
                  <c:v>41769</c:v>
                </c:pt>
                <c:pt idx="23">
                  <c:v>41770</c:v>
                </c:pt>
                <c:pt idx="24">
                  <c:v>41771</c:v>
                </c:pt>
                <c:pt idx="25">
                  <c:v>41772</c:v>
                </c:pt>
                <c:pt idx="26">
                  <c:v>41773</c:v>
                </c:pt>
                <c:pt idx="27">
                  <c:v>41774</c:v>
                </c:pt>
                <c:pt idx="28">
                  <c:v>41775</c:v>
                </c:pt>
                <c:pt idx="29">
                  <c:v>41776</c:v>
                </c:pt>
                <c:pt idx="30">
                  <c:v>41777</c:v>
                </c:pt>
                <c:pt idx="31">
                  <c:v>41778</c:v>
                </c:pt>
                <c:pt idx="32">
                  <c:v>41779</c:v>
                </c:pt>
                <c:pt idx="33">
                  <c:v>41780</c:v>
                </c:pt>
                <c:pt idx="34">
                  <c:v>41781</c:v>
                </c:pt>
                <c:pt idx="35">
                  <c:v>41782</c:v>
                </c:pt>
                <c:pt idx="36">
                  <c:v>41783</c:v>
                </c:pt>
                <c:pt idx="37">
                  <c:v>41785</c:v>
                </c:pt>
                <c:pt idx="38">
                  <c:v>41786</c:v>
                </c:pt>
                <c:pt idx="39">
                  <c:v>41787</c:v>
                </c:pt>
                <c:pt idx="40">
                  <c:v>41788</c:v>
                </c:pt>
                <c:pt idx="41">
                  <c:v>41789</c:v>
                </c:pt>
                <c:pt idx="42">
                  <c:v>41790</c:v>
                </c:pt>
                <c:pt idx="43">
                  <c:v>41791</c:v>
                </c:pt>
                <c:pt idx="44">
                  <c:v>41792</c:v>
                </c:pt>
                <c:pt idx="45">
                  <c:v>41793</c:v>
                </c:pt>
                <c:pt idx="46">
                  <c:v>41794</c:v>
                </c:pt>
                <c:pt idx="47">
                  <c:v>41795</c:v>
                </c:pt>
                <c:pt idx="48">
                  <c:v>41796</c:v>
                </c:pt>
                <c:pt idx="49">
                  <c:v>41797</c:v>
                </c:pt>
                <c:pt idx="50">
                  <c:v>41798</c:v>
                </c:pt>
                <c:pt idx="51">
                  <c:v>41799</c:v>
                </c:pt>
                <c:pt idx="52">
                  <c:v>41800</c:v>
                </c:pt>
                <c:pt idx="53">
                  <c:v>41801</c:v>
                </c:pt>
                <c:pt idx="54">
                  <c:v>41802</c:v>
                </c:pt>
                <c:pt idx="55">
                  <c:v>41803</c:v>
                </c:pt>
                <c:pt idx="56">
                  <c:v>41804</c:v>
                </c:pt>
                <c:pt idx="57">
                  <c:v>41805</c:v>
                </c:pt>
                <c:pt idx="58">
                  <c:v>41807</c:v>
                </c:pt>
                <c:pt idx="59">
                  <c:v>41808</c:v>
                </c:pt>
                <c:pt idx="60">
                  <c:v>41809</c:v>
                </c:pt>
                <c:pt idx="61">
                  <c:v>41810</c:v>
                </c:pt>
                <c:pt idx="62">
                  <c:v>41811</c:v>
                </c:pt>
                <c:pt idx="63">
                  <c:v>41812</c:v>
                </c:pt>
                <c:pt idx="64">
                  <c:v>41813</c:v>
                </c:pt>
                <c:pt idx="65">
                  <c:v>41814</c:v>
                </c:pt>
                <c:pt idx="66">
                  <c:v>41815</c:v>
                </c:pt>
                <c:pt idx="67">
                  <c:v>41816</c:v>
                </c:pt>
                <c:pt idx="68">
                  <c:v>41817</c:v>
                </c:pt>
                <c:pt idx="69">
                  <c:v>41818</c:v>
                </c:pt>
                <c:pt idx="70">
                  <c:v>41819</c:v>
                </c:pt>
                <c:pt idx="71">
                  <c:v>41820</c:v>
                </c:pt>
                <c:pt idx="72">
                  <c:v>41821</c:v>
                </c:pt>
                <c:pt idx="73">
                  <c:v>41822</c:v>
                </c:pt>
                <c:pt idx="74">
                  <c:v>41823</c:v>
                </c:pt>
                <c:pt idx="75">
                  <c:v>41824</c:v>
                </c:pt>
                <c:pt idx="76">
                  <c:v>41825</c:v>
                </c:pt>
                <c:pt idx="77">
                  <c:v>41826</c:v>
                </c:pt>
                <c:pt idx="78">
                  <c:v>41827</c:v>
                </c:pt>
                <c:pt idx="79">
                  <c:v>41828</c:v>
                </c:pt>
                <c:pt idx="80">
                  <c:v>41829</c:v>
                </c:pt>
                <c:pt idx="81">
                  <c:v>41830</c:v>
                </c:pt>
                <c:pt idx="82">
                  <c:v>41831</c:v>
                </c:pt>
                <c:pt idx="83">
                  <c:v>41832</c:v>
                </c:pt>
                <c:pt idx="84">
                  <c:v>41833</c:v>
                </c:pt>
                <c:pt idx="85">
                  <c:v>41834</c:v>
                </c:pt>
                <c:pt idx="86">
                  <c:v>41835</c:v>
                </c:pt>
                <c:pt idx="87">
                  <c:v>41836</c:v>
                </c:pt>
                <c:pt idx="88">
                  <c:v>41837</c:v>
                </c:pt>
                <c:pt idx="89">
                  <c:v>41838</c:v>
                </c:pt>
                <c:pt idx="90">
                  <c:v>41839</c:v>
                </c:pt>
                <c:pt idx="91">
                  <c:v>41840</c:v>
                </c:pt>
                <c:pt idx="92">
                  <c:v>41841</c:v>
                </c:pt>
                <c:pt idx="93">
                  <c:v>41842</c:v>
                </c:pt>
                <c:pt idx="94">
                  <c:v>41843</c:v>
                </c:pt>
                <c:pt idx="95">
                  <c:v>41844</c:v>
                </c:pt>
                <c:pt idx="96">
                  <c:v>41845</c:v>
                </c:pt>
                <c:pt idx="97">
                  <c:v>41846</c:v>
                </c:pt>
                <c:pt idx="98">
                  <c:v>41847</c:v>
                </c:pt>
                <c:pt idx="99">
                  <c:v>41848</c:v>
                </c:pt>
                <c:pt idx="100">
                  <c:v>41849</c:v>
                </c:pt>
                <c:pt idx="101">
                  <c:v>41850</c:v>
                </c:pt>
                <c:pt idx="102">
                  <c:v>41851</c:v>
                </c:pt>
                <c:pt idx="103">
                  <c:v>41852</c:v>
                </c:pt>
                <c:pt idx="104">
                  <c:v>41853</c:v>
                </c:pt>
                <c:pt idx="105">
                  <c:v>41854</c:v>
                </c:pt>
                <c:pt idx="106">
                  <c:v>41855</c:v>
                </c:pt>
              </c:numCache>
            </c:numRef>
          </c:cat>
          <c:val>
            <c:numRef>
              <c:f>'14 qLAMP qPCR Summary'!$C$3:$C$109</c:f>
              <c:numCache>
                <c:formatCode>0.00</c:formatCode>
                <c:ptCount val="107"/>
                <c:pt idx="0">
                  <c:v>2.0382678545376169</c:v>
                </c:pt>
                <c:pt idx="1">
                  <c:v>1.2161284514287654</c:v>
                </c:pt>
                <c:pt idx="2">
                  <c:v>7.243021236434843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3.7599391141354372</c:v>
                </c:pt>
                <c:pt idx="21">
                  <c:v>0</c:v>
                </c:pt>
                <c:pt idx="22">
                  <c:v>0</c:v>
                </c:pt>
                <c:pt idx="23">
                  <c:v>8.5585120919451612</c:v>
                </c:pt>
                <c:pt idx="24">
                  <c:v>0</c:v>
                </c:pt>
                <c:pt idx="25">
                  <c:v>10.218223240904436</c:v>
                </c:pt>
                <c:pt idx="26">
                  <c:v>1.8279592740478852</c:v>
                </c:pt>
                <c:pt idx="27">
                  <c:v>14.224351670286895</c:v>
                </c:pt>
                <c:pt idx="28">
                  <c:v>3.0800623790451431</c:v>
                </c:pt>
                <c:pt idx="29">
                  <c:v>2.3379407147040268</c:v>
                </c:pt>
                <c:pt idx="30">
                  <c:v>110.49108571408563</c:v>
                </c:pt>
                <c:pt idx="31">
                  <c:v>23.368022854177863</c:v>
                </c:pt>
                <c:pt idx="32">
                  <c:v>70.518838861555153</c:v>
                </c:pt>
                <c:pt idx="33">
                  <c:v>0</c:v>
                </c:pt>
                <c:pt idx="34">
                  <c:v>13.753987010408185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10.373960697778541</c:v>
                </c:pt>
                <c:pt idx="39">
                  <c:v>3.5222914506057874</c:v>
                </c:pt>
                <c:pt idx="40">
                  <c:v>6.6386148409484882</c:v>
                </c:pt>
                <c:pt idx="41">
                  <c:v>2.8829405323933299</c:v>
                </c:pt>
                <c:pt idx="42">
                  <c:v>16.793163054025804</c:v>
                </c:pt>
                <c:pt idx="43">
                  <c:v>20.797054151786533</c:v>
                </c:pt>
                <c:pt idx="44">
                  <c:v>3.1960614822193643</c:v>
                </c:pt>
                <c:pt idx="45">
                  <c:v>12.216746215842473</c:v>
                </c:pt>
                <c:pt idx="46">
                  <c:v>1.5980759651970058</c:v>
                </c:pt>
                <c:pt idx="47">
                  <c:v>16.501353080688016</c:v>
                </c:pt>
                <c:pt idx="48">
                  <c:v>0</c:v>
                </c:pt>
                <c:pt idx="49">
                  <c:v>78.648654703323785</c:v>
                </c:pt>
                <c:pt idx="50">
                  <c:v>17.376824933207622</c:v>
                </c:pt>
                <c:pt idx="51">
                  <c:v>10.672624432555898</c:v>
                </c:pt>
                <c:pt idx="52">
                  <c:v>22.176218855673703</c:v>
                </c:pt>
                <c:pt idx="53">
                  <c:v>70.056863978393309</c:v>
                </c:pt>
                <c:pt idx="54">
                  <c:v>19.213803913227927</c:v>
                </c:pt>
                <c:pt idx="55">
                  <c:v>38.853027510331664</c:v>
                </c:pt>
                <c:pt idx="56">
                  <c:v>80.707145735840911</c:v>
                </c:pt>
                <c:pt idx="57">
                  <c:v>75.174151130344882</c:v>
                </c:pt>
                <c:pt idx="58">
                  <c:v>22.502789953062855</c:v>
                </c:pt>
                <c:pt idx="59">
                  <c:v>19.42597886218055</c:v>
                </c:pt>
                <c:pt idx="60">
                  <c:v>9.2870528220054176</c:v>
                </c:pt>
                <c:pt idx="61">
                  <c:v>32.373487130096407</c:v>
                </c:pt>
                <c:pt idx="62">
                  <c:v>4.0114455314015514</c:v>
                </c:pt>
                <c:pt idx="63">
                  <c:v>32.45760766312376</c:v>
                </c:pt>
                <c:pt idx="64">
                  <c:v>46.513902262072435</c:v>
                </c:pt>
                <c:pt idx="65">
                  <c:v>8.2197029384423281</c:v>
                </c:pt>
                <c:pt idx="66">
                  <c:v>15.231256574527114</c:v>
                </c:pt>
                <c:pt idx="67">
                  <c:v>7.3541094161501865</c:v>
                </c:pt>
                <c:pt idx="68">
                  <c:v>3.3643282594937602</c:v>
                </c:pt>
                <c:pt idx="69">
                  <c:v>0</c:v>
                </c:pt>
                <c:pt idx="70">
                  <c:v>0</c:v>
                </c:pt>
                <c:pt idx="71">
                  <c:v>16.69256840360179</c:v>
                </c:pt>
                <c:pt idx="72">
                  <c:v>104.87445904765937</c:v>
                </c:pt>
                <c:pt idx="73">
                  <c:v>115.93698287575087</c:v>
                </c:pt>
                <c:pt idx="74">
                  <c:v>0</c:v>
                </c:pt>
                <c:pt idx="75">
                  <c:v>130.44178171289209</c:v>
                </c:pt>
                <c:pt idx="76">
                  <c:v>113.84939229247421</c:v>
                </c:pt>
                <c:pt idx="77">
                  <c:v>278.11484091494805</c:v>
                </c:pt>
                <c:pt idx="78">
                  <c:v>220.95472971539894</c:v>
                </c:pt>
                <c:pt idx="79">
                  <c:v>269.38968082494296</c:v>
                </c:pt>
                <c:pt idx="80">
                  <c:v>238.00891731491694</c:v>
                </c:pt>
                <c:pt idx="81">
                  <c:v>161.6759975196282</c:v>
                </c:pt>
                <c:pt idx="82">
                  <c:v>77.0369985437829</c:v>
                </c:pt>
                <c:pt idx="83">
                  <c:v>205.03740391738899</c:v>
                </c:pt>
                <c:pt idx="84">
                  <c:v>100.42696280334944</c:v>
                </c:pt>
                <c:pt idx="85">
                  <c:v>20.149953922714161</c:v>
                </c:pt>
                <c:pt idx="86">
                  <c:v>215.88412431805401</c:v>
                </c:pt>
                <c:pt idx="87">
                  <c:v>127.61798143656449</c:v>
                </c:pt>
                <c:pt idx="88">
                  <c:v>45.494599429450808</c:v>
                </c:pt>
                <c:pt idx="89">
                  <c:v>26.279265398636831</c:v>
                </c:pt>
                <c:pt idx="90">
                  <c:v>192.60099621805409</c:v>
                </c:pt>
                <c:pt idx="93">
                  <c:v>246.55870203033322</c:v>
                </c:pt>
                <c:pt idx="94">
                  <c:v>112.29320637238189</c:v>
                </c:pt>
                <c:pt idx="95">
                  <c:v>20.04661707607805</c:v>
                </c:pt>
                <c:pt idx="96">
                  <c:v>42.14748585303478</c:v>
                </c:pt>
                <c:pt idx="97">
                  <c:v>219.43451207747444</c:v>
                </c:pt>
                <c:pt idx="98">
                  <c:v>242.45435906397572</c:v>
                </c:pt>
                <c:pt idx="99">
                  <c:v>156.66636581629285</c:v>
                </c:pt>
                <c:pt idx="100">
                  <c:v>0</c:v>
                </c:pt>
                <c:pt idx="101">
                  <c:v>60.828256357532368</c:v>
                </c:pt>
                <c:pt idx="102">
                  <c:v>216.30746587883806</c:v>
                </c:pt>
                <c:pt idx="103">
                  <c:v>0</c:v>
                </c:pt>
                <c:pt idx="104">
                  <c:v>53.379255543459244</c:v>
                </c:pt>
                <c:pt idx="105">
                  <c:v>0</c:v>
                </c:pt>
                <c:pt idx="10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E4-41F5-9705-03294D15B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90592"/>
        <c:axId val="134205440"/>
      </c:lineChart>
      <c:dateAx>
        <c:axId val="13419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Collected</a:t>
                </a:r>
              </a:p>
            </c:rich>
          </c:tx>
          <c:overlay val="0"/>
        </c:title>
        <c:numFmt formatCode="m/d;@" sourceLinked="0"/>
        <c:majorTickMark val="out"/>
        <c:minorTickMark val="none"/>
        <c:tickLblPos val="nextTo"/>
        <c:crossAx val="134205440"/>
        <c:crosses val="autoZero"/>
        <c:auto val="1"/>
        <c:lblOffset val="100"/>
        <c:baseTimeUnit val="days"/>
      </c:dateAx>
      <c:valAx>
        <c:axId val="1342054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E. necator Conidia Collected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3419059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884581734975437"/>
          <c:y val="0.12896612635188745"/>
          <c:w val="0.27946555398523903"/>
          <c:h val="0.121310933318683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2014 qLAMP vs qPCR (Biweekly Collection)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473085142964095"/>
          <c:y val="0.13806591268726753"/>
          <c:w val="0.82871417192253949"/>
          <c:h val="0.69299905913902438"/>
        </c:manualLayout>
      </c:layout>
      <c:lineChart>
        <c:grouping val="standard"/>
        <c:varyColors val="0"/>
        <c:ser>
          <c:idx val="0"/>
          <c:order val="0"/>
          <c:tx>
            <c:v>qLAMP Spore Quantity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</c:marker>
          <c:cat>
            <c:numRef>
              <c:f>'14 qLAMP qPCR Summary'!$E$3:$E$45</c:f>
              <c:numCache>
                <c:formatCode>m/d/yyyy</c:formatCode>
                <c:ptCount val="43"/>
                <c:pt idx="0">
                  <c:v>41746</c:v>
                </c:pt>
                <c:pt idx="1">
                  <c:v>41750</c:v>
                </c:pt>
                <c:pt idx="2">
                  <c:v>41753</c:v>
                </c:pt>
                <c:pt idx="3">
                  <c:v>41757</c:v>
                </c:pt>
                <c:pt idx="4">
                  <c:v>41760</c:v>
                </c:pt>
                <c:pt idx="5">
                  <c:v>41764</c:v>
                </c:pt>
                <c:pt idx="6">
                  <c:v>41767</c:v>
                </c:pt>
                <c:pt idx="7">
                  <c:v>41771</c:v>
                </c:pt>
                <c:pt idx="8">
                  <c:v>41774</c:v>
                </c:pt>
                <c:pt idx="9">
                  <c:v>41778</c:v>
                </c:pt>
                <c:pt idx="10">
                  <c:v>41781</c:v>
                </c:pt>
                <c:pt idx="11">
                  <c:v>41785</c:v>
                </c:pt>
                <c:pt idx="12">
                  <c:v>41788</c:v>
                </c:pt>
                <c:pt idx="13">
                  <c:v>41792</c:v>
                </c:pt>
                <c:pt idx="14">
                  <c:v>41796</c:v>
                </c:pt>
                <c:pt idx="15">
                  <c:v>41799</c:v>
                </c:pt>
                <c:pt idx="16">
                  <c:v>41802</c:v>
                </c:pt>
                <c:pt idx="17">
                  <c:v>41807</c:v>
                </c:pt>
                <c:pt idx="18">
                  <c:v>41809</c:v>
                </c:pt>
                <c:pt idx="19">
                  <c:v>41813</c:v>
                </c:pt>
                <c:pt idx="20">
                  <c:v>41816</c:v>
                </c:pt>
                <c:pt idx="21">
                  <c:v>41820</c:v>
                </c:pt>
                <c:pt idx="22">
                  <c:v>41823</c:v>
                </c:pt>
                <c:pt idx="23">
                  <c:v>41827</c:v>
                </c:pt>
                <c:pt idx="24">
                  <c:v>41830</c:v>
                </c:pt>
                <c:pt idx="25">
                  <c:v>41834</c:v>
                </c:pt>
                <c:pt idx="26">
                  <c:v>41837</c:v>
                </c:pt>
                <c:pt idx="27">
                  <c:v>41841</c:v>
                </c:pt>
                <c:pt idx="28">
                  <c:v>41844</c:v>
                </c:pt>
                <c:pt idx="29">
                  <c:v>41849</c:v>
                </c:pt>
                <c:pt idx="30">
                  <c:v>41851</c:v>
                </c:pt>
                <c:pt idx="31">
                  <c:v>41855</c:v>
                </c:pt>
                <c:pt idx="32">
                  <c:v>41858</c:v>
                </c:pt>
                <c:pt idx="33">
                  <c:v>41862</c:v>
                </c:pt>
                <c:pt idx="34">
                  <c:v>41865</c:v>
                </c:pt>
                <c:pt idx="35">
                  <c:v>41869</c:v>
                </c:pt>
                <c:pt idx="36">
                  <c:v>41873</c:v>
                </c:pt>
                <c:pt idx="37">
                  <c:v>41877</c:v>
                </c:pt>
                <c:pt idx="38">
                  <c:v>41879</c:v>
                </c:pt>
                <c:pt idx="39">
                  <c:v>41890</c:v>
                </c:pt>
                <c:pt idx="40">
                  <c:v>41894</c:v>
                </c:pt>
                <c:pt idx="41">
                  <c:v>41897</c:v>
                </c:pt>
                <c:pt idx="42">
                  <c:v>41900</c:v>
                </c:pt>
              </c:numCache>
            </c:numRef>
          </c:cat>
          <c:val>
            <c:numRef>
              <c:f>'14 qLAMP qPCR Summary'!$F$3:$F$45</c:f>
              <c:numCache>
                <c:formatCode>0.00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General">
                  <c:v>1.1361919782217416</c:v>
                </c:pt>
                <c:pt idx="13" formatCode="General">
                  <c:v>0.1</c:v>
                </c:pt>
                <c:pt idx="14" formatCode="General">
                  <c:v>0.1</c:v>
                </c:pt>
                <c:pt idx="15">
                  <c:v>0</c:v>
                </c:pt>
                <c:pt idx="16" formatCode="General">
                  <c:v>0.1</c:v>
                </c:pt>
                <c:pt idx="17" formatCode="General">
                  <c:v>7.5950614994429833</c:v>
                </c:pt>
                <c:pt idx="18" formatCode="General">
                  <c:v>1.488964259059532</c:v>
                </c:pt>
                <c:pt idx="19">
                  <c:v>0</c:v>
                </c:pt>
                <c:pt idx="20" formatCode="General">
                  <c:v>22.866713499668819</c:v>
                </c:pt>
                <c:pt idx="21" formatCode="General">
                  <c:v>3.3805459346001823</c:v>
                </c:pt>
                <c:pt idx="22" formatCode="General">
                  <c:v>0</c:v>
                </c:pt>
                <c:pt idx="23" formatCode="General">
                  <c:v>1.3438916212688623</c:v>
                </c:pt>
                <c:pt idx="24" formatCode="General">
                  <c:v>4.29589514400379</c:v>
                </c:pt>
                <c:pt idx="25" formatCode="General">
                  <c:v>1.123915976846753</c:v>
                </c:pt>
                <c:pt idx="26" formatCode="General">
                  <c:v>1.420857825495371</c:v>
                </c:pt>
                <c:pt idx="27" formatCode="General">
                  <c:v>1.2108818410995776</c:v>
                </c:pt>
                <c:pt idx="28" formatCode="General">
                  <c:v>1.2803309778075085</c:v>
                </c:pt>
                <c:pt idx="29" formatCode="General">
                  <c:v>5.7778029576015459</c:v>
                </c:pt>
                <c:pt idx="30" formatCode="General">
                  <c:v>121.56216863452445</c:v>
                </c:pt>
                <c:pt idx="31" formatCode="General">
                  <c:v>3.2759764693760527</c:v>
                </c:pt>
                <c:pt idx="32" formatCode="General">
                  <c:v>3.0289902628271861</c:v>
                </c:pt>
                <c:pt idx="33" formatCode="General">
                  <c:v>2.4049802744973379</c:v>
                </c:pt>
                <c:pt idx="34" formatCode="General">
                  <c:v>393.28800638238249</c:v>
                </c:pt>
                <c:pt idx="35" formatCode="General">
                  <c:v>106.36470417651429</c:v>
                </c:pt>
                <c:pt idx="36" formatCode="General">
                  <c:v>1.1622925120026828</c:v>
                </c:pt>
                <c:pt idx="37" formatCode="General">
                  <c:v>6.4574452497016992</c:v>
                </c:pt>
                <c:pt idx="38" formatCode="General">
                  <c:v>171.97828132930331</c:v>
                </c:pt>
                <c:pt idx="39" formatCode="General">
                  <c:v>18.036576473448608</c:v>
                </c:pt>
                <c:pt idx="40" formatCode="General">
                  <c:v>4.8374200473194735</c:v>
                </c:pt>
                <c:pt idx="41" formatCode="General">
                  <c:v>50.670855127065103</c:v>
                </c:pt>
                <c:pt idx="42" formatCode="General">
                  <c:v>2.9687018128413722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EE-4E25-8EF3-ED6B9E350523}"/>
            </c:ext>
          </c:extLst>
        </c:ser>
        <c:ser>
          <c:idx val="1"/>
          <c:order val="1"/>
          <c:tx>
            <c:v>qPCR Spore Quantity</c:v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'14 qLAMP qPCR Summary'!$E$3:$E$45</c:f>
              <c:numCache>
                <c:formatCode>m/d/yyyy</c:formatCode>
                <c:ptCount val="43"/>
                <c:pt idx="0">
                  <c:v>41746</c:v>
                </c:pt>
                <c:pt idx="1">
                  <c:v>41750</c:v>
                </c:pt>
                <c:pt idx="2">
                  <c:v>41753</c:v>
                </c:pt>
                <c:pt idx="3">
                  <c:v>41757</c:v>
                </c:pt>
                <c:pt idx="4">
                  <c:v>41760</c:v>
                </c:pt>
                <c:pt idx="5">
                  <c:v>41764</c:v>
                </c:pt>
                <c:pt idx="6">
                  <c:v>41767</c:v>
                </c:pt>
                <c:pt idx="7">
                  <c:v>41771</c:v>
                </c:pt>
                <c:pt idx="8">
                  <c:v>41774</c:v>
                </c:pt>
                <c:pt idx="9">
                  <c:v>41778</c:v>
                </c:pt>
                <c:pt idx="10">
                  <c:v>41781</c:v>
                </c:pt>
                <c:pt idx="11">
                  <c:v>41785</c:v>
                </c:pt>
                <c:pt idx="12">
                  <c:v>41788</c:v>
                </c:pt>
                <c:pt idx="13">
                  <c:v>41792</c:v>
                </c:pt>
                <c:pt idx="14">
                  <c:v>41796</c:v>
                </c:pt>
                <c:pt idx="15">
                  <c:v>41799</c:v>
                </c:pt>
                <c:pt idx="16">
                  <c:v>41802</c:v>
                </c:pt>
                <c:pt idx="17">
                  <c:v>41807</c:v>
                </c:pt>
                <c:pt idx="18">
                  <c:v>41809</c:v>
                </c:pt>
                <c:pt idx="19">
                  <c:v>41813</c:v>
                </c:pt>
                <c:pt idx="20">
                  <c:v>41816</c:v>
                </c:pt>
                <c:pt idx="21">
                  <c:v>41820</c:v>
                </c:pt>
                <c:pt idx="22">
                  <c:v>41823</c:v>
                </c:pt>
                <c:pt idx="23">
                  <c:v>41827</c:v>
                </c:pt>
                <c:pt idx="24">
                  <c:v>41830</c:v>
                </c:pt>
                <c:pt idx="25">
                  <c:v>41834</c:v>
                </c:pt>
                <c:pt idx="26">
                  <c:v>41837</c:v>
                </c:pt>
                <c:pt idx="27">
                  <c:v>41841</c:v>
                </c:pt>
                <c:pt idx="28">
                  <c:v>41844</c:v>
                </c:pt>
                <c:pt idx="29">
                  <c:v>41849</c:v>
                </c:pt>
                <c:pt idx="30">
                  <c:v>41851</c:v>
                </c:pt>
                <c:pt idx="31">
                  <c:v>41855</c:v>
                </c:pt>
                <c:pt idx="32">
                  <c:v>41858</c:v>
                </c:pt>
                <c:pt idx="33">
                  <c:v>41862</c:v>
                </c:pt>
                <c:pt idx="34">
                  <c:v>41865</c:v>
                </c:pt>
                <c:pt idx="35">
                  <c:v>41869</c:v>
                </c:pt>
                <c:pt idx="36">
                  <c:v>41873</c:v>
                </c:pt>
                <c:pt idx="37">
                  <c:v>41877</c:v>
                </c:pt>
                <c:pt idx="38">
                  <c:v>41879</c:v>
                </c:pt>
                <c:pt idx="39">
                  <c:v>41890</c:v>
                </c:pt>
                <c:pt idx="40">
                  <c:v>41894</c:v>
                </c:pt>
                <c:pt idx="41">
                  <c:v>41897</c:v>
                </c:pt>
                <c:pt idx="42">
                  <c:v>41900</c:v>
                </c:pt>
              </c:numCache>
            </c:numRef>
          </c:cat>
          <c:val>
            <c:numRef>
              <c:f>'14 qLAMP qPCR Summary'!$G$3:$G$45</c:f>
              <c:numCache>
                <c:formatCode>0.00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1.8992999108162443</c:v>
                </c:pt>
                <c:pt idx="8">
                  <c:v>3.7767744245566344</c:v>
                </c:pt>
                <c:pt idx="9">
                  <c:v>4.5320451457931323</c:v>
                </c:pt>
                <c:pt idx="10">
                  <c:v>10.595952888863074</c:v>
                </c:pt>
                <c:pt idx="11">
                  <c:v>1.6251523641000039</c:v>
                </c:pt>
                <c:pt idx="12">
                  <c:v>1.7403658887222591</c:v>
                </c:pt>
                <c:pt idx="13">
                  <c:v>14.820989690054365</c:v>
                </c:pt>
                <c:pt idx="14">
                  <c:v>29.237720239816589</c:v>
                </c:pt>
                <c:pt idx="15">
                  <c:v>22.996605130750982</c:v>
                </c:pt>
                <c:pt idx="16">
                  <c:v>29.511186163610166</c:v>
                </c:pt>
                <c:pt idx="17">
                  <c:v>36.212734530912485</c:v>
                </c:pt>
                <c:pt idx="18">
                  <c:v>36.649707496163415</c:v>
                </c:pt>
                <c:pt idx="19">
                  <c:v>61.338945280582983</c:v>
                </c:pt>
                <c:pt idx="20">
                  <c:v>8.8783361726204006</c:v>
                </c:pt>
                <c:pt idx="21">
                  <c:v>155.30073546968708</c:v>
                </c:pt>
                <c:pt idx="22">
                  <c:v>92.931840209635254</c:v>
                </c:pt>
                <c:pt idx="23">
                  <c:v>169.10278598310524</c:v>
                </c:pt>
                <c:pt idx="24">
                  <c:v>196.47214212540607</c:v>
                </c:pt>
                <c:pt idx="25">
                  <c:v>97.095833999232156</c:v>
                </c:pt>
                <c:pt idx="26">
                  <c:v>28.489087325718891</c:v>
                </c:pt>
                <c:pt idx="27">
                  <c:v>132.7027620898167</c:v>
                </c:pt>
                <c:pt idx="28">
                  <c:v>62.34120563552851</c:v>
                </c:pt>
                <c:pt idx="29">
                  <c:v>30.010323606421547</c:v>
                </c:pt>
                <c:pt idx="30">
                  <c:v>193.38550510851613</c:v>
                </c:pt>
                <c:pt idx="31">
                  <c:v>5.0646644846583868</c:v>
                </c:pt>
                <c:pt idx="32">
                  <c:v>72.372715283527867</c:v>
                </c:pt>
                <c:pt idx="33">
                  <c:v>224.6640310474358</c:v>
                </c:pt>
                <c:pt idx="34">
                  <c:v>117.5533672497823</c:v>
                </c:pt>
                <c:pt idx="35">
                  <c:v>203.82477141699752</c:v>
                </c:pt>
                <c:pt idx="36">
                  <c:v>612.09886553532522</c:v>
                </c:pt>
                <c:pt idx="37">
                  <c:v>1519.6622051823865</c:v>
                </c:pt>
                <c:pt idx="38">
                  <c:v>171.29253662020849</c:v>
                </c:pt>
                <c:pt idx="39">
                  <c:v>537.8284817522798</c:v>
                </c:pt>
                <c:pt idx="40">
                  <c:v>322.5385018618278</c:v>
                </c:pt>
                <c:pt idx="41">
                  <c:v>165.72000789352725</c:v>
                </c:pt>
                <c:pt idx="42">
                  <c:v>1332.2190129169985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EE-4E25-8EF3-ED6B9E35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98176"/>
        <c:axId val="123705600"/>
      </c:lineChart>
      <c:dateAx>
        <c:axId val="12369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Collected</a:t>
                </a:r>
              </a:p>
            </c:rich>
          </c:tx>
          <c:overlay val="0"/>
        </c:title>
        <c:numFmt formatCode="m/d;@" sourceLinked="0"/>
        <c:majorTickMark val="none"/>
        <c:minorTickMark val="none"/>
        <c:tickLblPos val="nextTo"/>
        <c:crossAx val="123705600"/>
        <c:crosses val="autoZero"/>
        <c:auto val="1"/>
        <c:lblOffset val="100"/>
        <c:baseTimeUnit val="days"/>
      </c:dateAx>
      <c:valAx>
        <c:axId val="123705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Number of E. necator Conidia Collected</a:t>
                </a:r>
                <a:endParaRPr lang="en-US" sz="1200">
                  <a:effectLst/>
                </a:endParaRP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2369817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3756606294859908"/>
          <c:y val="0.20890598329800514"/>
          <c:w val="0.27112329864239609"/>
          <c:h val="0.136797433138261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680</xdr:colOff>
      <xdr:row>7</xdr:row>
      <xdr:rowOff>142192</xdr:rowOff>
    </xdr:from>
    <xdr:to>
      <xdr:col>11</xdr:col>
      <xdr:colOff>305480</xdr:colOff>
      <xdr:row>22</xdr:row>
      <xdr:rowOff>170088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9</xdr:row>
      <xdr:rowOff>147637</xdr:rowOff>
    </xdr:from>
    <xdr:to>
      <xdr:col>9</xdr:col>
      <xdr:colOff>352425</xdr:colOff>
      <xdr:row>24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C2CFC2-DFCC-42A0-92FA-82534D2331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2</xdr:row>
      <xdr:rowOff>71437</xdr:rowOff>
    </xdr:from>
    <xdr:to>
      <xdr:col>18</xdr:col>
      <xdr:colOff>152400</xdr:colOff>
      <xdr:row>27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447675</xdr:colOff>
      <xdr:row>28</xdr:row>
      <xdr:rowOff>109536</xdr:rowOff>
    </xdr:from>
    <xdr:to>
      <xdr:col>18</xdr:col>
      <xdr:colOff>581025</xdr:colOff>
      <xdr:row>51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0</xdr:rowOff>
    </xdr:from>
    <xdr:to>
      <xdr:col>17</xdr:col>
      <xdr:colOff>247650</xdr:colOff>
      <xdr:row>19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304800</xdr:colOff>
      <xdr:row>20</xdr:row>
      <xdr:rowOff>109536</xdr:rowOff>
    </xdr:from>
    <xdr:to>
      <xdr:col>17</xdr:col>
      <xdr:colOff>400050</xdr:colOff>
      <xdr:row>38</xdr:row>
      <xdr:rowOff>38099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28"/>
  <sheetViews>
    <sheetView tabSelected="1" zoomScaleNormal="100" workbookViewId="0">
      <selection activeCell="D13" sqref="A1:XFD1048576"/>
    </sheetView>
  </sheetViews>
  <sheetFormatPr defaultRowHeight="14.25" x14ac:dyDescent="0.2"/>
  <cols>
    <col min="1" max="16384" width="9.140625" style="6"/>
  </cols>
  <sheetData>
    <row r="1" spans="1:18" ht="15" thickBot="1" x14ac:dyDescent="0.25">
      <c r="A1" s="6" t="s">
        <v>49</v>
      </c>
    </row>
    <row r="2" spans="1:18" ht="15" thickBot="1" x14ac:dyDescent="0.25">
      <c r="A2" s="10" t="s">
        <v>11</v>
      </c>
      <c r="B2" s="11" t="s">
        <v>5</v>
      </c>
      <c r="C2" s="12" t="s">
        <v>9</v>
      </c>
      <c r="D2" s="10" t="s">
        <v>12</v>
      </c>
      <c r="E2" s="11" t="s">
        <v>5</v>
      </c>
      <c r="F2" s="12" t="s">
        <v>9</v>
      </c>
      <c r="G2" s="13" t="s">
        <v>13</v>
      </c>
      <c r="H2" s="11" t="s">
        <v>5</v>
      </c>
      <c r="I2" s="12" t="s">
        <v>9</v>
      </c>
      <c r="J2" s="10" t="s">
        <v>14</v>
      </c>
      <c r="K2" s="11" t="s">
        <v>5</v>
      </c>
      <c r="L2" s="12" t="s">
        <v>9</v>
      </c>
      <c r="M2" s="10" t="s">
        <v>38</v>
      </c>
      <c r="N2" s="11" t="s">
        <v>5</v>
      </c>
      <c r="O2" s="12" t="s">
        <v>9</v>
      </c>
      <c r="P2" s="10" t="s">
        <v>39</v>
      </c>
      <c r="Q2" s="11" t="s">
        <v>5</v>
      </c>
      <c r="R2" s="12" t="s">
        <v>9</v>
      </c>
    </row>
    <row r="3" spans="1:18" x14ac:dyDescent="0.2">
      <c r="A3" s="14" t="s">
        <v>15</v>
      </c>
      <c r="B3" s="15">
        <v>20.5</v>
      </c>
      <c r="C3" s="16" t="s">
        <v>4</v>
      </c>
      <c r="D3" s="14" t="s">
        <v>15</v>
      </c>
      <c r="E3" s="15">
        <v>14.235417366027832</v>
      </c>
      <c r="F3" s="16">
        <v>1.6886261701583862</v>
      </c>
      <c r="G3" s="14" t="s">
        <v>15</v>
      </c>
      <c r="H3" s="6">
        <v>12.362130165100098</v>
      </c>
      <c r="I3" s="16" t="s">
        <v>4</v>
      </c>
      <c r="J3" s="14" t="s">
        <v>15</v>
      </c>
      <c r="K3" s="17">
        <v>11.609368324279785</v>
      </c>
      <c r="L3" s="18">
        <v>0.24546581506729126</v>
      </c>
      <c r="M3" s="14" t="s">
        <v>15</v>
      </c>
      <c r="N3" s="15">
        <v>12.054584503173828</v>
      </c>
      <c r="O3" s="16">
        <v>0.52464693784713745</v>
      </c>
      <c r="P3" s="14" t="s">
        <v>15</v>
      </c>
      <c r="Q3" s="15"/>
      <c r="R3" s="16"/>
    </row>
    <row r="4" spans="1:18" x14ac:dyDescent="0.2">
      <c r="A4" s="19" t="s">
        <v>16</v>
      </c>
      <c r="B4" s="20">
        <v>13.373622894287109</v>
      </c>
      <c r="C4" s="21">
        <v>1.144789457321167</v>
      </c>
      <c r="D4" s="19" t="s">
        <v>16</v>
      </c>
      <c r="E4" s="20">
        <v>11.264573097229004</v>
      </c>
      <c r="F4" s="21">
        <v>7.5295276939868927E-2</v>
      </c>
      <c r="G4" s="19" t="s">
        <v>16</v>
      </c>
      <c r="H4" s="20">
        <v>11.380518913269043</v>
      </c>
      <c r="I4" s="21">
        <v>0.1163741871714592</v>
      </c>
      <c r="J4" s="19" t="s">
        <v>16</v>
      </c>
      <c r="K4" s="7"/>
      <c r="L4" s="8"/>
      <c r="M4" s="19" t="s">
        <v>16</v>
      </c>
      <c r="N4" s="20">
        <v>10.685164451599121</v>
      </c>
      <c r="O4" s="21">
        <v>0.40150436758995056</v>
      </c>
      <c r="P4" s="19" t="s">
        <v>16</v>
      </c>
      <c r="Q4" s="20">
        <v>10.965054512023926</v>
      </c>
      <c r="R4" s="21">
        <v>0.62111759185791016</v>
      </c>
    </row>
    <row r="5" spans="1:18" x14ac:dyDescent="0.2">
      <c r="A5" s="19" t="s">
        <v>17</v>
      </c>
      <c r="B5" s="20">
        <v>9.1139869689941406</v>
      </c>
      <c r="C5" s="21">
        <v>0.45648476481437683</v>
      </c>
      <c r="D5" s="19" t="s">
        <v>17</v>
      </c>
      <c r="E5" s="20">
        <v>9.0995826721191406</v>
      </c>
      <c r="F5" s="21">
        <v>0.2553439736366272</v>
      </c>
      <c r="G5" s="19" t="s">
        <v>17</v>
      </c>
      <c r="H5" s="20">
        <v>9.0883398056030273</v>
      </c>
      <c r="I5" s="21">
        <v>0.20964699983596802</v>
      </c>
      <c r="J5" s="19" t="s">
        <v>17</v>
      </c>
      <c r="K5" s="19">
        <v>9.234349250793457</v>
      </c>
      <c r="L5" s="21">
        <v>3.7784289568662643E-2</v>
      </c>
      <c r="M5" s="19" t="s">
        <v>17</v>
      </c>
      <c r="N5" s="20">
        <v>8.65692138671875</v>
      </c>
      <c r="O5" s="21">
        <v>0.1641334593296051</v>
      </c>
      <c r="P5" s="19" t="s">
        <v>17</v>
      </c>
      <c r="Q5" s="20">
        <v>8.3845434188842773</v>
      </c>
      <c r="R5" s="21">
        <v>0.141707643866539</v>
      </c>
    </row>
    <row r="6" spans="1:18" x14ac:dyDescent="0.2">
      <c r="A6" s="19" t="s">
        <v>18</v>
      </c>
      <c r="B6" s="20">
        <v>7.7953505516052246</v>
      </c>
      <c r="C6" s="21">
        <v>0.31482839584350586</v>
      </c>
      <c r="D6" s="19" t="s">
        <v>18</v>
      </c>
      <c r="E6" s="20">
        <v>7.8545699119567871</v>
      </c>
      <c r="F6" s="21">
        <v>0.11596650630235672</v>
      </c>
      <c r="G6" s="19" t="s">
        <v>18</v>
      </c>
      <c r="H6" s="20">
        <v>8.6174917221069336</v>
      </c>
      <c r="I6" s="21">
        <v>0.24098631739616394</v>
      </c>
      <c r="J6" s="19" t="s">
        <v>18</v>
      </c>
      <c r="K6" s="19">
        <v>7.7201194763183594</v>
      </c>
      <c r="L6" s="21">
        <v>4.6673424541950226E-2</v>
      </c>
      <c r="M6" s="19" t="s">
        <v>18</v>
      </c>
      <c r="N6" s="20">
        <v>7.2361483573913574</v>
      </c>
      <c r="O6" s="21">
        <v>0.31372904777526855</v>
      </c>
      <c r="P6" s="19" t="s">
        <v>18</v>
      </c>
      <c r="Q6" s="20">
        <v>7.5957789421081543</v>
      </c>
      <c r="R6" s="21">
        <v>0.36188614368438721</v>
      </c>
    </row>
    <row r="7" spans="1:18" ht="15" thickBot="1" x14ac:dyDescent="0.25">
      <c r="A7" s="22" t="s">
        <v>19</v>
      </c>
      <c r="B7" s="23">
        <v>6.8122329711914063</v>
      </c>
      <c r="C7" s="24">
        <v>4.1792143136262894E-2</v>
      </c>
      <c r="D7" s="22" t="s">
        <v>19</v>
      </c>
      <c r="E7" s="23">
        <v>7.2441673278808594</v>
      </c>
      <c r="F7" s="24">
        <v>0.20981495082378387</v>
      </c>
      <c r="G7" s="22" t="s">
        <v>19</v>
      </c>
      <c r="H7" s="23">
        <v>7.7358055114746094</v>
      </c>
      <c r="I7" s="24">
        <v>9.3747429549694061E-2</v>
      </c>
      <c r="J7" s="22" t="s">
        <v>19</v>
      </c>
      <c r="K7" s="22">
        <v>7.2563347816467285</v>
      </c>
      <c r="L7" s="24">
        <v>0.23942370712757111</v>
      </c>
      <c r="M7" s="22" t="s">
        <v>19</v>
      </c>
      <c r="N7" s="23">
        <v>6.5896415710449219</v>
      </c>
      <c r="O7" s="24">
        <v>0.34270110726356506</v>
      </c>
      <c r="P7" s="22" t="s">
        <v>19</v>
      </c>
      <c r="Q7" s="23">
        <v>6.6970334053039551</v>
      </c>
      <c r="R7" s="24">
        <v>0.17349570989608765</v>
      </c>
    </row>
    <row r="10" spans="1:18" x14ac:dyDescent="0.2">
      <c r="A10" s="25" t="s">
        <v>8</v>
      </c>
      <c r="B10" s="6" t="s">
        <v>5</v>
      </c>
    </row>
    <row r="11" spans="1:18" x14ac:dyDescent="0.2">
      <c r="A11" s="26">
        <v>0.3</v>
      </c>
      <c r="B11" s="6">
        <f>AVERAGE(B3,E3,H3,K3,N3)</f>
        <v>14.152300071716308</v>
      </c>
      <c r="C11" s="6">
        <f>STDEV(B3,E3,H3,K3,N3)</f>
        <v>3.686862610585278</v>
      </c>
    </row>
    <row r="12" spans="1:18" x14ac:dyDescent="0.2">
      <c r="A12" s="26">
        <v>1</v>
      </c>
      <c r="B12" s="6">
        <f>AVERAGE(B4,E4,H4,K4,N4,Q4)</f>
        <v>11.533786773681641</v>
      </c>
      <c r="C12" s="6">
        <f>STDEV(B4,E4,H4,K4,N4)</f>
        <v>1.1719299951338582</v>
      </c>
    </row>
    <row r="13" spans="1:18" x14ac:dyDescent="0.2">
      <c r="A13" s="26">
        <v>2</v>
      </c>
      <c r="B13" s="6">
        <f>AVERAGE(B5,E5,H5,K5,N5,Q5)</f>
        <v>8.9296205838521328</v>
      </c>
      <c r="C13" s="6">
        <f>STDEV(B5,E5,H5,K5,N5)</f>
        <v>0.22128740146626791</v>
      </c>
    </row>
    <row r="14" spans="1:18" x14ac:dyDescent="0.2">
      <c r="A14" s="26">
        <v>3</v>
      </c>
      <c r="B14" s="6">
        <f>AVERAGE(B6,E6,H6,K6,N6,Q6)</f>
        <v>7.8032431602478027</v>
      </c>
      <c r="C14" s="6">
        <f>STDEV(B6,E6,H6,K6,N6)</f>
        <v>0.49638574493456622</v>
      </c>
    </row>
    <row r="15" spans="1:18" x14ac:dyDescent="0.2">
      <c r="A15" s="26">
        <v>4</v>
      </c>
      <c r="B15" s="6">
        <f>AVERAGE(B7,E7,H7,K7,N7,Q7)</f>
        <v>7.055869261423747</v>
      </c>
      <c r="C15" s="6">
        <f>STDEV(B7,E7,H7,K7,N7)</f>
        <v>0.44410870224239385</v>
      </c>
    </row>
    <row r="28" spans="5:5" ht="15" x14ac:dyDescent="0.25">
      <c r="E28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2D9F2-D07C-4C2C-9106-17DCCB26C8BF}">
  <dimension ref="A1:L20"/>
  <sheetViews>
    <sheetView topLeftCell="A7" workbookViewId="0">
      <selection activeCell="D24" sqref="A1:XFD1048576"/>
    </sheetView>
  </sheetViews>
  <sheetFormatPr defaultRowHeight="14.25" x14ac:dyDescent="0.2"/>
  <cols>
    <col min="1" max="16384" width="9.140625" style="6"/>
  </cols>
  <sheetData>
    <row r="1" spans="1:12" x14ac:dyDescent="0.2">
      <c r="A1" s="6" t="s">
        <v>46</v>
      </c>
    </row>
    <row r="2" spans="1:12" x14ac:dyDescent="0.2">
      <c r="A2" s="27"/>
      <c r="B2" s="27" t="s">
        <v>11</v>
      </c>
      <c r="C2" s="27" t="s">
        <v>12</v>
      </c>
      <c r="D2" s="27" t="s">
        <v>13</v>
      </c>
      <c r="E2" s="27" t="s">
        <v>14</v>
      </c>
      <c r="F2" s="27" t="s">
        <v>38</v>
      </c>
      <c r="G2" s="27" t="s">
        <v>39</v>
      </c>
      <c r="H2" s="27" t="s">
        <v>40</v>
      </c>
      <c r="I2" s="27" t="s">
        <v>41</v>
      </c>
      <c r="J2" s="27" t="s">
        <v>42</v>
      </c>
      <c r="K2" s="28" t="s">
        <v>43</v>
      </c>
      <c r="L2" s="27" t="s">
        <v>44</v>
      </c>
    </row>
    <row r="3" spans="1:12" x14ac:dyDescent="0.2">
      <c r="A3" s="20" t="s">
        <v>45</v>
      </c>
      <c r="B3" s="27"/>
      <c r="C3" s="27"/>
      <c r="D3" s="27"/>
      <c r="E3" s="27"/>
      <c r="F3" s="27"/>
      <c r="G3" s="27"/>
      <c r="H3" s="27"/>
      <c r="I3" s="27"/>
      <c r="J3" s="27"/>
      <c r="K3" s="29"/>
      <c r="L3" s="27">
        <f>0/10</f>
        <v>0</v>
      </c>
    </row>
    <row r="4" spans="1:12" x14ac:dyDescent="0.2">
      <c r="A4" s="20" t="s">
        <v>15</v>
      </c>
      <c r="B4" s="30">
        <v>20.5</v>
      </c>
      <c r="C4" s="30">
        <v>14.24</v>
      </c>
      <c r="D4" s="31">
        <v>12.36</v>
      </c>
      <c r="E4" s="30">
        <v>12.05</v>
      </c>
      <c r="F4" s="30"/>
      <c r="G4" s="30">
        <v>12.36</v>
      </c>
      <c r="H4" s="30">
        <v>11.61</v>
      </c>
      <c r="I4" s="30">
        <v>12.05</v>
      </c>
      <c r="J4" s="30"/>
      <c r="K4" s="32">
        <v>12.69</v>
      </c>
      <c r="L4" s="27">
        <f>8/10</f>
        <v>0.8</v>
      </c>
    </row>
    <row r="5" spans="1:12" x14ac:dyDescent="0.2">
      <c r="A5" s="20" t="s">
        <v>16</v>
      </c>
      <c r="B5" s="30">
        <v>13.37</v>
      </c>
      <c r="C5" s="30">
        <v>11.26</v>
      </c>
      <c r="D5" s="30">
        <v>11.38</v>
      </c>
      <c r="E5" s="30">
        <v>10.69</v>
      </c>
      <c r="F5" s="30">
        <v>10.97</v>
      </c>
      <c r="G5" s="30">
        <v>11.38</v>
      </c>
      <c r="H5" s="30">
        <v>10.64</v>
      </c>
      <c r="I5" s="30">
        <v>10.69</v>
      </c>
      <c r="J5" s="30">
        <v>10.97</v>
      </c>
      <c r="K5" s="32">
        <v>10.69</v>
      </c>
      <c r="L5" s="27">
        <f>10/10</f>
        <v>1</v>
      </c>
    </row>
    <row r="6" spans="1:12" x14ac:dyDescent="0.2">
      <c r="A6" s="20" t="s">
        <v>17</v>
      </c>
      <c r="B6" s="30">
        <v>9.11</v>
      </c>
      <c r="C6" s="30">
        <v>9.1</v>
      </c>
      <c r="D6" s="30">
        <v>9.09</v>
      </c>
      <c r="E6" s="30">
        <v>8.66</v>
      </c>
      <c r="F6" s="30">
        <v>8.3800000000000008</v>
      </c>
      <c r="G6" s="30">
        <v>9.09</v>
      </c>
      <c r="H6" s="30">
        <v>9.23</v>
      </c>
      <c r="I6" s="30">
        <v>8.66</v>
      </c>
      <c r="J6" s="30">
        <v>8.3800000000000008</v>
      </c>
      <c r="K6" s="32">
        <v>8.25</v>
      </c>
      <c r="L6" s="27">
        <f>10/10</f>
        <v>1</v>
      </c>
    </row>
    <row r="7" spans="1:12" x14ac:dyDescent="0.2">
      <c r="A7" s="20" t="s">
        <v>18</v>
      </c>
      <c r="B7" s="30">
        <v>7.8</v>
      </c>
      <c r="C7" s="30">
        <v>7.85</v>
      </c>
      <c r="D7" s="30">
        <v>8.6199999999999992</v>
      </c>
      <c r="E7" s="30">
        <v>7.24</v>
      </c>
      <c r="F7" s="30">
        <v>7.6</v>
      </c>
      <c r="G7" s="30">
        <v>8.6199999999999992</v>
      </c>
      <c r="H7" s="30">
        <v>7.72</v>
      </c>
      <c r="I7" s="30">
        <v>7.24</v>
      </c>
      <c r="J7" s="30">
        <v>7.6</v>
      </c>
      <c r="K7" s="32">
        <v>7.03</v>
      </c>
      <c r="L7" s="27">
        <f>10/10</f>
        <v>1</v>
      </c>
    </row>
    <row r="8" spans="1:12" x14ac:dyDescent="0.2">
      <c r="A8" s="20" t="s">
        <v>19</v>
      </c>
      <c r="B8" s="30">
        <v>6.81</v>
      </c>
      <c r="C8" s="30">
        <v>7.24</v>
      </c>
      <c r="D8" s="30">
        <v>7.74</v>
      </c>
      <c r="E8" s="30">
        <v>6.59</v>
      </c>
      <c r="F8" s="30">
        <v>6.7</v>
      </c>
      <c r="G8" s="30">
        <v>7.74</v>
      </c>
      <c r="H8" s="30">
        <v>7.26</v>
      </c>
      <c r="I8" s="30">
        <v>6.59</v>
      </c>
      <c r="J8" s="30">
        <v>6.7</v>
      </c>
      <c r="K8" s="32">
        <v>7</v>
      </c>
      <c r="L8" s="27">
        <f>10/10</f>
        <v>1</v>
      </c>
    </row>
    <row r="9" spans="1:12" x14ac:dyDescent="0.2">
      <c r="E9" s="26"/>
      <c r="F9" s="26"/>
      <c r="G9" s="26"/>
      <c r="H9" s="26"/>
      <c r="I9" s="26"/>
    </row>
    <row r="10" spans="1:12" x14ac:dyDescent="0.2">
      <c r="E10" s="26"/>
      <c r="F10" s="26"/>
      <c r="G10" s="26"/>
      <c r="H10" s="26"/>
    </row>
    <row r="13" spans="1:12" x14ac:dyDescent="0.2">
      <c r="A13" s="6" t="s">
        <v>10</v>
      </c>
    </row>
    <row r="14" spans="1:12" x14ac:dyDescent="0.2">
      <c r="A14" s="27" t="s">
        <v>47</v>
      </c>
      <c r="B14" s="27" t="s">
        <v>48</v>
      </c>
    </row>
    <row r="15" spans="1:12" x14ac:dyDescent="0.2">
      <c r="A15" s="27">
        <v>0</v>
      </c>
      <c r="B15" s="27">
        <v>0</v>
      </c>
    </row>
    <row r="16" spans="1:12" x14ac:dyDescent="0.2">
      <c r="A16" s="20">
        <v>0.3</v>
      </c>
      <c r="B16" s="27">
        <v>0.8</v>
      </c>
    </row>
    <row r="17" spans="1:2" x14ac:dyDescent="0.2">
      <c r="A17" s="20">
        <v>1</v>
      </c>
      <c r="B17" s="27">
        <v>1</v>
      </c>
    </row>
    <row r="18" spans="1:2" x14ac:dyDescent="0.2">
      <c r="A18" s="20">
        <v>2</v>
      </c>
      <c r="B18" s="27">
        <v>1</v>
      </c>
    </row>
    <row r="19" spans="1:2" x14ac:dyDescent="0.2">
      <c r="A19" s="20">
        <v>3</v>
      </c>
      <c r="B19" s="27">
        <v>1</v>
      </c>
    </row>
    <row r="20" spans="1:2" x14ac:dyDescent="0.2">
      <c r="A20" s="20">
        <v>4</v>
      </c>
      <c r="B20" s="27">
        <v>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1"/>
  <sheetViews>
    <sheetView topLeftCell="K1" workbookViewId="0">
      <selection activeCell="T14" sqref="A1:XFD1048576"/>
    </sheetView>
  </sheetViews>
  <sheetFormatPr defaultRowHeight="14.25" x14ac:dyDescent="0.2"/>
  <cols>
    <col min="1" max="1" width="10.140625" style="26" bestFit="1" customWidth="1"/>
    <col min="2" max="2" width="12.140625" style="26" bestFit="1" customWidth="1"/>
    <col min="3" max="3" width="9.28515625" style="26" bestFit="1" customWidth="1"/>
    <col min="4" max="4" width="9.140625" style="26"/>
    <col min="5" max="5" width="10.7109375" style="26" customWidth="1"/>
    <col min="6" max="7" width="9.28515625" style="26" bestFit="1" customWidth="1"/>
    <col min="8" max="16384" width="9.140625" style="26"/>
  </cols>
  <sheetData>
    <row r="1" spans="1:9" x14ac:dyDescent="0.2">
      <c r="A1" s="26" t="s">
        <v>22</v>
      </c>
      <c r="E1" s="26" t="s">
        <v>23</v>
      </c>
    </row>
    <row r="2" spans="1:9" x14ac:dyDescent="0.2">
      <c r="A2" s="26" t="s">
        <v>0</v>
      </c>
      <c r="B2" s="26" t="s">
        <v>21</v>
      </c>
      <c r="C2" s="26" t="s">
        <v>20</v>
      </c>
      <c r="E2" s="33" t="s">
        <v>0</v>
      </c>
      <c r="F2" s="26" t="s">
        <v>21</v>
      </c>
      <c r="G2" s="26" t="s">
        <v>20</v>
      </c>
    </row>
    <row r="3" spans="1:9" ht="15" x14ac:dyDescent="0.25">
      <c r="A3" s="33">
        <v>41381</v>
      </c>
      <c r="B3" s="26">
        <v>0</v>
      </c>
      <c r="C3" s="34">
        <v>0</v>
      </c>
      <c r="E3" s="33">
        <v>41382</v>
      </c>
      <c r="F3" s="26">
        <v>0</v>
      </c>
      <c r="G3" s="34">
        <v>0</v>
      </c>
      <c r="H3" s="33"/>
      <c r="I3" s="35"/>
    </row>
    <row r="4" spans="1:9" x14ac:dyDescent="0.2">
      <c r="A4" s="33">
        <v>41382</v>
      </c>
      <c r="B4" s="26">
        <v>0</v>
      </c>
      <c r="C4" s="34">
        <v>0</v>
      </c>
      <c r="E4" s="33">
        <v>41386</v>
      </c>
      <c r="F4" s="26">
        <v>0</v>
      </c>
      <c r="G4" s="34">
        <v>0</v>
      </c>
      <c r="H4" s="33"/>
    </row>
    <row r="5" spans="1:9" x14ac:dyDescent="0.2">
      <c r="A5" s="33">
        <v>41383</v>
      </c>
      <c r="B5" s="26">
        <v>0</v>
      </c>
      <c r="C5" s="34">
        <v>0</v>
      </c>
      <c r="E5" s="33">
        <v>41389</v>
      </c>
      <c r="F5" s="26">
        <v>0</v>
      </c>
      <c r="G5" s="34">
        <v>0</v>
      </c>
      <c r="H5" s="33"/>
    </row>
    <row r="6" spans="1:9" x14ac:dyDescent="0.2">
      <c r="A6" s="33">
        <v>41384</v>
      </c>
      <c r="B6" s="26">
        <v>0</v>
      </c>
      <c r="C6" s="34">
        <v>0</v>
      </c>
      <c r="E6" s="33">
        <v>41393</v>
      </c>
      <c r="F6" s="26">
        <v>0</v>
      </c>
      <c r="G6" s="34">
        <v>0</v>
      </c>
      <c r="H6" s="33"/>
    </row>
    <row r="7" spans="1:9" x14ac:dyDescent="0.2">
      <c r="A7" s="33">
        <v>41385</v>
      </c>
      <c r="B7" s="26">
        <v>0</v>
      </c>
      <c r="C7" s="34">
        <v>0</v>
      </c>
      <c r="E7" s="33">
        <v>41396</v>
      </c>
      <c r="F7" s="26">
        <v>0</v>
      </c>
      <c r="G7" s="34">
        <v>0</v>
      </c>
      <c r="H7" s="33"/>
    </row>
    <row r="8" spans="1:9" x14ac:dyDescent="0.2">
      <c r="A8" s="33">
        <v>41386</v>
      </c>
      <c r="B8" s="26">
        <v>0</v>
      </c>
      <c r="C8" s="34">
        <v>0</v>
      </c>
      <c r="E8" s="33">
        <v>41400</v>
      </c>
      <c r="F8" s="26">
        <v>0</v>
      </c>
      <c r="G8" s="34">
        <v>0</v>
      </c>
      <c r="H8" s="33"/>
    </row>
    <row r="9" spans="1:9" x14ac:dyDescent="0.2">
      <c r="A9" s="33">
        <v>41387</v>
      </c>
      <c r="B9" s="26">
        <v>0</v>
      </c>
      <c r="C9" s="34">
        <v>0</v>
      </c>
      <c r="E9" s="33">
        <v>41403</v>
      </c>
      <c r="F9" s="26">
        <v>12.123257322681992</v>
      </c>
      <c r="G9" s="34">
        <v>2.3149191720243132</v>
      </c>
      <c r="H9" s="33"/>
    </row>
    <row r="10" spans="1:9" x14ac:dyDescent="0.2">
      <c r="A10" s="33">
        <v>41388</v>
      </c>
      <c r="B10" s="26">
        <v>0</v>
      </c>
      <c r="C10" s="34">
        <v>0</v>
      </c>
      <c r="E10" s="33">
        <v>41407</v>
      </c>
      <c r="F10" s="26">
        <v>0</v>
      </c>
      <c r="G10" s="34">
        <v>0.60834897258724452</v>
      </c>
      <c r="H10" s="33"/>
    </row>
    <row r="11" spans="1:9" x14ac:dyDescent="0.2">
      <c r="A11" s="33">
        <v>41389</v>
      </c>
      <c r="B11" s="26">
        <v>0</v>
      </c>
      <c r="C11" s="34">
        <v>0</v>
      </c>
      <c r="E11" s="33">
        <v>41410</v>
      </c>
      <c r="F11" s="26">
        <v>0.68607153195622561</v>
      </c>
      <c r="G11" s="34">
        <v>2.8018681627926694</v>
      </c>
      <c r="H11" s="33"/>
    </row>
    <row r="12" spans="1:9" x14ac:dyDescent="0.2">
      <c r="A12" s="33">
        <v>41390</v>
      </c>
      <c r="B12" s="26">
        <v>0</v>
      </c>
      <c r="C12" s="34">
        <v>0</v>
      </c>
      <c r="E12" s="33">
        <v>41414</v>
      </c>
      <c r="F12" s="26">
        <v>0</v>
      </c>
      <c r="G12" s="34">
        <v>35.722284552487316</v>
      </c>
      <c r="H12" s="33"/>
    </row>
    <row r="13" spans="1:9" x14ac:dyDescent="0.2">
      <c r="A13" s="33">
        <v>41391</v>
      </c>
      <c r="B13" s="26">
        <v>0</v>
      </c>
      <c r="C13" s="34">
        <v>0</v>
      </c>
      <c r="E13" s="33">
        <v>41417</v>
      </c>
      <c r="F13" s="26">
        <v>182.86848987297844</v>
      </c>
      <c r="G13" s="34">
        <v>6.8291984272983202</v>
      </c>
    </row>
    <row r="14" spans="1:9" x14ac:dyDescent="0.2">
      <c r="A14" s="33">
        <v>41392</v>
      </c>
      <c r="B14" s="26">
        <v>0</v>
      </c>
      <c r="C14" s="34">
        <v>0</v>
      </c>
      <c r="E14" s="33">
        <v>41421</v>
      </c>
      <c r="F14" s="26">
        <v>0</v>
      </c>
      <c r="G14" s="34">
        <v>15.619045088780183</v>
      </c>
      <c r="H14" s="33"/>
    </row>
    <row r="15" spans="1:9" x14ac:dyDescent="0.2">
      <c r="A15" s="33">
        <v>41393</v>
      </c>
      <c r="B15" s="26">
        <v>0</v>
      </c>
      <c r="C15" s="34">
        <v>0</v>
      </c>
      <c r="E15" s="33">
        <v>41424</v>
      </c>
      <c r="F15" s="26">
        <v>5.2322625064485582</v>
      </c>
      <c r="G15" s="34">
        <v>23.218533413795502</v>
      </c>
      <c r="H15" s="33"/>
    </row>
    <row r="16" spans="1:9" x14ac:dyDescent="0.2">
      <c r="A16" s="33">
        <v>41394</v>
      </c>
      <c r="B16" s="26">
        <v>0</v>
      </c>
      <c r="C16" s="34">
        <v>7.9388858161136527E-2</v>
      </c>
      <c r="E16" s="33">
        <v>41428</v>
      </c>
      <c r="F16" s="26">
        <v>0</v>
      </c>
      <c r="G16" s="34">
        <v>2.8279866903297686</v>
      </c>
      <c r="H16" s="33"/>
    </row>
    <row r="17" spans="1:8" x14ac:dyDescent="0.2">
      <c r="A17" s="33">
        <v>41395</v>
      </c>
      <c r="B17" s="26">
        <v>0.12726800109243511</v>
      </c>
      <c r="C17" s="34">
        <v>2.9859668689295025</v>
      </c>
      <c r="E17" s="33">
        <v>41431</v>
      </c>
      <c r="F17" s="26">
        <v>0</v>
      </c>
      <c r="G17" s="34">
        <v>6.4765677583149976</v>
      </c>
      <c r="H17" s="33"/>
    </row>
    <row r="18" spans="1:8" x14ac:dyDescent="0.2">
      <c r="A18" s="33">
        <v>41396</v>
      </c>
      <c r="B18" s="26">
        <v>0</v>
      </c>
      <c r="C18" s="34">
        <v>0</v>
      </c>
      <c r="E18" s="33">
        <v>41435</v>
      </c>
      <c r="F18" s="26">
        <v>5.6791721950726606</v>
      </c>
      <c r="G18" s="34">
        <v>7.2446390455506533</v>
      </c>
      <c r="H18" s="33"/>
    </row>
    <row r="19" spans="1:8" x14ac:dyDescent="0.2">
      <c r="A19" s="33">
        <v>41397</v>
      </c>
      <c r="B19" s="26">
        <v>0</v>
      </c>
      <c r="C19" s="34">
        <v>0</v>
      </c>
      <c r="E19" s="33">
        <v>41438</v>
      </c>
      <c r="F19" s="26">
        <v>0</v>
      </c>
      <c r="G19" s="34">
        <v>38.27495541949483</v>
      </c>
      <c r="H19" s="33"/>
    </row>
    <row r="20" spans="1:8" x14ac:dyDescent="0.2">
      <c r="A20" s="33">
        <v>41398</v>
      </c>
      <c r="C20" s="34"/>
      <c r="E20" s="33">
        <v>41442</v>
      </c>
      <c r="F20" s="26">
        <v>13.453052921999983</v>
      </c>
      <c r="G20" s="34">
        <v>23.350330594700605</v>
      </c>
      <c r="H20" s="33"/>
    </row>
    <row r="21" spans="1:8" x14ac:dyDescent="0.2">
      <c r="A21" s="33">
        <v>41399</v>
      </c>
      <c r="B21" s="26">
        <v>0</v>
      </c>
      <c r="C21" s="34">
        <v>0</v>
      </c>
      <c r="E21" s="33">
        <v>41445</v>
      </c>
      <c r="F21" s="26">
        <v>6.5575494161899917</v>
      </c>
      <c r="G21" s="34">
        <v>5.9833415377530095</v>
      </c>
      <c r="H21" s="33"/>
    </row>
    <row r="22" spans="1:8" x14ac:dyDescent="0.2">
      <c r="A22" s="33">
        <v>41400</v>
      </c>
      <c r="B22" s="26">
        <v>0</v>
      </c>
      <c r="E22" s="33">
        <v>41449</v>
      </c>
      <c r="F22" s="26">
        <v>11.408285499951658</v>
      </c>
      <c r="G22" s="34">
        <v>23.645905293166791</v>
      </c>
      <c r="H22" s="33"/>
    </row>
    <row r="23" spans="1:8" x14ac:dyDescent="0.2">
      <c r="A23" s="33">
        <v>41401</v>
      </c>
      <c r="B23" s="26">
        <v>0</v>
      </c>
      <c r="C23" s="34">
        <v>9.3876345094897378</v>
      </c>
      <c r="E23" s="33">
        <v>41452</v>
      </c>
      <c r="F23" s="26">
        <v>28.87783203180318</v>
      </c>
      <c r="G23" s="34">
        <v>9.9820206487684899</v>
      </c>
      <c r="H23" s="33"/>
    </row>
    <row r="24" spans="1:8" x14ac:dyDescent="0.2">
      <c r="A24" s="33">
        <v>41402</v>
      </c>
      <c r="B24" s="26">
        <v>0</v>
      </c>
      <c r="C24" s="34">
        <v>1.0786694354543938</v>
      </c>
      <c r="E24" s="33">
        <v>41456</v>
      </c>
      <c r="F24" s="26">
        <v>5.0422196189154862</v>
      </c>
      <c r="G24" s="34">
        <v>8.3214267070612991</v>
      </c>
      <c r="H24" s="33"/>
    </row>
    <row r="25" spans="1:8" x14ac:dyDescent="0.2">
      <c r="A25" s="33">
        <v>41403</v>
      </c>
      <c r="B25" s="26">
        <v>0</v>
      </c>
      <c r="C25" s="34">
        <v>1.1495441646988178</v>
      </c>
      <c r="E25" s="33">
        <v>41459</v>
      </c>
      <c r="F25" s="26">
        <v>9.8922432437277674</v>
      </c>
      <c r="G25" s="34">
        <v>22.423048156242608</v>
      </c>
      <c r="H25" s="33"/>
    </row>
    <row r="26" spans="1:8" x14ac:dyDescent="0.2">
      <c r="A26" s="33">
        <v>41404</v>
      </c>
      <c r="B26" s="26">
        <v>0</v>
      </c>
      <c r="C26" s="34">
        <v>3.1821619092377169</v>
      </c>
      <c r="E26" s="33">
        <v>41463</v>
      </c>
      <c r="F26" s="26">
        <v>5.5097617672630905</v>
      </c>
      <c r="G26" s="34">
        <v>55.762150822367559</v>
      </c>
      <c r="H26" s="33"/>
    </row>
    <row r="27" spans="1:8" x14ac:dyDescent="0.2">
      <c r="A27" s="33">
        <v>41405</v>
      </c>
      <c r="B27" s="26">
        <v>0</v>
      </c>
      <c r="C27" s="34">
        <v>2.8018681627926694</v>
      </c>
      <c r="E27" s="33">
        <v>41466</v>
      </c>
      <c r="F27" s="26">
        <v>19.210011922897209</v>
      </c>
      <c r="G27" s="34">
        <v>76.120152619936363</v>
      </c>
      <c r="H27" s="33"/>
    </row>
    <row r="28" spans="1:8" x14ac:dyDescent="0.2">
      <c r="A28" s="33">
        <v>41406</v>
      </c>
      <c r="B28" s="26">
        <v>0</v>
      </c>
      <c r="C28" s="34">
        <v>0</v>
      </c>
      <c r="E28" s="33">
        <v>41470</v>
      </c>
      <c r="F28" s="26">
        <v>14.572989174597229</v>
      </c>
      <c r="G28" s="34">
        <v>34.499571215172871</v>
      </c>
      <c r="H28" s="33"/>
    </row>
    <row r="29" spans="1:8" x14ac:dyDescent="0.2">
      <c r="A29" s="33">
        <v>41407</v>
      </c>
      <c r="B29" s="26">
        <v>0</v>
      </c>
      <c r="C29" s="34">
        <v>0</v>
      </c>
      <c r="E29" s="33">
        <v>41473</v>
      </c>
      <c r="F29" s="26">
        <v>15.423351863508577</v>
      </c>
      <c r="G29" s="34">
        <v>118.16110078606692</v>
      </c>
      <c r="H29" s="33"/>
    </row>
    <row r="30" spans="1:8" x14ac:dyDescent="0.2">
      <c r="A30" s="33">
        <v>41408</v>
      </c>
      <c r="B30" s="26">
        <v>0</v>
      </c>
      <c r="C30" s="34">
        <v>3.1821619092377169</v>
      </c>
      <c r="E30" s="33">
        <v>41477</v>
      </c>
      <c r="F30" s="26">
        <v>0</v>
      </c>
      <c r="G30" s="34">
        <v>69.82519048680598</v>
      </c>
      <c r="H30" s="33"/>
    </row>
    <row r="31" spans="1:8" x14ac:dyDescent="0.2">
      <c r="A31" s="33">
        <v>41409</v>
      </c>
      <c r="C31" s="34">
        <v>4.9680194848093739</v>
      </c>
      <c r="E31" s="33">
        <v>41477</v>
      </c>
      <c r="F31" s="26">
        <v>14.935148167685025</v>
      </c>
      <c r="G31" s="34">
        <v>9.3189408997710235</v>
      </c>
      <c r="H31" s="33"/>
    </row>
    <row r="32" spans="1:8" x14ac:dyDescent="0.2">
      <c r="A32" s="33">
        <v>41410</v>
      </c>
      <c r="B32" s="26">
        <v>25.311296950044948</v>
      </c>
      <c r="C32" s="34">
        <v>4.1046055289456467</v>
      </c>
      <c r="E32" s="33">
        <v>41480</v>
      </c>
      <c r="F32" s="26">
        <v>20.123225591309769</v>
      </c>
      <c r="G32" s="34">
        <v>27.686535831315499</v>
      </c>
      <c r="H32" s="33"/>
    </row>
    <row r="33" spans="1:9" x14ac:dyDescent="0.2">
      <c r="A33" s="33">
        <v>41411</v>
      </c>
      <c r="B33" s="26">
        <v>2.9577480691042775</v>
      </c>
      <c r="C33" s="34">
        <v>13.752444537920969</v>
      </c>
      <c r="E33" s="33">
        <v>41484</v>
      </c>
      <c r="F33" s="26">
        <v>19.674784968560637</v>
      </c>
      <c r="G33" s="34">
        <v>54.19432962205758</v>
      </c>
      <c r="H33" s="33"/>
    </row>
    <row r="34" spans="1:9" x14ac:dyDescent="0.2">
      <c r="A34" s="33">
        <v>41412</v>
      </c>
      <c r="B34" s="26">
        <v>0</v>
      </c>
      <c r="C34" s="34">
        <v>12.108917651082983</v>
      </c>
      <c r="E34" s="33">
        <v>41487</v>
      </c>
      <c r="F34" s="26">
        <v>13.699474643125388</v>
      </c>
      <c r="G34" s="34">
        <v>57.773471530113689</v>
      </c>
      <c r="H34" s="33"/>
    </row>
    <row r="35" spans="1:9" x14ac:dyDescent="0.2">
      <c r="A35" s="33">
        <v>41413</v>
      </c>
      <c r="B35" s="26">
        <v>0</v>
      </c>
      <c r="C35" s="34">
        <v>7.7561162207984067</v>
      </c>
      <c r="E35" s="33">
        <v>41491</v>
      </c>
      <c r="F35" s="26">
        <v>53.133999531772588</v>
      </c>
      <c r="G35" s="34">
        <v>63.046563386705557</v>
      </c>
      <c r="H35" s="33"/>
    </row>
    <row r="36" spans="1:9" x14ac:dyDescent="0.2">
      <c r="A36" s="33">
        <v>41414</v>
      </c>
      <c r="B36" s="26">
        <v>23.895828557426348</v>
      </c>
      <c r="C36" s="34">
        <v>8.2657372585965589</v>
      </c>
      <c r="E36" s="33">
        <v>41494</v>
      </c>
      <c r="F36" s="26">
        <v>22.556969963610513</v>
      </c>
      <c r="G36" s="34">
        <v>45.127436379188886</v>
      </c>
      <c r="H36" s="33"/>
    </row>
    <row r="37" spans="1:9" x14ac:dyDescent="0.2">
      <c r="A37" s="33">
        <v>41415</v>
      </c>
      <c r="B37" s="26">
        <v>5.7855969792065025</v>
      </c>
      <c r="C37" s="34">
        <v>4.9680194848093739</v>
      </c>
      <c r="E37" s="33">
        <v>41498</v>
      </c>
      <c r="F37" s="26">
        <v>48.81543095792491</v>
      </c>
      <c r="H37" s="33"/>
    </row>
    <row r="38" spans="1:9" x14ac:dyDescent="0.2">
      <c r="A38" s="33">
        <v>41416</v>
      </c>
      <c r="B38" s="26">
        <v>75.39278092252917</v>
      </c>
      <c r="C38" s="34">
        <v>0</v>
      </c>
      <c r="F38" s="26">
        <f>_xlfn.T.TEST(F3:F37,G3:G37,2,1)</f>
        <v>0.13894000568607889</v>
      </c>
      <c r="I38" s="34"/>
    </row>
    <row r="39" spans="1:9" x14ac:dyDescent="0.2">
      <c r="A39" s="33">
        <v>41417</v>
      </c>
      <c r="B39" s="26">
        <v>22.452737435346023</v>
      </c>
      <c r="C39" s="34">
        <v>0</v>
      </c>
    </row>
    <row r="40" spans="1:9" x14ac:dyDescent="0.2">
      <c r="A40" s="33">
        <v>41418</v>
      </c>
      <c r="B40" s="26">
        <v>0</v>
      </c>
      <c r="C40" s="34">
        <v>0</v>
      </c>
    </row>
    <row r="41" spans="1:9" x14ac:dyDescent="0.2">
      <c r="A41" s="33">
        <v>41419</v>
      </c>
      <c r="B41" s="26">
        <v>0</v>
      </c>
      <c r="C41" s="34">
        <v>6.8291984272983237</v>
      </c>
    </row>
    <row r="42" spans="1:9" x14ac:dyDescent="0.2">
      <c r="A42" s="33">
        <v>41420</v>
      </c>
      <c r="B42" s="26">
        <v>0</v>
      </c>
      <c r="C42" s="34">
        <v>1.3055702272033591</v>
      </c>
    </row>
    <row r="43" spans="1:9" x14ac:dyDescent="0.2">
      <c r="A43" s="33">
        <v>41421</v>
      </c>
      <c r="B43" s="26">
        <v>0</v>
      </c>
      <c r="C43" s="34">
        <v>6.408146670997982</v>
      </c>
    </row>
    <row r="44" spans="1:9" x14ac:dyDescent="0.2">
      <c r="A44" s="33">
        <v>41422</v>
      </c>
      <c r="B44" s="26">
        <v>0</v>
      </c>
      <c r="C44" s="34">
        <v>8.1249281382781255</v>
      </c>
    </row>
    <row r="45" spans="1:9" x14ac:dyDescent="0.2">
      <c r="A45" s="33">
        <v>41423</v>
      </c>
      <c r="B45" s="26">
        <v>8.4876630493731113</v>
      </c>
      <c r="C45" s="34">
        <v>19.466124464997254</v>
      </c>
    </row>
    <row r="46" spans="1:9" x14ac:dyDescent="0.2">
      <c r="A46" s="33">
        <v>41424</v>
      </c>
      <c r="B46" s="26">
        <v>0</v>
      </c>
      <c r="C46" s="34">
        <v>5.8136300555086056</v>
      </c>
    </row>
    <row r="47" spans="1:9" x14ac:dyDescent="0.2">
      <c r="A47" s="33">
        <v>41425</v>
      </c>
      <c r="B47" s="26">
        <v>0</v>
      </c>
      <c r="C47" s="34">
        <v>0.76390933702780728</v>
      </c>
    </row>
    <row r="48" spans="1:9" x14ac:dyDescent="0.2">
      <c r="A48" s="33">
        <v>41426</v>
      </c>
      <c r="B48" s="26">
        <v>0.60609306164595755</v>
      </c>
      <c r="C48" s="34">
        <v>1.4846615700946588</v>
      </c>
    </row>
    <row r="49" spans="1:3" x14ac:dyDescent="0.2">
      <c r="A49" s="33">
        <v>41427</v>
      </c>
      <c r="B49" s="26">
        <v>0</v>
      </c>
      <c r="C49" s="34"/>
    </row>
    <row r="50" spans="1:3" x14ac:dyDescent="0.2">
      <c r="A50" s="33">
        <v>41428</v>
      </c>
      <c r="B50" s="26">
        <v>8.9774094135808564</v>
      </c>
      <c r="C50" s="34">
        <v>5.1149523855792349</v>
      </c>
    </row>
    <row r="51" spans="1:3" x14ac:dyDescent="0.2">
      <c r="A51" s="33">
        <v>41429</v>
      </c>
      <c r="B51" s="26">
        <v>0</v>
      </c>
      <c r="C51" s="34">
        <v>5.5625684056504809</v>
      </c>
    </row>
    <row r="52" spans="1:3" x14ac:dyDescent="0.2">
      <c r="A52" s="33">
        <v>41430</v>
      </c>
      <c r="B52" s="26">
        <v>0</v>
      </c>
      <c r="C52" s="34">
        <v>2.4608617318139814</v>
      </c>
    </row>
    <row r="53" spans="1:3" x14ac:dyDescent="0.2">
      <c r="A53" s="33">
        <v>41431</v>
      </c>
      <c r="B53" s="26">
        <v>0</v>
      </c>
      <c r="C53" s="34">
        <v>16.999929668391463</v>
      </c>
    </row>
    <row r="54" spans="1:3" x14ac:dyDescent="0.2">
      <c r="A54" s="33">
        <v>41432</v>
      </c>
      <c r="B54" s="26">
        <v>4.8789837127051943</v>
      </c>
      <c r="C54" s="34">
        <v>4.5756003674872234</v>
      </c>
    </row>
    <row r="55" spans="1:3" x14ac:dyDescent="0.2">
      <c r="A55" s="33">
        <v>41433</v>
      </c>
      <c r="B55" s="26">
        <v>0</v>
      </c>
      <c r="C55" s="34">
        <v>14.669043327126939</v>
      </c>
    </row>
    <row r="56" spans="1:3" x14ac:dyDescent="0.2">
      <c r="A56" s="33">
        <v>41434</v>
      </c>
      <c r="B56" s="26">
        <v>6.8544663436902811</v>
      </c>
      <c r="C56" s="34">
        <v>22.14222169386311</v>
      </c>
    </row>
    <row r="57" spans="1:3" x14ac:dyDescent="0.2">
      <c r="A57" s="33">
        <v>41435</v>
      </c>
      <c r="B57" s="26">
        <v>3.1095689483749078</v>
      </c>
      <c r="C57" s="34">
        <v>28.149344766881299</v>
      </c>
    </row>
    <row r="58" spans="1:3" x14ac:dyDescent="0.2">
      <c r="A58" s="33">
        <v>41436</v>
      </c>
      <c r="B58" s="26">
        <v>6.1887916948765413</v>
      </c>
      <c r="C58" s="34">
        <v>17.126639791712961</v>
      </c>
    </row>
    <row r="59" spans="1:3" x14ac:dyDescent="0.2">
      <c r="A59" s="33">
        <v>41437</v>
      </c>
      <c r="B59" s="26">
        <v>2.5863559704007608</v>
      </c>
      <c r="C59" s="34">
        <v>23.326421989239044</v>
      </c>
    </row>
    <row r="60" spans="1:3" x14ac:dyDescent="0.2">
      <c r="A60" s="33">
        <v>41438</v>
      </c>
      <c r="B60" s="26">
        <v>14.721467132924086</v>
      </c>
      <c r="C60" s="34">
        <v>37.092763738163015</v>
      </c>
    </row>
    <row r="61" spans="1:3" x14ac:dyDescent="0.2">
      <c r="A61" s="33">
        <v>41439</v>
      </c>
      <c r="B61" s="26">
        <v>10.601105305081406</v>
      </c>
      <c r="C61" s="34">
        <v>11.083014044284946</v>
      </c>
    </row>
    <row r="62" spans="1:3" x14ac:dyDescent="0.2">
      <c r="A62" s="33">
        <v>41440</v>
      </c>
      <c r="B62" s="26">
        <v>28.644858125487278</v>
      </c>
      <c r="C62" s="34">
        <v>14.918017311566805</v>
      </c>
    </row>
    <row r="63" spans="1:3" x14ac:dyDescent="0.2">
      <c r="A63" s="33">
        <v>41441</v>
      </c>
      <c r="B63" s="26">
        <v>8.3564698282340295</v>
      </c>
      <c r="C63" s="34">
        <v>4.3002150546625488</v>
      </c>
    </row>
    <row r="64" spans="1:3" x14ac:dyDescent="0.2">
      <c r="A64" s="33">
        <v>41442</v>
      </c>
      <c r="B64" s="26">
        <v>24.235531142271626</v>
      </c>
      <c r="C64" s="34">
        <v>23.305762489771524</v>
      </c>
    </row>
    <row r="65" spans="1:3" x14ac:dyDescent="0.2">
      <c r="A65" s="33">
        <v>41443</v>
      </c>
      <c r="B65" s="26">
        <v>13.573020732340288</v>
      </c>
      <c r="C65" s="34">
        <v>35.580712145904215</v>
      </c>
    </row>
    <row r="66" spans="1:3" x14ac:dyDescent="0.2">
      <c r="A66" s="33">
        <v>41444</v>
      </c>
      <c r="B66" s="26">
        <v>0</v>
      </c>
      <c r="C66" s="34">
        <v>2.3541205608022446</v>
      </c>
    </row>
    <row r="67" spans="1:3" x14ac:dyDescent="0.2">
      <c r="A67" s="33">
        <v>41445</v>
      </c>
      <c r="B67" s="26">
        <v>0</v>
      </c>
      <c r="C67" s="34">
        <v>20.00340098246884</v>
      </c>
    </row>
    <row r="68" spans="1:3" x14ac:dyDescent="0.2">
      <c r="A68" s="33">
        <v>41446</v>
      </c>
      <c r="B68" s="26">
        <v>1.1187940032453418</v>
      </c>
      <c r="C68" s="34">
        <v>4.5896619056330872</v>
      </c>
    </row>
    <row r="69" spans="1:3" x14ac:dyDescent="0.2">
      <c r="A69" s="33">
        <v>41447</v>
      </c>
      <c r="B69" s="26">
        <v>10.372163709178624</v>
      </c>
      <c r="C69" s="34">
        <v>7.0743734487398795</v>
      </c>
    </row>
    <row r="70" spans="1:3" x14ac:dyDescent="0.2">
      <c r="A70" s="33">
        <v>41448</v>
      </c>
      <c r="B70" s="26">
        <v>10.214440114191353</v>
      </c>
      <c r="C70" s="34">
        <v>28.493375516546717</v>
      </c>
    </row>
    <row r="71" spans="1:3" x14ac:dyDescent="0.2">
      <c r="A71" s="33">
        <v>41449</v>
      </c>
      <c r="B71" s="26">
        <v>6.8261676809824241</v>
      </c>
      <c r="C71" s="34">
        <v>11.370460560497426</v>
      </c>
    </row>
    <row r="72" spans="1:3" x14ac:dyDescent="0.2">
      <c r="A72" s="33">
        <v>41450</v>
      </c>
      <c r="B72" s="26">
        <v>59.790817361583358</v>
      </c>
      <c r="C72" s="34">
        <v>27.013861329355471</v>
      </c>
    </row>
    <row r="73" spans="1:3" x14ac:dyDescent="0.2">
      <c r="A73" s="33">
        <v>41451</v>
      </c>
      <c r="B73" s="26">
        <v>0</v>
      </c>
      <c r="C73" s="34">
        <v>1.6223366067079075</v>
      </c>
    </row>
    <row r="74" spans="1:3" x14ac:dyDescent="0.2">
      <c r="A74" s="33">
        <v>41452</v>
      </c>
      <c r="B74" s="26">
        <v>20.5076534743271</v>
      </c>
      <c r="C74" s="34">
        <v>18.679734827814418</v>
      </c>
    </row>
    <row r="75" spans="1:3" x14ac:dyDescent="0.2">
      <c r="A75" s="33">
        <v>41453</v>
      </c>
      <c r="B75" s="26">
        <v>6.2149434090900479</v>
      </c>
      <c r="C75" s="34">
        <v>58.825524426050592</v>
      </c>
    </row>
    <row r="76" spans="1:3" x14ac:dyDescent="0.2">
      <c r="A76" s="33">
        <v>41454</v>
      </c>
      <c r="B76" s="26">
        <v>7.0268251451441106</v>
      </c>
      <c r="C76" s="34">
        <v>17.419186438240782</v>
      </c>
    </row>
    <row r="77" spans="1:3" x14ac:dyDescent="0.2">
      <c r="A77" s="33">
        <v>41455</v>
      </c>
      <c r="B77" s="26">
        <v>20.286549468600157</v>
      </c>
      <c r="C77" s="34">
        <v>42.477202683942622</v>
      </c>
    </row>
    <row r="78" spans="1:3" x14ac:dyDescent="0.2">
      <c r="A78" s="33">
        <v>41456</v>
      </c>
      <c r="B78" s="26">
        <v>23.518311364162965</v>
      </c>
      <c r="C78" s="34"/>
    </row>
    <row r="79" spans="1:3" x14ac:dyDescent="0.2">
      <c r="A79" s="33">
        <v>41457</v>
      </c>
      <c r="B79" s="26">
        <v>2.356300435638822</v>
      </c>
      <c r="C79" s="34">
        <v>13.291817303071756</v>
      </c>
    </row>
    <row r="80" spans="1:3" x14ac:dyDescent="0.2">
      <c r="A80" s="33">
        <v>41458</v>
      </c>
      <c r="B80" s="26">
        <v>4.1576792318801132</v>
      </c>
      <c r="C80" s="34"/>
    </row>
    <row r="81" spans="1:3" x14ac:dyDescent="0.2">
      <c r="A81" s="33">
        <v>41459</v>
      </c>
      <c r="B81" s="26">
        <v>3.5237143447971038</v>
      </c>
      <c r="C81" s="34">
        <v>66.976312150306669</v>
      </c>
    </row>
    <row r="82" spans="1:3" x14ac:dyDescent="0.2">
      <c r="A82" s="33">
        <v>41460</v>
      </c>
      <c r="B82" s="26">
        <v>13.837656047419093</v>
      </c>
      <c r="C82" s="34">
        <v>81.033425847891252</v>
      </c>
    </row>
    <row r="83" spans="1:3" x14ac:dyDescent="0.2">
      <c r="A83" s="33">
        <v>41461</v>
      </c>
      <c r="B83" s="26">
        <v>9.0917637745411461</v>
      </c>
      <c r="C83" s="34">
        <v>26.89222657936665</v>
      </c>
    </row>
    <row r="84" spans="1:3" x14ac:dyDescent="0.2">
      <c r="A84" s="33">
        <v>41462</v>
      </c>
      <c r="B84" s="26">
        <v>22.827836915486888</v>
      </c>
      <c r="C84" s="34">
        <v>33.796549150436505</v>
      </c>
    </row>
    <row r="85" spans="1:3" x14ac:dyDescent="0.2">
      <c r="A85" s="33">
        <v>41463</v>
      </c>
      <c r="B85" s="26">
        <v>16.763059370546419</v>
      </c>
      <c r="C85" s="34">
        <v>110.70936755916017</v>
      </c>
    </row>
    <row r="86" spans="1:3" x14ac:dyDescent="0.2">
      <c r="A86" s="33">
        <v>41464</v>
      </c>
      <c r="B86" s="26">
        <v>18.2968943011284</v>
      </c>
      <c r="C86" s="34">
        <v>74.910005396099436</v>
      </c>
    </row>
    <row r="87" spans="1:3" x14ac:dyDescent="0.2">
      <c r="A87" s="33">
        <v>41465</v>
      </c>
      <c r="B87" s="26">
        <v>14.782743407211363</v>
      </c>
      <c r="C87" s="34">
        <v>45.847940548443994</v>
      </c>
    </row>
    <row r="88" spans="1:3" x14ac:dyDescent="0.2">
      <c r="A88" s="33">
        <v>41466</v>
      </c>
      <c r="B88" s="26">
        <v>0</v>
      </c>
      <c r="C88" s="34">
        <v>23.228438099365338</v>
      </c>
    </row>
    <row r="89" spans="1:3" x14ac:dyDescent="0.2">
      <c r="A89" s="33">
        <v>41467</v>
      </c>
      <c r="B89" s="26">
        <v>11.653628647027553</v>
      </c>
      <c r="C89" s="34">
        <v>16.592415219151476</v>
      </c>
    </row>
    <row r="90" spans="1:3" x14ac:dyDescent="0.2">
      <c r="A90" s="33">
        <v>41468</v>
      </c>
      <c r="B90" s="26">
        <v>5.9353613278878479</v>
      </c>
      <c r="C90" s="34">
        <v>88.898822598821397</v>
      </c>
    </row>
    <row r="91" spans="1:3" x14ac:dyDescent="0.2">
      <c r="A91" s="33">
        <v>41469</v>
      </c>
      <c r="B91" s="26">
        <v>41.586620280118154</v>
      </c>
      <c r="C91" s="34">
        <v>198.83473254868991</v>
      </c>
    </row>
    <row r="92" spans="1:3" x14ac:dyDescent="0.2">
      <c r="A92" s="33">
        <v>41470</v>
      </c>
      <c r="B92" s="26">
        <v>23.232648341181953</v>
      </c>
      <c r="C92" s="34">
        <v>229.80720632693868</v>
      </c>
    </row>
    <row r="93" spans="1:3" x14ac:dyDescent="0.2">
      <c r="A93" s="33">
        <v>41471</v>
      </c>
      <c r="B93" s="26">
        <v>20.230891165787526</v>
      </c>
      <c r="C93" s="34">
        <v>110.64166216468325</v>
      </c>
    </row>
    <row r="94" spans="1:3" x14ac:dyDescent="0.2">
      <c r="A94" s="33">
        <v>41472</v>
      </c>
      <c r="B94" s="26">
        <v>15.340161924107775</v>
      </c>
      <c r="C94" s="34">
        <v>57.317624952686536</v>
      </c>
    </row>
    <row r="95" spans="1:3" x14ac:dyDescent="0.2">
      <c r="A95" s="33">
        <v>41473</v>
      </c>
      <c r="B95" s="26">
        <v>40.523141423314222</v>
      </c>
      <c r="C95" s="34">
        <v>117.23148484622151</v>
      </c>
    </row>
    <row r="96" spans="1:3" x14ac:dyDescent="0.2">
      <c r="A96" s="33">
        <v>41474</v>
      </c>
      <c r="B96" s="26">
        <v>16.136413420134254</v>
      </c>
      <c r="C96" s="34">
        <v>29.419914476481143</v>
      </c>
    </row>
    <row r="97" spans="1:3" x14ac:dyDescent="0.2">
      <c r="A97" s="33">
        <v>41475</v>
      </c>
      <c r="B97" s="26">
        <v>38.366874991581575</v>
      </c>
      <c r="C97" s="34">
        <v>68.638762890276595</v>
      </c>
    </row>
    <row r="98" spans="1:3" x14ac:dyDescent="0.2">
      <c r="A98" s="33">
        <v>41476</v>
      </c>
      <c r="B98" s="26">
        <v>31.492322340397127</v>
      </c>
      <c r="C98" s="34">
        <v>123.02125006323635</v>
      </c>
    </row>
    <row r="99" spans="1:3" x14ac:dyDescent="0.2">
      <c r="A99" s="33">
        <v>41477</v>
      </c>
      <c r="B99" s="26">
        <v>14.993452336254329</v>
      </c>
      <c r="C99" s="34">
        <v>6.0012922134310669</v>
      </c>
    </row>
    <row r="100" spans="1:3" x14ac:dyDescent="0.2">
      <c r="A100" s="33">
        <v>41478</v>
      </c>
      <c r="B100" s="26">
        <v>19.307582542988449</v>
      </c>
      <c r="C100" s="34">
        <v>31.952807840048997</v>
      </c>
    </row>
    <row r="101" spans="1:3" x14ac:dyDescent="0.2">
      <c r="A101" s="33">
        <v>41479</v>
      </c>
      <c r="B101" s="26">
        <v>19.736872151805478</v>
      </c>
      <c r="C101" s="34">
        <v>16.146072290179756</v>
      </c>
    </row>
    <row r="102" spans="1:3" x14ac:dyDescent="0.2">
      <c r="A102" s="33">
        <v>41480</v>
      </c>
      <c r="B102" s="26">
        <v>42.029497828436639</v>
      </c>
      <c r="C102" s="34">
        <v>30.222706850305705</v>
      </c>
    </row>
    <row r="103" spans="1:3" x14ac:dyDescent="0.2">
      <c r="A103" s="33">
        <v>41481</v>
      </c>
      <c r="B103" s="26">
        <v>24.822053811520369</v>
      </c>
      <c r="C103" s="34">
        <v>136.56566969276943</v>
      </c>
    </row>
    <row r="104" spans="1:3" x14ac:dyDescent="0.2">
      <c r="A104" s="33">
        <v>41482</v>
      </c>
      <c r="B104" s="26">
        <v>20.1117671495448</v>
      </c>
      <c r="C104" s="34">
        <v>65.726108299639435</v>
      </c>
    </row>
    <row r="105" spans="1:3" x14ac:dyDescent="0.2">
      <c r="A105" s="33">
        <v>41483</v>
      </c>
      <c r="B105" s="26">
        <v>27.672954616772685</v>
      </c>
      <c r="C105" s="34">
        <v>79.624171503918319</v>
      </c>
    </row>
    <row r="106" spans="1:3" x14ac:dyDescent="0.2">
      <c r="A106" s="33">
        <v>41484</v>
      </c>
      <c r="B106" s="26">
        <v>25.265969534863235</v>
      </c>
      <c r="C106" s="34">
        <v>94.035083336159431</v>
      </c>
    </row>
    <row r="107" spans="1:3" x14ac:dyDescent="0.2">
      <c r="A107" s="33">
        <v>41485</v>
      </c>
      <c r="B107" s="26">
        <v>41.565946186633965</v>
      </c>
      <c r="C107" s="34">
        <v>51.382916682435713</v>
      </c>
    </row>
    <row r="108" spans="1:3" x14ac:dyDescent="0.2">
      <c r="A108" s="33">
        <v>41486</v>
      </c>
      <c r="B108" s="26">
        <v>14.481017202808969</v>
      </c>
      <c r="C108" s="34">
        <v>27.164518978378645</v>
      </c>
    </row>
    <row r="109" spans="1:3" x14ac:dyDescent="0.2">
      <c r="A109" s="33">
        <v>41487</v>
      </c>
      <c r="B109" s="26">
        <v>26.678695708714621</v>
      </c>
      <c r="C109" s="34">
        <v>37.162975286739211</v>
      </c>
    </row>
    <row r="110" spans="1:3" x14ac:dyDescent="0.2">
      <c r="A110" s="33">
        <v>41488</v>
      </c>
      <c r="B110" s="26">
        <v>29.310628307269791</v>
      </c>
      <c r="C110" s="34">
        <v>6.6134898123378827</v>
      </c>
    </row>
    <row r="111" spans="1:3" x14ac:dyDescent="0.2">
      <c r="A111" s="33">
        <v>41489</v>
      </c>
      <c r="B111" s="26">
        <v>59.555717672835137</v>
      </c>
      <c r="C111" s="34">
        <v>72.327752717769798</v>
      </c>
    </row>
    <row r="112" spans="1:3" x14ac:dyDescent="0.2">
      <c r="A112" s="33">
        <v>1502460</v>
      </c>
      <c r="B112" s="26">
        <v>37.89154328783755</v>
      </c>
      <c r="C112" s="34"/>
    </row>
    <row r="113" spans="1:3" x14ac:dyDescent="0.2">
      <c r="A113" s="33">
        <v>41491</v>
      </c>
      <c r="B113" s="26">
        <v>100.09890849173745</v>
      </c>
      <c r="C113" s="34">
        <v>63.241058789711694</v>
      </c>
    </row>
    <row r="114" spans="1:3" x14ac:dyDescent="0.2">
      <c r="A114" s="33">
        <v>41492</v>
      </c>
      <c r="B114" s="26">
        <v>68.627179141752819</v>
      </c>
      <c r="C114" s="34"/>
    </row>
    <row r="115" spans="1:3" x14ac:dyDescent="0.2">
      <c r="A115" s="33">
        <v>1502463</v>
      </c>
      <c r="B115" s="26">
        <v>29.805224305439936</v>
      </c>
      <c r="C115" s="34">
        <v>33.59361126047007</v>
      </c>
    </row>
    <row r="116" spans="1:3" x14ac:dyDescent="0.2">
      <c r="A116" s="33">
        <v>41494</v>
      </c>
      <c r="B116" s="26">
        <v>26.224602242716543</v>
      </c>
      <c r="C116" s="34">
        <v>50.00597498146292</v>
      </c>
    </row>
    <row r="117" spans="1:3" x14ac:dyDescent="0.2">
      <c r="A117" s="33">
        <v>41495</v>
      </c>
      <c r="B117" s="26">
        <v>51.57667377769959</v>
      </c>
      <c r="C117" s="34">
        <v>96.890044796217239</v>
      </c>
    </row>
    <row r="118" spans="1:3" x14ac:dyDescent="0.2">
      <c r="A118" s="33">
        <v>41496</v>
      </c>
      <c r="B118" s="26" t="s">
        <v>3</v>
      </c>
      <c r="C118" s="34"/>
    </row>
    <row r="119" spans="1:3" x14ac:dyDescent="0.2">
      <c r="A119" s="33">
        <v>41497</v>
      </c>
      <c r="B119" s="26">
        <v>200.56505927576319</v>
      </c>
      <c r="C119" s="34">
        <v>109.43573259072059</v>
      </c>
    </row>
    <row r="120" spans="1:3" x14ac:dyDescent="0.2">
      <c r="A120" s="33">
        <v>41498</v>
      </c>
      <c r="B120" s="26">
        <v>78.134375781343763</v>
      </c>
      <c r="C120" s="34"/>
    </row>
    <row r="121" spans="1:3" x14ac:dyDescent="0.2">
      <c r="B121" s="26">
        <f>_xlfn.T.TEST(B3:B120,C3:C120,2,1)</f>
        <v>8.132032134591746E-5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0"/>
  <sheetViews>
    <sheetView topLeftCell="A9" zoomScaleNormal="100" workbookViewId="0">
      <selection activeCell="H21" sqref="A1:XFD1048576"/>
    </sheetView>
  </sheetViews>
  <sheetFormatPr defaultRowHeight="14.25" x14ac:dyDescent="0.2"/>
  <cols>
    <col min="1" max="1" width="10.140625" style="26" bestFit="1" customWidth="1"/>
    <col min="2" max="4" width="10" style="34" customWidth="1"/>
    <col min="5" max="5" width="10.140625" style="26" bestFit="1" customWidth="1"/>
    <col min="6" max="7" width="9.42578125" style="26" bestFit="1" customWidth="1"/>
    <col min="8" max="9" width="9.140625" style="26"/>
    <col min="10" max="10" width="10.42578125" style="37" bestFit="1" customWidth="1"/>
    <col min="11" max="11" width="10.28515625" style="37" customWidth="1"/>
    <col min="12" max="16384" width="9.140625" style="26"/>
  </cols>
  <sheetData>
    <row r="1" spans="1:7" x14ac:dyDescent="0.2">
      <c r="A1" s="26" t="s">
        <v>25</v>
      </c>
      <c r="E1" s="26" t="s">
        <v>24</v>
      </c>
    </row>
    <row r="2" spans="1:7" x14ac:dyDescent="0.2">
      <c r="A2" s="26" t="s">
        <v>0</v>
      </c>
      <c r="B2" s="26" t="s">
        <v>21</v>
      </c>
      <c r="C2" s="26" t="s">
        <v>20</v>
      </c>
      <c r="D2" s="26"/>
      <c r="E2" s="26" t="s">
        <v>0</v>
      </c>
      <c r="F2" s="26" t="s">
        <v>21</v>
      </c>
      <c r="G2" s="26" t="s">
        <v>20</v>
      </c>
    </row>
    <row r="3" spans="1:7" x14ac:dyDescent="0.2">
      <c r="A3" s="33">
        <v>41747</v>
      </c>
      <c r="B3" s="34">
        <v>0</v>
      </c>
      <c r="C3" s="34">
        <v>2.0382678545376169</v>
      </c>
      <c r="E3" s="33">
        <v>41746</v>
      </c>
      <c r="F3" s="34">
        <v>0</v>
      </c>
      <c r="G3" s="38">
        <v>0</v>
      </c>
    </row>
    <row r="4" spans="1:7" x14ac:dyDescent="0.2">
      <c r="A4" s="33">
        <v>41748</v>
      </c>
      <c r="B4" s="34">
        <v>0</v>
      </c>
      <c r="C4" s="34">
        <v>1.2161284514287654</v>
      </c>
      <c r="E4" s="33">
        <v>41750</v>
      </c>
      <c r="F4" s="34">
        <v>0</v>
      </c>
      <c r="G4" s="38">
        <v>0</v>
      </c>
    </row>
    <row r="5" spans="1:7" x14ac:dyDescent="0.2">
      <c r="A5" s="33">
        <v>41749</v>
      </c>
      <c r="B5" s="34">
        <v>0</v>
      </c>
      <c r="C5" s="34">
        <v>7.243021236434843</v>
      </c>
      <c r="E5" s="33">
        <v>41753</v>
      </c>
      <c r="F5" s="34">
        <v>0</v>
      </c>
      <c r="G5" s="38">
        <v>0</v>
      </c>
    </row>
    <row r="6" spans="1:7" x14ac:dyDescent="0.2">
      <c r="A6" s="33">
        <v>41750</v>
      </c>
      <c r="B6" s="34">
        <v>0</v>
      </c>
      <c r="C6" s="34">
        <v>0</v>
      </c>
      <c r="E6" s="33">
        <v>41757</v>
      </c>
      <c r="F6" s="34">
        <v>0</v>
      </c>
      <c r="G6" s="38">
        <v>0</v>
      </c>
    </row>
    <row r="7" spans="1:7" x14ac:dyDescent="0.2">
      <c r="A7" s="33">
        <v>41751</v>
      </c>
      <c r="B7" s="34">
        <v>0</v>
      </c>
      <c r="C7" s="34">
        <v>0</v>
      </c>
      <c r="E7" s="33">
        <v>41760</v>
      </c>
      <c r="F7" s="34">
        <v>0</v>
      </c>
      <c r="G7" s="38">
        <v>0</v>
      </c>
    </row>
    <row r="8" spans="1:7" x14ac:dyDescent="0.2">
      <c r="A8" s="33">
        <v>41752</v>
      </c>
      <c r="B8" s="34">
        <v>0</v>
      </c>
      <c r="C8" s="34">
        <v>0</v>
      </c>
      <c r="E8" s="33">
        <v>41764</v>
      </c>
      <c r="F8" s="34">
        <v>0</v>
      </c>
      <c r="G8" s="38"/>
    </row>
    <row r="9" spans="1:7" x14ac:dyDescent="0.2">
      <c r="A9" s="33">
        <v>41753</v>
      </c>
      <c r="B9" s="34">
        <v>1.8399280531876414</v>
      </c>
      <c r="C9" s="34">
        <v>0</v>
      </c>
      <c r="E9" s="33">
        <v>41767</v>
      </c>
      <c r="F9" s="34">
        <v>0</v>
      </c>
      <c r="G9" s="38">
        <v>0</v>
      </c>
    </row>
    <row r="10" spans="1:7" x14ac:dyDescent="0.2">
      <c r="A10" s="33">
        <v>41754</v>
      </c>
      <c r="B10" s="34">
        <v>0</v>
      </c>
      <c r="C10" s="34">
        <v>0</v>
      </c>
      <c r="E10" s="33">
        <v>41771</v>
      </c>
      <c r="F10" s="34">
        <v>0</v>
      </c>
      <c r="G10" s="38">
        <v>1.8992999108162443</v>
      </c>
    </row>
    <row r="11" spans="1:7" x14ac:dyDescent="0.2">
      <c r="A11" s="33">
        <v>41755</v>
      </c>
      <c r="B11" s="34">
        <v>0</v>
      </c>
      <c r="C11" s="34">
        <v>0</v>
      </c>
      <c r="E11" s="33">
        <v>41774</v>
      </c>
      <c r="F11" s="34">
        <v>0</v>
      </c>
      <c r="G11" s="38">
        <v>3.7767744245566344</v>
      </c>
    </row>
    <row r="12" spans="1:7" x14ac:dyDescent="0.2">
      <c r="A12" s="33">
        <v>41756</v>
      </c>
      <c r="B12" s="34">
        <v>0</v>
      </c>
      <c r="C12" s="34">
        <v>0</v>
      </c>
      <c r="E12" s="33">
        <v>41778</v>
      </c>
      <c r="F12" s="34">
        <v>0</v>
      </c>
      <c r="G12" s="38">
        <v>4.5320451457931323</v>
      </c>
    </row>
    <row r="13" spans="1:7" x14ac:dyDescent="0.2">
      <c r="A13" s="33">
        <v>41757</v>
      </c>
      <c r="B13" s="34">
        <v>0</v>
      </c>
      <c r="C13" s="34">
        <v>0</v>
      </c>
      <c r="E13" s="33">
        <v>41781</v>
      </c>
      <c r="F13" s="34">
        <v>0</v>
      </c>
      <c r="G13" s="38">
        <v>10.595952888863074</v>
      </c>
    </row>
    <row r="14" spans="1:7" x14ac:dyDescent="0.2">
      <c r="A14" s="33">
        <v>41758</v>
      </c>
      <c r="B14" s="34">
        <v>0</v>
      </c>
      <c r="C14" s="34">
        <v>0</v>
      </c>
      <c r="E14" s="33">
        <v>41785</v>
      </c>
      <c r="F14" s="34">
        <v>0</v>
      </c>
      <c r="G14" s="38">
        <v>1.6251523641000039</v>
      </c>
    </row>
    <row r="15" spans="1:7" x14ac:dyDescent="0.2">
      <c r="A15" s="33">
        <v>41759</v>
      </c>
      <c r="B15" s="34">
        <v>0</v>
      </c>
      <c r="C15" s="34">
        <v>0</v>
      </c>
      <c r="E15" s="33">
        <v>41788</v>
      </c>
      <c r="F15" s="26">
        <v>1.1361919782217416</v>
      </c>
      <c r="G15" s="38">
        <v>1.7403658887222591</v>
      </c>
    </row>
    <row r="16" spans="1:7" x14ac:dyDescent="0.2">
      <c r="A16" s="33">
        <v>41760</v>
      </c>
      <c r="B16" s="34">
        <v>0</v>
      </c>
      <c r="C16" s="34">
        <v>0</v>
      </c>
      <c r="E16" s="33">
        <v>41792</v>
      </c>
      <c r="F16" s="26">
        <v>0.1</v>
      </c>
      <c r="G16" s="38">
        <v>14.820989690054365</v>
      </c>
    </row>
    <row r="17" spans="1:7" x14ac:dyDescent="0.2">
      <c r="A17" s="33">
        <v>41761</v>
      </c>
      <c r="B17" s="34">
        <v>0</v>
      </c>
      <c r="C17" s="34">
        <v>0</v>
      </c>
      <c r="E17" s="33">
        <v>41796</v>
      </c>
      <c r="F17" s="26">
        <v>0.1</v>
      </c>
      <c r="G17" s="38">
        <v>29.237720239816589</v>
      </c>
    </row>
    <row r="18" spans="1:7" x14ac:dyDescent="0.2">
      <c r="A18" s="33">
        <v>41762</v>
      </c>
      <c r="B18" s="34">
        <v>0</v>
      </c>
      <c r="C18" s="34">
        <v>0</v>
      </c>
      <c r="E18" s="33">
        <v>41799</v>
      </c>
      <c r="F18" s="34">
        <v>0</v>
      </c>
      <c r="G18" s="38">
        <v>22.996605130750982</v>
      </c>
    </row>
    <row r="19" spans="1:7" x14ac:dyDescent="0.2">
      <c r="A19" s="33">
        <v>41763</v>
      </c>
      <c r="B19" s="34">
        <v>0.1</v>
      </c>
      <c r="C19" s="34">
        <v>0</v>
      </c>
      <c r="E19" s="33">
        <v>41802</v>
      </c>
      <c r="F19" s="26">
        <v>0.1</v>
      </c>
      <c r="G19" s="38">
        <v>29.511186163610166</v>
      </c>
    </row>
    <row r="20" spans="1:7" x14ac:dyDescent="0.2">
      <c r="A20" s="33">
        <v>41764</v>
      </c>
      <c r="B20" s="34">
        <v>1.4814394477042419</v>
      </c>
      <c r="C20" s="34">
        <v>0</v>
      </c>
      <c r="E20" s="33">
        <v>41807</v>
      </c>
      <c r="F20" s="26">
        <v>7.5950614994429833</v>
      </c>
      <c r="G20" s="38">
        <v>36.212734530912485</v>
      </c>
    </row>
    <row r="21" spans="1:7" x14ac:dyDescent="0.2">
      <c r="A21" s="33">
        <v>41765</v>
      </c>
      <c r="B21" s="34">
        <v>0</v>
      </c>
      <c r="C21" s="34">
        <v>0</v>
      </c>
      <c r="E21" s="33">
        <v>41809</v>
      </c>
      <c r="F21" s="26">
        <v>1.488964259059532</v>
      </c>
      <c r="G21" s="38">
        <v>36.649707496163415</v>
      </c>
    </row>
    <row r="22" spans="1:7" x14ac:dyDescent="0.2">
      <c r="A22" s="33">
        <v>41766</v>
      </c>
      <c r="B22" s="34">
        <v>0</v>
      </c>
      <c r="C22" s="34">
        <v>0</v>
      </c>
      <c r="E22" s="33">
        <v>41813</v>
      </c>
      <c r="F22" s="34">
        <v>0</v>
      </c>
      <c r="G22" s="38">
        <v>61.338945280582983</v>
      </c>
    </row>
    <row r="23" spans="1:7" x14ac:dyDescent="0.2">
      <c r="A23" s="33">
        <v>41767</v>
      </c>
      <c r="B23" s="34">
        <v>0</v>
      </c>
      <c r="C23" s="34">
        <v>3.7599391141354372</v>
      </c>
      <c r="E23" s="33">
        <v>41816</v>
      </c>
      <c r="F23" s="26">
        <v>22.866713499668819</v>
      </c>
      <c r="G23" s="38">
        <v>8.8783361726204006</v>
      </c>
    </row>
    <row r="24" spans="1:7" x14ac:dyDescent="0.2">
      <c r="A24" s="33">
        <v>41768</v>
      </c>
      <c r="B24" s="34">
        <v>0</v>
      </c>
      <c r="C24" s="34">
        <v>0</v>
      </c>
      <c r="E24" s="33">
        <v>41820</v>
      </c>
      <c r="F24" s="26">
        <v>3.3805459346001823</v>
      </c>
      <c r="G24" s="38">
        <v>155.30073546968708</v>
      </c>
    </row>
    <row r="25" spans="1:7" x14ac:dyDescent="0.2">
      <c r="A25" s="33">
        <v>41769</v>
      </c>
      <c r="B25" s="34">
        <v>0</v>
      </c>
      <c r="C25" s="34">
        <v>0</v>
      </c>
      <c r="E25" s="33">
        <v>41823</v>
      </c>
      <c r="F25" s="26" t="s">
        <v>3</v>
      </c>
      <c r="G25" s="38">
        <v>92.931840209635254</v>
      </c>
    </row>
    <row r="26" spans="1:7" x14ac:dyDescent="0.2">
      <c r="A26" s="33">
        <v>41770</v>
      </c>
      <c r="B26" s="34">
        <v>0</v>
      </c>
      <c r="C26" s="34">
        <v>8.5585120919451612</v>
      </c>
      <c r="E26" s="33">
        <v>41827</v>
      </c>
      <c r="F26" s="26">
        <v>1.3438916212688623</v>
      </c>
      <c r="G26" s="38">
        <v>169.10278598310524</v>
      </c>
    </row>
    <row r="27" spans="1:7" x14ac:dyDescent="0.2">
      <c r="A27" s="33">
        <v>41771</v>
      </c>
      <c r="B27" s="34">
        <v>0</v>
      </c>
      <c r="C27" s="34">
        <v>0</v>
      </c>
      <c r="E27" s="33">
        <v>41830</v>
      </c>
      <c r="F27" s="26">
        <v>4.29589514400379</v>
      </c>
      <c r="G27" s="38">
        <v>196.47214212540607</v>
      </c>
    </row>
    <row r="28" spans="1:7" x14ac:dyDescent="0.2">
      <c r="A28" s="33">
        <v>41772</v>
      </c>
      <c r="B28" s="34">
        <v>0</v>
      </c>
      <c r="C28" s="34">
        <v>10.218223240904436</v>
      </c>
      <c r="E28" s="33">
        <v>41834</v>
      </c>
      <c r="F28" s="26">
        <v>1.123915976846753</v>
      </c>
      <c r="G28" s="38">
        <v>97.095833999232156</v>
      </c>
    </row>
    <row r="29" spans="1:7" x14ac:dyDescent="0.2">
      <c r="A29" s="33">
        <v>41773</v>
      </c>
      <c r="B29" s="34">
        <v>0</v>
      </c>
      <c r="C29" s="34">
        <v>1.8279592740478852</v>
      </c>
      <c r="E29" s="33">
        <v>41837</v>
      </c>
      <c r="F29" s="26">
        <v>1.420857825495371</v>
      </c>
      <c r="G29" s="38">
        <v>28.489087325718891</v>
      </c>
    </row>
    <row r="30" spans="1:7" x14ac:dyDescent="0.2">
      <c r="A30" s="33">
        <v>41774</v>
      </c>
      <c r="B30" s="34">
        <v>0</v>
      </c>
      <c r="C30" s="34">
        <v>14.224351670286895</v>
      </c>
      <c r="E30" s="33">
        <v>41841</v>
      </c>
      <c r="F30" s="26">
        <v>1.2108818410995776</v>
      </c>
      <c r="G30" s="38">
        <v>132.7027620898167</v>
      </c>
    </row>
    <row r="31" spans="1:7" x14ac:dyDescent="0.2">
      <c r="A31" s="33">
        <v>41775</v>
      </c>
      <c r="B31" s="34">
        <v>0</v>
      </c>
      <c r="C31" s="34">
        <v>3.0800623790451431</v>
      </c>
      <c r="E31" s="33">
        <v>41844</v>
      </c>
      <c r="F31" s="26">
        <v>1.2803309778075085</v>
      </c>
      <c r="G31" s="38">
        <v>62.34120563552851</v>
      </c>
    </row>
    <row r="32" spans="1:7" x14ac:dyDescent="0.2">
      <c r="A32" s="33">
        <v>41776</v>
      </c>
      <c r="B32" s="34">
        <v>0</v>
      </c>
      <c r="C32" s="34">
        <v>2.3379407147040268</v>
      </c>
      <c r="E32" s="33">
        <v>41849</v>
      </c>
      <c r="F32" s="26">
        <v>5.7778029576015459</v>
      </c>
      <c r="G32" s="38">
        <v>30.010323606421547</v>
      </c>
    </row>
    <row r="33" spans="1:7" x14ac:dyDescent="0.2">
      <c r="A33" s="33">
        <v>41777</v>
      </c>
      <c r="B33" s="34">
        <v>2.0339036326966458</v>
      </c>
      <c r="C33" s="34">
        <v>110.49108571408563</v>
      </c>
      <c r="E33" s="33">
        <v>41851</v>
      </c>
      <c r="F33" s="26">
        <v>121.56216863452445</v>
      </c>
      <c r="G33" s="38">
        <v>193.38550510851613</v>
      </c>
    </row>
    <row r="34" spans="1:7" x14ac:dyDescent="0.2">
      <c r="A34" s="33">
        <v>41778</v>
      </c>
      <c r="B34" s="34">
        <v>0</v>
      </c>
      <c r="C34" s="34">
        <v>23.368022854177863</v>
      </c>
      <c r="E34" s="33">
        <v>41855</v>
      </c>
      <c r="F34" s="26">
        <v>3.2759764693760527</v>
      </c>
      <c r="G34" s="38">
        <v>5.0646644846583868</v>
      </c>
    </row>
    <row r="35" spans="1:7" x14ac:dyDescent="0.2">
      <c r="A35" s="33">
        <v>41779</v>
      </c>
      <c r="B35" s="34" t="s">
        <v>3</v>
      </c>
      <c r="C35" s="34">
        <v>70.518838861555153</v>
      </c>
      <c r="E35" s="33">
        <v>41858</v>
      </c>
      <c r="F35" s="26">
        <v>3.0289902628271861</v>
      </c>
      <c r="G35" s="38">
        <v>72.372715283527867</v>
      </c>
    </row>
    <row r="36" spans="1:7" x14ac:dyDescent="0.2">
      <c r="A36" s="33">
        <v>41780</v>
      </c>
      <c r="B36" s="34">
        <v>0</v>
      </c>
      <c r="C36" s="34">
        <v>0</v>
      </c>
      <c r="E36" s="33">
        <v>41862</v>
      </c>
      <c r="F36" s="26">
        <v>2.4049802744973379</v>
      </c>
      <c r="G36" s="38">
        <v>224.6640310474358</v>
      </c>
    </row>
    <row r="37" spans="1:7" x14ac:dyDescent="0.2">
      <c r="A37" s="33">
        <v>41781</v>
      </c>
      <c r="B37" s="34">
        <v>1.776568690418993</v>
      </c>
      <c r="C37" s="34">
        <v>13.753987010408185</v>
      </c>
      <c r="E37" s="33">
        <v>41865</v>
      </c>
      <c r="F37" s="26">
        <v>393.28800638238249</v>
      </c>
      <c r="G37" s="38">
        <v>117.5533672497823</v>
      </c>
    </row>
    <row r="38" spans="1:7" x14ac:dyDescent="0.2">
      <c r="A38" s="33">
        <v>41782</v>
      </c>
      <c r="B38" s="34">
        <v>0.1</v>
      </c>
      <c r="C38" s="34">
        <v>0</v>
      </c>
      <c r="E38" s="33">
        <v>41869</v>
      </c>
      <c r="F38" s="26">
        <v>106.36470417651429</v>
      </c>
      <c r="G38" s="38">
        <v>203.82477141699752</v>
      </c>
    </row>
    <row r="39" spans="1:7" x14ac:dyDescent="0.2">
      <c r="A39" s="33">
        <v>41783</v>
      </c>
      <c r="B39" s="34">
        <v>0</v>
      </c>
      <c r="C39" s="34">
        <v>0</v>
      </c>
      <c r="E39" s="33">
        <v>41873</v>
      </c>
      <c r="F39" s="26">
        <v>1.1622925120026828</v>
      </c>
      <c r="G39" s="38">
        <v>612.09886553532522</v>
      </c>
    </row>
    <row r="40" spans="1:7" x14ac:dyDescent="0.2">
      <c r="A40" s="33">
        <v>41785</v>
      </c>
      <c r="B40" s="34">
        <v>1.0968642780679034</v>
      </c>
      <c r="C40" s="34" t="s">
        <v>3</v>
      </c>
      <c r="E40" s="33">
        <v>41877</v>
      </c>
      <c r="F40" s="26">
        <v>6.4574452497016992</v>
      </c>
      <c r="G40" s="38">
        <v>1519.6622051823865</v>
      </c>
    </row>
    <row r="41" spans="1:7" x14ac:dyDescent="0.2">
      <c r="A41" s="33">
        <v>41786</v>
      </c>
      <c r="B41" s="34">
        <v>1.1945121209298781</v>
      </c>
      <c r="C41" s="34">
        <v>10.373960697778541</v>
      </c>
      <c r="E41" s="33">
        <v>41879</v>
      </c>
      <c r="F41" s="26">
        <v>171.97828132930331</v>
      </c>
      <c r="G41" s="38">
        <v>171.29253662020849</v>
      </c>
    </row>
    <row r="42" spans="1:7" x14ac:dyDescent="0.2">
      <c r="A42" s="33">
        <v>41787</v>
      </c>
      <c r="B42" s="34">
        <v>0</v>
      </c>
      <c r="C42" s="34">
        <v>3.5222914506057874</v>
      </c>
      <c r="E42" s="33">
        <v>41890</v>
      </c>
      <c r="F42" s="26">
        <v>18.036576473448608</v>
      </c>
      <c r="G42" s="38">
        <v>537.8284817522798</v>
      </c>
    </row>
    <row r="43" spans="1:7" x14ac:dyDescent="0.2">
      <c r="A43" s="33">
        <v>41788</v>
      </c>
      <c r="B43" s="34">
        <v>0</v>
      </c>
      <c r="C43" s="34">
        <v>6.6386148409484882</v>
      </c>
      <c r="E43" s="33">
        <v>41894</v>
      </c>
      <c r="F43" s="26">
        <v>4.8374200473194735</v>
      </c>
      <c r="G43" s="38">
        <v>322.5385018618278</v>
      </c>
    </row>
    <row r="44" spans="1:7" x14ac:dyDescent="0.2">
      <c r="A44" s="33">
        <v>41789</v>
      </c>
      <c r="B44" s="34">
        <v>0</v>
      </c>
      <c r="C44" s="34">
        <v>2.8829405323933299</v>
      </c>
      <c r="E44" s="33">
        <v>41897</v>
      </c>
      <c r="F44" s="26">
        <v>50.670855127065103</v>
      </c>
      <c r="G44" s="38">
        <v>165.72000789352725</v>
      </c>
    </row>
    <row r="45" spans="1:7" x14ac:dyDescent="0.2">
      <c r="A45" s="33">
        <v>41790</v>
      </c>
      <c r="B45" s="34">
        <v>1.3916368515984516</v>
      </c>
      <c r="C45" s="34">
        <v>16.793163054025804</v>
      </c>
      <c r="E45" s="33">
        <v>41900</v>
      </c>
      <c r="F45" s="26">
        <v>2.9687018128413722</v>
      </c>
      <c r="G45" s="38">
        <v>1332.2190129169985</v>
      </c>
    </row>
    <row r="46" spans="1:7" x14ac:dyDescent="0.2">
      <c r="A46" s="33">
        <v>41791</v>
      </c>
      <c r="B46" s="34">
        <v>3.6839497655148872</v>
      </c>
      <c r="C46" s="34">
        <v>20.797054151786533</v>
      </c>
      <c r="F46" s="26">
        <f>_xlfn.T.TEST(F3:F45,G3:G45,2,1)</f>
        <v>1.0059539149874329E-2</v>
      </c>
    </row>
    <row r="47" spans="1:7" x14ac:dyDescent="0.2">
      <c r="A47" s="33">
        <v>41792</v>
      </c>
      <c r="B47" s="34">
        <v>0</v>
      </c>
      <c r="C47" s="34">
        <v>3.1960614822193643</v>
      </c>
    </row>
    <row r="48" spans="1:7" x14ac:dyDescent="0.2">
      <c r="A48" s="33">
        <v>41793</v>
      </c>
      <c r="B48" s="34">
        <v>0</v>
      </c>
      <c r="C48" s="34">
        <v>12.216746215842473</v>
      </c>
    </row>
    <row r="49" spans="1:3" x14ac:dyDescent="0.2">
      <c r="A49" s="33">
        <v>41794</v>
      </c>
      <c r="B49" s="34">
        <v>1.2453500199597511</v>
      </c>
      <c r="C49" s="34">
        <v>1.5980759651970058</v>
      </c>
    </row>
    <row r="50" spans="1:3" x14ac:dyDescent="0.2">
      <c r="A50" s="33">
        <v>41795</v>
      </c>
      <c r="B50" s="34" t="s">
        <v>3</v>
      </c>
      <c r="C50" s="34">
        <v>16.501353080688016</v>
      </c>
    </row>
    <row r="51" spans="1:3" x14ac:dyDescent="0.2">
      <c r="A51" s="33">
        <v>41796</v>
      </c>
      <c r="B51" s="34">
        <v>0</v>
      </c>
      <c r="C51" s="34" t="s">
        <v>3</v>
      </c>
    </row>
    <row r="52" spans="1:3" x14ac:dyDescent="0.2">
      <c r="A52" s="33">
        <v>41797</v>
      </c>
      <c r="B52" s="34">
        <v>1.8536367748704834</v>
      </c>
      <c r="C52" s="34">
        <v>78.648654703323785</v>
      </c>
    </row>
    <row r="53" spans="1:3" x14ac:dyDescent="0.2">
      <c r="A53" s="33">
        <v>41798</v>
      </c>
      <c r="B53" s="34">
        <v>3.9034109562237331</v>
      </c>
      <c r="C53" s="34">
        <v>17.376824933207622</v>
      </c>
    </row>
    <row r="54" spans="1:3" x14ac:dyDescent="0.2">
      <c r="A54" s="33">
        <v>41799</v>
      </c>
      <c r="B54" s="34">
        <v>5.1377992184197234</v>
      </c>
      <c r="C54" s="34">
        <v>10.672624432555898</v>
      </c>
    </row>
    <row r="55" spans="1:3" x14ac:dyDescent="0.2">
      <c r="A55" s="33">
        <v>41800</v>
      </c>
      <c r="B55" s="34">
        <v>0</v>
      </c>
      <c r="C55" s="34">
        <v>22.176218855673703</v>
      </c>
    </row>
    <row r="56" spans="1:3" x14ac:dyDescent="0.2">
      <c r="A56" s="33">
        <v>41801</v>
      </c>
      <c r="B56" s="34">
        <v>1.0974984272198551</v>
      </c>
      <c r="C56" s="34">
        <v>70.056863978393309</v>
      </c>
    </row>
    <row r="57" spans="1:3" x14ac:dyDescent="0.2">
      <c r="A57" s="33">
        <v>41802</v>
      </c>
      <c r="B57" s="34">
        <v>4.2244006522801802</v>
      </c>
      <c r="C57" s="34">
        <v>19.213803913227927</v>
      </c>
    </row>
    <row r="58" spans="1:3" x14ac:dyDescent="0.2">
      <c r="A58" s="33">
        <v>41803</v>
      </c>
      <c r="B58" s="34">
        <v>1.8328886526533701</v>
      </c>
      <c r="C58" s="34">
        <v>38.853027510331664</v>
      </c>
    </row>
    <row r="59" spans="1:3" x14ac:dyDescent="0.2">
      <c r="A59" s="33">
        <v>41804</v>
      </c>
      <c r="B59" s="34">
        <v>4.3071359247169401</v>
      </c>
      <c r="C59" s="34">
        <v>80.707145735840911</v>
      </c>
    </row>
    <row r="60" spans="1:3" x14ac:dyDescent="0.2">
      <c r="A60" s="33">
        <v>41805</v>
      </c>
      <c r="B60" s="34">
        <v>0</v>
      </c>
      <c r="C60" s="34">
        <v>75.174151130344882</v>
      </c>
    </row>
    <row r="61" spans="1:3" x14ac:dyDescent="0.2">
      <c r="A61" s="33">
        <v>41807</v>
      </c>
      <c r="B61" s="34">
        <v>0</v>
      </c>
      <c r="C61" s="34">
        <v>22.502789953062855</v>
      </c>
    </row>
    <row r="62" spans="1:3" x14ac:dyDescent="0.2">
      <c r="A62" s="33">
        <v>41808</v>
      </c>
      <c r="B62" s="34">
        <v>1.4319627311044489</v>
      </c>
      <c r="C62" s="34">
        <v>19.42597886218055</v>
      </c>
    </row>
    <row r="63" spans="1:3" x14ac:dyDescent="0.2">
      <c r="A63" s="33">
        <v>41809</v>
      </c>
      <c r="B63" s="34">
        <v>5.8216876041399477</v>
      </c>
      <c r="C63" s="34">
        <v>9.2870528220054176</v>
      </c>
    </row>
    <row r="64" spans="1:3" x14ac:dyDescent="0.2">
      <c r="A64" s="33">
        <v>41810</v>
      </c>
      <c r="B64" s="34">
        <v>0</v>
      </c>
      <c r="C64" s="34">
        <v>32.373487130096407</v>
      </c>
    </row>
    <row r="65" spans="1:3" x14ac:dyDescent="0.2">
      <c r="A65" s="33">
        <v>41811</v>
      </c>
      <c r="B65" s="34">
        <v>0</v>
      </c>
      <c r="C65" s="34">
        <v>4.0114455314015514</v>
      </c>
    </row>
    <row r="66" spans="1:3" x14ac:dyDescent="0.2">
      <c r="A66" s="33">
        <v>41812</v>
      </c>
      <c r="B66" s="34">
        <v>0</v>
      </c>
      <c r="C66" s="34">
        <v>32.45760766312376</v>
      </c>
    </row>
    <row r="67" spans="1:3" x14ac:dyDescent="0.2">
      <c r="A67" s="33">
        <v>41813</v>
      </c>
      <c r="B67" s="34">
        <v>0</v>
      </c>
      <c r="C67" s="34">
        <v>46.513902262072435</v>
      </c>
    </row>
    <row r="68" spans="1:3" x14ac:dyDescent="0.2">
      <c r="A68" s="33">
        <v>41814</v>
      </c>
      <c r="B68" s="34">
        <v>1.2052641364168695</v>
      </c>
      <c r="C68" s="34">
        <v>8.2197029384423281</v>
      </c>
    </row>
    <row r="69" spans="1:3" x14ac:dyDescent="0.2">
      <c r="A69" s="33">
        <v>41815</v>
      </c>
      <c r="B69" s="34">
        <v>0</v>
      </c>
      <c r="C69" s="34">
        <v>15.231256574527114</v>
      </c>
    </row>
    <row r="70" spans="1:3" x14ac:dyDescent="0.2">
      <c r="A70" s="33">
        <v>41816</v>
      </c>
      <c r="B70" s="34">
        <v>15.837464676036451</v>
      </c>
      <c r="C70" s="34">
        <v>7.3541094161501865</v>
      </c>
    </row>
    <row r="71" spans="1:3" x14ac:dyDescent="0.2">
      <c r="A71" s="33">
        <v>41817</v>
      </c>
      <c r="B71" s="34">
        <v>0</v>
      </c>
      <c r="C71" s="34">
        <v>3.3643282594937602</v>
      </c>
    </row>
    <row r="72" spans="1:3" x14ac:dyDescent="0.2">
      <c r="A72" s="33">
        <v>41818</v>
      </c>
      <c r="B72" s="34">
        <v>6.6847140727769263</v>
      </c>
      <c r="C72" s="34" t="s">
        <v>3</v>
      </c>
    </row>
    <row r="73" spans="1:3" x14ac:dyDescent="0.2">
      <c r="A73" s="33">
        <v>41819</v>
      </c>
      <c r="B73" s="34">
        <v>0</v>
      </c>
      <c r="C73" s="34" t="s">
        <v>3</v>
      </c>
    </row>
    <row r="74" spans="1:3" x14ac:dyDescent="0.2">
      <c r="A74" s="33">
        <v>41820</v>
      </c>
      <c r="B74" s="34">
        <v>15.320421286244322</v>
      </c>
      <c r="C74" s="34">
        <v>16.69256840360179</v>
      </c>
    </row>
    <row r="75" spans="1:3" x14ac:dyDescent="0.2">
      <c r="A75" s="33">
        <v>41821</v>
      </c>
      <c r="B75" s="34">
        <v>74.754798425429797</v>
      </c>
      <c r="C75" s="34">
        <v>104.87445904765937</v>
      </c>
    </row>
    <row r="76" spans="1:3" x14ac:dyDescent="0.2">
      <c r="A76" s="33">
        <v>41822</v>
      </c>
      <c r="B76" s="34">
        <v>1.6359980716087781</v>
      </c>
      <c r="C76" s="34">
        <v>115.93698287575087</v>
      </c>
    </row>
    <row r="77" spans="1:3" x14ac:dyDescent="0.2">
      <c r="A77" s="33">
        <v>41823</v>
      </c>
      <c r="B77" s="34">
        <v>85.057535446815606</v>
      </c>
      <c r="C77" s="34" t="s">
        <v>3</v>
      </c>
    </row>
    <row r="78" spans="1:3" x14ac:dyDescent="0.2">
      <c r="A78" s="33">
        <v>41824</v>
      </c>
      <c r="B78" s="34">
        <v>1.2519914504159508</v>
      </c>
      <c r="C78" s="34">
        <v>130.44178171289209</v>
      </c>
    </row>
    <row r="79" spans="1:3" x14ac:dyDescent="0.2">
      <c r="A79" s="33">
        <v>41825</v>
      </c>
      <c r="B79" s="34">
        <v>49.088642637257323</v>
      </c>
      <c r="C79" s="34">
        <v>113.84939229247421</v>
      </c>
    </row>
    <row r="80" spans="1:3" x14ac:dyDescent="0.2">
      <c r="A80" s="33">
        <v>41826</v>
      </c>
      <c r="B80" s="34">
        <v>114.19399288755639</v>
      </c>
      <c r="C80" s="34">
        <v>278.11484091494805</v>
      </c>
    </row>
    <row r="81" spans="1:3" x14ac:dyDescent="0.2">
      <c r="A81" s="33">
        <v>41827</v>
      </c>
      <c r="B81" s="34">
        <v>55.249058208262767</v>
      </c>
      <c r="C81" s="34">
        <v>220.95472971539894</v>
      </c>
    </row>
    <row r="82" spans="1:3" x14ac:dyDescent="0.2">
      <c r="A82" s="33">
        <v>41828</v>
      </c>
      <c r="B82" s="34">
        <v>43.963116044977511</v>
      </c>
      <c r="C82" s="34">
        <v>269.38968082494296</v>
      </c>
    </row>
    <row r="83" spans="1:3" x14ac:dyDescent="0.2">
      <c r="A83" s="33">
        <v>41829</v>
      </c>
      <c r="B83" s="34">
        <v>1.3868092183058205</v>
      </c>
      <c r="C83" s="34">
        <v>238.00891731491694</v>
      </c>
    </row>
    <row r="84" spans="1:3" x14ac:dyDescent="0.2">
      <c r="A84" s="33">
        <v>41830</v>
      </c>
      <c r="B84" s="34">
        <v>266.69252406082001</v>
      </c>
      <c r="C84" s="34">
        <v>161.6759975196282</v>
      </c>
    </row>
    <row r="85" spans="1:3" x14ac:dyDescent="0.2">
      <c r="A85" s="33">
        <v>41831</v>
      </c>
      <c r="B85" s="34">
        <v>5.4098081549677861</v>
      </c>
      <c r="C85" s="34">
        <v>77.0369985437829</v>
      </c>
    </row>
    <row r="86" spans="1:3" x14ac:dyDescent="0.2">
      <c r="A86" s="33">
        <v>41832</v>
      </c>
      <c r="B86" s="34">
        <v>1.5365902187689271</v>
      </c>
      <c r="C86" s="34">
        <v>205.03740391738899</v>
      </c>
    </row>
    <row r="87" spans="1:3" x14ac:dyDescent="0.2">
      <c r="A87" s="33">
        <v>41833</v>
      </c>
      <c r="B87" s="34">
        <v>1.2800112652135571</v>
      </c>
      <c r="C87" s="34">
        <v>100.42696280334944</v>
      </c>
    </row>
    <row r="88" spans="1:3" x14ac:dyDescent="0.2">
      <c r="A88" s="33">
        <v>41834</v>
      </c>
      <c r="B88" s="34">
        <v>12.698898782702742</v>
      </c>
      <c r="C88" s="34">
        <v>20.149953922714161</v>
      </c>
    </row>
    <row r="89" spans="1:3" x14ac:dyDescent="0.2">
      <c r="A89" s="33">
        <v>41835</v>
      </c>
      <c r="B89" s="34">
        <v>9.3585139384696223</v>
      </c>
      <c r="C89" s="34">
        <v>215.88412431805401</v>
      </c>
    </row>
    <row r="90" spans="1:3" x14ac:dyDescent="0.2">
      <c r="A90" s="33">
        <v>41836</v>
      </c>
      <c r="B90" s="34">
        <v>3.2044756449629523</v>
      </c>
      <c r="C90" s="34">
        <v>127.61798143656449</v>
      </c>
    </row>
    <row r="91" spans="1:3" x14ac:dyDescent="0.2">
      <c r="A91" s="33">
        <v>41837</v>
      </c>
      <c r="B91" s="34">
        <v>2.5036712469762543</v>
      </c>
      <c r="C91" s="34">
        <v>45.494599429450808</v>
      </c>
    </row>
    <row r="92" spans="1:3" x14ac:dyDescent="0.2">
      <c r="A92" s="33">
        <v>41838</v>
      </c>
      <c r="B92" s="34">
        <v>7.1682754527841466</v>
      </c>
      <c r="C92" s="34">
        <v>26.279265398636831</v>
      </c>
    </row>
    <row r="93" spans="1:3" x14ac:dyDescent="0.2">
      <c r="A93" s="33">
        <v>41839</v>
      </c>
      <c r="C93" s="34">
        <v>192.60099621805409</v>
      </c>
    </row>
    <row r="94" spans="1:3" x14ac:dyDescent="0.2">
      <c r="A94" s="33">
        <v>41840</v>
      </c>
    </row>
    <row r="95" spans="1:3" x14ac:dyDescent="0.2">
      <c r="A95" s="33">
        <v>41841</v>
      </c>
      <c r="B95" s="34">
        <v>1.1414811249310117</v>
      </c>
    </row>
    <row r="96" spans="1:3" x14ac:dyDescent="0.2">
      <c r="A96" s="33">
        <v>41842</v>
      </c>
      <c r="B96" s="34">
        <v>5.4207980396415278</v>
      </c>
      <c r="C96" s="34">
        <v>246.55870203033322</v>
      </c>
    </row>
    <row r="97" spans="1:3" x14ac:dyDescent="0.2">
      <c r="A97" s="33">
        <v>41843</v>
      </c>
      <c r="B97" s="34">
        <v>13.425010611973674</v>
      </c>
      <c r="C97" s="34">
        <v>112.29320637238189</v>
      </c>
    </row>
    <row r="98" spans="1:3" x14ac:dyDescent="0.2">
      <c r="A98" s="33">
        <v>41844</v>
      </c>
      <c r="B98" s="34">
        <v>59.758288992599013</v>
      </c>
      <c r="C98" s="34">
        <v>20.04661707607805</v>
      </c>
    </row>
    <row r="99" spans="1:3" x14ac:dyDescent="0.2">
      <c r="A99" s="33">
        <v>41845</v>
      </c>
      <c r="B99" s="34">
        <v>15.667448790444416</v>
      </c>
      <c r="C99" s="34">
        <v>42.14748585303478</v>
      </c>
    </row>
    <row r="100" spans="1:3" x14ac:dyDescent="0.2">
      <c r="A100" s="33">
        <v>41846</v>
      </c>
      <c r="B100" s="34">
        <v>1.1248350310940785</v>
      </c>
      <c r="C100" s="34">
        <v>219.43451207747444</v>
      </c>
    </row>
    <row r="101" spans="1:3" x14ac:dyDescent="0.2">
      <c r="A101" s="33">
        <v>41847</v>
      </c>
      <c r="B101" s="34">
        <v>1.5737482104458436</v>
      </c>
      <c r="C101" s="34">
        <v>242.45435906397572</v>
      </c>
    </row>
    <row r="102" spans="1:3" x14ac:dyDescent="0.2">
      <c r="A102" s="33">
        <v>41848</v>
      </c>
      <c r="B102" s="34" t="s">
        <v>3</v>
      </c>
      <c r="C102" s="34">
        <v>156.66636581629285</v>
      </c>
    </row>
    <row r="103" spans="1:3" x14ac:dyDescent="0.2">
      <c r="A103" s="33">
        <v>41849</v>
      </c>
      <c r="B103" s="34">
        <v>1.1029308127082773</v>
      </c>
      <c r="C103" s="34" t="s">
        <v>3</v>
      </c>
    </row>
    <row r="104" spans="1:3" x14ac:dyDescent="0.2">
      <c r="A104" s="33">
        <v>41850</v>
      </c>
      <c r="B104" s="34">
        <v>7.8538576205414756</v>
      </c>
      <c r="C104" s="34">
        <v>60.828256357532368</v>
      </c>
    </row>
    <row r="105" spans="1:3" x14ac:dyDescent="0.2">
      <c r="A105" s="33">
        <v>41851</v>
      </c>
      <c r="B105" s="34" t="s">
        <v>3</v>
      </c>
      <c r="C105" s="34">
        <v>216.30746587883806</v>
      </c>
    </row>
    <row r="106" spans="1:3" x14ac:dyDescent="0.2">
      <c r="A106" s="33">
        <v>41852</v>
      </c>
      <c r="B106" s="34">
        <v>1.095954849477855</v>
      </c>
      <c r="C106" s="34" t="s">
        <v>3</v>
      </c>
    </row>
    <row r="107" spans="1:3" x14ac:dyDescent="0.2">
      <c r="A107" s="33">
        <v>41853</v>
      </c>
      <c r="B107" s="34">
        <v>1.8135198967482311</v>
      </c>
      <c r="C107" s="34">
        <v>53.379255543459244</v>
      </c>
    </row>
    <row r="108" spans="1:3" x14ac:dyDescent="0.2">
      <c r="A108" s="33">
        <v>41854</v>
      </c>
      <c r="B108" s="34" t="s">
        <v>3</v>
      </c>
      <c r="C108" s="34" t="s">
        <v>3</v>
      </c>
    </row>
    <row r="109" spans="1:3" x14ac:dyDescent="0.2">
      <c r="A109" s="33">
        <v>41855</v>
      </c>
      <c r="B109" s="34">
        <v>1.1159028011105245</v>
      </c>
      <c r="C109" s="34" t="s">
        <v>3</v>
      </c>
    </row>
    <row r="110" spans="1:3" x14ac:dyDescent="0.2">
      <c r="B110" s="36">
        <f>_xlfn.T.TEST(B3:B109,C3:C109,2,1)</f>
        <v>4.2243810369074607E-7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EBB9-D9CB-47E7-A864-29CBD197C570}">
  <dimension ref="A1:AL123"/>
  <sheetViews>
    <sheetView workbookViewId="0">
      <selection activeCell="E2" sqref="E2"/>
    </sheetView>
  </sheetViews>
  <sheetFormatPr defaultRowHeight="15" x14ac:dyDescent="0.25"/>
  <cols>
    <col min="1" max="1" width="10.28515625" style="1" customWidth="1"/>
    <col min="2" max="5" width="9.140625" style="1"/>
    <col min="6" max="6" width="10.28515625" style="1" customWidth="1"/>
    <col min="7" max="10" width="9.7109375" style="1" bestFit="1" customWidth="1"/>
    <col min="11" max="12" width="9.140625" style="1"/>
    <col min="13" max="13" width="10.28515625" style="1" customWidth="1"/>
    <col min="14" max="17" width="9.7109375" style="1" bestFit="1" customWidth="1"/>
    <col min="18" max="19" width="9.140625" style="1"/>
    <col min="20" max="20" width="10.28515625" style="1" customWidth="1"/>
    <col min="21" max="26" width="9.7109375" style="1" bestFit="1" customWidth="1"/>
    <col min="27" max="27" width="10.28515625" style="1" customWidth="1"/>
    <col min="28" max="32" width="9.7109375" style="1" bestFit="1" customWidth="1"/>
    <col min="33" max="33" width="9.140625" style="1"/>
    <col min="34" max="34" width="10.28515625" style="1" customWidth="1"/>
    <col min="35" max="38" width="9.7109375" style="1" bestFit="1" customWidth="1"/>
    <col min="39" max="16384" width="9.140625" style="1"/>
  </cols>
  <sheetData>
    <row r="1" spans="1:38" x14ac:dyDescent="0.25">
      <c r="A1" s="40" t="s">
        <v>60</v>
      </c>
      <c r="B1" s="41"/>
      <c r="C1" s="41"/>
      <c r="D1" s="41"/>
      <c r="E1" s="41"/>
      <c r="F1" s="39" t="s">
        <v>50</v>
      </c>
      <c r="G1" s="39"/>
      <c r="H1" s="39"/>
      <c r="I1" s="39"/>
      <c r="J1" s="39"/>
      <c r="K1" s="39"/>
      <c r="L1" s="39"/>
      <c r="M1" s="39" t="s">
        <v>6</v>
      </c>
      <c r="N1" s="39"/>
      <c r="O1" s="39"/>
      <c r="P1" s="39"/>
      <c r="Q1" s="39"/>
      <c r="R1" s="39"/>
      <c r="S1" s="39"/>
      <c r="T1" s="39" t="s">
        <v>51</v>
      </c>
      <c r="U1" s="39"/>
      <c r="V1" s="39"/>
      <c r="W1" s="39"/>
      <c r="X1" s="39"/>
      <c r="Y1" s="39"/>
      <c r="Z1" s="39"/>
      <c r="AA1" s="40"/>
      <c r="AB1" s="40"/>
      <c r="AC1" s="40"/>
      <c r="AD1" s="40"/>
      <c r="AE1" s="40"/>
      <c r="AF1" s="41" t="s">
        <v>58</v>
      </c>
      <c r="AH1" s="2"/>
      <c r="AI1" s="5" t="s">
        <v>52</v>
      </c>
      <c r="AJ1" s="5"/>
      <c r="AK1" s="5"/>
      <c r="AL1" s="5"/>
    </row>
    <row r="2" spans="1:38" x14ac:dyDescent="0.25">
      <c r="A2" s="41"/>
      <c r="B2" s="41" t="s">
        <v>7</v>
      </c>
      <c r="C2" s="41" t="s">
        <v>53</v>
      </c>
      <c r="D2" s="41" t="s">
        <v>54</v>
      </c>
      <c r="E2" s="41"/>
      <c r="F2" s="41"/>
      <c r="G2" s="41" t="s">
        <v>1</v>
      </c>
      <c r="H2" s="41" t="s">
        <v>2</v>
      </c>
      <c r="I2" s="41" t="s">
        <v>7</v>
      </c>
      <c r="J2" s="41" t="s">
        <v>54</v>
      </c>
      <c r="K2" s="41" t="s">
        <v>55</v>
      </c>
      <c r="L2" s="40"/>
      <c r="M2" s="41"/>
      <c r="N2" s="41" t="s">
        <v>1</v>
      </c>
      <c r="O2" s="41" t="s">
        <v>2</v>
      </c>
      <c r="P2" s="41" t="s">
        <v>7</v>
      </c>
      <c r="Q2" s="41" t="s">
        <v>54</v>
      </c>
      <c r="R2" s="40" t="s">
        <v>56</v>
      </c>
      <c r="S2" s="40"/>
      <c r="T2" s="41"/>
      <c r="U2" s="41" t="s">
        <v>1</v>
      </c>
      <c r="V2" s="41" t="s">
        <v>2</v>
      </c>
      <c r="W2" s="41" t="s">
        <v>7</v>
      </c>
      <c r="X2" s="41" t="s">
        <v>54</v>
      </c>
      <c r="Y2" s="40" t="s">
        <v>57</v>
      </c>
      <c r="Z2" s="41"/>
      <c r="AA2" s="41"/>
      <c r="AB2" s="41" t="s">
        <v>1</v>
      </c>
      <c r="AC2" s="41" t="s">
        <v>2</v>
      </c>
      <c r="AD2" s="41" t="s">
        <v>7</v>
      </c>
      <c r="AE2" s="41" t="s">
        <v>54</v>
      </c>
      <c r="AF2" s="41"/>
      <c r="AI2" s="1" t="s">
        <v>1</v>
      </c>
      <c r="AJ2" s="1" t="s">
        <v>2</v>
      </c>
      <c r="AK2" s="1" t="s">
        <v>7</v>
      </c>
      <c r="AL2" s="1" t="s">
        <v>54</v>
      </c>
    </row>
    <row r="3" spans="1:38" x14ac:dyDescent="0.25">
      <c r="A3" s="40">
        <v>41746</v>
      </c>
      <c r="B3" s="41" t="s">
        <v>50</v>
      </c>
      <c r="C3" s="41">
        <v>0</v>
      </c>
      <c r="D3" s="41">
        <v>0</v>
      </c>
      <c r="E3" s="41"/>
      <c r="F3" s="40">
        <v>41746</v>
      </c>
      <c r="G3" s="41"/>
      <c r="H3" s="41"/>
      <c r="I3" s="41">
        <v>0</v>
      </c>
      <c r="J3" s="41">
        <v>0</v>
      </c>
      <c r="K3" s="41" t="s">
        <v>11</v>
      </c>
      <c r="L3" s="41"/>
      <c r="M3" s="40">
        <v>41746</v>
      </c>
      <c r="N3" s="41" t="s">
        <v>3</v>
      </c>
      <c r="O3" s="41" t="s">
        <v>3</v>
      </c>
      <c r="P3" s="41" t="s">
        <v>3</v>
      </c>
      <c r="Q3" s="41"/>
      <c r="R3" s="41" t="s">
        <v>11</v>
      </c>
      <c r="S3" s="41"/>
      <c r="T3" s="40">
        <v>41746</v>
      </c>
      <c r="U3" s="41" t="s">
        <v>3</v>
      </c>
      <c r="V3" s="41" t="s">
        <v>3</v>
      </c>
      <c r="W3" s="41" t="s">
        <v>3</v>
      </c>
      <c r="X3" s="41"/>
      <c r="Y3" s="41" t="s">
        <v>11</v>
      </c>
      <c r="Z3" s="41"/>
      <c r="AA3" s="40">
        <v>41746</v>
      </c>
      <c r="AB3" s="41">
        <v>0</v>
      </c>
      <c r="AC3" s="41">
        <v>1</v>
      </c>
      <c r="AD3" s="41">
        <v>0</v>
      </c>
      <c r="AE3" s="41"/>
      <c r="AF3" s="41"/>
      <c r="AH3" s="2">
        <v>41746</v>
      </c>
      <c r="AI3" s="1" t="s">
        <v>3</v>
      </c>
      <c r="AJ3" s="1" t="s">
        <v>3</v>
      </c>
      <c r="AK3" s="1" t="s">
        <v>3</v>
      </c>
    </row>
    <row r="4" spans="1:38" x14ac:dyDescent="0.25">
      <c r="A4" s="40">
        <v>41750</v>
      </c>
      <c r="B4" s="41" t="s">
        <v>50</v>
      </c>
      <c r="C4" s="41">
        <v>0</v>
      </c>
      <c r="D4" s="41">
        <v>0</v>
      </c>
      <c r="E4" s="41"/>
      <c r="F4" s="40">
        <v>41750</v>
      </c>
      <c r="G4" s="41">
        <v>0</v>
      </c>
      <c r="H4" s="41">
        <v>1</v>
      </c>
      <c r="I4" s="41">
        <v>0</v>
      </c>
      <c r="J4" s="41"/>
      <c r="K4" s="41" t="s">
        <v>12</v>
      </c>
      <c r="L4" s="41"/>
      <c r="M4" s="40">
        <v>41750</v>
      </c>
      <c r="N4" s="41">
        <v>0</v>
      </c>
      <c r="O4" s="41">
        <v>1</v>
      </c>
      <c r="P4" s="41">
        <v>0</v>
      </c>
      <c r="Q4" s="41"/>
      <c r="R4" s="41" t="s">
        <v>12</v>
      </c>
      <c r="S4" s="41">
        <v>0</v>
      </c>
      <c r="T4" s="40">
        <v>41750</v>
      </c>
      <c r="U4" s="41" t="s">
        <v>3</v>
      </c>
      <c r="V4" s="41" t="s">
        <v>3</v>
      </c>
      <c r="W4" s="41" t="s">
        <v>3</v>
      </c>
      <c r="X4" s="41"/>
      <c r="Y4" s="41" t="s">
        <v>12</v>
      </c>
      <c r="Z4" s="41"/>
      <c r="AA4" s="40">
        <v>41750</v>
      </c>
      <c r="AB4" s="41">
        <v>0</v>
      </c>
      <c r="AC4" s="41">
        <v>1</v>
      </c>
      <c r="AD4" s="41">
        <v>0</v>
      </c>
      <c r="AE4" s="41"/>
      <c r="AF4" s="41"/>
      <c r="AH4" s="2">
        <v>41750</v>
      </c>
      <c r="AI4" s="1">
        <v>0</v>
      </c>
      <c r="AJ4" s="1">
        <v>1</v>
      </c>
      <c r="AK4" s="1">
        <v>0</v>
      </c>
    </row>
    <row r="5" spans="1:38" x14ac:dyDescent="0.25">
      <c r="A5" s="40">
        <v>41753</v>
      </c>
      <c r="B5" s="41" t="s">
        <v>50</v>
      </c>
      <c r="C5" s="41">
        <v>0</v>
      </c>
      <c r="D5" s="41">
        <v>0</v>
      </c>
      <c r="E5" s="41"/>
      <c r="F5" s="40">
        <v>41753</v>
      </c>
      <c r="G5" s="41">
        <v>0</v>
      </c>
      <c r="H5" s="41">
        <v>1</v>
      </c>
      <c r="I5" s="41">
        <v>0</v>
      </c>
      <c r="J5" s="41"/>
      <c r="K5" s="41" t="s">
        <v>13</v>
      </c>
      <c r="L5" s="41"/>
      <c r="M5" s="40">
        <v>41753</v>
      </c>
      <c r="N5" s="41">
        <v>0</v>
      </c>
      <c r="O5" s="41">
        <v>1</v>
      </c>
      <c r="P5" s="41">
        <v>1</v>
      </c>
      <c r="Q5" s="41"/>
      <c r="R5" s="41" t="s">
        <v>13</v>
      </c>
      <c r="S5" s="41"/>
      <c r="T5" s="40">
        <v>41753</v>
      </c>
      <c r="U5" s="41" t="s">
        <v>3</v>
      </c>
      <c r="V5" s="41" t="s">
        <v>3</v>
      </c>
      <c r="W5" s="41" t="s">
        <v>3</v>
      </c>
      <c r="X5" s="41"/>
      <c r="Y5" s="41" t="s">
        <v>13</v>
      </c>
      <c r="Z5" s="41"/>
      <c r="AA5" s="40">
        <v>41753</v>
      </c>
      <c r="AB5" s="41">
        <v>0</v>
      </c>
      <c r="AC5" s="41">
        <v>1</v>
      </c>
      <c r="AD5" s="41">
        <v>1</v>
      </c>
      <c r="AE5" s="41"/>
      <c r="AF5" s="41"/>
      <c r="AH5" s="2">
        <v>41753</v>
      </c>
      <c r="AI5" s="1">
        <v>0</v>
      </c>
      <c r="AJ5" s="1">
        <v>1</v>
      </c>
      <c r="AK5" s="1">
        <v>0</v>
      </c>
    </row>
    <row r="6" spans="1:38" x14ac:dyDescent="0.25">
      <c r="A6" s="40">
        <v>41760</v>
      </c>
      <c r="B6" s="41" t="s">
        <v>50</v>
      </c>
      <c r="C6" s="41">
        <v>0</v>
      </c>
      <c r="D6" s="41">
        <v>0</v>
      </c>
      <c r="E6" s="41"/>
      <c r="F6" s="40">
        <v>41760</v>
      </c>
      <c r="G6" s="41">
        <v>0</v>
      </c>
      <c r="H6" s="41">
        <v>1</v>
      </c>
      <c r="I6" s="41">
        <v>0</v>
      </c>
      <c r="J6" s="41"/>
      <c r="K6" s="41" t="s">
        <v>14</v>
      </c>
      <c r="L6" s="41"/>
      <c r="M6" s="40">
        <v>41760</v>
      </c>
      <c r="N6" s="41">
        <v>0</v>
      </c>
      <c r="O6" s="41">
        <v>1</v>
      </c>
      <c r="P6" s="41">
        <v>1</v>
      </c>
      <c r="Q6" s="41"/>
      <c r="R6" s="41" t="s">
        <v>14</v>
      </c>
      <c r="S6" s="41">
        <v>1</v>
      </c>
      <c r="T6" s="40">
        <v>41760</v>
      </c>
      <c r="U6" s="41">
        <v>0</v>
      </c>
      <c r="V6" s="41">
        <v>1</v>
      </c>
      <c r="W6" s="41">
        <v>0</v>
      </c>
      <c r="X6" s="41"/>
      <c r="Y6" s="41" t="s">
        <v>14</v>
      </c>
      <c r="Z6" s="41"/>
      <c r="AA6" s="40">
        <v>41760</v>
      </c>
      <c r="AB6" s="41">
        <v>0</v>
      </c>
      <c r="AC6" s="41">
        <v>1</v>
      </c>
      <c r="AD6" s="41">
        <v>1</v>
      </c>
      <c r="AE6" s="41"/>
      <c r="AF6" s="41">
        <v>0</v>
      </c>
      <c r="AH6" s="2">
        <v>41760</v>
      </c>
      <c r="AI6" s="1">
        <v>0</v>
      </c>
      <c r="AJ6" s="1">
        <v>1</v>
      </c>
      <c r="AK6" s="1">
        <v>0</v>
      </c>
    </row>
    <row r="7" spans="1:38" x14ac:dyDescent="0.25">
      <c r="A7" s="40">
        <v>41764</v>
      </c>
      <c r="B7" s="41" t="s">
        <v>50</v>
      </c>
      <c r="C7" s="41">
        <v>0</v>
      </c>
      <c r="D7" s="41">
        <v>0</v>
      </c>
      <c r="E7" s="41"/>
      <c r="F7" s="40">
        <v>41764</v>
      </c>
      <c r="G7" s="41">
        <v>0</v>
      </c>
      <c r="H7" s="41">
        <v>1</v>
      </c>
      <c r="I7" s="41">
        <v>0</v>
      </c>
      <c r="J7" s="41"/>
      <c r="K7" s="41" t="s">
        <v>38</v>
      </c>
      <c r="L7" s="41">
        <v>1</v>
      </c>
      <c r="M7" s="40">
        <v>41764</v>
      </c>
      <c r="N7" s="41">
        <v>0</v>
      </c>
      <c r="O7" s="41">
        <v>1</v>
      </c>
      <c r="P7" s="41">
        <v>0</v>
      </c>
      <c r="Q7" s="41"/>
      <c r="R7" s="41" t="s">
        <v>38</v>
      </c>
      <c r="S7" s="41"/>
      <c r="T7" s="40">
        <v>41764</v>
      </c>
      <c r="U7" s="41">
        <v>0</v>
      </c>
      <c r="V7" s="41">
        <v>1</v>
      </c>
      <c r="W7" s="41">
        <v>0</v>
      </c>
      <c r="X7" s="41"/>
      <c r="Y7" s="41" t="s">
        <v>38</v>
      </c>
      <c r="Z7" s="41">
        <v>1</v>
      </c>
      <c r="AA7" s="40">
        <v>41764</v>
      </c>
      <c r="AB7" s="41" t="s">
        <v>3</v>
      </c>
      <c r="AC7" s="41" t="s">
        <v>3</v>
      </c>
      <c r="AD7" s="41" t="s">
        <v>3</v>
      </c>
      <c r="AE7" s="41"/>
      <c r="AF7" s="41"/>
      <c r="AH7" s="2">
        <v>41764</v>
      </c>
      <c r="AI7" s="1">
        <v>0</v>
      </c>
      <c r="AJ7" s="1">
        <v>1</v>
      </c>
      <c r="AK7" s="1">
        <v>0</v>
      </c>
    </row>
    <row r="8" spans="1:38" x14ac:dyDescent="0.25">
      <c r="A8" s="33">
        <v>41767</v>
      </c>
      <c r="B8" s="41" t="s">
        <v>50</v>
      </c>
      <c r="C8" s="41">
        <v>0</v>
      </c>
      <c r="D8" s="41">
        <v>1</v>
      </c>
      <c r="E8" s="41"/>
      <c r="F8" s="33">
        <v>41767</v>
      </c>
      <c r="G8" s="41">
        <v>0</v>
      </c>
      <c r="H8" s="41">
        <v>1</v>
      </c>
      <c r="I8" s="41">
        <v>0</v>
      </c>
      <c r="J8" s="41"/>
      <c r="K8" s="41" t="s">
        <v>39</v>
      </c>
      <c r="L8" s="41">
        <v>0</v>
      </c>
      <c r="M8" s="33">
        <v>41767</v>
      </c>
      <c r="N8" s="41" t="s">
        <v>3</v>
      </c>
      <c r="O8" s="41" t="s">
        <v>3</v>
      </c>
      <c r="P8" s="41" t="s">
        <v>3</v>
      </c>
      <c r="Q8" s="41"/>
      <c r="R8" s="41" t="s">
        <v>39</v>
      </c>
      <c r="S8" s="41">
        <v>1</v>
      </c>
      <c r="T8" s="33">
        <v>41767</v>
      </c>
      <c r="U8" s="41">
        <v>0</v>
      </c>
      <c r="V8" s="41">
        <v>1</v>
      </c>
      <c r="W8" s="41">
        <v>0</v>
      </c>
      <c r="X8" s="41"/>
      <c r="Y8" s="41" t="s">
        <v>39</v>
      </c>
      <c r="Z8" s="41">
        <v>1</v>
      </c>
      <c r="AA8" s="33">
        <v>41767</v>
      </c>
      <c r="AB8" s="41">
        <v>0</v>
      </c>
      <c r="AC8" s="41">
        <v>1</v>
      </c>
      <c r="AD8" s="41">
        <v>1</v>
      </c>
      <c r="AE8" s="41"/>
      <c r="AF8" s="41">
        <v>0</v>
      </c>
      <c r="AH8" s="3">
        <v>41767</v>
      </c>
      <c r="AI8" s="1">
        <v>0</v>
      </c>
      <c r="AJ8" s="1">
        <v>1</v>
      </c>
      <c r="AK8" s="1">
        <v>0</v>
      </c>
    </row>
    <row r="9" spans="1:38" x14ac:dyDescent="0.25">
      <c r="A9" s="40">
        <v>41771</v>
      </c>
      <c r="B9" s="41" t="s">
        <v>50</v>
      </c>
      <c r="C9" s="41" t="s">
        <v>3</v>
      </c>
      <c r="D9" s="41">
        <v>0</v>
      </c>
      <c r="E9" s="41"/>
      <c r="F9" s="40">
        <v>41771</v>
      </c>
      <c r="G9" s="41" t="s">
        <v>3</v>
      </c>
      <c r="H9" s="41" t="s">
        <v>3</v>
      </c>
      <c r="I9" s="41" t="s">
        <v>3</v>
      </c>
      <c r="J9" s="41"/>
      <c r="K9" s="41" t="s">
        <v>40</v>
      </c>
      <c r="L9" s="41"/>
      <c r="M9" s="40">
        <v>41771</v>
      </c>
      <c r="N9" s="41">
        <v>0</v>
      </c>
      <c r="O9" s="41">
        <v>1</v>
      </c>
      <c r="P9" s="41">
        <v>0</v>
      </c>
      <c r="Q9" s="41"/>
      <c r="R9" s="41" t="s">
        <v>40</v>
      </c>
      <c r="S9" s="41"/>
      <c r="T9" s="40">
        <v>41771</v>
      </c>
      <c r="U9" s="41" t="s">
        <v>3</v>
      </c>
      <c r="V9" s="41" t="s">
        <v>3</v>
      </c>
      <c r="W9" s="41" t="s">
        <v>3</v>
      </c>
      <c r="X9" s="41"/>
      <c r="Y9" s="41"/>
      <c r="Z9" s="41"/>
      <c r="AA9" s="40">
        <v>41771</v>
      </c>
      <c r="AB9" s="41">
        <v>0</v>
      </c>
      <c r="AC9" s="41">
        <v>1</v>
      </c>
      <c r="AD9" s="41">
        <v>0</v>
      </c>
      <c r="AE9" s="41"/>
      <c r="AF9" s="41">
        <v>0</v>
      </c>
      <c r="AH9" s="2">
        <v>41771</v>
      </c>
      <c r="AI9" s="1">
        <v>0</v>
      </c>
      <c r="AJ9" s="1">
        <v>1</v>
      </c>
      <c r="AK9" s="1">
        <v>0</v>
      </c>
    </row>
    <row r="10" spans="1:38" x14ac:dyDescent="0.25">
      <c r="A10" s="40">
        <v>41774</v>
      </c>
      <c r="B10" s="41" t="s">
        <v>50</v>
      </c>
      <c r="C10" s="41">
        <v>0</v>
      </c>
      <c r="D10" s="41">
        <v>0</v>
      </c>
      <c r="E10" s="41"/>
      <c r="F10" s="40">
        <v>41774</v>
      </c>
      <c r="G10" s="41">
        <v>0</v>
      </c>
      <c r="H10" s="41">
        <v>1</v>
      </c>
      <c r="I10" s="41">
        <v>0</v>
      </c>
      <c r="J10" s="41"/>
      <c r="K10" s="41"/>
      <c r="L10" s="41"/>
      <c r="M10" s="40">
        <v>41774</v>
      </c>
      <c r="N10" s="41">
        <v>0</v>
      </c>
      <c r="O10" s="41">
        <v>1</v>
      </c>
      <c r="P10" s="41">
        <v>0</v>
      </c>
      <c r="Q10" s="41"/>
      <c r="R10" s="41"/>
      <c r="S10" s="41"/>
      <c r="T10" s="40">
        <v>41774</v>
      </c>
      <c r="U10" s="41">
        <v>0</v>
      </c>
      <c r="V10" s="41">
        <v>1</v>
      </c>
      <c r="W10" s="41">
        <v>0</v>
      </c>
      <c r="X10" s="41"/>
      <c r="Y10" s="41"/>
      <c r="Z10" s="41"/>
      <c r="AA10" s="40">
        <v>41774</v>
      </c>
      <c r="AB10" s="41">
        <v>0</v>
      </c>
      <c r="AC10" s="41">
        <v>1</v>
      </c>
      <c r="AD10" s="41">
        <v>0</v>
      </c>
      <c r="AE10" s="41"/>
      <c r="AF10" s="41">
        <v>0</v>
      </c>
      <c r="AH10" s="2">
        <v>41774</v>
      </c>
      <c r="AI10" s="1">
        <v>0</v>
      </c>
      <c r="AJ10" s="1">
        <v>1</v>
      </c>
      <c r="AK10" s="1">
        <v>0</v>
      </c>
    </row>
    <row r="11" spans="1:38" x14ac:dyDescent="0.25">
      <c r="A11" s="40">
        <v>41778</v>
      </c>
      <c r="B11" s="41" t="s">
        <v>50</v>
      </c>
      <c r="C11" s="41">
        <v>0</v>
      </c>
      <c r="D11" s="41">
        <v>0</v>
      </c>
      <c r="E11" s="41"/>
      <c r="F11" s="40">
        <v>41778</v>
      </c>
      <c r="G11" s="41">
        <v>0</v>
      </c>
      <c r="H11" s="41">
        <v>1</v>
      </c>
      <c r="I11" s="41">
        <v>0</v>
      </c>
      <c r="J11" s="41"/>
      <c r="K11" s="41"/>
      <c r="L11" s="41"/>
      <c r="M11" s="40">
        <v>41778</v>
      </c>
      <c r="N11" s="41">
        <v>0</v>
      </c>
      <c r="O11" s="41">
        <v>1</v>
      </c>
      <c r="P11" s="41">
        <v>0</v>
      </c>
      <c r="Q11" s="41"/>
      <c r="R11" s="41"/>
      <c r="S11" s="41"/>
      <c r="T11" s="40">
        <v>41778</v>
      </c>
      <c r="U11" s="41">
        <v>0</v>
      </c>
      <c r="V11" s="41">
        <v>1</v>
      </c>
      <c r="W11" s="41">
        <v>0</v>
      </c>
      <c r="X11" s="41"/>
      <c r="Y11" s="41"/>
      <c r="Z11" s="41"/>
      <c r="AA11" s="40">
        <v>41778</v>
      </c>
      <c r="AB11" s="41">
        <v>0</v>
      </c>
      <c r="AC11" s="41">
        <v>1</v>
      </c>
      <c r="AD11" s="41">
        <v>0</v>
      </c>
      <c r="AE11" s="41"/>
      <c r="AF11" s="41">
        <v>0</v>
      </c>
      <c r="AH11" s="2">
        <v>41778</v>
      </c>
      <c r="AI11" s="1">
        <v>0</v>
      </c>
      <c r="AJ11" s="1">
        <v>1</v>
      </c>
      <c r="AK11" s="1">
        <v>0</v>
      </c>
    </row>
    <row r="12" spans="1:38" x14ac:dyDescent="0.25">
      <c r="A12" s="40">
        <v>41781</v>
      </c>
      <c r="B12" s="41" t="s">
        <v>50</v>
      </c>
      <c r="C12" s="41">
        <v>0</v>
      </c>
      <c r="D12" s="41">
        <v>0</v>
      </c>
      <c r="E12" s="41"/>
      <c r="F12" s="40">
        <v>41781</v>
      </c>
      <c r="G12" s="41">
        <v>0</v>
      </c>
      <c r="H12" s="41">
        <v>1</v>
      </c>
      <c r="I12" s="41">
        <v>0</v>
      </c>
      <c r="J12" s="41"/>
      <c r="K12" s="41"/>
      <c r="L12" s="41"/>
      <c r="M12" s="40">
        <v>41781</v>
      </c>
      <c r="N12" s="41">
        <v>0</v>
      </c>
      <c r="O12" s="41">
        <v>1</v>
      </c>
      <c r="P12" s="41">
        <v>0</v>
      </c>
      <c r="Q12" s="41"/>
      <c r="R12" s="41"/>
      <c r="S12" s="41"/>
      <c r="T12" s="40">
        <v>41781</v>
      </c>
      <c r="U12" s="41">
        <v>0</v>
      </c>
      <c r="V12" s="41">
        <v>1</v>
      </c>
      <c r="W12" s="41">
        <v>0</v>
      </c>
      <c r="X12" s="41"/>
      <c r="Y12" s="41"/>
      <c r="Z12" s="41"/>
      <c r="AA12" s="40">
        <v>41781</v>
      </c>
      <c r="AB12" s="41">
        <v>0</v>
      </c>
      <c r="AC12" s="41">
        <v>1</v>
      </c>
      <c r="AD12" s="41">
        <v>0</v>
      </c>
      <c r="AE12" s="41"/>
      <c r="AF12" s="41">
        <v>0</v>
      </c>
      <c r="AH12" s="2">
        <v>41781</v>
      </c>
      <c r="AI12" s="1">
        <v>0</v>
      </c>
      <c r="AJ12" s="1">
        <v>1</v>
      </c>
      <c r="AK12" s="1">
        <v>0</v>
      </c>
    </row>
    <row r="13" spans="1:38" x14ac:dyDescent="0.25">
      <c r="A13" s="40">
        <v>41786</v>
      </c>
      <c r="B13" s="41" t="s">
        <v>50</v>
      </c>
      <c r="C13" s="41">
        <v>0</v>
      </c>
      <c r="D13" s="41">
        <v>0</v>
      </c>
      <c r="E13" s="41"/>
      <c r="F13" s="40">
        <v>41786</v>
      </c>
      <c r="G13" s="41">
        <v>0</v>
      </c>
      <c r="H13" s="41">
        <v>1</v>
      </c>
      <c r="I13" s="41">
        <v>0</v>
      </c>
      <c r="J13" s="41"/>
      <c r="K13" s="41"/>
      <c r="L13" s="41"/>
      <c r="M13" s="40">
        <v>41786</v>
      </c>
      <c r="N13" s="41">
        <v>0</v>
      </c>
      <c r="O13" s="41">
        <v>1</v>
      </c>
      <c r="P13" s="41">
        <v>0</v>
      </c>
      <c r="Q13" s="41"/>
      <c r="R13" s="41"/>
      <c r="S13" s="41"/>
      <c r="T13" s="40">
        <v>41786</v>
      </c>
      <c r="U13" s="41">
        <v>0</v>
      </c>
      <c r="V13" s="41">
        <v>1</v>
      </c>
      <c r="W13" s="41">
        <v>0</v>
      </c>
      <c r="X13" s="41"/>
      <c r="Y13" s="41"/>
      <c r="Z13" s="41"/>
      <c r="AA13" s="40">
        <v>41786</v>
      </c>
      <c r="AB13" s="41">
        <v>0</v>
      </c>
      <c r="AC13" s="41">
        <v>1</v>
      </c>
      <c r="AD13" s="41">
        <v>0</v>
      </c>
      <c r="AE13" s="41"/>
      <c r="AF13" s="41">
        <v>0</v>
      </c>
      <c r="AH13" s="2">
        <v>41786</v>
      </c>
      <c r="AI13" s="1" t="s">
        <v>3</v>
      </c>
      <c r="AJ13" s="1" t="s">
        <v>3</v>
      </c>
      <c r="AK13" s="1" t="s">
        <v>3</v>
      </c>
    </row>
    <row r="14" spans="1:38" x14ac:dyDescent="0.25">
      <c r="A14" s="40">
        <v>41788</v>
      </c>
      <c r="B14" s="41" t="s">
        <v>50</v>
      </c>
      <c r="C14" s="41">
        <v>0</v>
      </c>
      <c r="D14" s="41">
        <v>1</v>
      </c>
      <c r="E14" s="41"/>
      <c r="F14" s="40">
        <v>41788</v>
      </c>
      <c r="G14" s="41">
        <v>0</v>
      </c>
      <c r="H14" s="41">
        <v>1</v>
      </c>
      <c r="I14" s="41">
        <v>0</v>
      </c>
      <c r="J14" s="41"/>
      <c r="K14" s="41"/>
      <c r="L14" s="41"/>
      <c r="M14" s="40">
        <v>41788</v>
      </c>
      <c r="N14" s="41">
        <v>0</v>
      </c>
      <c r="O14" s="41">
        <v>1</v>
      </c>
      <c r="P14" s="41">
        <v>0</v>
      </c>
      <c r="Q14" s="41"/>
      <c r="R14" s="41"/>
      <c r="S14" s="41"/>
      <c r="T14" s="40">
        <v>41788</v>
      </c>
      <c r="U14" s="41">
        <v>0</v>
      </c>
      <c r="V14" s="41">
        <v>1</v>
      </c>
      <c r="W14" s="41">
        <v>0</v>
      </c>
      <c r="X14" s="41"/>
      <c r="Y14" s="41"/>
      <c r="Z14" s="41"/>
      <c r="AA14" s="40">
        <v>41788</v>
      </c>
      <c r="AB14" s="41">
        <v>0</v>
      </c>
      <c r="AC14" s="41">
        <v>1</v>
      </c>
      <c r="AD14" s="41">
        <v>0</v>
      </c>
      <c r="AE14" s="41"/>
      <c r="AF14" s="41">
        <v>0</v>
      </c>
      <c r="AH14" s="2">
        <v>41788</v>
      </c>
      <c r="AI14" s="1">
        <v>0</v>
      </c>
      <c r="AJ14" s="1">
        <v>1</v>
      </c>
      <c r="AK14" s="1">
        <v>0</v>
      </c>
    </row>
    <row r="15" spans="1:38" x14ac:dyDescent="0.25">
      <c r="A15" s="40">
        <v>41792</v>
      </c>
      <c r="B15" s="41" t="s">
        <v>50</v>
      </c>
      <c r="C15" s="41">
        <v>0</v>
      </c>
      <c r="D15" s="41">
        <v>0</v>
      </c>
      <c r="E15" s="41"/>
      <c r="F15" s="40">
        <v>41792</v>
      </c>
      <c r="G15" s="41">
        <v>0</v>
      </c>
      <c r="H15" s="41">
        <v>1</v>
      </c>
      <c r="I15" s="41">
        <v>0</v>
      </c>
      <c r="J15" s="41"/>
      <c r="K15" s="41"/>
      <c r="L15" s="41"/>
      <c r="M15" s="40">
        <v>41792</v>
      </c>
      <c r="N15" s="41">
        <v>0</v>
      </c>
      <c r="O15" s="41">
        <v>1</v>
      </c>
      <c r="P15" s="41">
        <v>0</v>
      </c>
      <c r="Q15" s="41"/>
      <c r="R15" s="41"/>
      <c r="S15" s="41"/>
      <c r="T15" s="40">
        <v>41792</v>
      </c>
      <c r="U15" s="41">
        <v>0</v>
      </c>
      <c r="V15" s="41">
        <v>1</v>
      </c>
      <c r="W15" s="41">
        <v>0</v>
      </c>
      <c r="X15" s="41"/>
      <c r="Y15" s="41"/>
      <c r="Z15" s="41"/>
      <c r="AA15" s="40">
        <v>41792</v>
      </c>
      <c r="AB15" s="41">
        <v>0</v>
      </c>
      <c r="AC15" s="41">
        <v>1</v>
      </c>
      <c r="AD15" s="41">
        <v>0</v>
      </c>
      <c r="AE15" s="41"/>
      <c r="AF15" s="41">
        <v>1</v>
      </c>
      <c r="AH15" s="2">
        <v>41792</v>
      </c>
      <c r="AI15" s="1" t="s">
        <v>3</v>
      </c>
      <c r="AJ15" s="1" t="s">
        <v>3</v>
      </c>
      <c r="AK15" s="1" t="s">
        <v>3</v>
      </c>
    </row>
    <row r="16" spans="1:38" x14ac:dyDescent="0.25">
      <c r="A16" s="40">
        <v>41795</v>
      </c>
      <c r="B16" s="41" t="s">
        <v>50</v>
      </c>
      <c r="C16" s="41">
        <v>0</v>
      </c>
      <c r="D16" s="41">
        <v>0</v>
      </c>
      <c r="E16" s="41"/>
      <c r="F16" s="40">
        <v>41795</v>
      </c>
      <c r="G16" s="41">
        <v>0</v>
      </c>
      <c r="H16" s="41">
        <v>1</v>
      </c>
      <c r="I16" s="41">
        <v>0</v>
      </c>
      <c r="J16" s="41"/>
      <c r="K16" s="41"/>
      <c r="L16" s="41"/>
      <c r="M16" s="40">
        <v>41795</v>
      </c>
      <c r="N16" s="41">
        <v>0</v>
      </c>
      <c r="O16" s="41">
        <v>1</v>
      </c>
      <c r="P16" s="41">
        <v>1</v>
      </c>
      <c r="Q16" s="41"/>
      <c r="R16" s="41"/>
      <c r="S16" s="41"/>
      <c r="T16" s="40">
        <v>41795</v>
      </c>
      <c r="U16" s="41" t="s">
        <v>3</v>
      </c>
      <c r="V16" s="41" t="s">
        <v>3</v>
      </c>
      <c r="W16" s="41" t="s">
        <v>3</v>
      </c>
      <c r="X16" s="41"/>
      <c r="Y16" s="41"/>
      <c r="Z16" s="41"/>
      <c r="AA16" s="40">
        <v>41795</v>
      </c>
      <c r="AB16" s="41" t="s">
        <v>3</v>
      </c>
      <c r="AC16" s="41" t="s">
        <v>3</v>
      </c>
      <c r="AD16" s="41" t="s">
        <v>3</v>
      </c>
      <c r="AE16" s="41"/>
      <c r="AF16" s="41" t="s">
        <v>3</v>
      </c>
      <c r="AH16" s="2">
        <v>41795</v>
      </c>
      <c r="AI16" s="1" t="s">
        <v>3</v>
      </c>
      <c r="AJ16" s="1" t="s">
        <v>3</v>
      </c>
      <c r="AK16" s="1" t="s">
        <v>3</v>
      </c>
    </row>
    <row r="17" spans="1:37" x14ac:dyDescent="0.25">
      <c r="A17" s="40">
        <v>41799</v>
      </c>
      <c r="B17" s="41" t="s">
        <v>50</v>
      </c>
      <c r="C17" s="41">
        <v>1</v>
      </c>
      <c r="D17" s="41">
        <v>0</v>
      </c>
      <c r="E17" s="41"/>
      <c r="F17" s="40">
        <v>41799</v>
      </c>
      <c r="G17" s="41">
        <v>0</v>
      </c>
      <c r="H17" s="41">
        <v>1</v>
      </c>
      <c r="I17" s="41">
        <v>1</v>
      </c>
      <c r="J17" s="41"/>
      <c r="K17" s="41"/>
      <c r="L17" s="41"/>
      <c r="M17" s="40">
        <v>41799</v>
      </c>
      <c r="N17" s="41" t="s">
        <v>3</v>
      </c>
      <c r="O17" s="41" t="s">
        <v>3</v>
      </c>
      <c r="P17" s="41" t="s">
        <v>3</v>
      </c>
      <c r="Q17" s="41"/>
      <c r="R17" s="41"/>
      <c r="S17" s="41"/>
      <c r="T17" s="40">
        <v>41799</v>
      </c>
      <c r="U17" s="41" t="s">
        <v>3</v>
      </c>
      <c r="V17" s="41" t="s">
        <v>3</v>
      </c>
      <c r="W17" s="41" t="s">
        <v>3</v>
      </c>
      <c r="X17" s="41"/>
      <c r="Y17" s="41"/>
      <c r="Z17" s="41"/>
      <c r="AA17" s="40">
        <v>41799</v>
      </c>
      <c r="AB17" s="41">
        <v>0</v>
      </c>
      <c r="AC17" s="41">
        <v>1</v>
      </c>
      <c r="AD17" s="41">
        <v>0</v>
      </c>
      <c r="AE17" s="41"/>
      <c r="AF17" s="41">
        <v>0</v>
      </c>
      <c r="AH17" s="2">
        <v>41799</v>
      </c>
      <c r="AI17" s="1" t="s">
        <v>3</v>
      </c>
      <c r="AJ17" s="1" t="s">
        <v>3</v>
      </c>
      <c r="AK17" s="1" t="s">
        <v>3</v>
      </c>
    </row>
    <row r="18" spans="1:37" x14ac:dyDescent="0.25">
      <c r="A18" s="40">
        <v>41802</v>
      </c>
      <c r="B18" s="41" t="s">
        <v>50</v>
      </c>
      <c r="C18" s="41">
        <v>0</v>
      </c>
      <c r="D18" s="41">
        <v>0</v>
      </c>
      <c r="E18" s="41"/>
      <c r="F18" s="40">
        <v>41802</v>
      </c>
      <c r="G18" s="41">
        <v>0</v>
      </c>
      <c r="H18" s="41">
        <v>1</v>
      </c>
      <c r="I18" s="41">
        <v>0</v>
      </c>
      <c r="J18" s="41"/>
      <c r="K18" s="41"/>
      <c r="L18" s="41"/>
      <c r="M18" s="40">
        <v>41802</v>
      </c>
      <c r="N18" s="41">
        <v>0</v>
      </c>
      <c r="O18" s="41">
        <v>1</v>
      </c>
      <c r="P18" s="41">
        <v>0</v>
      </c>
      <c r="Q18" s="41"/>
      <c r="R18" s="41"/>
      <c r="S18" s="41"/>
      <c r="T18" s="40">
        <v>41802</v>
      </c>
      <c r="U18" s="41">
        <v>0</v>
      </c>
      <c r="V18" s="41">
        <v>1</v>
      </c>
      <c r="W18" s="41">
        <v>0</v>
      </c>
      <c r="X18" s="41"/>
      <c r="Y18" s="41"/>
      <c r="Z18" s="41"/>
      <c r="AA18" s="40">
        <v>41802</v>
      </c>
      <c r="AB18" s="41">
        <v>0</v>
      </c>
      <c r="AC18" s="41">
        <v>1</v>
      </c>
      <c r="AD18" s="41">
        <v>0</v>
      </c>
      <c r="AE18" s="41"/>
      <c r="AF18" s="41">
        <v>0</v>
      </c>
      <c r="AH18" s="2">
        <v>41802</v>
      </c>
      <c r="AI18" s="1" t="s">
        <v>3</v>
      </c>
      <c r="AJ18" s="1" t="s">
        <v>3</v>
      </c>
      <c r="AK18" s="1" t="s">
        <v>3</v>
      </c>
    </row>
    <row r="19" spans="1:37" x14ac:dyDescent="0.25">
      <c r="A19" s="40">
        <v>41806</v>
      </c>
      <c r="B19" s="41" t="s">
        <v>50</v>
      </c>
      <c r="C19" s="41">
        <v>0</v>
      </c>
      <c r="D19" s="41">
        <v>0</v>
      </c>
      <c r="E19" s="41"/>
      <c r="F19" s="40">
        <v>41806</v>
      </c>
      <c r="G19" s="41">
        <v>0</v>
      </c>
      <c r="H19" s="41">
        <v>1</v>
      </c>
      <c r="I19" s="41">
        <v>0</v>
      </c>
      <c r="J19" s="41"/>
      <c r="K19" s="41"/>
      <c r="L19" s="41"/>
      <c r="M19" s="40">
        <v>41806</v>
      </c>
      <c r="N19" s="41">
        <v>0</v>
      </c>
      <c r="O19" s="41">
        <v>1</v>
      </c>
      <c r="P19" s="41">
        <v>0</v>
      </c>
      <c r="Q19" s="41"/>
      <c r="R19" s="41"/>
      <c r="S19" s="41"/>
      <c r="T19" s="40">
        <v>41806</v>
      </c>
      <c r="U19" s="41">
        <v>0</v>
      </c>
      <c r="V19" s="41">
        <v>1</v>
      </c>
      <c r="W19" s="41">
        <v>0</v>
      </c>
      <c r="X19" s="41"/>
      <c r="Y19" s="41"/>
      <c r="Z19" s="41"/>
      <c r="AA19" s="40">
        <v>41806</v>
      </c>
      <c r="AB19" s="41">
        <v>0</v>
      </c>
      <c r="AC19" s="41">
        <v>1</v>
      </c>
      <c r="AD19" s="41">
        <v>0</v>
      </c>
      <c r="AE19" s="41"/>
      <c r="AF19" s="41">
        <v>0</v>
      </c>
      <c r="AH19" s="2">
        <v>41806</v>
      </c>
      <c r="AI19" s="1" t="s">
        <v>3</v>
      </c>
      <c r="AJ19" s="1" t="s">
        <v>3</v>
      </c>
      <c r="AK19" s="1" t="s">
        <v>3</v>
      </c>
    </row>
    <row r="20" spans="1:37" x14ac:dyDescent="0.25">
      <c r="A20" s="40">
        <v>41809</v>
      </c>
      <c r="B20" s="41" t="s">
        <v>50</v>
      </c>
      <c r="C20" s="41">
        <v>0</v>
      </c>
      <c r="D20" s="41">
        <v>0</v>
      </c>
      <c r="E20" s="41"/>
      <c r="F20" s="40">
        <v>41809</v>
      </c>
      <c r="G20" s="41">
        <v>0</v>
      </c>
      <c r="H20" s="41">
        <v>1</v>
      </c>
      <c r="I20" s="41">
        <v>0</v>
      </c>
      <c r="J20" s="41"/>
      <c r="K20" s="41"/>
      <c r="L20" s="41"/>
      <c r="M20" s="40">
        <v>41809</v>
      </c>
      <c r="N20" s="41" t="s">
        <v>3</v>
      </c>
      <c r="O20" s="41" t="s">
        <v>3</v>
      </c>
      <c r="P20" s="41" t="s">
        <v>3</v>
      </c>
      <c r="Q20" s="41"/>
      <c r="R20" s="41"/>
      <c r="S20" s="41"/>
      <c r="T20" s="40">
        <v>41809</v>
      </c>
      <c r="U20" s="41">
        <v>0</v>
      </c>
      <c r="V20" s="41">
        <v>1</v>
      </c>
      <c r="W20" s="41">
        <v>0</v>
      </c>
      <c r="X20" s="41"/>
      <c r="Y20" s="41"/>
      <c r="Z20" s="41"/>
      <c r="AA20" s="40">
        <v>41809</v>
      </c>
      <c r="AB20" s="41">
        <v>0</v>
      </c>
      <c r="AC20" s="41">
        <v>1</v>
      </c>
      <c r="AD20" s="41">
        <v>0</v>
      </c>
      <c r="AE20" s="41"/>
      <c r="AF20" s="41">
        <v>0</v>
      </c>
      <c r="AH20" s="2">
        <v>41809</v>
      </c>
      <c r="AI20" s="1" t="s">
        <v>3</v>
      </c>
      <c r="AJ20" s="1" t="s">
        <v>3</v>
      </c>
      <c r="AK20" s="1" t="s">
        <v>3</v>
      </c>
    </row>
    <row r="21" spans="1:37" x14ac:dyDescent="0.25">
      <c r="A21" s="40">
        <v>41813</v>
      </c>
      <c r="B21" s="41" t="s">
        <v>50</v>
      </c>
      <c r="C21" s="41">
        <v>0</v>
      </c>
      <c r="D21" s="41">
        <v>0</v>
      </c>
      <c r="E21" s="41"/>
      <c r="F21" s="40">
        <v>41813</v>
      </c>
      <c r="G21" s="41">
        <v>0</v>
      </c>
      <c r="H21" s="41">
        <v>1</v>
      </c>
      <c r="I21" s="41">
        <v>0</v>
      </c>
      <c r="J21" s="41"/>
      <c r="K21" s="41"/>
      <c r="L21" s="41"/>
      <c r="M21" s="40">
        <v>41813</v>
      </c>
      <c r="N21" s="41">
        <v>0</v>
      </c>
      <c r="O21" s="41">
        <v>1</v>
      </c>
      <c r="P21" s="41">
        <v>1</v>
      </c>
      <c r="Q21" s="41"/>
      <c r="R21" s="41"/>
      <c r="S21" s="41"/>
      <c r="T21" s="40">
        <v>41813</v>
      </c>
      <c r="U21" s="41">
        <v>0</v>
      </c>
      <c r="V21" s="41">
        <v>1</v>
      </c>
      <c r="W21" s="41">
        <v>0</v>
      </c>
      <c r="X21" s="41"/>
      <c r="Y21" s="41"/>
      <c r="Z21" s="41"/>
      <c r="AA21" s="40">
        <v>41813</v>
      </c>
      <c r="AB21" s="41">
        <v>0</v>
      </c>
      <c r="AC21" s="41">
        <v>1</v>
      </c>
      <c r="AD21" s="41">
        <v>0</v>
      </c>
      <c r="AE21" s="41"/>
      <c r="AF21" s="41">
        <v>0</v>
      </c>
      <c r="AH21" s="2">
        <v>41813</v>
      </c>
      <c r="AI21" s="1" t="s">
        <v>3</v>
      </c>
      <c r="AJ21" s="1" t="s">
        <v>3</v>
      </c>
      <c r="AK21" s="1" t="s">
        <v>3</v>
      </c>
    </row>
    <row r="22" spans="1:37" x14ac:dyDescent="0.25">
      <c r="A22" s="40">
        <v>41816</v>
      </c>
      <c r="B22" s="41" t="s">
        <v>50</v>
      </c>
      <c r="C22" s="41">
        <v>0</v>
      </c>
      <c r="D22" s="41">
        <v>0</v>
      </c>
      <c r="E22" s="41"/>
      <c r="F22" s="40">
        <v>41816</v>
      </c>
      <c r="G22" s="41">
        <v>0</v>
      </c>
      <c r="H22" s="41">
        <v>1</v>
      </c>
      <c r="I22" s="41">
        <v>0</v>
      </c>
      <c r="J22" s="41"/>
      <c r="K22" s="41"/>
      <c r="L22" s="41"/>
      <c r="M22" s="40">
        <v>41816</v>
      </c>
      <c r="N22" s="41">
        <v>0</v>
      </c>
      <c r="O22" s="41">
        <v>1</v>
      </c>
      <c r="P22" s="41">
        <v>1</v>
      </c>
      <c r="Q22" s="41"/>
      <c r="R22" s="41"/>
      <c r="S22" s="41"/>
      <c r="T22" s="40">
        <v>41816</v>
      </c>
      <c r="U22" s="41">
        <v>0</v>
      </c>
      <c r="V22" s="41">
        <v>1</v>
      </c>
      <c r="W22" s="41">
        <v>0</v>
      </c>
      <c r="X22" s="41"/>
      <c r="Y22" s="41"/>
      <c r="Z22" s="41"/>
      <c r="AA22" s="40">
        <v>41816</v>
      </c>
      <c r="AB22" s="41" t="s">
        <v>3</v>
      </c>
      <c r="AC22" s="41" t="s">
        <v>3</v>
      </c>
      <c r="AD22" s="41" t="s">
        <v>3</v>
      </c>
      <c r="AE22" s="41"/>
      <c r="AF22" s="41" t="s">
        <v>3</v>
      </c>
      <c r="AH22" s="2">
        <v>41816</v>
      </c>
      <c r="AI22" s="1" t="s">
        <v>3</v>
      </c>
      <c r="AJ22" s="1" t="s">
        <v>3</v>
      </c>
      <c r="AK22" s="1" t="s">
        <v>3</v>
      </c>
    </row>
    <row r="23" spans="1:37" x14ac:dyDescent="0.25">
      <c r="A23" s="40">
        <v>41746</v>
      </c>
      <c r="B23" s="41" t="s">
        <v>6</v>
      </c>
      <c r="C23" s="41" t="s">
        <v>3</v>
      </c>
      <c r="D23" s="41">
        <v>0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</row>
    <row r="24" spans="1:37" x14ac:dyDescent="0.25">
      <c r="A24" s="40">
        <v>41750</v>
      </c>
      <c r="B24" s="41" t="s">
        <v>6</v>
      </c>
      <c r="C24" s="41">
        <v>0</v>
      </c>
      <c r="D24" s="41">
        <v>0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</row>
    <row r="25" spans="1:37" x14ac:dyDescent="0.25">
      <c r="A25" s="40">
        <v>41753</v>
      </c>
      <c r="B25" s="41" t="s">
        <v>6</v>
      </c>
      <c r="C25" s="41">
        <v>1</v>
      </c>
      <c r="D25" s="41">
        <v>0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</row>
    <row r="26" spans="1:37" x14ac:dyDescent="0.25">
      <c r="A26" s="40">
        <v>41760</v>
      </c>
      <c r="B26" s="41" t="s">
        <v>6</v>
      </c>
      <c r="C26" s="41">
        <v>1</v>
      </c>
      <c r="D26" s="41">
        <v>0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</row>
    <row r="27" spans="1:37" x14ac:dyDescent="0.25">
      <c r="A27" s="40">
        <v>41764</v>
      </c>
      <c r="B27" s="41" t="s">
        <v>6</v>
      </c>
      <c r="C27" s="41">
        <v>0</v>
      </c>
      <c r="D27" s="41">
        <v>0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</row>
    <row r="28" spans="1:37" x14ac:dyDescent="0.25">
      <c r="A28" s="33">
        <v>41767</v>
      </c>
      <c r="B28" s="41" t="s">
        <v>6</v>
      </c>
      <c r="C28" s="41" t="s">
        <v>3</v>
      </c>
      <c r="D28" s="41">
        <v>0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</row>
    <row r="29" spans="1:37" x14ac:dyDescent="0.25">
      <c r="A29" s="40">
        <v>41771</v>
      </c>
      <c r="B29" s="41" t="s">
        <v>6</v>
      </c>
      <c r="C29" s="41">
        <v>0</v>
      </c>
      <c r="D29" s="41">
        <v>0</v>
      </c>
      <c r="E29" s="42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</row>
    <row r="30" spans="1:37" x14ac:dyDescent="0.25">
      <c r="A30" s="40">
        <v>41774</v>
      </c>
      <c r="B30" s="41" t="s">
        <v>6</v>
      </c>
      <c r="C30" s="41">
        <v>0</v>
      </c>
      <c r="D30" s="41">
        <v>0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</row>
    <row r="31" spans="1:37" x14ac:dyDescent="0.25">
      <c r="A31" s="40">
        <v>41778</v>
      </c>
      <c r="B31" s="41" t="s">
        <v>6</v>
      </c>
      <c r="C31" s="41">
        <v>0</v>
      </c>
      <c r="D31" s="41">
        <v>0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</row>
    <row r="32" spans="1:37" x14ac:dyDescent="0.25">
      <c r="A32" s="40">
        <v>41781</v>
      </c>
      <c r="B32" s="41" t="s">
        <v>6</v>
      </c>
      <c r="C32" s="41">
        <v>0</v>
      </c>
      <c r="D32" s="41">
        <v>0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</row>
    <row r="33" spans="1:32" x14ac:dyDescent="0.25">
      <c r="A33" s="40">
        <v>41786</v>
      </c>
      <c r="B33" s="41" t="s">
        <v>6</v>
      </c>
      <c r="C33" s="41">
        <v>0</v>
      </c>
      <c r="D33" s="41">
        <v>0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</row>
    <row r="34" spans="1:32" x14ac:dyDescent="0.25">
      <c r="A34" s="40">
        <v>41788</v>
      </c>
      <c r="B34" s="41" t="s">
        <v>6</v>
      </c>
      <c r="C34" s="41">
        <v>0</v>
      </c>
      <c r="D34" s="41">
        <v>0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</row>
    <row r="35" spans="1:32" x14ac:dyDescent="0.25">
      <c r="A35" s="40">
        <v>41792</v>
      </c>
      <c r="B35" s="41" t="s">
        <v>6</v>
      </c>
      <c r="C35" s="41">
        <v>0</v>
      </c>
      <c r="D35" s="41">
        <v>0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</row>
    <row r="36" spans="1:32" x14ac:dyDescent="0.25">
      <c r="A36" s="40">
        <v>41795</v>
      </c>
      <c r="B36" s="41" t="s">
        <v>6</v>
      </c>
      <c r="C36" s="41">
        <v>1</v>
      </c>
      <c r="D36" s="41">
        <v>0</v>
      </c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</row>
    <row r="37" spans="1:32" x14ac:dyDescent="0.25">
      <c r="A37" s="40">
        <v>41799</v>
      </c>
      <c r="B37" s="41" t="s">
        <v>6</v>
      </c>
      <c r="C37" s="41" t="s">
        <v>3</v>
      </c>
      <c r="D37" s="41">
        <v>1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</row>
    <row r="38" spans="1:32" x14ac:dyDescent="0.25">
      <c r="A38" s="40">
        <v>41802</v>
      </c>
      <c r="B38" s="41" t="s">
        <v>6</v>
      </c>
      <c r="C38" s="41">
        <v>0</v>
      </c>
      <c r="D38" s="41">
        <v>0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</row>
    <row r="39" spans="1:32" x14ac:dyDescent="0.25">
      <c r="A39" s="40">
        <v>41806</v>
      </c>
      <c r="B39" s="41" t="s">
        <v>6</v>
      </c>
      <c r="C39" s="41">
        <v>0</v>
      </c>
      <c r="D39" s="41">
        <v>0</v>
      </c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</row>
    <row r="40" spans="1:32" x14ac:dyDescent="0.25">
      <c r="A40" s="40">
        <v>41809</v>
      </c>
      <c r="B40" s="41" t="s">
        <v>6</v>
      </c>
      <c r="C40" s="41" t="s">
        <v>3</v>
      </c>
      <c r="D40" s="41">
        <v>1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</row>
    <row r="41" spans="1:32" x14ac:dyDescent="0.25">
      <c r="A41" s="40">
        <v>41813</v>
      </c>
      <c r="B41" s="41" t="s">
        <v>6</v>
      </c>
      <c r="C41" s="41">
        <v>1</v>
      </c>
      <c r="D41" s="41">
        <v>1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</row>
    <row r="42" spans="1:32" x14ac:dyDescent="0.25">
      <c r="A42" s="40">
        <v>41816</v>
      </c>
      <c r="B42" s="41" t="s">
        <v>6</v>
      </c>
      <c r="C42" s="41">
        <v>1</v>
      </c>
      <c r="D42" s="41">
        <v>0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</row>
    <row r="43" spans="1:32" x14ac:dyDescent="0.25">
      <c r="A43" s="40">
        <v>41746</v>
      </c>
      <c r="B43" s="41" t="s">
        <v>51</v>
      </c>
      <c r="C43" s="41" t="s">
        <v>3</v>
      </c>
      <c r="D43" s="41">
        <v>0</v>
      </c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</row>
    <row r="44" spans="1:32" x14ac:dyDescent="0.25">
      <c r="A44" s="40">
        <v>41750</v>
      </c>
      <c r="B44" s="41" t="s">
        <v>51</v>
      </c>
      <c r="C44" s="41" t="s">
        <v>3</v>
      </c>
      <c r="D44" s="41">
        <v>1</v>
      </c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</row>
    <row r="45" spans="1:32" x14ac:dyDescent="0.25">
      <c r="A45" s="40">
        <v>41753</v>
      </c>
      <c r="B45" s="41" t="s">
        <v>51</v>
      </c>
      <c r="C45" s="41" t="s">
        <v>3</v>
      </c>
      <c r="D45" s="41">
        <v>0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</row>
    <row r="46" spans="1:32" x14ac:dyDescent="0.25">
      <c r="A46" s="40">
        <v>41760</v>
      </c>
      <c r="B46" s="41" t="s">
        <v>51</v>
      </c>
      <c r="C46" s="41">
        <v>0</v>
      </c>
      <c r="D46" s="41">
        <v>0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 x14ac:dyDescent="0.25">
      <c r="A47" s="40">
        <v>41764</v>
      </c>
      <c r="B47" s="41" t="s">
        <v>51</v>
      </c>
      <c r="C47" s="41">
        <v>0</v>
      </c>
      <c r="D47" s="41">
        <v>1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  <row r="48" spans="1:32" x14ac:dyDescent="0.25">
      <c r="A48" s="33">
        <v>41767</v>
      </c>
      <c r="B48" s="41" t="s">
        <v>51</v>
      </c>
      <c r="C48" s="41">
        <v>0</v>
      </c>
      <c r="D48" s="41">
        <v>0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</row>
    <row r="49" spans="1:32" x14ac:dyDescent="0.25">
      <c r="A49" s="40">
        <v>41771</v>
      </c>
      <c r="B49" s="41" t="s">
        <v>51</v>
      </c>
      <c r="C49" s="41" t="s">
        <v>3</v>
      </c>
      <c r="D49" s="41">
        <v>0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</row>
    <row r="50" spans="1:32" x14ac:dyDescent="0.25">
      <c r="A50" s="40">
        <v>41774</v>
      </c>
      <c r="B50" s="41" t="s">
        <v>51</v>
      </c>
      <c r="C50" s="41">
        <v>0</v>
      </c>
      <c r="D50" s="41">
        <v>0</v>
      </c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</row>
    <row r="51" spans="1:32" x14ac:dyDescent="0.25">
      <c r="A51" s="40">
        <v>41778</v>
      </c>
      <c r="B51" s="41" t="s">
        <v>51</v>
      </c>
      <c r="C51" s="41">
        <v>0</v>
      </c>
      <c r="D51" s="41">
        <v>0</v>
      </c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</row>
    <row r="52" spans="1:32" x14ac:dyDescent="0.25">
      <c r="A52" s="40">
        <v>41781</v>
      </c>
      <c r="B52" s="41" t="s">
        <v>51</v>
      </c>
      <c r="C52" s="41">
        <v>0</v>
      </c>
      <c r="D52" s="41">
        <v>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</row>
    <row r="53" spans="1:32" x14ac:dyDescent="0.25">
      <c r="A53" s="40">
        <v>41786</v>
      </c>
      <c r="B53" s="41" t="s">
        <v>51</v>
      </c>
      <c r="C53" s="41">
        <v>0</v>
      </c>
      <c r="D53" s="41"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</row>
    <row r="54" spans="1:32" x14ac:dyDescent="0.25">
      <c r="A54" s="40">
        <v>41788</v>
      </c>
      <c r="B54" s="41" t="s">
        <v>51</v>
      </c>
      <c r="C54" s="41">
        <v>0</v>
      </c>
      <c r="D54" s="41"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</row>
    <row r="55" spans="1:32" x14ac:dyDescent="0.25">
      <c r="A55" s="40">
        <v>41792</v>
      </c>
      <c r="B55" s="41" t="s">
        <v>51</v>
      </c>
      <c r="C55" s="41">
        <v>0</v>
      </c>
      <c r="D55" s="41"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</row>
    <row r="56" spans="1:32" x14ac:dyDescent="0.25">
      <c r="A56" s="40">
        <v>41795</v>
      </c>
      <c r="B56" s="41" t="s">
        <v>51</v>
      </c>
      <c r="C56" s="41" t="s">
        <v>3</v>
      </c>
      <c r="D56" s="41"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</row>
    <row r="57" spans="1:32" x14ac:dyDescent="0.25">
      <c r="A57" s="40">
        <v>41799</v>
      </c>
      <c r="B57" s="41" t="s">
        <v>51</v>
      </c>
      <c r="C57" s="41" t="s">
        <v>3</v>
      </c>
      <c r="D57" s="41">
        <v>1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</row>
    <row r="58" spans="1:32" x14ac:dyDescent="0.25">
      <c r="A58" s="40">
        <v>41802</v>
      </c>
      <c r="B58" s="41" t="s">
        <v>51</v>
      </c>
      <c r="C58" s="41">
        <v>0</v>
      </c>
      <c r="D58" s="41"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</row>
    <row r="59" spans="1:32" x14ac:dyDescent="0.25">
      <c r="A59" s="40">
        <v>41806</v>
      </c>
      <c r="B59" s="41" t="s">
        <v>51</v>
      </c>
      <c r="C59" s="41">
        <v>0</v>
      </c>
      <c r="D59" s="41">
        <v>0</v>
      </c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</row>
    <row r="60" spans="1:32" x14ac:dyDescent="0.25">
      <c r="A60" s="40">
        <v>41809</v>
      </c>
      <c r="B60" s="41" t="s">
        <v>51</v>
      </c>
      <c r="C60" s="41">
        <v>0</v>
      </c>
      <c r="D60" s="41">
        <v>0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</row>
    <row r="61" spans="1:32" x14ac:dyDescent="0.25">
      <c r="A61" s="40">
        <v>41813</v>
      </c>
      <c r="B61" s="41" t="s">
        <v>51</v>
      </c>
      <c r="C61" s="41">
        <v>0</v>
      </c>
      <c r="D61" s="41">
        <v>1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</row>
    <row r="62" spans="1:32" x14ac:dyDescent="0.25">
      <c r="A62" s="40">
        <v>41816</v>
      </c>
      <c r="B62" s="41" t="s">
        <v>51</v>
      </c>
      <c r="C62" s="41">
        <v>0</v>
      </c>
      <c r="D62" s="41">
        <v>1</v>
      </c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</row>
    <row r="63" spans="1:32" x14ac:dyDescent="0.25">
      <c r="A63" s="40">
        <v>41746</v>
      </c>
      <c r="B63" s="41" t="s">
        <v>59</v>
      </c>
      <c r="C63" s="41">
        <v>0</v>
      </c>
      <c r="D63" s="41">
        <v>0</v>
      </c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</row>
    <row r="64" spans="1:32" x14ac:dyDescent="0.25">
      <c r="A64" s="40">
        <v>41750</v>
      </c>
      <c r="B64" s="41" t="s">
        <v>59</v>
      </c>
      <c r="C64" s="41">
        <v>0</v>
      </c>
      <c r="D64" s="41">
        <v>0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</row>
    <row r="65" spans="1:32" x14ac:dyDescent="0.25">
      <c r="A65" s="40">
        <v>41753</v>
      </c>
      <c r="B65" s="41" t="s">
        <v>59</v>
      </c>
      <c r="C65" s="41">
        <v>1</v>
      </c>
      <c r="D65" s="41">
        <v>0</v>
      </c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</row>
    <row r="66" spans="1:32" x14ac:dyDescent="0.25">
      <c r="A66" s="40">
        <v>41760</v>
      </c>
      <c r="B66" s="41" t="s">
        <v>59</v>
      </c>
      <c r="C66" s="41">
        <v>1</v>
      </c>
      <c r="D66" s="41">
        <v>0</v>
      </c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</row>
    <row r="67" spans="1:32" x14ac:dyDescent="0.25">
      <c r="A67" s="40">
        <v>41764</v>
      </c>
      <c r="B67" s="41" t="s">
        <v>59</v>
      </c>
      <c r="C67" s="41" t="s">
        <v>3</v>
      </c>
      <c r="D67" s="41">
        <v>0</v>
      </c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</row>
    <row r="68" spans="1:32" x14ac:dyDescent="0.25">
      <c r="A68" s="33">
        <v>41767</v>
      </c>
      <c r="B68" s="41" t="s">
        <v>59</v>
      </c>
      <c r="C68" s="41">
        <v>1</v>
      </c>
      <c r="D68" s="41">
        <v>0</v>
      </c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</row>
    <row r="69" spans="1:32" x14ac:dyDescent="0.25">
      <c r="A69" s="40">
        <v>41771</v>
      </c>
      <c r="B69" s="41" t="s">
        <v>59</v>
      </c>
      <c r="C69" s="41">
        <v>0</v>
      </c>
      <c r="D69" s="41">
        <v>0</v>
      </c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</row>
    <row r="70" spans="1:32" x14ac:dyDescent="0.25">
      <c r="A70" s="40">
        <v>41774</v>
      </c>
      <c r="B70" s="41" t="s">
        <v>59</v>
      </c>
      <c r="C70" s="41">
        <v>0</v>
      </c>
      <c r="D70" s="41">
        <v>0</v>
      </c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</row>
    <row r="71" spans="1:32" x14ac:dyDescent="0.25">
      <c r="A71" s="40">
        <v>41778</v>
      </c>
      <c r="B71" s="41" t="s">
        <v>59</v>
      </c>
      <c r="C71" s="41">
        <v>0</v>
      </c>
      <c r="D71" s="41">
        <v>0</v>
      </c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</row>
    <row r="72" spans="1:32" x14ac:dyDescent="0.25">
      <c r="A72" s="40">
        <v>41781</v>
      </c>
      <c r="B72" s="41" t="s">
        <v>59</v>
      </c>
      <c r="C72" s="41">
        <v>0</v>
      </c>
      <c r="D72" s="41">
        <v>0</v>
      </c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</row>
    <row r="73" spans="1:32" x14ac:dyDescent="0.25">
      <c r="A73" s="40">
        <v>41786</v>
      </c>
      <c r="B73" s="41" t="s">
        <v>59</v>
      </c>
      <c r="C73" s="41">
        <v>0</v>
      </c>
      <c r="D73" s="41">
        <v>0</v>
      </c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</row>
    <row r="74" spans="1:32" x14ac:dyDescent="0.25">
      <c r="A74" s="40">
        <v>41788</v>
      </c>
      <c r="B74" s="41" t="s">
        <v>59</v>
      </c>
      <c r="C74" s="41">
        <v>0</v>
      </c>
      <c r="D74" s="41">
        <v>0</v>
      </c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</row>
    <row r="75" spans="1:32" x14ac:dyDescent="0.25">
      <c r="A75" s="40">
        <v>41792</v>
      </c>
      <c r="B75" s="41" t="s">
        <v>59</v>
      </c>
      <c r="C75" s="41">
        <v>0</v>
      </c>
      <c r="D75" s="41">
        <v>0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</row>
    <row r="76" spans="1:32" x14ac:dyDescent="0.25">
      <c r="A76" s="40">
        <v>41795</v>
      </c>
      <c r="B76" s="41" t="s">
        <v>59</v>
      </c>
      <c r="C76" s="41" t="s">
        <v>3</v>
      </c>
      <c r="D76" s="41">
        <v>0</v>
      </c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</row>
    <row r="77" spans="1:32" x14ac:dyDescent="0.25">
      <c r="A77" s="40">
        <v>41799</v>
      </c>
      <c r="B77" s="41" t="s">
        <v>59</v>
      </c>
      <c r="C77" s="41">
        <v>0</v>
      </c>
      <c r="D77" s="41">
        <v>0</v>
      </c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</row>
    <row r="78" spans="1:32" x14ac:dyDescent="0.25">
      <c r="A78" s="40">
        <v>41802</v>
      </c>
      <c r="B78" s="41" t="s">
        <v>59</v>
      </c>
      <c r="C78" s="41">
        <v>0</v>
      </c>
      <c r="D78" s="41">
        <v>0</v>
      </c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</row>
    <row r="79" spans="1:32" x14ac:dyDescent="0.25">
      <c r="A79" s="40">
        <v>41806</v>
      </c>
      <c r="B79" s="41" t="s">
        <v>59</v>
      </c>
      <c r="C79" s="41">
        <v>0</v>
      </c>
      <c r="D79" s="41">
        <v>0</v>
      </c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</row>
    <row r="80" spans="1:32" x14ac:dyDescent="0.25">
      <c r="A80" s="40">
        <v>41809</v>
      </c>
      <c r="B80" s="41" t="s">
        <v>59</v>
      </c>
      <c r="C80" s="41">
        <v>0</v>
      </c>
      <c r="D80" s="41">
        <v>0</v>
      </c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</row>
    <row r="81" spans="1:32" x14ac:dyDescent="0.25">
      <c r="A81" s="40">
        <v>41813</v>
      </c>
      <c r="B81" s="41" t="s">
        <v>59</v>
      </c>
      <c r="C81" s="41">
        <v>0</v>
      </c>
      <c r="D81" s="41">
        <v>0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</row>
    <row r="82" spans="1:32" x14ac:dyDescent="0.25">
      <c r="A82" s="40">
        <v>41816</v>
      </c>
      <c r="B82" s="41" t="s">
        <v>59</v>
      </c>
      <c r="C82" s="41" t="s">
        <v>3</v>
      </c>
      <c r="D82" s="41">
        <v>0</v>
      </c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</row>
    <row r="83" spans="1:32" x14ac:dyDescent="0.25">
      <c r="A83" s="40">
        <v>41746</v>
      </c>
      <c r="B83" s="41" t="s">
        <v>58</v>
      </c>
      <c r="C83" s="41" t="s">
        <v>3</v>
      </c>
      <c r="D83" s="43" t="s">
        <v>3</v>
      </c>
      <c r="E83" s="43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</row>
    <row r="84" spans="1:32" x14ac:dyDescent="0.25">
      <c r="A84" s="40">
        <v>41750</v>
      </c>
      <c r="B84" s="41" t="s">
        <v>58</v>
      </c>
      <c r="C84" s="41" t="s">
        <v>3</v>
      </c>
      <c r="D84" s="43" t="s">
        <v>3</v>
      </c>
      <c r="E84" s="43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</row>
    <row r="85" spans="1:32" x14ac:dyDescent="0.25">
      <c r="A85" s="40">
        <v>41753</v>
      </c>
      <c r="B85" s="41" t="s">
        <v>58</v>
      </c>
      <c r="C85" s="41" t="s">
        <v>3</v>
      </c>
      <c r="D85" s="43">
        <v>0</v>
      </c>
      <c r="E85" s="43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</row>
    <row r="86" spans="1:32" x14ac:dyDescent="0.25">
      <c r="A86" s="40">
        <v>41760</v>
      </c>
      <c r="B86" s="41" t="s">
        <v>58</v>
      </c>
      <c r="C86" s="41">
        <v>0</v>
      </c>
      <c r="D86" s="43">
        <v>0</v>
      </c>
      <c r="E86" s="43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</row>
    <row r="87" spans="1:32" x14ac:dyDescent="0.25">
      <c r="A87" s="40">
        <v>41764</v>
      </c>
      <c r="B87" s="41" t="s">
        <v>58</v>
      </c>
      <c r="C87" s="41" t="s">
        <v>3</v>
      </c>
      <c r="D87" s="43">
        <v>0</v>
      </c>
      <c r="E87" s="43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</row>
    <row r="88" spans="1:32" x14ac:dyDescent="0.25">
      <c r="A88" s="33">
        <v>41767</v>
      </c>
      <c r="B88" s="41" t="s">
        <v>58</v>
      </c>
      <c r="C88" s="41">
        <v>0</v>
      </c>
      <c r="D88" s="43">
        <v>0</v>
      </c>
      <c r="E88" s="43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</row>
    <row r="89" spans="1:32" x14ac:dyDescent="0.25">
      <c r="A89" s="40">
        <v>41771</v>
      </c>
      <c r="B89" s="41" t="s">
        <v>58</v>
      </c>
      <c r="C89" s="41">
        <v>0</v>
      </c>
      <c r="D89" s="43">
        <v>0</v>
      </c>
      <c r="E89" s="43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</row>
    <row r="90" spans="1:32" x14ac:dyDescent="0.25">
      <c r="A90" s="40">
        <v>41774</v>
      </c>
      <c r="B90" s="41" t="s">
        <v>58</v>
      </c>
      <c r="C90" s="41">
        <v>0</v>
      </c>
      <c r="D90" s="43">
        <v>0</v>
      </c>
      <c r="E90" s="43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</row>
    <row r="91" spans="1:32" x14ac:dyDescent="0.25">
      <c r="A91" s="40">
        <v>41778</v>
      </c>
      <c r="B91" s="41" t="s">
        <v>58</v>
      </c>
      <c r="C91" s="41">
        <v>0</v>
      </c>
      <c r="D91" s="43">
        <v>0</v>
      </c>
      <c r="E91" s="43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</row>
    <row r="92" spans="1:32" x14ac:dyDescent="0.25">
      <c r="A92" s="40">
        <v>41781</v>
      </c>
      <c r="B92" s="41" t="s">
        <v>58</v>
      </c>
      <c r="C92" s="41">
        <v>0</v>
      </c>
      <c r="D92" s="43">
        <v>0</v>
      </c>
      <c r="E92" s="43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</row>
    <row r="93" spans="1:32" x14ac:dyDescent="0.25">
      <c r="A93" s="40">
        <v>41786</v>
      </c>
      <c r="B93" s="41" t="s">
        <v>58</v>
      </c>
      <c r="C93" s="41">
        <v>0</v>
      </c>
      <c r="D93" s="43">
        <v>0</v>
      </c>
      <c r="E93" s="43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</row>
    <row r="94" spans="1:32" x14ac:dyDescent="0.25">
      <c r="A94" s="40">
        <v>41788</v>
      </c>
      <c r="B94" s="41" t="s">
        <v>58</v>
      </c>
      <c r="C94" s="41">
        <v>0</v>
      </c>
      <c r="D94" s="43" t="s">
        <v>3</v>
      </c>
      <c r="E94" s="43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</row>
    <row r="95" spans="1:32" x14ac:dyDescent="0.25">
      <c r="A95" s="40">
        <v>41792</v>
      </c>
      <c r="B95" s="41" t="s">
        <v>58</v>
      </c>
      <c r="C95" s="41">
        <v>1</v>
      </c>
      <c r="D95" s="43">
        <v>0</v>
      </c>
      <c r="E95" s="43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</row>
    <row r="96" spans="1:32" x14ac:dyDescent="0.25">
      <c r="A96" s="40">
        <v>41795</v>
      </c>
      <c r="B96" s="41" t="s">
        <v>58</v>
      </c>
      <c r="C96" s="41" t="s">
        <v>3</v>
      </c>
      <c r="D96" s="43">
        <v>0</v>
      </c>
      <c r="E96" s="43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</row>
    <row r="97" spans="1:32" x14ac:dyDescent="0.25">
      <c r="A97" s="40">
        <v>41799</v>
      </c>
      <c r="B97" s="41" t="s">
        <v>58</v>
      </c>
      <c r="C97" s="41">
        <v>0</v>
      </c>
      <c r="D97" s="43" t="s">
        <v>3</v>
      </c>
      <c r="E97" s="43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</row>
    <row r="98" spans="1:32" x14ac:dyDescent="0.25">
      <c r="A98" s="40">
        <v>41802</v>
      </c>
      <c r="B98" s="41" t="s">
        <v>58</v>
      </c>
      <c r="C98" s="41">
        <v>0</v>
      </c>
      <c r="D98" s="43">
        <v>0</v>
      </c>
      <c r="E98" s="43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</row>
    <row r="99" spans="1:32" x14ac:dyDescent="0.25">
      <c r="A99" s="40">
        <v>41806</v>
      </c>
      <c r="B99" s="41" t="s">
        <v>58</v>
      </c>
      <c r="C99" s="41">
        <v>0</v>
      </c>
      <c r="D99" s="43">
        <v>0</v>
      </c>
      <c r="E99" s="43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</row>
    <row r="100" spans="1:32" x14ac:dyDescent="0.25">
      <c r="A100" s="40">
        <v>41809</v>
      </c>
      <c r="B100" s="41" t="s">
        <v>58</v>
      </c>
      <c r="C100" s="41">
        <v>0</v>
      </c>
      <c r="D100" s="43">
        <v>0</v>
      </c>
      <c r="E100" s="43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</row>
    <row r="101" spans="1:32" x14ac:dyDescent="0.25">
      <c r="A101" s="40">
        <v>41813</v>
      </c>
      <c r="B101" s="41" t="s">
        <v>58</v>
      </c>
      <c r="C101" s="41">
        <v>0</v>
      </c>
      <c r="D101" s="43">
        <v>0</v>
      </c>
      <c r="E101" s="43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</row>
    <row r="102" spans="1:32" x14ac:dyDescent="0.25">
      <c r="A102" s="40">
        <v>41816</v>
      </c>
      <c r="B102" s="41" t="s">
        <v>58</v>
      </c>
      <c r="C102" s="41" t="s">
        <v>3</v>
      </c>
      <c r="D102" s="43">
        <v>0</v>
      </c>
      <c r="E102" s="43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</row>
    <row r="103" spans="1:32" x14ac:dyDescent="0.25">
      <c r="A103" s="40">
        <v>41746</v>
      </c>
      <c r="B103" s="41" t="s">
        <v>52</v>
      </c>
      <c r="C103" s="41" t="s">
        <v>3</v>
      </c>
      <c r="D103" s="43">
        <v>0</v>
      </c>
      <c r="E103" s="43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</row>
    <row r="104" spans="1:32" x14ac:dyDescent="0.25">
      <c r="A104" s="40">
        <v>41750</v>
      </c>
      <c r="B104" s="41" t="s">
        <v>52</v>
      </c>
      <c r="C104" s="41">
        <v>0</v>
      </c>
      <c r="D104" s="43" t="s">
        <v>3</v>
      </c>
      <c r="E104" s="43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</row>
    <row r="105" spans="1:32" x14ac:dyDescent="0.25">
      <c r="A105" s="40">
        <v>41753</v>
      </c>
      <c r="B105" s="41" t="s">
        <v>52</v>
      </c>
      <c r="C105" s="41">
        <v>0</v>
      </c>
      <c r="D105" s="43" t="s">
        <v>3</v>
      </c>
      <c r="E105" s="43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</row>
    <row r="106" spans="1:32" x14ac:dyDescent="0.25">
      <c r="A106" s="40">
        <v>41760</v>
      </c>
      <c r="B106" s="41" t="s">
        <v>52</v>
      </c>
      <c r="C106" s="41">
        <v>0</v>
      </c>
      <c r="D106" s="43">
        <v>1</v>
      </c>
      <c r="E106" s="43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</row>
    <row r="107" spans="1:32" x14ac:dyDescent="0.25">
      <c r="A107" s="40">
        <v>41764</v>
      </c>
      <c r="B107" s="41" t="s">
        <v>52</v>
      </c>
      <c r="C107" s="41">
        <v>0</v>
      </c>
      <c r="D107" s="43">
        <v>0</v>
      </c>
      <c r="E107" s="43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</row>
    <row r="108" spans="1:32" x14ac:dyDescent="0.25">
      <c r="A108" s="33">
        <v>41767</v>
      </c>
      <c r="B108" s="41" t="s">
        <v>52</v>
      </c>
      <c r="C108" s="41">
        <v>0</v>
      </c>
      <c r="D108" s="43">
        <v>0</v>
      </c>
      <c r="E108" s="43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</row>
    <row r="109" spans="1:32" x14ac:dyDescent="0.25">
      <c r="A109" s="40">
        <v>41771</v>
      </c>
      <c r="B109" s="41" t="s">
        <v>52</v>
      </c>
      <c r="C109" s="41">
        <v>0</v>
      </c>
      <c r="D109" s="43">
        <v>0</v>
      </c>
      <c r="E109" s="43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</row>
    <row r="110" spans="1:32" x14ac:dyDescent="0.25">
      <c r="A110" s="40">
        <v>41774</v>
      </c>
      <c r="B110" s="41" t="s">
        <v>52</v>
      </c>
      <c r="C110" s="41">
        <v>0</v>
      </c>
      <c r="D110" s="43">
        <v>0</v>
      </c>
      <c r="E110" s="43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</row>
    <row r="111" spans="1:32" x14ac:dyDescent="0.25">
      <c r="A111" s="40">
        <v>41778</v>
      </c>
      <c r="B111" s="41" t="s">
        <v>52</v>
      </c>
      <c r="C111" s="41">
        <v>0</v>
      </c>
      <c r="D111" s="43">
        <v>0</v>
      </c>
      <c r="E111" s="43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</row>
    <row r="112" spans="1:32" x14ac:dyDescent="0.25">
      <c r="A112" s="40">
        <v>41781</v>
      </c>
      <c r="B112" s="41" t="s">
        <v>52</v>
      </c>
      <c r="C112" s="41">
        <v>0</v>
      </c>
      <c r="D112" s="43">
        <v>0</v>
      </c>
      <c r="E112" s="43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</row>
    <row r="113" spans="1:32" x14ac:dyDescent="0.25">
      <c r="A113" s="40">
        <v>41786</v>
      </c>
      <c r="B113" s="41" t="s">
        <v>52</v>
      </c>
      <c r="C113" s="41" t="s">
        <v>3</v>
      </c>
      <c r="D113" s="43">
        <v>0</v>
      </c>
      <c r="E113" s="43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</row>
    <row r="114" spans="1:32" x14ac:dyDescent="0.25">
      <c r="A114" s="40">
        <v>41788</v>
      </c>
      <c r="B114" s="41" t="s">
        <v>52</v>
      </c>
      <c r="C114" s="41">
        <v>0</v>
      </c>
      <c r="D114" s="43">
        <v>0</v>
      </c>
      <c r="E114" s="43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</row>
    <row r="115" spans="1:32" x14ac:dyDescent="0.25">
      <c r="A115" s="40">
        <v>41792</v>
      </c>
      <c r="B115" s="41" t="s">
        <v>52</v>
      </c>
      <c r="C115" s="41" t="s">
        <v>3</v>
      </c>
      <c r="D115" s="43">
        <v>0</v>
      </c>
      <c r="E115" s="43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</row>
    <row r="116" spans="1:32" x14ac:dyDescent="0.25">
      <c r="A116" s="40">
        <v>41795</v>
      </c>
      <c r="B116" s="41" t="s">
        <v>52</v>
      </c>
      <c r="C116" s="41" t="s">
        <v>3</v>
      </c>
      <c r="D116" s="43">
        <v>0</v>
      </c>
      <c r="E116" s="43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</row>
    <row r="117" spans="1:32" x14ac:dyDescent="0.25">
      <c r="A117" s="40">
        <v>41799</v>
      </c>
      <c r="B117" s="41" t="s">
        <v>52</v>
      </c>
      <c r="C117" s="41" t="s">
        <v>3</v>
      </c>
      <c r="D117" s="43">
        <v>0</v>
      </c>
      <c r="E117" s="43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</row>
    <row r="118" spans="1:32" x14ac:dyDescent="0.25">
      <c r="A118" s="40">
        <v>41802</v>
      </c>
      <c r="B118" s="41" t="s">
        <v>52</v>
      </c>
      <c r="C118" s="41" t="s">
        <v>3</v>
      </c>
      <c r="D118" s="43">
        <v>0</v>
      </c>
      <c r="E118" s="43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</row>
    <row r="119" spans="1:32" x14ac:dyDescent="0.25">
      <c r="A119" s="40">
        <v>41806</v>
      </c>
      <c r="B119" s="41" t="s">
        <v>52</v>
      </c>
      <c r="C119" s="41" t="s">
        <v>3</v>
      </c>
      <c r="D119" s="43">
        <v>0</v>
      </c>
      <c r="E119" s="43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</row>
    <row r="120" spans="1:32" x14ac:dyDescent="0.25">
      <c r="A120" s="40">
        <v>41809</v>
      </c>
      <c r="B120" s="41" t="s">
        <v>52</v>
      </c>
      <c r="C120" s="41" t="s">
        <v>3</v>
      </c>
      <c r="D120" s="43">
        <v>0</v>
      </c>
      <c r="E120" s="43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</row>
    <row r="121" spans="1:32" x14ac:dyDescent="0.25">
      <c r="A121" s="40">
        <v>41813</v>
      </c>
      <c r="B121" s="41" t="s">
        <v>52</v>
      </c>
      <c r="C121" s="41" t="s">
        <v>3</v>
      </c>
      <c r="D121" s="43">
        <v>1</v>
      </c>
      <c r="E121" s="43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</row>
    <row r="122" spans="1:32" x14ac:dyDescent="0.25">
      <c r="A122" s="40">
        <v>41816</v>
      </c>
      <c r="B122" s="41" t="s">
        <v>52</v>
      </c>
      <c r="C122" s="41" t="s">
        <v>3</v>
      </c>
      <c r="D122" s="43">
        <v>0</v>
      </c>
      <c r="E122" s="43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</row>
    <row r="123" spans="1:32" x14ac:dyDescent="0.25">
      <c r="D123" s="4"/>
      <c r="E123" s="4"/>
    </row>
  </sheetData>
  <mergeCells count="4">
    <mergeCell ref="T1:Z1"/>
    <mergeCell ref="AI1:AL1"/>
    <mergeCell ref="F1:L1"/>
    <mergeCell ref="M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B09AC-1470-4567-A534-4C1F2A237000}">
  <dimension ref="A4:N14"/>
  <sheetViews>
    <sheetView workbookViewId="0">
      <selection activeCell="F21" sqref="F21"/>
    </sheetView>
  </sheetViews>
  <sheetFormatPr defaultRowHeight="14.25" x14ac:dyDescent="0.2"/>
  <cols>
    <col min="1" max="1" width="15.42578125" style="45" customWidth="1"/>
    <col min="2" max="5" width="10.85546875" style="45" customWidth="1"/>
    <col min="6" max="12" width="9.140625" style="45"/>
    <col min="13" max="13" width="13.5703125" style="45" customWidth="1"/>
    <col min="14" max="14" width="9.140625" style="6"/>
    <col min="15" max="16384" width="9.140625" style="45"/>
  </cols>
  <sheetData>
    <row r="4" spans="1:14" ht="65.25" customHeight="1" thickBot="1" x14ac:dyDescent="0.25">
      <c r="A4" s="44"/>
      <c r="C4" s="46"/>
      <c r="D4" s="47" t="s">
        <v>61</v>
      </c>
      <c r="E4" s="47"/>
      <c r="M4" s="48" t="s">
        <v>62</v>
      </c>
      <c r="N4" s="45"/>
    </row>
    <row r="5" spans="1:14" ht="15.75" thickBot="1" x14ac:dyDescent="0.25">
      <c r="A5" s="49"/>
      <c r="B5" s="50"/>
      <c r="C5" s="51"/>
      <c r="D5" s="52" t="s">
        <v>2</v>
      </c>
      <c r="E5" s="53" t="s">
        <v>1</v>
      </c>
      <c r="F5" s="45" t="s">
        <v>28</v>
      </c>
      <c r="G5" s="42" t="s">
        <v>29</v>
      </c>
      <c r="H5" s="42" t="s">
        <v>30</v>
      </c>
      <c r="I5" s="45" t="s">
        <v>31</v>
      </c>
      <c r="J5" s="45" t="s">
        <v>32</v>
      </c>
      <c r="K5" s="45" t="s">
        <v>34</v>
      </c>
      <c r="L5" s="45" t="s">
        <v>33</v>
      </c>
      <c r="M5" s="54"/>
      <c r="N5" s="45"/>
    </row>
    <row r="6" spans="1:14" ht="15" x14ac:dyDescent="0.2">
      <c r="A6" s="55" t="s">
        <v>63</v>
      </c>
      <c r="B6" s="56">
        <v>2013</v>
      </c>
      <c r="C6" s="57" t="s">
        <v>2</v>
      </c>
      <c r="D6" s="57">
        <v>146</v>
      </c>
      <c r="E6" s="57">
        <v>13</v>
      </c>
      <c r="F6" s="45">
        <f>SUM(D6:E6)</f>
        <v>159</v>
      </c>
      <c r="G6" s="45">
        <f>D6/(D6+E6)</f>
        <v>0.91823899371069184</v>
      </c>
      <c r="H6" s="45">
        <f>D7/(D7+E7)</f>
        <v>0.26751592356687898</v>
      </c>
      <c r="I6" s="45">
        <f>(E6+D7)/(F12)</f>
        <v>0.17405063291139242</v>
      </c>
      <c r="J6" s="45">
        <f>1-I6</f>
        <v>0.82594936708860756</v>
      </c>
      <c r="K6" s="45">
        <f>1-(E6/(SUM(E6:E7)))</f>
        <v>0.8984375</v>
      </c>
      <c r="L6" s="45">
        <f>1-(D7/(SUM(D6:D7)))</f>
        <v>0.77659574468085113</v>
      </c>
      <c r="M6" s="55" t="s">
        <v>26</v>
      </c>
      <c r="N6" s="45"/>
    </row>
    <row r="7" spans="1:14" ht="15" x14ac:dyDescent="0.2">
      <c r="A7" s="48"/>
      <c r="B7" s="58"/>
      <c r="C7" s="57" t="s">
        <v>1</v>
      </c>
      <c r="D7" s="57">
        <v>42</v>
      </c>
      <c r="E7" s="57">
        <v>115</v>
      </c>
      <c r="F7" s="45">
        <f t="shared" ref="F7:F11" si="0">SUM(D7:E7)</f>
        <v>157</v>
      </c>
      <c r="M7" s="48"/>
      <c r="N7" s="45"/>
    </row>
    <row r="8" spans="1:14" ht="15" x14ac:dyDescent="0.2">
      <c r="A8" s="48"/>
      <c r="B8" s="58">
        <v>2014</v>
      </c>
      <c r="C8" s="57" t="s">
        <v>2</v>
      </c>
      <c r="D8" s="57">
        <v>36</v>
      </c>
      <c r="E8" s="57">
        <v>8</v>
      </c>
      <c r="F8" s="45">
        <f t="shared" si="0"/>
        <v>44</v>
      </c>
      <c r="G8" s="45">
        <f>D8/(D8+E8)</f>
        <v>0.81818181818181823</v>
      </c>
      <c r="H8" s="45">
        <f>D9/(D9+E9)</f>
        <v>0.33152173913043476</v>
      </c>
      <c r="I8" s="45">
        <f>(E8+D9)/(F13)</f>
        <v>0.30263157894736842</v>
      </c>
      <c r="J8" s="45">
        <f>1-I8</f>
        <v>0.69736842105263164</v>
      </c>
      <c r="K8" s="45">
        <f>1-(E8/(SUM(E8:E9)))</f>
        <v>0.93893129770992367</v>
      </c>
      <c r="L8" s="45">
        <f>1-(D9/(SUM(D8:D9)))</f>
        <v>0.37113402061855671</v>
      </c>
      <c r="M8" s="48" t="s">
        <v>26</v>
      </c>
      <c r="N8" s="45"/>
    </row>
    <row r="9" spans="1:14" ht="15" x14ac:dyDescent="0.2">
      <c r="A9" s="48"/>
      <c r="B9" s="58"/>
      <c r="C9" s="57" t="s">
        <v>1</v>
      </c>
      <c r="D9" s="57">
        <v>61</v>
      </c>
      <c r="E9" s="57">
        <v>123</v>
      </c>
      <c r="F9" s="45">
        <f t="shared" si="0"/>
        <v>184</v>
      </c>
      <c r="M9" s="48"/>
      <c r="N9" s="45"/>
    </row>
    <row r="10" spans="1:14" ht="18" x14ac:dyDescent="0.2">
      <c r="A10" s="59" t="s">
        <v>64</v>
      </c>
      <c r="B10" s="57">
        <v>2014</v>
      </c>
      <c r="C10" s="57" t="s">
        <v>2</v>
      </c>
      <c r="D10" s="57">
        <v>2</v>
      </c>
      <c r="E10" s="57">
        <v>4</v>
      </c>
      <c r="F10" s="45">
        <f t="shared" si="0"/>
        <v>6</v>
      </c>
      <c r="G10" s="45">
        <f>D10/(D10+E10)</f>
        <v>0.33333333333333331</v>
      </c>
      <c r="H10" s="45">
        <f>D11/(D11+E11)</f>
        <v>0.13432835820895522</v>
      </c>
      <c r="I10" s="45">
        <f>(E10+D11)/(F14)</f>
        <v>0.17808219178082191</v>
      </c>
      <c r="J10" s="45">
        <f>1-I10</f>
        <v>0.82191780821917804</v>
      </c>
      <c r="K10" s="45">
        <f>1-(E10/(SUM(E10:E11)))</f>
        <v>0.93548387096774199</v>
      </c>
      <c r="L10" s="45">
        <f>1-(D11/(SUM(D10:D11)))</f>
        <v>0.18181818181818177</v>
      </c>
      <c r="M10" s="48" t="s">
        <v>27</v>
      </c>
      <c r="N10" s="45"/>
    </row>
    <row r="11" spans="1:14" ht="15.75" thickBot="1" x14ac:dyDescent="0.25">
      <c r="A11" s="60"/>
      <c r="B11" s="52"/>
      <c r="C11" s="52" t="s">
        <v>1</v>
      </c>
      <c r="D11" s="52">
        <v>9</v>
      </c>
      <c r="E11" s="52">
        <v>58</v>
      </c>
      <c r="F11" s="45">
        <f t="shared" si="0"/>
        <v>67</v>
      </c>
      <c r="M11" s="54"/>
      <c r="N11" s="45"/>
    </row>
    <row r="12" spans="1:14" x14ac:dyDescent="0.2">
      <c r="C12" s="61" t="s">
        <v>35</v>
      </c>
      <c r="D12" s="45">
        <f>SUM(D6:D7)</f>
        <v>188</v>
      </c>
      <c r="E12" s="45">
        <f>SUM(E6:E7)</f>
        <v>128</v>
      </c>
      <c r="F12" s="45">
        <f>SUM(D12:E12)</f>
        <v>316</v>
      </c>
      <c r="N12" s="45"/>
    </row>
    <row r="13" spans="1:14" x14ac:dyDescent="0.2">
      <c r="C13" s="61" t="s">
        <v>36</v>
      </c>
      <c r="D13" s="45">
        <f>SUM(D8:D9)</f>
        <v>97</v>
      </c>
      <c r="E13" s="45">
        <f>SUM(E8:E9)</f>
        <v>131</v>
      </c>
      <c r="F13" s="45">
        <f>SUM(F8:F9)</f>
        <v>228</v>
      </c>
      <c r="N13" s="45"/>
    </row>
    <row r="14" spans="1:14" ht="15" x14ac:dyDescent="0.2">
      <c r="C14" s="62" t="s">
        <v>37</v>
      </c>
      <c r="D14" s="45">
        <f>SUM(D10:D11)</f>
        <v>11</v>
      </c>
      <c r="E14" s="45">
        <f>SUM(E10:E11)</f>
        <v>62</v>
      </c>
      <c r="F14" s="45">
        <f>SUM(F10:F11)</f>
        <v>73</v>
      </c>
      <c r="N14" s="45"/>
    </row>
  </sheetData>
  <mergeCells count="8">
    <mergeCell ref="M10:M11"/>
    <mergeCell ref="D4:E4"/>
    <mergeCell ref="M4:M5"/>
    <mergeCell ref="A6:A9"/>
    <mergeCell ref="B6:B7"/>
    <mergeCell ref="M6:M7"/>
    <mergeCell ref="B8:B9"/>
    <mergeCell ref="M8:M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Standard Curve</vt:lpstr>
      <vt:lpstr>Sensitivity</vt:lpstr>
      <vt:lpstr>13 qLAMP qPCR Summary</vt:lpstr>
      <vt:lpstr>14 qLAMP qPCR Summary</vt:lpstr>
      <vt:lpstr>Grower qLAMP</vt:lpstr>
      <vt:lpstr>Contingency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Thiessen</dc:creator>
  <cp:lastModifiedBy>LThiessen</cp:lastModifiedBy>
  <dcterms:created xsi:type="dcterms:W3CDTF">2015-12-15T21:26:06Z</dcterms:created>
  <dcterms:modified xsi:type="dcterms:W3CDTF">2017-11-09T13:37:22Z</dcterms:modified>
</cp:coreProperties>
</file>