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Fei/OneDrive/research/涂晔昕的论文2/"/>
    </mc:Choice>
  </mc:AlternateContent>
  <bookViews>
    <workbookView xWindow="0" yWindow="440" windowWidth="25160" windowHeight="15560"/>
  </bookViews>
  <sheets>
    <sheet name="cover" sheetId="1" r:id="rId1"/>
    <sheet name="water content of fresh leaves" sheetId="2" r:id="rId2"/>
    <sheet name="water content of dry tea" sheetId="3" r:id="rId3"/>
    <sheet name="tea polyphenols content" sheetId="4" r:id="rId4"/>
    <sheet name="amino acid content" sheetId="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1" i="5" l="1"/>
  <c r="H261" i="5"/>
  <c r="F260" i="5"/>
  <c r="H260" i="5"/>
  <c r="F259" i="5"/>
  <c r="H259" i="5"/>
  <c r="I259" i="5"/>
  <c r="G259" i="5"/>
  <c r="F258" i="5"/>
  <c r="H258" i="5"/>
  <c r="F257" i="5"/>
  <c r="H257" i="5"/>
  <c r="F256" i="5"/>
  <c r="H256" i="5"/>
  <c r="I256" i="5"/>
  <c r="G256" i="5"/>
  <c r="F255" i="5"/>
  <c r="H255" i="5"/>
  <c r="F254" i="5"/>
  <c r="H254" i="5"/>
  <c r="I253" i="5"/>
  <c r="F253" i="5"/>
  <c r="H253" i="5"/>
  <c r="G253" i="5"/>
  <c r="F252" i="5"/>
  <c r="H252" i="5"/>
  <c r="F251" i="5"/>
  <c r="H251" i="5"/>
  <c r="F250" i="5"/>
  <c r="H250" i="5"/>
  <c r="I250" i="5"/>
  <c r="G250" i="5"/>
  <c r="F249" i="5"/>
  <c r="H249" i="5"/>
  <c r="F248" i="5"/>
  <c r="H248" i="5"/>
  <c r="F247" i="5"/>
  <c r="H247" i="5"/>
  <c r="I247" i="5"/>
  <c r="G247" i="5"/>
  <c r="F246" i="5"/>
  <c r="H246" i="5"/>
  <c r="F245" i="5"/>
  <c r="H245" i="5"/>
  <c r="F244" i="5"/>
  <c r="H244" i="5"/>
  <c r="I244" i="5"/>
  <c r="G244" i="5"/>
  <c r="F243" i="5"/>
  <c r="H243" i="5"/>
  <c r="F242" i="5"/>
  <c r="H242" i="5"/>
  <c r="F241" i="5"/>
  <c r="H241" i="5"/>
  <c r="I241" i="5"/>
  <c r="G241" i="5"/>
  <c r="F240" i="5"/>
  <c r="H240" i="5"/>
  <c r="F239" i="5"/>
  <c r="H239" i="5"/>
  <c r="F238" i="5"/>
  <c r="H238" i="5"/>
  <c r="I238" i="5"/>
  <c r="G238" i="5"/>
  <c r="F237" i="5"/>
  <c r="H237" i="5"/>
  <c r="F236" i="5"/>
  <c r="H236" i="5"/>
  <c r="F235" i="5"/>
  <c r="H235" i="5"/>
  <c r="I235" i="5"/>
  <c r="G235" i="5"/>
  <c r="F234" i="5"/>
  <c r="H234" i="5"/>
  <c r="F233" i="5"/>
  <c r="H233" i="5"/>
  <c r="F232" i="5"/>
  <c r="H232" i="5"/>
  <c r="I232" i="5"/>
  <c r="G232" i="5"/>
  <c r="F231" i="5"/>
  <c r="H231" i="5"/>
  <c r="F230" i="5"/>
  <c r="H230" i="5"/>
  <c r="F229" i="5"/>
  <c r="H229" i="5"/>
  <c r="I229" i="5"/>
  <c r="G229" i="5"/>
  <c r="F228" i="5"/>
  <c r="H228" i="5"/>
  <c r="F227" i="5"/>
  <c r="H227" i="5"/>
  <c r="F226" i="5"/>
  <c r="H226" i="5"/>
  <c r="I226" i="5"/>
  <c r="G226" i="5"/>
  <c r="F225" i="5"/>
  <c r="H225" i="5"/>
  <c r="F224" i="5"/>
  <c r="H224" i="5"/>
  <c r="F223" i="5"/>
  <c r="H223" i="5"/>
  <c r="I223" i="5"/>
  <c r="G223" i="5"/>
  <c r="F222" i="5"/>
  <c r="H222" i="5"/>
  <c r="F221" i="5"/>
  <c r="H221" i="5"/>
  <c r="F220" i="5"/>
  <c r="H220" i="5"/>
  <c r="I220" i="5"/>
  <c r="G220" i="5"/>
  <c r="F219" i="5"/>
  <c r="H219" i="5"/>
  <c r="F218" i="5"/>
  <c r="H218" i="5"/>
  <c r="F217" i="5"/>
  <c r="H217" i="5"/>
  <c r="I217" i="5"/>
  <c r="G217" i="5"/>
  <c r="F216" i="5"/>
  <c r="H216" i="5"/>
  <c r="F215" i="5"/>
  <c r="H215" i="5"/>
  <c r="F214" i="5"/>
  <c r="H214" i="5"/>
  <c r="I214" i="5"/>
  <c r="G214" i="5"/>
  <c r="F213" i="5"/>
  <c r="H213" i="5"/>
  <c r="F212" i="5"/>
  <c r="H212" i="5"/>
  <c r="F211" i="5"/>
  <c r="H211" i="5"/>
  <c r="I211" i="5"/>
  <c r="G211" i="5"/>
  <c r="F210" i="5"/>
  <c r="H210" i="5"/>
  <c r="F209" i="5"/>
  <c r="H209" i="5"/>
  <c r="F208" i="5"/>
  <c r="H208" i="5"/>
  <c r="I208" i="5"/>
  <c r="G208" i="5"/>
  <c r="F207" i="5"/>
  <c r="H207" i="5"/>
  <c r="F206" i="5"/>
  <c r="H206" i="5"/>
  <c r="F205" i="5"/>
  <c r="H205" i="5"/>
  <c r="I205" i="5"/>
  <c r="G205" i="5"/>
  <c r="F204" i="5"/>
  <c r="H204" i="5"/>
  <c r="F203" i="5"/>
  <c r="H203" i="5"/>
  <c r="F202" i="5"/>
  <c r="H202" i="5"/>
  <c r="I202" i="5"/>
  <c r="G202" i="5"/>
  <c r="F201" i="5"/>
  <c r="H201" i="5"/>
  <c r="F200" i="5"/>
  <c r="H200" i="5"/>
  <c r="F199" i="5"/>
  <c r="H199" i="5"/>
  <c r="I199" i="5"/>
  <c r="G199" i="5"/>
  <c r="F198" i="5"/>
  <c r="H198" i="5"/>
  <c r="F197" i="5"/>
  <c r="H197" i="5"/>
  <c r="F196" i="5"/>
  <c r="H196" i="5"/>
  <c r="I196" i="5"/>
  <c r="G196" i="5"/>
  <c r="F195" i="5"/>
  <c r="H195" i="5"/>
  <c r="F194" i="5"/>
  <c r="H194" i="5"/>
  <c r="F193" i="5"/>
  <c r="H193" i="5"/>
  <c r="I193" i="5"/>
  <c r="G193" i="5"/>
  <c r="F192" i="5"/>
  <c r="H192" i="5"/>
  <c r="F191" i="5"/>
  <c r="H191" i="5"/>
  <c r="F190" i="5"/>
  <c r="H190" i="5"/>
  <c r="I190" i="5"/>
  <c r="G190" i="5"/>
  <c r="F189" i="5"/>
  <c r="H189" i="5"/>
  <c r="F188" i="5"/>
  <c r="H188" i="5"/>
  <c r="F187" i="5"/>
  <c r="H187" i="5"/>
  <c r="I187" i="5"/>
  <c r="G187" i="5"/>
  <c r="F186" i="5"/>
  <c r="H186" i="5"/>
  <c r="F185" i="5"/>
  <c r="H185" i="5"/>
  <c r="F184" i="5"/>
  <c r="H184" i="5"/>
  <c r="I184" i="5"/>
  <c r="G184" i="5"/>
  <c r="F183" i="5"/>
  <c r="H183" i="5"/>
  <c r="F182" i="5"/>
  <c r="H182" i="5"/>
  <c r="F181" i="5"/>
  <c r="H181" i="5"/>
  <c r="I181" i="5"/>
  <c r="G181" i="5"/>
  <c r="F180" i="5"/>
  <c r="H180" i="5"/>
  <c r="F179" i="5"/>
  <c r="H179" i="5"/>
  <c r="F178" i="5"/>
  <c r="H178" i="5"/>
  <c r="I178" i="5"/>
  <c r="G178" i="5"/>
  <c r="F177" i="5"/>
  <c r="H177" i="5"/>
  <c r="F176" i="5"/>
  <c r="H176" i="5"/>
  <c r="F175" i="5"/>
  <c r="H175" i="5"/>
  <c r="I175" i="5"/>
  <c r="G175" i="5"/>
  <c r="F174" i="5"/>
  <c r="H174" i="5"/>
  <c r="F173" i="5"/>
  <c r="H173" i="5"/>
  <c r="F172" i="5"/>
  <c r="H172" i="5"/>
  <c r="I172" i="5"/>
  <c r="G172" i="5"/>
  <c r="F171" i="5"/>
  <c r="H171" i="5"/>
  <c r="F170" i="5"/>
  <c r="H170" i="5"/>
  <c r="F169" i="5"/>
  <c r="H169" i="5"/>
  <c r="I169" i="5"/>
  <c r="G169" i="5"/>
  <c r="F168" i="5"/>
  <c r="H168" i="5"/>
  <c r="F167" i="5"/>
  <c r="H167" i="5"/>
  <c r="F166" i="5"/>
  <c r="H166" i="5"/>
  <c r="I166" i="5"/>
  <c r="G166" i="5"/>
  <c r="F165" i="5"/>
  <c r="H165" i="5"/>
  <c r="F164" i="5"/>
  <c r="H164" i="5"/>
  <c r="F163" i="5"/>
  <c r="H163" i="5"/>
  <c r="I163" i="5"/>
  <c r="G163" i="5"/>
  <c r="F162" i="5"/>
  <c r="H162" i="5"/>
  <c r="F161" i="5"/>
  <c r="H161" i="5"/>
  <c r="F160" i="5"/>
  <c r="H160" i="5"/>
  <c r="I160" i="5"/>
  <c r="G160" i="5"/>
  <c r="F159" i="5"/>
  <c r="H159" i="5"/>
  <c r="F158" i="5"/>
  <c r="H158" i="5"/>
  <c r="F157" i="5"/>
  <c r="H157" i="5"/>
  <c r="I157" i="5"/>
  <c r="G157" i="5"/>
  <c r="F156" i="5"/>
  <c r="H156" i="5"/>
  <c r="F155" i="5"/>
  <c r="H155" i="5"/>
  <c r="F154" i="5"/>
  <c r="H154" i="5"/>
  <c r="I154" i="5"/>
  <c r="G154" i="5"/>
  <c r="F153" i="5"/>
  <c r="H153" i="5"/>
  <c r="F152" i="5"/>
  <c r="H152" i="5"/>
  <c r="F151" i="5"/>
  <c r="H151" i="5"/>
  <c r="I151" i="5"/>
  <c r="G151" i="5"/>
  <c r="F150" i="5"/>
  <c r="H150" i="5"/>
  <c r="F149" i="5"/>
  <c r="H149" i="5"/>
  <c r="F148" i="5"/>
  <c r="H148" i="5"/>
  <c r="I148" i="5"/>
  <c r="G148" i="5"/>
  <c r="F147" i="5"/>
  <c r="H147" i="5"/>
  <c r="F146" i="5"/>
  <c r="H146" i="5"/>
  <c r="F145" i="5"/>
  <c r="H145" i="5"/>
  <c r="I145" i="5"/>
  <c r="G145" i="5"/>
  <c r="F144" i="5"/>
  <c r="H144" i="5"/>
  <c r="F143" i="5"/>
  <c r="H143" i="5"/>
  <c r="F142" i="5"/>
  <c r="H142" i="5"/>
  <c r="I142" i="5"/>
  <c r="G142" i="5"/>
  <c r="F141" i="5"/>
  <c r="H141" i="5"/>
  <c r="F140" i="5"/>
  <c r="H140" i="5"/>
  <c r="F139" i="5"/>
  <c r="H139" i="5"/>
  <c r="I139" i="5"/>
  <c r="G139" i="5"/>
  <c r="F138" i="5"/>
  <c r="H138" i="5"/>
  <c r="F137" i="5"/>
  <c r="H137" i="5"/>
  <c r="F136" i="5"/>
  <c r="H136" i="5"/>
  <c r="I136" i="5"/>
  <c r="G136" i="5"/>
  <c r="F135" i="5"/>
  <c r="H135" i="5"/>
  <c r="F134" i="5"/>
  <c r="H134" i="5"/>
  <c r="F133" i="5"/>
  <c r="H133" i="5"/>
  <c r="I133" i="5"/>
  <c r="G133" i="5"/>
  <c r="F132" i="5"/>
  <c r="H132" i="5"/>
  <c r="F131" i="5"/>
  <c r="H131" i="5"/>
  <c r="F130" i="5"/>
  <c r="H130" i="5"/>
  <c r="I130" i="5"/>
  <c r="G130" i="5"/>
  <c r="F129" i="5"/>
  <c r="H129" i="5"/>
  <c r="F128" i="5"/>
  <c r="H128" i="5"/>
  <c r="F127" i="5"/>
  <c r="H127" i="5"/>
  <c r="I127" i="5"/>
  <c r="G127" i="5"/>
  <c r="F126" i="5"/>
  <c r="H126" i="5"/>
  <c r="F125" i="5"/>
  <c r="H125" i="5"/>
  <c r="F124" i="5"/>
  <c r="H124" i="5"/>
  <c r="I124" i="5"/>
  <c r="G124" i="5"/>
  <c r="F123" i="5"/>
  <c r="H123" i="5"/>
  <c r="F122" i="5"/>
  <c r="H122" i="5"/>
  <c r="F121" i="5"/>
  <c r="H121" i="5"/>
  <c r="I121" i="5"/>
  <c r="G121" i="5"/>
  <c r="F120" i="5"/>
  <c r="H120" i="5"/>
  <c r="F119" i="5"/>
  <c r="H119" i="5"/>
  <c r="F118" i="5"/>
  <c r="H118" i="5"/>
  <c r="I118" i="5"/>
  <c r="G118" i="5"/>
  <c r="F117" i="5"/>
  <c r="H117" i="5"/>
  <c r="F116" i="5"/>
  <c r="H116" i="5"/>
  <c r="F115" i="5"/>
  <c r="H115" i="5"/>
  <c r="I115" i="5"/>
  <c r="G115" i="5"/>
  <c r="F114" i="5"/>
  <c r="H114" i="5"/>
  <c r="F113" i="5"/>
  <c r="H113" i="5"/>
  <c r="F112" i="5"/>
  <c r="H112" i="5"/>
  <c r="I112" i="5"/>
  <c r="G112" i="5"/>
  <c r="F111" i="5"/>
  <c r="H111" i="5"/>
  <c r="F110" i="5"/>
  <c r="H110" i="5"/>
  <c r="F109" i="5"/>
  <c r="H109" i="5"/>
  <c r="I109" i="5"/>
  <c r="G109" i="5"/>
  <c r="F108" i="5"/>
  <c r="H108" i="5"/>
  <c r="F107" i="5"/>
  <c r="H107" i="5"/>
  <c r="F106" i="5"/>
  <c r="H106" i="5"/>
  <c r="I106" i="5"/>
  <c r="G106" i="5"/>
  <c r="F105" i="5"/>
  <c r="H105" i="5"/>
  <c r="F104" i="5"/>
  <c r="H104" i="5"/>
  <c r="F103" i="5"/>
  <c r="H103" i="5"/>
  <c r="I103" i="5"/>
  <c r="G103" i="5"/>
  <c r="F102" i="5"/>
  <c r="H102" i="5"/>
  <c r="F101" i="5"/>
  <c r="H101" i="5"/>
  <c r="F100" i="5"/>
  <c r="H100" i="5"/>
  <c r="I100" i="5"/>
  <c r="G100" i="5"/>
  <c r="F99" i="5"/>
  <c r="H99" i="5"/>
  <c r="F98" i="5"/>
  <c r="H98" i="5"/>
  <c r="F97" i="5"/>
  <c r="H97" i="5"/>
  <c r="I97" i="5"/>
  <c r="G97" i="5"/>
  <c r="F96" i="5"/>
  <c r="H96" i="5"/>
  <c r="F95" i="5"/>
  <c r="H95" i="5"/>
  <c r="F94" i="5"/>
  <c r="H94" i="5"/>
  <c r="I94" i="5"/>
  <c r="G94" i="5"/>
  <c r="F93" i="5"/>
  <c r="H93" i="5"/>
  <c r="F92" i="5"/>
  <c r="H92" i="5"/>
  <c r="F91" i="5"/>
  <c r="H91" i="5"/>
  <c r="I91" i="5"/>
  <c r="G91" i="5"/>
  <c r="M90" i="5"/>
  <c r="F90" i="5"/>
  <c r="H90" i="5"/>
  <c r="M89" i="5"/>
  <c r="F89" i="5"/>
  <c r="H89" i="5"/>
  <c r="M88" i="5"/>
  <c r="F88" i="5"/>
  <c r="H88" i="5"/>
  <c r="I88" i="5"/>
  <c r="G88" i="5"/>
  <c r="M87" i="5"/>
  <c r="F87" i="5"/>
  <c r="H87" i="5"/>
  <c r="M86" i="5"/>
  <c r="F86" i="5"/>
  <c r="H86" i="5"/>
  <c r="M85" i="5"/>
  <c r="F85" i="5"/>
  <c r="H85" i="5"/>
  <c r="I85" i="5"/>
  <c r="G85" i="5"/>
  <c r="M84" i="5"/>
  <c r="F84" i="5"/>
  <c r="H84" i="5"/>
  <c r="M83" i="5"/>
  <c r="F83" i="5"/>
  <c r="H83" i="5"/>
  <c r="M82" i="5"/>
  <c r="I82" i="5"/>
  <c r="F82" i="5"/>
  <c r="H82" i="5"/>
  <c r="G82" i="5"/>
  <c r="M81" i="5"/>
  <c r="F81" i="5"/>
  <c r="H81" i="5"/>
  <c r="M80" i="5"/>
  <c r="F80" i="5"/>
  <c r="H80" i="5"/>
  <c r="M79" i="5"/>
  <c r="F79" i="5"/>
  <c r="H79" i="5"/>
  <c r="I79" i="5"/>
  <c r="G79" i="5"/>
  <c r="M78" i="5"/>
  <c r="F78" i="5"/>
  <c r="H78" i="5"/>
  <c r="M77" i="5"/>
  <c r="F77" i="5"/>
  <c r="H77" i="5"/>
  <c r="M76" i="5"/>
  <c r="F76" i="5"/>
  <c r="H76" i="5"/>
  <c r="I76" i="5"/>
  <c r="G76" i="5"/>
  <c r="M75" i="5"/>
  <c r="F75" i="5"/>
  <c r="H75" i="5"/>
  <c r="M74" i="5"/>
  <c r="F74" i="5"/>
  <c r="H74" i="5"/>
  <c r="M73" i="5"/>
  <c r="F73" i="5"/>
  <c r="H73" i="5"/>
  <c r="I73" i="5"/>
  <c r="G73" i="5"/>
  <c r="M72" i="5"/>
  <c r="F72" i="5"/>
  <c r="H72" i="5"/>
  <c r="M71" i="5"/>
  <c r="F71" i="5"/>
  <c r="H71" i="5"/>
  <c r="M70" i="5"/>
  <c r="F70" i="5"/>
  <c r="H70" i="5"/>
  <c r="I70" i="5"/>
  <c r="G70" i="5"/>
  <c r="M69" i="5"/>
  <c r="F69" i="5"/>
  <c r="H69" i="5"/>
  <c r="M68" i="5"/>
  <c r="F68" i="5"/>
  <c r="H68" i="5"/>
  <c r="M67" i="5"/>
  <c r="F67" i="5"/>
  <c r="H67" i="5"/>
  <c r="I67" i="5"/>
  <c r="G67" i="5"/>
  <c r="M66" i="5"/>
  <c r="F66" i="5"/>
  <c r="H66" i="5"/>
  <c r="M65" i="5"/>
  <c r="F65" i="5"/>
  <c r="H65" i="5"/>
  <c r="M64" i="5"/>
  <c r="F64" i="5"/>
  <c r="H64" i="5"/>
  <c r="I64" i="5"/>
  <c r="G64" i="5"/>
  <c r="M63" i="5"/>
  <c r="F63" i="5"/>
  <c r="H63" i="5"/>
  <c r="M62" i="5"/>
  <c r="F62" i="5"/>
  <c r="H62" i="5"/>
  <c r="M61" i="5"/>
  <c r="F61" i="5"/>
  <c r="H61" i="5"/>
  <c r="I61" i="5"/>
  <c r="G61" i="5"/>
  <c r="M60" i="5"/>
  <c r="F60" i="5"/>
  <c r="H60" i="5"/>
  <c r="M59" i="5"/>
  <c r="F59" i="5"/>
  <c r="H59" i="5"/>
  <c r="M58" i="5"/>
  <c r="F58" i="5"/>
  <c r="H58" i="5"/>
  <c r="I58" i="5"/>
  <c r="G58" i="5"/>
  <c r="M57" i="5"/>
  <c r="F57" i="5"/>
  <c r="H57" i="5"/>
  <c r="M56" i="5"/>
  <c r="F56" i="5"/>
  <c r="H56" i="5"/>
  <c r="M55" i="5"/>
  <c r="F55" i="5"/>
  <c r="H55" i="5"/>
  <c r="I55" i="5"/>
  <c r="G55" i="5"/>
  <c r="M54" i="5"/>
  <c r="F54" i="5"/>
  <c r="H54" i="5"/>
  <c r="M53" i="5"/>
  <c r="F53" i="5"/>
  <c r="H53" i="5"/>
  <c r="M52" i="5"/>
  <c r="F52" i="5"/>
  <c r="H52" i="5"/>
  <c r="I52" i="5"/>
  <c r="G52" i="5"/>
  <c r="M51" i="5"/>
  <c r="F51" i="5"/>
  <c r="H51" i="5"/>
  <c r="M50" i="5"/>
  <c r="F50" i="5"/>
  <c r="H50" i="5"/>
  <c r="M49" i="5"/>
  <c r="F49" i="5"/>
  <c r="H49" i="5"/>
  <c r="I49" i="5"/>
  <c r="G49" i="5"/>
  <c r="M48" i="5"/>
  <c r="M47" i="5"/>
  <c r="M46" i="5"/>
  <c r="M45" i="5"/>
  <c r="F45" i="5"/>
  <c r="H45" i="5"/>
  <c r="M44" i="5"/>
  <c r="F44" i="5"/>
  <c r="H44" i="5"/>
  <c r="M43" i="5"/>
  <c r="F43" i="5"/>
  <c r="H43" i="5"/>
  <c r="I43" i="5"/>
  <c r="G43" i="5"/>
  <c r="M42" i="5"/>
  <c r="F42" i="5"/>
  <c r="H42" i="5"/>
  <c r="M41" i="5"/>
  <c r="F41" i="5"/>
  <c r="H41" i="5"/>
  <c r="M40" i="5"/>
  <c r="F40" i="5"/>
  <c r="H40" i="5"/>
  <c r="I40" i="5"/>
  <c r="G40" i="5"/>
  <c r="M39" i="5"/>
  <c r="F39" i="5"/>
  <c r="H39" i="5"/>
  <c r="M38" i="5"/>
  <c r="F38" i="5"/>
  <c r="H38" i="5"/>
  <c r="M37" i="5"/>
  <c r="F37" i="5"/>
  <c r="H37" i="5"/>
  <c r="I37" i="5"/>
  <c r="G37" i="5"/>
  <c r="M36" i="5"/>
  <c r="F36" i="5"/>
  <c r="H36" i="5"/>
  <c r="M35" i="5"/>
  <c r="F35" i="5"/>
  <c r="H35" i="5"/>
  <c r="M34" i="5"/>
  <c r="F34" i="5"/>
  <c r="H34" i="5"/>
  <c r="I34" i="5"/>
  <c r="G34" i="5"/>
  <c r="M33" i="5"/>
  <c r="F33" i="5"/>
  <c r="H33" i="5"/>
  <c r="M32" i="5"/>
  <c r="F32" i="5"/>
  <c r="H32" i="5"/>
  <c r="M31" i="5"/>
  <c r="F31" i="5"/>
  <c r="H31" i="5"/>
  <c r="I31" i="5"/>
  <c r="G31" i="5"/>
  <c r="M30" i="5"/>
  <c r="F30" i="5"/>
  <c r="H30" i="5"/>
  <c r="M29" i="5"/>
  <c r="F29" i="5"/>
  <c r="H29" i="5"/>
  <c r="M28" i="5"/>
  <c r="F28" i="5"/>
  <c r="H28" i="5"/>
  <c r="I28" i="5"/>
  <c r="G28" i="5"/>
  <c r="M27" i="5"/>
  <c r="F27" i="5"/>
  <c r="H27" i="5"/>
  <c r="M26" i="5"/>
  <c r="F26" i="5"/>
  <c r="H26" i="5"/>
  <c r="M25" i="5"/>
  <c r="F25" i="5"/>
  <c r="H25" i="5"/>
  <c r="I25" i="5"/>
  <c r="G25" i="5"/>
  <c r="M24" i="5"/>
  <c r="F24" i="5"/>
  <c r="H24" i="5"/>
  <c r="M23" i="5"/>
  <c r="F23" i="5"/>
  <c r="H23" i="5"/>
  <c r="M22" i="5"/>
  <c r="F22" i="5"/>
  <c r="H22" i="5"/>
  <c r="I22" i="5"/>
  <c r="G22" i="5"/>
  <c r="M21" i="5"/>
  <c r="F21" i="5"/>
  <c r="H21" i="5"/>
  <c r="M20" i="5"/>
  <c r="F20" i="5"/>
  <c r="H20" i="5"/>
  <c r="F19" i="5"/>
  <c r="H19" i="5"/>
  <c r="I19" i="5"/>
  <c r="G19" i="5"/>
  <c r="M18" i="5"/>
  <c r="F18" i="5"/>
  <c r="H18" i="5"/>
  <c r="M17" i="5"/>
  <c r="F17" i="5"/>
  <c r="H17" i="5"/>
  <c r="M16" i="5"/>
  <c r="F16" i="5"/>
  <c r="H16" i="5"/>
  <c r="I16" i="5"/>
  <c r="G16" i="5"/>
  <c r="M15" i="5"/>
  <c r="F15" i="5"/>
  <c r="H15" i="5"/>
  <c r="M14" i="5"/>
  <c r="F14" i="5"/>
  <c r="H14" i="5"/>
  <c r="M13" i="5"/>
  <c r="F13" i="5"/>
  <c r="H13" i="5"/>
  <c r="I13" i="5"/>
  <c r="G13" i="5"/>
  <c r="M12" i="5"/>
  <c r="F12" i="5"/>
  <c r="H12" i="5"/>
  <c r="M11" i="5"/>
  <c r="F11" i="5"/>
  <c r="H11" i="5"/>
  <c r="M10" i="5"/>
  <c r="F10" i="5"/>
  <c r="H10" i="5"/>
  <c r="I10" i="5"/>
  <c r="G10" i="5"/>
  <c r="M9" i="5"/>
  <c r="F9" i="5"/>
  <c r="H9" i="5"/>
  <c r="M8" i="5"/>
  <c r="F8" i="5"/>
  <c r="H8" i="5"/>
  <c r="M7" i="5"/>
  <c r="F7" i="5"/>
  <c r="H7" i="5"/>
  <c r="I7" i="5"/>
  <c r="G7" i="5"/>
  <c r="M6" i="5"/>
  <c r="F6" i="5"/>
  <c r="H6" i="5"/>
  <c r="F4" i="5"/>
  <c r="H4" i="5"/>
  <c r="F5" i="5"/>
  <c r="H5" i="5"/>
  <c r="I4" i="5"/>
  <c r="M5" i="5"/>
  <c r="G4" i="5"/>
  <c r="H261" i="4"/>
  <c r="F261" i="4"/>
  <c r="H260" i="4"/>
  <c r="F260" i="4"/>
  <c r="H259" i="4"/>
  <c r="I259" i="4"/>
  <c r="F259" i="4"/>
  <c r="G259" i="4"/>
  <c r="H258" i="4"/>
  <c r="F258" i="4"/>
  <c r="H257" i="4"/>
  <c r="F257" i="4"/>
  <c r="I256" i="4"/>
  <c r="H256" i="4"/>
  <c r="G256" i="4"/>
  <c r="F256" i="4"/>
  <c r="H255" i="4"/>
  <c r="F255" i="4"/>
  <c r="H254" i="4"/>
  <c r="F254" i="4"/>
  <c r="H253" i="4"/>
  <c r="I253" i="4"/>
  <c r="F253" i="4"/>
  <c r="G253" i="4"/>
  <c r="H252" i="4"/>
  <c r="F252" i="4"/>
  <c r="H251" i="4"/>
  <c r="F251" i="4"/>
  <c r="H250" i="4"/>
  <c r="I250" i="4"/>
  <c r="F250" i="4"/>
  <c r="G250" i="4"/>
  <c r="H249" i="4"/>
  <c r="F249" i="4"/>
  <c r="H248" i="4"/>
  <c r="F248" i="4"/>
  <c r="H247" i="4"/>
  <c r="I247" i="4"/>
  <c r="F247" i="4"/>
  <c r="G247" i="4"/>
  <c r="H246" i="4"/>
  <c r="F246" i="4"/>
  <c r="H245" i="4"/>
  <c r="F245" i="4"/>
  <c r="H244" i="4"/>
  <c r="I244" i="4"/>
  <c r="F244" i="4"/>
  <c r="G244" i="4"/>
  <c r="H243" i="4"/>
  <c r="F243" i="4"/>
  <c r="H242" i="4"/>
  <c r="F242" i="4"/>
  <c r="H241" i="4"/>
  <c r="I241" i="4"/>
  <c r="F241" i="4"/>
  <c r="G241" i="4"/>
  <c r="H240" i="4"/>
  <c r="F240" i="4"/>
  <c r="H239" i="4"/>
  <c r="F239" i="4"/>
  <c r="H238" i="4"/>
  <c r="I238" i="4"/>
  <c r="F238" i="4"/>
  <c r="G238" i="4"/>
  <c r="H237" i="4"/>
  <c r="F237" i="4"/>
  <c r="H236" i="4"/>
  <c r="F236" i="4"/>
  <c r="H235" i="4"/>
  <c r="I235" i="4"/>
  <c r="F235" i="4"/>
  <c r="G235" i="4"/>
  <c r="H234" i="4"/>
  <c r="F234" i="4"/>
  <c r="H233" i="4"/>
  <c r="F233" i="4"/>
  <c r="H232" i="4"/>
  <c r="I232" i="4"/>
  <c r="F232" i="4"/>
  <c r="G232" i="4"/>
  <c r="H231" i="4"/>
  <c r="F231" i="4"/>
  <c r="H230" i="4"/>
  <c r="F230" i="4"/>
  <c r="H229" i="4"/>
  <c r="I229" i="4"/>
  <c r="F229" i="4"/>
  <c r="G229" i="4"/>
  <c r="H228" i="4"/>
  <c r="F228" i="4"/>
  <c r="H227" i="4"/>
  <c r="F227" i="4"/>
  <c r="H226" i="4"/>
  <c r="I226" i="4"/>
  <c r="F226" i="4"/>
  <c r="G226" i="4"/>
  <c r="H225" i="4"/>
  <c r="F225" i="4"/>
  <c r="H224" i="4"/>
  <c r="F224" i="4"/>
  <c r="H223" i="4"/>
  <c r="I223" i="4"/>
  <c r="F223" i="4"/>
  <c r="G223" i="4"/>
  <c r="H222" i="4"/>
  <c r="F222" i="4"/>
  <c r="H221" i="4"/>
  <c r="F221" i="4"/>
  <c r="H220" i="4"/>
  <c r="I220" i="4"/>
  <c r="F220" i="4"/>
  <c r="G220" i="4"/>
  <c r="H219" i="4"/>
  <c r="F219" i="4"/>
  <c r="H218" i="4"/>
  <c r="F218" i="4"/>
  <c r="H217" i="4"/>
  <c r="I217" i="4"/>
  <c r="F217" i="4"/>
  <c r="G217" i="4"/>
  <c r="H216" i="4"/>
  <c r="F216" i="4"/>
  <c r="H215" i="4"/>
  <c r="F215" i="4"/>
  <c r="H214" i="4"/>
  <c r="I214" i="4"/>
  <c r="F214" i="4"/>
  <c r="G214" i="4"/>
  <c r="H213" i="4"/>
  <c r="F213" i="4"/>
  <c r="H212" i="4"/>
  <c r="F212" i="4"/>
  <c r="H211" i="4"/>
  <c r="I211" i="4"/>
  <c r="F211" i="4"/>
  <c r="G211" i="4"/>
  <c r="H210" i="4"/>
  <c r="F210" i="4"/>
  <c r="H209" i="4"/>
  <c r="F209" i="4"/>
  <c r="H208" i="4"/>
  <c r="I208" i="4"/>
  <c r="F208" i="4"/>
  <c r="G208" i="4"/>
  <c r="H207" i="4"/>
  <c r="F207" i="4"/>
  <c r="H206" i="4"/>
  <c r="F206" i="4"/>
  <c r="H205" i="4"/>
  <c r="I205" i="4"/>
  <c r="F205" i="4"/>
  <c r="G205" i="4"/>
  <c r="H204" i="4"/>
  <c r="F204" i="4"/>
  <c r="H203" i="4"/>
  <c r="F203" i="4"/>
  <c r="H202" i="4"/>
  <c r="I202" i="4"/>
  <c r="F202" i="4"/>
  <c r="G202" i="4"/>
  <c r="H201" i="4"/>
  <c r="F201" i="4"/>
  <c r="H200" i="4"/>
  <c r="F200" i="4"/>
  <c r="H199" i="4"/>
  <c r="I199" i="4"/>
  <c r="F199" i="4"/>
  <c r="G199" i="4"/>
  <c r="H198" i="4"/>
  <c r="F198" i="4"/>
  <c r="H197" i="4"/>
  <c r="F197" i="4"/>
  <c r="H196" i="4"/>
  <c r="I196" i="4"/>
  <c r="F196" i="4"/>
  <c r="G196" i="4"/>
  <c r="H195" i="4"/>
  <c r="F195" i="4"/>
  <c r="H194" i="4"/>
  <c r="F194" i="4"/>
  <c r="H193" i="4"/>
  <c r="I193" i="4"/>
  <c r="F193" i="4"/>
  <c r="G193" i="4"/>
  <c r="H192" i="4"/>
  <c r="F192" i="4"/>
  <c r="H191" i="4"/>
  <c r="F191" i="4"/>
  <c r="I190" i="4"/>
  <c r="H190" i="4"/>
  <c r="G190" i="4"/>
  <c r="F190" i="4"/>
  <c r="H189" i="4"/>
  <c r="F189" i="4"/>
  <c r="H188" i="4"/>
  <c r="F188" i="4"/>
  <c r="H187" i="4"/>
  <c r="I187" i="4"/>
  <c r="F187" i="4"/>
  <c r="G187" i="4"/>
  <c r="H186" i="4"/>
  <c r="F186" i="4"/>
  <c r="H185" i="4"/>
  <c r="F185" i="4"/>
  <c r="H184" i="4"/>
  <c r="I184" i="4"/>
  <c r="F184" i="4"/>
  <c r="G184" i="4"/>
  <c r="H183" i="4"/>
  <c r="F183" i="4"/>
  <c r="H182" i="4"/>
  <c r="F182" i="4"/>
  <c r="H181" i="4"/>
  <c r="I181" i="4"/>
  <c r="F181" i="4"/>
  <c r="G181" i="4"/>
  <c r="H180" i="4"/>
  <c r="F180" i="4"/>
  <c r="H179" i="4"/>
  <c r="F179" i="4"/>
  <c r="H178" i="4"/>
  <c r="I178" i="4"/>
  <c r="F178" i="4"/>
  <c r="G178" i="4"/>
  <c r="H177" i="4"/>
  <c r="F177" i="4"/>
  <c r="H176" i="4"/>
  <c r="F176" i="4"/>
  <c r="H175" i="4"/>
  <c r="I175" i="4"/>
  <c r="F175" i="4"/>
  <c r="G175" i="4"/>
  <c r="H174" i="4"/>
  <c r="F174" i="4"/>
  <c r="H173" i="4"/>
  <c r="F173" i="4"/>
  <c r="H172" i="4"/>
  <c r="I172" i="4"/>
  <c r="F172" i="4"/>
  <c r="G172" i="4"/>
  <c r="H171" i="4"/>
  <c r="F171" i="4"/>
  <c r="H170" i="4"/>
  <c r="F170" i="4"/>
  <c r="H169" i="4"/>
  <c r="I169" i="4"/>
  <c r="F169" i="4"/>
  <c r="G169" i="4"/>
  <c r="H168" i="4"/>
  <c r="F168" i="4"/>
  <c r="H167" i="4"/>
  <c r="F167" i="4"/>
  <c r="H166" i="4"/>
  <c r="I166" i="4"/>
  <c r="F166" i="4"/>
  <c r="G166" i="4"/>
  <c r="H165" i="4"/>
  <c r="F165" i="4"/>
  <c r="H164" i="4"/>
  <c r="F164" i="4"/>
  <c r="H163" i="4"/>
  <c r="I163" i="4"/>
  <c r="F163" i="4"/>
  <c r="G163" i="4"/>
  <c r="H162" i="4"/>
  <c r="F162" i="4"/>
  <c r="H161" i="4"/>
  <c r="F161" i="4"/>
  <c r="H160" i="4"/>
  <c r="I160" i="4"/>
  <c r="F160" i="4"/>
  <c r="G160" i="4"/>
  <c r="H159" i="4"/>
  <c r="F159" i="4"/>
  <c r="H158" i="4"/>
  <c r="F158" i="4"/>
  <c r="H157" i="4"/>
  <c r="I157" i="4"/>
  <c r="F157" i="4"/>
  <c r="G157" i="4"/>
  <c r="H156" i="4"/>
  <c r="F156" i="4"/>
  <c r="H155" i="4"/>
  <c r="F155" i="4"/>
  <c r="H154" i="4"/>
  <c r="I154" i="4"/>
  <c r="F154" i="4"/>
  <c r="G154" i="4"/>
  <c r="H153" i="4"/>
  <c r="F153" i="4"/>
  <c r="H152" i="4"/>
  <c r="F152" i="4"/>
  <c r="H151" i="4"/>
  <c r="I151" i="4"/>
  <c r="F151" i="4"/>
  <c r="G151" i="4"/>
  <c r="H150" i="4"/>
  <c r="F150" i="4"/>
  <c r="H149" i="4"/>
  <c r="F149" i="4"/>
  <c r="H148" i="4"/>
  <c r="I148" i="4"/>
  <c r="F148" i="4"/>
  <c r="G148" i="4"/>
  <c r="H147" i="4"/>
  <c r="F147" i="4"/>
  <c r="H146" i="4"/>
  <c r="F146" i="4"/>
  <c r="H145" i="4"/>
  <c r="I145" i="4"/>
  <c r="F145" i="4"/>
  <c r="G145" i="4"/>
  <c r="H144" i="4"/>
  <c r="F144" i="4"/>
  <c r="H143" i="4"/>
  <c r="F143" i="4"/>
  <c r="H142" i="4"/>
  <c r="I142" i="4"/>
  <c r="F142" i="4"/>
  <c r="G142" i="4"/>
  <c r="H141" i="4"/>
  <c r="F141" i="4"/>
  <c r="H140" i="4"/>
  <c r="F140" i="4"/>
  <c r="H139" i="4"/>
  <c r="I139" i="4"/>
  <c r="F139" i="4"/>
  <c r="G139" i="4"/>
  <c r="H138" i="4"/>
  <c r="F138" i="4"/>
  <c r="H137" i="4"/>
  <c r="F137" i="4"/>
  <c r="H136" i="4"/>
  <c r="I136" i="4"/>
  <c r="F136" i="4"/>
  <c r="G136" i="4"/>
  <c r="H135" i="4"/>
  <c r="F135" i="4"/>
  <c r="H134" i="4"/>
  <c r="F134" i="4"/>
  <c r="H133" i="4"/>
  <c r="I133" i="4"/>
  <c r="F133" i="4"/>
  <c r="G133" i="4"/>
  <c r="H132" i="4"/>
  <c r="F132" i="4"/>
  <c r="H131" i="4"/>
  <c r="F131" i="4"/>
  <c r="H130" i="4"/>
  <c r="I130" i="4"/>
  <c r="F130" i="4"/>
  <c r="G130" i="4"/>
  <c r="H129" i="4"/>
  <c r="F129" i="4"/>
  <c r="H128" i="4"/>
  <c r="F128" i="4"/>
  <c r="H127" i="4"/>
  <c r="I127" i="4"/>
  <c r="F127" i="4"/>
  <c r="G127" i="4"/>
  <c r="H126" i="4"/>
  <c r="F126" i="4"/>
  <c r="H125" i="4"/>
  <c r="F125" i="4"/>
  <c r="H124" i="4"/>
  <c r="I124" i="4"/>
  <c r="F124" i="4"/>
  <c r="G124" i="4"/>
  <c r="H123" i="4"/>
  <c r="F123" i="4"/>
  <c r="H122" i="4"/>
  <c r="F122" i="4"/>
  <c r="H121" i="4"/>
  <c r="I121" i="4"/>
  <c r="F121" i="4"/>
  <c r="G121" i="4"/>
  <c r="H120" i="4"/>
  <c r="F120" i="4"/>
  <c r="H119" i="4"/>
  <c r="F119" i="4"/>
  <c r="H118" i="4"/>
  <c r="I118" i="4"/>
  <c r="F118" i="4"/>
  <c r="G118" i="4"/>
  <c r="H117" i="4"/>
  <c r="F117" i="4"/>
  <c r="H116" i="4"/>
  <c r="F116" i="4"/>
  <c r="H115" i="4"/>
  <c r="I115" i="4"/>
  <c r="F115" i="4"/>
  <c r="G115" i="4"/>
  <c r="H114" i="4"/>
  <c r="F114" i="4"/>
  <c r="H113" i="4"/>
  <c r="F113" i="4"/>
  <c r="H112" i="4"/>
  <c r="I112" i="4"/>
  <c r="F112" i="4"/>
  <c r="G112" i="4"/>
  <c r="H111" i="4"/>
  <c r="F111" i="4"/>
  <c r="H110" i="4"/>
  <c r="F110" i="4"/>
  <c r="H109" i="4"/>
  <c r="I109" i="4"/>
  <c r="F109" i="4"/>
  <c r="G109" i="4"/>
  <c r="H108" i="4"/>
  <c r="F108" i="4"/>
  <c r="H107" i="4"/>
  <c r="F107" i="4"/>
  <c r="H106" i="4"/>
  <c r="I106" i="4"/>
  <c r="F106" i="4"/>
  <c r="G106" i="4"/>
  <c r="H105" i="4"/>
  <c r="F105" i="4"/>
  <c r="H104" i="4"/>
  <c r="F104" i="4"/>
  <c r="H103" i="4"/>
  <c r="I103" i="4"/>
  <c r="F103" i="4"/>
  <c r="G103" i="4"/>
  <c r="H102" i="4"/>
  <c r="F102" i="4"/>
  <c r="H101" i="4"/>
  <c r="F101" i="4"/>
  <c r="H100" i="4"/>
  <c r="I100" i="4"/>
  <c r="F100" i="4"/>
  <c r="G100" i="4"/>
  <c r="H99" i="4"/>
  <c r="F99" i="4"/>
  <c r="H98" i="4"/>
  <c r="F98" i="4"/>
  <c r="H97" i="4"/>
  <c r="I97" i="4"/>
  <c r="F97" i="4"/>
  <c r="G97" i="4"/>
  <c r="H96" i="4"/>
  <c r="F96" i="4"/>
  <c r="H95" i="4"/>
  <c r="F95" i="4"/>
  <c r="H94" i="4"/>
  <c r="I94" i="4"/>
  <c r="F94" i="4"/>
  <c r="G94" i="4"/>
  <c r="H93" i="4"/>
  <c r="F93" i="4"/>
  <c r="H92" i="4"/>
  <c r="F92" i="4"/>
  <c r="H91" i="4"/>
  <c r="I91" i="4"/>
  <c r="F91" i="4"/>
  <c r="G91" i="4"/>
  <c r="N90" i="4"/>
  <c r="M90" i="4"/>
  <c r="H90" i="4"/>
  <c r="F90" i="4"/>
  <c r="N89" i="4"/>
  <c r="M89" i="4"/>
  <c r="H89" i="4"/>
  <c r="F89" i="4"/>
  <c r="N88" i="4"/>
  <c r="M88" i="4"/>
  <c r="H88" i="4"/>
  <c r="I88" i="4"/>
  <c r="F88" i="4"/>
  <c r="G88" i="4"/>
  <c r="N87" i="4"/>
  <c r="M87" i="4"/>
  <c r="H87" i="4"/>
  <c r="F87" i="4"/>
  <c r="N86" i="4"/>
  <c r="M86" i="4"/>
  <c r="H86" i="4"/>
  <c r="F86" i="4"/>
  <c r="N85" i="4"/>
  <c r="M85" i="4"/>
  <c r="H85" i="4"/>
  <c r="I85" i="4"/>
  <c r="F85" i="4"/>
  <c r="G85" i="4"/>
  <c r="N84" i="4"/>
  <c r="M84" i="4"/>
  <c r="H84" i="4"/>
  <c r="F84" i="4"/>
  <c r="N83" i="4"/>
  <c r="M83" i="4"/>
  <c r="H83" i="4"/>
  <c r="F83" i="4"/>
  <c r="N82" i="4"/>
  <c r="M82" i="4"/>
  <c r="H82" i="4"/>
  <c r="I82" i="4"/>
  <c r="F82" i="4"/>
  <c r="G82" i="4"/>
  <c r="N81" i="4"/>
  <c r="M81" i="4"/>
  <c r="H81" i="4"/>
  <c r="F81" i="4"/>
  <c r="N80" i="4"/>
  <c r="M80" i="4"/>
  <c r="H80" i="4"/>
  <c r="F80" i="4"/>
  <c r="N79" i="4"/>
  <c r="M79" i="4"/>
  <c r="H79" i="4"/>
  <c r="I79" i="4"/>
  <c r="F79" i="4"/>
  <c r="G79" i="4"/>
  <c r="N78" i="4"/>
  <c r="M78" i="4"/>
  <c r="H78" i="4"/>
  <c r="F78" i="4"/>
  <c r="N77" i="4"/>
  <c r="M77" i="4"/>
  <c r="H77" i="4"/>
  <c r="F77" i="4"/>
  <c r="N76" i="4"/>
  <c r="M76" i="4"/>
  <c r="H76" i="4"/>
  <c r="I76" i="4"/>
  <c r="F76" i="4"/>
  <c r="G76" i="4"/>
  <c r="N75" i="4"/>
  <c r="M75" i="4"/>
  <c r="H75" i="4"/>
  <c r="F75" i="4"/>
  <c r="N74" i="4"/>
  <c r="M74" i="4"/>
  <c r="H74" i="4"/>
  <c r="F74" i="4"/>
  <c r="N73" i="4"/>
  <c r="M73" i="4"/>
  <c r="H73" i="4"/>
  <c r="I73" i="4"/>
  <c r="F73" i="4"/>
  <c r="G73" i="4"/>
  <c r="N72" i="4"/>
  <c r="M72" i="4"/>
  <c r="H72" i="4"/>
  <c r="F72" i="4"/>
  <c r="N71" i="4"/>
  <c r="M71" i="4"/>
  <c r="H71" i="4"/>
  <c r="F71" i="4"/>
  <c r="N70" i="4"/>
  <c r="M70" i="4"/>
  <c r="H70" i="4"/>
  <c r="I70" i="4"/>
  <c r="F70" i="4"/>
  <c r="G70" i="4"/>
  <c r="N69" i="4"/>
  <c r="M69" i="4"/>
  <c r="H69" i="4"/>
  <c r="F69" i="4"/>
  <c r="N68" i="4"/>
  <c r="M68" i="4"/>
  <c r="H68" i="4"/>
  <c r="F68" i="4"/>
  <c r="N67" i="4"/>
  <c r="M67" i="4"/>
  <c r="H67" i="4"/>
  <c r="I67" i="4"/>
  <c r="F67" i="4"/>
  <c r="G67" i="4"/>
  <c r="N66" i="4"/>
  <c r="M66" i="4"/>
  <c r="H66" i="4"/>
  <c r="F66" i="4"/>
  <c r="N65" i="4"/>
  <c r="M65" i="4"/>
  <c r="H65" i="4"/>
  <c r="F65" i="4"/>
  <c r="N64" i="4"/>
  <c r="M64" i="4"/>
  <c r="H64" i="4"/>
  <c r="I64" i="4"/>
  <c r="F64" i="4"/>
  <c r="G64" i="4"/>
  <c r="N63" i="4"/>
  <c r="M63" i="4"/>
  <c r="H63" i="4"/>
  <c r="F63" i="4"/>
  <c r="N62" i="4"/>
  <c r="M62" i="4"/>
  <c r="H62" i="4"/>
  <c r="F62" i="4"/>
  <c r="N61" i="4"/>
  <c r="M61" i="4"/>
  <c r="H61" i="4"/>
  <c r="I61" i="4"/>
  <c r="F61" i="4"/>
  <c r="G61" i="4"/>
  <c r="N60" i="4"/>
  <c r="M60" i="4"/>
  <c r="H60" i="4"/>
  <c r="F60" i="4"/>
  <c r="N59" i="4"/>
  <c r="M59" i="4"/>
  <c r="H59" i="4"/>
  <c r="F59" i="4"/>
  <c r="N58" i="4"/>
  <c r="M58" i="4"/>
  <c r="H58" i="4"/>
  <c r="I58" i="4"/>
  <c r="F58" i="4"/>
  <c r="G58" i="4"/>
  <c r="N57" i="4"/>
  <c r="M57" i="4"/>
  <c r="H57" i="4"/>
  <c r="F57" i="4"/>
  <c r="N56" i="4"/>
  <c r="M56" i="4"/>
  <c r="H56" i="4"/>
  <c r="F56" i="4"/>
  <c r="N55" i="4"/>
  <c r="M55" i="4"/>
  <c r="H55" i="4"/>
  <c r="I55" i="4"/>
  <c r="F55" i="4"/>
  <c r="G55" i="4"/>
  <c r="N54" i="4"/>
  <c r="M54" i="4"/>
  <c r="H54" i="4"/>
  <c r="F54" i="4"/>
  <c r="N53" i="4"/>
  <c r="M53" i="4"/>
  <c r="H53" i="4"/>
  <c r="F53" i="4"/>
  <c r="N52" i="4"/>
  <c r="M52" i="4"/>
  <c r="H52" i="4"/>
  <c r="I52" i="4"/>
  <c r="F52" i="4"/>
  <c r="G52" i="4"/>
  <c r="N51" i="4"/>
  <c r="M51" i="4"/>
  <c r="H51" i="4"/>
  <c r="F51" i="4"/>
  <c r="N50" i="4"/>
  <c r="M50" i="4"/>
  <c r="H50" i="4"/>
  <c r="F50" i="4"/>
  <c r="N49" i="4"/>
  <c r="M49" i="4"/>
  <c r="H49" i="4"/>
  <c r="I49" i="4"/>
  <c r="F49" i="4"/>
  <c r="G49" i="4"/>
  <c r="N48" i="4"/>
  <c r="M48" i="4"/>
  <c r="N47" i="4"/>
  <c r="M47" i="4"/>
  <c r="N46" i="4"/>
  <c r="M46" i="4"/>
  <c r="N45" i="4"/>
  <c r="M45" i="4"/>
  <c r="H45" i="4"/>
  <c r="F45" i="4"/>
  <c r="N44" i="4"/>
  <c r="M44" i="4"/>
  <c r="H44" i="4"/>
  <c r="F44" i="4"/>
  <c r="N43" i="4"/>
  <c r="M43" i="4"/>
  <c r="H43" i="4"/>
  <c r="I43" i="4"/>
  <c r="F43" i="4"/>
  <c r="G43" i="4"/>
  <c r="N42" i="4"/>
  <c r="M42" i="4"/>
  <c r="H42" i="4"/>
  <c r="F42" i="4"/>
  <c r="N41" i="4"/>
  <c r="M41" i="4"/>
  <c r="H41" i="4"/>
  <c r="F41" i="4"/>
  <c r="N40" i="4"/>
  <c r="M40" i="4"/>
  <c r="H40" i="4"/>
  <c r="I40" i="4"/>
  <c r="F40" i="4"/>
  <c r="G40" i="4"/>
  <c r="N39" i="4"/>
  <c r="M39" i="4"/>
  <c r="H39" i="4"/>
  <c r="F39" i="4"/>
  <c r="N38" i="4"/>
  <c r="M38" i="4"/>
  <c r="H38" i="4"/>
  <c r="F38" i="4"/>
  <c r="N37" i="4"/>
  <c r="M37" i="4"/>
  <c r="H37" i="4"/>
  <c r="I37" i="4"/>
  <c r="F37" i="4"/>
  <c r="G37" i="4"/>
  <c r="N36" i="4"/>
  <c r="M36" i="4"/>
  <c r="H36" i="4"/>
  <c r="F36" i="4"/>
  <c r="N35" i="4"/>
  <c r="M35" i="4"/>
  <c r="H35" i="4"/>
  <c r="F35" i="4"/>
  <c r="N34" i="4"/>
  <c r="M34" i="4"/>
  <c r="H34" i="4"/>
  <c r="I34" i="4"/>
  <c r="F34" i="4"/>
  <c r="G34" i="4"/>
  <c r="N33" i="4"/>
  <c r="M33" i="4"/>
  <c r="H33" i="4"/>
  <c r="F33" i="4"/>
  <c r="N32" i="4"/>
  <c r="M32" i="4"/>
  <c r="H32" i="4"/>
  <c r="F32" i="4"/>
  <c r="N31" i="4"/>
  <c r="M31" i="4"/>
  <c r="H31" i="4"/>
  <c r="I31" i="4"/>
  <c r="F31" i="4"/>
  <c r="G31" i="4"/>
  <c r="N30" i="4"/>
  <c r="M30" i="4"/>
  <c r="H30" i="4"/>
  <c r="F30" i="4"/>
  <c r="N29" i="4"/>
  <c r="M29" i="4"/>
  <c r="H29" i="4"/>
  <c r="F29" i="4"/>
  <c r="N28" i="4"/>
  <c r="M28" i="4"/>
  <c r="H28" i="4"/>
  <c r="I28" i="4"/>
  <c r="F28" i="4"/>
  <c r="G28" i="4"/>
  <c r="N27" i="4"/>
  <c r="M27" i="4"/>
  <c r="H27" i="4"/>
  <c r="F27" i="4"/>
  <c r="N26" i="4"/>
  <c r="M26" i="4"/>
  <c r="H26" i="4"/>
  <c r="F26" i="4"/>
  <c r="N25" i="4"/>
  <c r="M25" i="4"/>
  <c r="H25" i="4"/>
  <c r="I25" i="4"/>
  <c r="F25" i="4"/>
  <c r="G25" i="4"/>
  <c r="N24" i="4"/>
  <c r="M24" i="4"/>
  <c r="H24" i="4"/>
  <c r="F24" i="4"/>
  <c r="N23" i="4"/>
  <c r="M23" i="4"/>
  <c r="H23" i="4"/>
  <c r="F23" i="4"/>
  <c r="N22" i="4"/>
  <c r="M22" i="4"/>
  <c r="H22" i="4"/>
  <c r="I22" i="4"/>
  <c r="F22" i="4"/>
  <c r="G22" i="4"/>
  <c r="N21" i="4"/>
  <c r="M21" i="4"/>
  <c r="H21" i="4"/>
  <c r="F21" i="4"/>
  <c r="N20" i="4"/>
  <c r="M20" i="4"/>
  <c r="H20" i="4"/>
  <c r="F20" i="4"/>
  <c r="H19" i="4"/>
  <c r="I19" i="4"/>
  <c r="F19" i="4"/>
  <c r="G19" i="4"/>
  <c r="N18" i="4"/>
  <c r="M18" i="4"/>
  <c r="H18" i="4"/>
  <c r="F18" i="4"/>
  <c r="N17" i="4"/>
  <c r="M17" i="4"/>
  <c r="H17" i="4"/>
  <c r="F17" i="4"/>
  <c r="N16" i="4"/>
  <c r="M16" i="4"/>
  <c r="H16" i="4"/>
  <c r="I16" i="4"/>
  <c r="F16" i="4"/>
  <c r="G16" i="4"/>
  <c r="N15" i="4"/>
  <c r="M15" i="4"/>
  <c r="H15" i="4"/>
  <c r="F15" i="4"/>
  <c r="N14" i="4"/>
  <c r="M14" i="4"/>
  <c r="H14" i="4"/>
  <c r="F14" i="4"/>
  <c r="N13" i="4"/>
  <c r="M13" i="4"/>
  <c r="H13" i="4"/>
  <c r="I13" i="4"/>
  <c r="F13" i="4"/>
  <c r="G13" i="4"/>
  <c r="N12" i="4"/>
  <c r="M12" i="4"/>
  <c r="H12" i="4"/>
  <c r="F12" i="4"/>
  <c r="N11" i="4"/>
  <c r="M11" i="4"/>
  <c r="H11" i="4"/>
  <c r="F11" i="4"/>
  <c r="N10" i="4"/>
  <c r="M10" i="4"/>
  <c r="H10" i="4"/>
  <c r="I10" i="4"/>
  <c r="F10" i="4"/>
  <c r="G10" i="4"/>
  <c r="N9" i="4"/>
  <c r="M9" i="4"/>
  <c r="H9" i="4"/>
  <c r="F9" i="4"/>
  <c r="N8" i="4"/>
  <c r="M8" i="4"/>
  <c r="H8" i="4"/>
  <c r="F8" i="4"/>
  <c r="N7" i="4"/>
  <c r="M7" i="4"/>
  <c r="H7" i="4"/>
  <c r="I7" i="4"/>
  <c r="F7" i="4"/>
  <c r="G7" i="4"/>
  <c r="N6" i="4"/>
  <c r="M6" i="4"/>
  <c r="H6" i="4"/>
  <c r="F6" i="4"/>
  <c r="H4" i="4"/>
  <c r="H5" i="4"/>
  <c r="I4" i="4"/>
  <c r="N5" i="4"/>
  <c r="M5" i="4"/>
  <c r="F5" i="4"/>
  <c r="F4" i="4"/>
  <c r="G4" i="4"/>
  <c r="F89" i="3"/>
  <c r="G89" i="3"/>
  <c r="F88" i="3"/>
  <c r="G88" i="3"/>
  <c r="F87" i="3"/>
  <c r="G87" i="3"/>
  <c r="F86" i="3"/>
  <c r="G86" i="3"/>
  <c r="F85" i="3"/>
  <c r="G85" i="3"/>
  <c r="F84" i="3"/>
  <c r="G84" i="3"/>
  <c r="F83" i="3"/>
  <c r="G83" i="3"/>
  <c r="F82" i="3"/>
  <c r="G82" i="3"/>
  <c r="F81" i="3"/>
  <c r="G81" i="3"/>
  <c r="F80" i="3"/>
  <c r="G80" i="3"/>
  <c r="F79" i="3"/>
  <c r="G79" i="3"/>
  <c r="F78" i="3"/>
  <c r="G78" i="3"/>
  <c r="F77" i="3"/>
  <c r="G77" i="3"/>
  <c r="F76" i="3"/>
  <c r="G76" i="3"/>
  <c r="F75" i="3"/>
  <c r="G75" i="3"/>
  <c r="F74" i="3"/>
  <c r="G74" i="3"/>
  <c r="F73" i="3"/>
  <c r="G73" i="3"/>
  <c r="F72" i="3"/>
  <c r="G72" i="3"/>
  <c r="F71" i="3"/>
  <c r="G71" i="3"/>
  <c r="F70" i="3"/>
  <c r="G70" i="3"/>
  <c r="F69" i="3"/>
  <c r="G69" i="3"/>
  <c r="F68" i="3"/>
  <c r="G68" i="3"/>
  <c r="F67" i="3"/>
  <c r="G67" i="3"/>
  <c r="F66" i="3"/>
  <c r="G66" i="3"/>
  <c r="F65" i="3"/>
  <c r="G65" i="3"/>
  <c r="F64" i="3"/>
  <c r="G64" i="3"/>
  <c r="F63" i="3"/>
  <c r="G63" i="3"/>
  <c r="F62" i="3"/>
  <c r="G62" i="3"/>
  <c r="F61" i="3"/>
  <c r="G61" i="3"/>
  <c r="F60" i="3"/>
  <c r="G60" i="3"/>
  <c r="F59" i="3"/>
  <c r="G59" i="3"/>
  <c r="F58" i="3"/>
  <c r="G58" i="3"/>
  <c r="F57" i="3"/>
  <c r="G57" i="3"/>
  <c r="F56" i="3"/>
  <c r="G56" i="3"/>
  <c r="F55" i="3"/>
  <c r="G55" i="3"/>
  <c r="F54" i="3"/>
  <c r="G54" i="3"/>
  <c r="F53" i="3"/>
  <c r="G53" i="3"/>
  <c r="F52" i="3"/>
  <c r="G52" i="3"/>
  <c r="F51" i="3"/>
  <c r="G51" i="3"/>
  <c r="F50" i="3"/>
  <c r="G50" i="3"/>
  <c r="F49" i="3"/>
  <c r="G49" i="3"/>
  <c r="F48" i="3"/>
  <c r="G48" i="3"/>
  <c r="F47" i="3"/>
  <c r="G47" i="3"/>
  <c r="F46" i="3"/>
  <c r="G46" i="3"/>
  <c r="F45" i="3"/>
  <c r="G45" i="3"/>
  <c r="F44" i="3"/>
  <c r="G44" i="3"/>
  <c r="F43" i="3"/>
  <c r="G43" i="3"/>
  <c r="F42" i="3"/>
  <c r="G42" i="3"/>
  <c r="F41" i="3"/>
  <c r="G41" i="3"/>
  <c r="F40" i="3"/>
  <c r="G40" i="3"/>
  <c r="F39" i="3"/>
  <c r="G39" i="3"/>
  <c r="F38" i="3"/>
  <c r="G38" i="3"/>
  <c r="F37" i="3"/>
  <c r="G37" i="3"/>
  <c r="F36" i="3"/>
  <c r="G36" i="3"/>
  <c r="F35" i="3"/>
  <c r="G35" i="3"/>
  <c r="F34" i="3"/>
  <c r="G34" i="3"/>
  <c r="F33" i="3"/>
  <c r="G33" i="3"/>
  <c r="F32" i="3"/>
  <c r="G32" i="3"/>
  <c r="F31" i="3"/>
  <c r="G31" i="3"/>
  <c r="F30" i="3"/>
  <c r="G30" i="3"/>
  <c r="F29" i="3"/>
  <c r="G29" i="3"/>
  <c r="F28" i="3"/>
  <c r="G28" i="3"/>
  <c r="F27" i="3"/>
  <c r="G27" i="3"/>
  <c r="F26" i="3"/>
  <c r="G26" i="3"/>
  <c r="F25" i="3"/>
  <c r="G25" i="3"/>
  <c r="F24" i="3"/>
  <c r="G24" i="3"/>
  <c r="F23" i="3"/>
  <c r="G23" i="3"/>
  <c r="F22" i="3"/>
  <c r="G22" i="3"/>
  <c r="F21" i="3"/>
  <c r="G21" i="3"/>
  <c r="F20" i="3"/>
  <c r="G20" i="3"/>
  <c r="F19" i="3"/>
  <c r="G19" i="3"/>
  <c r="F18" i="3"/>
  <c r="G18" i="3"/>
  <c r="F17" i="3"/>
  <c r="G17" i="3"/>
  <c r="F16" i="3"/>
  <c r="G16" i="3"/>
  <c r="F15" i="3"/>
  <c r="G15" i="3"/>
  <c r="F14" i="3"/>
  <c r="G14" i="3"/>
  <c r="F13" i="3"/>
  <c r="G13" i="3"/>
  <c r="F12" i="3"/>
  <c r="G12" i="3"/>
  <c r="F11" i="3"/>
  <c r="G11" i="3"/>
  <c r="F10" i="3"/>
  <c r="G10" i="3"/>
  <c r="F9" i="3"/>
  <c r="G9" i="3"/>
  <c r="F8" i="3"/>
  <c r="G8" i="3"/>
  <c r="F7" i="3"/>
  <c r="G7" i="3"/>
  <c r="F6" i="3"/>
  <c r="G6" i="3"/>
  <c r="F5" i="3"/>
  <c r="G5" i="3"/>
  <c r="F4" i="3"/>
  <c r="G4" i="3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<sst xmlns="http://schemas.openxmlformats.org/spreadsheetml/2006/main" count="148" uniqueCount="111">
  <si>
    <t>water content of fresh leaves</t>
  </si>
  <si>
    <t>water content of dry tea</t>
  </si>
  <si>
    <t>sample number</t>
  </si>
  <si>
    <t>sample weight (g)</t>
  </si>
  <si>
    <r>
      <rPr>
        <sz val="11"/>
        <color indexed="8"/>
        <rFont val="宋体"/>
      </rPr>
      <t xml:space="preserve">dry sample </t>
    </r>
    <r>
      <rPr>
        <sz val="12"/>
        <color indexed="8"/>
        <rFont val="宋体"/>
        <family val="3"/>
        <charset val="134"/>
      </rPr>
      <t>weight (g)</t>
    </r>
  </si>
  <si>
    <t>water content of fresh leaves%</t>
  </si>
  <si>
    <t>Aluminium case weight</t>
  </si>
  <si>
    <t>total weight of Aluminium case and tea sample (g)</t>
  </si>
  <si>
    <t>Water content of dry tea (%)</t>
  </si>
  <si>
    <t>dry matter weight(%)</t>
  </si>
  <si>
    <t>Repeat each sample 3 times</t>
  </si>
  <si>
    <r>
      <rPr>
        <sz val="11"/>
        <color indexed="16"/>
        <rFont val="宋体"/>
        <family val="3"/>
        <charset val="134"/>
      </rPr>
      <t>Measurement of  tea polyphenols</t>
    </r>
  </si>
  <si>
    <t xml:space="preserve">tea polyphenols content in dry tea </t>
  </si>
  <si>
    <t>tea powder weight (g)</t>
  </si>
  <si>
    <t>dry matter weight (%)</t>
  </si>
  <si>
    <t>absorbance</t>
  </si>
  <si>
    <r>
      <rPr>
        <sz val="11"/>
        <color indexed="8"/>
        <rFont val="宋体"/>
      </rPr>
      <t>tea polyphenols content (mg/ml)</t>
    </r>
  </si>
  <si>
    <r>
      <rPr>
        <sz val="11"/>
        <color indexed="8"/>
        <rFont val="宋体"/>
      </rPr>
      <t>average content (g/kg)</t>
    </r>
  </si>
  <si>
    <r>
      <rPr>
        <sz val="11"/>
        <color indexed="8"/>
        <rFont val="宋体"/>
      </rPr>
      <t>tea polyphenols proportion (%)</t>
    </r>
  </si>
  <si>
    <t>average proportion (%)</t>
  </si>
  <si>
    <t>average content (g/kg)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</si>
  <si>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</si>
  <si>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</si>
  <si>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</si>
  <si>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</si>
  <si>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</si>
  <si>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</si>
  <si>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</si>
  <si>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</si>
  <si>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</si>
  <si>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</si>
  <si>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</si>
  <si>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</si>
  <si>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</si>
  <si>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</si>
  <si>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</si>
  <si>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</si>
  <si>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</si>
  <si>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</si>
  <si>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</si>
  <si>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</si>
  <si>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</si>
  <si>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</si>
  <si>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</si>
  <si>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</si>
  <si>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</si>
  <si>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</si>
  <si>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</si>
  <si>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</si>
  <si>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</si>
  <si>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</si>
  <si>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</si>
  <si>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</si>
  <si>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</si>
  <si>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</si>
  <si>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</si>
  <si>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</si>
  <si>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</si>
  <si>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</si>
  <si>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</si>
  <si>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</si>
  <si>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</si>
  <si>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</si>
  <si>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</si>
  <si>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</si>
  <si>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</si>
  <si>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</si>
  <si>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</si>
  <si>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</si>
  <si>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</si>
  <si>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</si>
  <si>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</si>
  <si>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</si>
  <si>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</si>
  <si>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</si>
  <si>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</si>
  <si>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</si>
  <si>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</si>
  <si>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</si>
  <si>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</si>
  <si>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</si>
  <si>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</si>
  <si>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</si>
  <si>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</si>
  <si>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</si>
  <si>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</si>
  <si>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</si>
  <si>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</si>
  <si>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</si>
  <si>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</si>
  <si>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</si>
  <si>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</si>
  <si>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</si>
  <si>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</si>
  <si>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</si>
  <si>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</si>
  <si>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</si>
  <si>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</si>
  <si>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</si>
  <si>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</si>
  <si>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</si>
  <si>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</si>
  <si>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</si>
  <si>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</si>
  <si>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r>
      <rPr>
        <sz val="11"/>
        <color indexed="16"/>
        <rFont val="宋体"/>
        <family val="3"/>
        <charset val="134"/>
      </rPr>
      <t>Measurement of  amino acid</t>
    </r>
  </si>
  <si>
    <r>
      <rPr>
        <sz val="11"/>
        <color indexed="8"/>
        <rFont val="宋体"/>
      </rPr>
      <t>amino acid proportion in dry tea</t>
    </r>
  </si>
  <si>
    <t>amino acid content (mg/ml)</t>
  </si>
  <si>
    <r>
      <rPr>
        <sz val="11"/>
        <color indexed="8"/>
        <rFont val="宋体"/>
      </rPr>
      <t>amino acid proportion (%)</t>
    </r>
  </si>
  <si>
    <t>contents of  worksheets:</t>
    <phoneticPr fontId="4" type="noConversion"/>
  </si>
  <si>
    <t>tea polyphenols concentration</t>
    <phoneticPr fontId="4" type="noConversion"/>
  </si>
  <si>
    <t>amino acid concentration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</si>
</sst>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&quot; &quot;"/>
    <numFmt numFmtId="177" formatCode="0.0000&quot; &quot;;\(0.0000\)"/>
    <numFmt numFmtId="178" formatCode="#,##0.0000"/>
    <numFmt numFmtId="179" formatCode="0.000&quot; &quot;"/>
    <numFmt numFmtId="180" formatCode="0.000&quot; &quot;;\(0.000\)"/>
    <numFmt numFmtId="181" formatCode="0.00&quot; &quot;;\(0.00\)"/>
  </numFmts>
  <fonts count="7" x14ac:knownFonts="1">
    <font>
      <sz val="11"/>
      <color indexed="8"/>
      <name val="宋体"/>
    </font>
    <font>
      <sz val="14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16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u/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4"/>
        <bgColor auto="1"/>
      </patternFill>
    </fill>
  </fills>
  <borders count="32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9"/>
      </right>
      <top/>
      <bottom style="thick">
        <color indexed="8"/>
      </bottom>
      <diagonal/>
    </border>
    <border>
      <left style="thin">
        <color indexed="9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ck">
        <color indexed="8"/>
      </right>
      <top/>
      <bottom style="thin">
        <color indexed="9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ck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ck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92">
    <xf numFmtId="0" fontId="0" fillId="0" borderId="0" xfId="0" applyFont="1" applyAlignment="1"/>
    <xf numFmtId="0" fontId="0" fillId="0" borderId="0" xfId="0" applyNumberFormat="1" applyFont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9" xfId="0" applyFont="1" applyBorder="1" applyAlignment="1"/>
    <xf numFmtId="0" fontId="0" fillId="0" borderId="0" xfId="0" applyNumberFormat="1" applyFont="1" applyAlignment="1"/>
    <xf numFmtId="0" fontId="0" fillId="3" borderId="1" xfId="0" applyFont="1" applyFill="1" applyBorder="1" applyAlignment="1"/>
    <xf numFmtId="0" fontId="0" fillId="2" borderId="3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3" borderId="4" xfId="0" applyFont="1" applyFill="1" applyBorder="1" applyAlignment="1"/>
    <xf numFmtId="0" fontId="0" fillId="3" borderId="13" xfId="0" applyFont="1" applyFill="1" applyBorder="1" applyAlignment="1"/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0" fillId="2" borderId="17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176" fontId="0" fillId="2" borderId="19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3" borderId="20" xfId="0" applyFont="1" applyFill="1" applyBorder="1" applyAlignment="1"/>
    <xf numFmtId="0" fontId="0" fillId="2" borderId="21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176" fontId="0" fillId="2" borderId="2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177" fontId="0" fillId="2" borderId="10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/>
    </xf>
    <xf numFmtId="177" fontId="0" fillId="2" borderId="18" xfId="0" applyNumberFormat="1" applyFont="1" applyFill="1" applyBorder="1" applyAlignment="1">
      <alignment horizontal="center" vertical="center"/>
    </xf>
    <xf numFmtId="177" fontId="0" fillId="2" borderId="19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178" fontId="0" fillId="2" borderId="18" xfId="0" applyNumberFormat="1" applyFont="1" applyFill="1" applyBorder="1" applyAlignment="1">
      <alignment horizontal="center" vertical="center"/>
    </xf>
    <xf numFmtId="177" fontId="0" fillId="2" borderId="22" xfId="0" applyNumberFormat="1" applyFont="1" applyFill="1" applyBorder="1" applyAlignment="1">
      <alignment horizontal="center" vertical="center"/>
    </xf>
    <xf numFmtId="177" fontId="0" fillId="2" borderId="2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49" fontId="0" fillId="2" borderId="3" xfId="0" applyNumberFormat="1" applyFont="1" applyFill="1" applyBorder="1" applyAlignment="1"/>
    <xf numFmtId="0" fontId="0" fillId="2" borderId="10" xfId="0" applyFont="1" applyFill="1" applyBorder="1" applyAlignment="1"/>
    <xf numFmtId="0" fontId="0" fillId="2" borderId="1" xfId="0" applyFont="1" applyFill="1" applyBorder="1" applyAlignment="1"/>
    <xf numFmtId="0" fontId="0" fillId="3" borderId="2" xfId="0" applyFont="1" applyFill="1" applyBorder="1" applyAlignment="1"/>
    <xf numFmtId="0" fontId="0" fillId="2" borderId="3" xfId="0" applyFont="1" applyFill="1" applyBorder="1" applyAlignment="1"/>
    <xf numFmtId="0" fontId="0" fillId="3" borderId="5" xfId="0" applyFont="1" applyFill="1" applyBorder="1" applyAlignment="1"/>
    <xf numFmtId="49" fontId="0" fillId="2" borderId="9" xfId="0" applyNumberFormat="1" applyFont="1" applyFill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/>
    <xf numFmtId="0" fontId="0" fillId="2" borderId="25" xfId="0" applyFont="1" applyFill="1" applyBorder="1" applyAlignment="1"/>
    <xf numFmtId="0" fontId="0" fillId="2" borderId="24" xfId="0" applyFont="1" applyFill="1" applyBorder="1" applyAlignment="1"/>
    <xf numFmtId="179" fontId="0" fillId="2" borderId="27" xfId="0" applyNumberFormat="1" applyFont="1" applyFill="1" applyBorder="1" applyAlignment="1">
      <alignment horizontal="center" vertical="center"/>
    </xf>
    <xf numFmtId="177" fontId="0" fillId="2" borderId="27" xfId="0" applyNumberFormat="1" applyFont="1" applyFill="1" applyBorder="1" applyAlignment="1">
      <alignment horizontal="center" vertical="center"/>
    </xf>
    <xf numFmtId="180" fontId="0" fillId="2" borderId="27" xfId="0" applyNumberFormat="1" applyFont="1" applyFill="1" applyBorder="1" applyAlignment="1">
      <alignment horizontal="center" vertical="center"/>
    </xf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181" fontId="0" fillId="2" borderId="18" xfId="0" applyNumberFormat="1" applyFont="1" applyFill="1" applyBorder="1" applyAlignment="1">
      <alignment horizontal="center" vertical="center"/>
    </xf>
    <xf numFmtId="181" fontId="0" fillId="2" borderId="19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181" fontId="0" fillId="2" borderId="22" xfId="0" applyNumberFormat="1" applyFont="1" applyFill="1" applyBorder="1" applyAlignment="1">
      <alignment horizontal="center" vertical="center"/>
    </xf>
    <xf numFmtId="181" fontId="0" fillId="2" borderId="23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/>
    <xf numFmtId="0" fontId="0" fillId="2" borderId="31" xfId="0" applyFont="1" applyFill="1" applyBorder="1" applyAlignment="1"/>
    <xf numFmtId="0" fontId="0" fillId="2" borderId="27" xfId="0" applyFont="1" applyFill="1" applyBorder="1" applyAlignment="1"/>
    <xf numFmtId="0" fontId="0" fillId="2" borderId="27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/>
    <xf numFmtId="0" fontId="0" fillId="3" borderId="8" xfId="0" applyFont="1" applyFill="1" applyBorder="1" applyAlignment="1"/>
    <xf numFmtId="0" fontId="0" fillId="0" borderId="0" xfId="0" applyNumberFormat="1" applyFont="1" applyAlignment="1"/>
    <xf numFmtId="49" fontId="0" fillId="2" borderId="9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0" fillId="3" borderId="11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81" fontId="0" fillId="2" borderId="28" xfId="0" applyNumberFormat="1" applyFont="1" applyFill="1" applyBorder="1" applyAlignment="1">
      <alignment horizontal="center" vertical="center"/>
    </xf>
    <xf numFmtId="180" fontId="0" fillId="2" borderId="27" xfId="0" applyNumberFormat="1" applyFont="1" applyFill="1" applyBorder="1" applyAlignment="1">
      <alignment horizontal="center" vertical="center"/>
    </xf>
    <xf numFmtId="49" fontId="0" fillId="2" borderId="26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2" borderId="26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/>
    <xf numFmtId="0" fontId="5" fillId="0" borderId="5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</cellXfs>
  <cellStyles count="1">
    <cellStyle name="常规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5E88B1"/>
      <rgbColor rgb="FFEEF3F4"/>
      <rgbColor rgb="FF0000FF"/>
      <rgbColor rgb="FF339966"/>
      <rgbColor rgb="FFFF0000"/>
      <rgbColor rgb="FF80008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12"/>
  <sheetViews>
    <sheetView showGridLines="0" tabSelected="1" workbookViewId="0">
      <selection activeCell="B36" sqref="B36"/>
    </sheetView>
  </sheetViews>
  <sheetFormatPr baseColWidth="10" defaultColWidth="10" defaultRowHeight="13" customHeight="1" x14ac:dyDescent="0.15"/>
  <cols>
    <col min="1" max="1" width="2" style="1" customWidth="1"/>
    <col min="2" max="2" width="30.5" style="1" customWidth="1"/>
    <col min="3" max="3" width="10" style="1" customWidth="1"/>
    <col min="4" max="254" width="10" customWidth="1"/>
  </cols>
  <sheetData>
    <row r="1" spans="1:3" ht="16" customHeight="1" x14ac:dyDescent="0.15">
      <c r="A1" s="2"/>
      <c r="B1" s="3"/>
      <c r="C1" s="4"/>
    </row>
    <row r="2" spans="1:3" ht="21" customHeight="1" x14ac:dyDescent="0.15">
      <c r="A2" s="2"/>
      <c r="B2" s="88" t="s">
        <v>108</v>
      </c>
      <c r="C2" s="4"/>
    </row>
    <row r="3" spans="1:3" ht="16" customHeight="1" x14ac:dyDescent="0.15">
      <c r="A3" s="2"/>
      <c r="B3" s="3"/>
      <c r="C3" s="4"/>
    </row>
    <row r="4" spans="1:3" ht="17" customHeight="1" x14ac:dyDescent="0.15">
      <c r="A4" s="2"/>
      <c r="B4" s="89"/>
      <c r="C4" s="4"/>
    </row>
    <row r="5" spans="1:3" ht="17" customHeight="1" x14ac:dyDescent="0.15">
      <c r="A5" s="2"/>
      <c r="B5" s="90" t="s">
        <v>0</v>
      </c>
      <c r="C5" s="4"/>
    </row>
    <row r="6" spans="1:3" ht="17" customHeight="1" x14ac:dyDescent="0.15">
      <c r="A6" s="2"/>
      <c r="B6" s="89"/>
      <c r="C6" s="4"/>
    </row>
    <row r="7" spans="1:3" ht="17" customHeight="1" x14ac:dyDescent="0.15">
      <c r="A7" s="2"/>
      <c r="B7" s="90" t="s">
        <v>1</v>
      </c>
      <c r="C7" s="4"/>
    </row>
    <row r="8" spans="1:3" ht="17" customHeight="1" x14ac:dyDescent="0.15">
      <c r="A8" s="2"/>
      <c r="B8" s="89"/>
      <c r="C8" s="4"/>
    </row>
    <row r="9" spans="1:3" ht="17" customHeight="1" x14ac:dyDescent="0.15">
      <c r="A9" s="2"/>
      <c r="B9" s="90" t="s">
        <v>109</v>
      </c>
      <c r="C9" s="4"/>
    </row>
    <row r="10" spans="1:3" ht="17" customHeight="1" x14ac:dyDescent="0.15">
      <c r="A10" s="2"/>
      <c r="B10" s="89"/>
      <c r="C10" s="4"/>
    </row>
    <row r="11" spans="1:3" ht="20" customHeight="1" x14ac:dyDescent="0.15">
      <c r="A11" s="2"/>
      <c r="B11" s="90" t="s">
        <v>110</v>
      </c>
      <c r="C11" s="4"/>
    </row>
    <row r="12" spans="1:3" ht="20" customHeight="1" x14ac:dyDescent="0.15">
      <c r="A12" s="5"/>
      <c r="B12" s="91"/>
      <c r="C12" s="6"/>
    </row>
  </sheetData>
  <phoneticPr fontId="4" type="noConversion"/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showGridLines="0" workbookViewId="0"/>
  </sheetViews>
  <sheetFormatPr baseColWidth="10" defaultColWidth="8.83203125" defaultRowHeight="13.5" customHeight="1" x14ac:dyDescent="0.15"/>
  <cols>
    <col min="1" max="1" width="1.6640625" style="7" customWidth="1"/>
    <col min="2" max="4" width="15.5" style="7" customWidth="1"/>
    <col min="5" max="5" width="25.33203125" style="7" customWidth="1"/>
    <col min="6" max="256" width="8.83203125" customWidth="1"/>
  </cols>
  <sheetData>
    <row r="1" spans="1:5" ht="16" customHeight="1" x14ac:dyDescent="0.15">
      <c r="A1" s="8"/>
      <c r="B1" s="9"/>
      <c r="C1" s="10"/>
      <c r="D1" s="10"/>
      <c r="E1" s="10"/>
    </row>
    <row r="2" spans="1:5" ht="18" customHeight="1" x14ac:dyDescent="0.15">
      <c r="A2" s="11"/>
      <c r="B2" s="67" t="s">
        <v>0</v>
      </c>
      <c r="C2" s="68"/>
      <c r="D2" s="68"/>
      <c r="E2" s="69"/>
    </row>
    <row r="3" spans="1:5" ht="18" customHeight="1" x14ac:dyDescent="0.15">
      <c r="A3" s="12"/>
      <c r="B3" s="13" t="s">
        <v>2</v>
      </c>
      <c r="C3" s="14" t="s">
        <v>3</v>
      </c>
      <c r="D3" s="14" t="s">
        <v>4</v>
      </c>
      <c r="E3" s="15" t="s">
        <v>5</v>
      </c>
    </row>
    <row r="4" spans="1:5" ht="16" customHeight="1" x14ac:dyDescent="0.15">
      <c r="A4" s="12"/>
      <c r="B4" s="16">
        <v>1</v>
      </c>
      <c r="C4" s="17">
        <v>28.14</v>
      </c>
      <c r="D4" s="17">
        <v>13.07</v>
      </c>
      <c r="E4" s="18">
        <f t="shared" ref="E4:E17" si="0">(C4-D4)/C4*100</f>
        <v>53.553660270078183</v>
      </c>
    </row>
    <row r="5" spans="1:5" ht="16" customHeight="1" x14ac:dyDescent="0.15">
      <c r="A5" s="12"/>
      <c r="B5" s="16">
        <v>2</v>
      </c>
      <c r="C5" s="17">
        <v>12.53</v>
      </c>
      <c r="D5" s="17">
        <v>5.75</v>
      </c>
      <c r="E5" s="18">
        <f t="shared" si="0"/>
        <v>54.110135674381489</v>
      </c>
    </row>
    <row r="6" spans="1:5" ht="16" customHeight="1" x14ac:dyDescent="0.15">
      <c r="A6" s="12"/>
      <c r="B6" s="16">
        <v>3</v>
      </c>
      <c r="C6" s="17">
        <v>51.23</v>
      </c>
      <c r="D6" s="17">
        <v>21.56</v>
      </c>
      <c r="E6" s="18">
        <f t="shared" si="0"/>
        <v>57.915284013273471</v>
      </c>
    </row>
    <row r="7" spans="1:5" ht="16" customHeight="1" x14ac:dyDescent="0.15">
      <c r="A7" s="12"/>
      <c r="B7" s="16">
        <v>4</v>
      </c>
      <c r="C7" s="17">
        <v>36.799999999999997</v>
      </c>
      <c r="D7" s="17">
        <v>16.38</v>
      </c>
      <c r="E7" s="18">
        <f t="shared" si="0"/>
        <v>55.489130434782609</v>
      </c>
    </row>
    <row r="8" spans="1:5" ht="16" customHeight="1" x14ac:dyDescent="0.15">
      <c r="A8" s="12"/>
      <c r="B8" s="16">
        <v>5</v>
      </c>
      <c r="C8" s="17">
        <v>50.19</v>
      </c>
      <c r="D8" s="17">
        <v>21.28</v>
      </c>
      <c r="E8" s="18">
        <f t="shared" si="0"/>
        <v>57.601115760111576</v>
      </c>
    </row>
    <row r="9" spans="1:5" ht="16" customHeight="1" x14ac:dyDescent="0.15">
      <c r="A9" s="12"/>
      <c r="B9" s="16">
        <v>6</v>
      </c>
      <c r="C9" s="17">
        <v>46.82</v>
      </c>
      <c r="D9" s="17">
        <v>20.69</v>
      </c>
      <c r="E9" s="18">
        <f t="shared" si="0"/>
        <v>55.809483126868855</v>
      </c>
    </row>
    <row r="10" spans="1:5" ht="16" customHeight="1" x14ac:dyDescent="0.15">
      <c r="A10" s="12"/>
      <c r="B10" s="16">
        <v>7</v>
      </c>
      <c r="C10" s="17">
        <v>44.21</v>
      </c>
      <c r="D10" s="17">
        <v>18.78</v>
      </c>
      <c r="E10" s="18">
        <f t="shared" si="0"/>
        <v>57.520922868129375</v>
      </c>
    </row>
    <row r="11" spans="1:5" ht="16" customHeight="1" x14ac:dyDescent="0.15">
      <c r="A11" s="12"/>
      <c r="B11" s="16">
        <v>8</v>
      </c>
      <c r="C11" s="17">
        <v>35.46</v>
      </c>
      <c r="D11" s="17">
        <v>15.6</v>
      </c>
      <c r="E11" s="18">
        <f t="shared" si="0"/>
        <v>56.006768189509302</v>
      </c>
    </row>
    <row r="12" spans="1:5" ht="16" customHeight="1" x14ac:dyDescent="0.15">
      <c r="A12" s="12"/>
      <c r="B12" s="16">
        <v>9</v>
      </c>
      <c r="C12" s="17">
        <v>41.12</v>
      </c>
      <c r="D12" s="17">
        <v>17.66</v>
      </c>
      <c r="E12" s="18">
        <f t="shared" si="0"/>
        <v>57.052529182879375</v>
      </c>
    </row>
    <row r="13" spans="1:5" ht="16" customHeight="1" x14ac:dyDescent="0.15">
      <c r="A13" s="12"/>
      <c r="B13" s="16">
        <v>10</v>
      </c>
      <c r="C13" s="17">
        <v>44.35</v>
      </c>
      <c r="D13" s="17">
        <v>19.8</v>
      </c>
      <c r="E13" s="18">
        <f t="shared" si="0"/>
        <v>55.35512965050733</v>
      </c>
    </row>
    <row r="14" spans="1:5" ht="16" customHeight="1" x14ac:dyDescent="0.15">
      <c r="A14" s="12"/>
      <c r="B14" s="16">
        <v>11</v>
      </c>
      <c r="C14" s="17">
        <v>40.6</v>
      </c>
      <c r="D14" s="17">
        <v>18.32</v>
      </c>
      <c r="E14" s="18">
        <f t="shared" si="0"/>
        <v>54.876847290640399</v>
      </c>
    </row>
    <row r="15" spans="1:5" ht="16" customHeight="1" x14ac:dyDescent="0.15">
      <c r="A15" s="12"/>
      <c r="B15" s="16">
        <v>12</v>
      </c>
      <c r="C15" s="17">
        <v>23.29</v>
      </c>
      <c r="D15" s="17">
        <v>9.98</v>
      </c>
      <c r="E15" s="18">
        <f t="shared" si="0"/>
        <v>57.148990983254613</v>
      </c>
    </row>
    <row r="16" spans="1:5" ht="16" customHeight="1" x14ac:dyDescent="0.15">
      <c r="A16" s="12"/>
      <c r="B16" s="16">
        <v>13</v>
      </c>
      <c r="C16" s="17">
        <v>38.32</v>
      </c>
      <c r="D16" s="17">
        <v>16.920000000000002</v>
      </c>
      <c r="E16" s="18">
        <f t="shared" si="0"/>
        <v>55.845511482254693</v>
      </c>
    </row>
    <row r="17" spans="1:5" ht="16" customHeight="1" x14ac:dyDescent="0.15">
      <c r="A17" s="12"/>
      <c r="B17" s="16">
        <v>14</v>
      </c>
      <c r="C17" s="17">
        <v>31.32</v>
      </c>
      <c r="D17" s="17">
        <v>14.01</v>
      </c>
      <c r="E17" s="18">
        <f t="shared" si="0"/>
        <v>55.268199233716487</v>
      </c>
    </row>
    <row r="18" spans="1:5" ht="16" customHeight="1" x14ac:dyDescent="0.15">
      <c r="A18" s="12"/>
      <c r="B18" s="16">
        <v>15</v>
      </c>
      <c r="C18" s="19"/>
      <c r="D18" s="19"/>
      <c r="E18" s="18"/>
    </row>
    <row r="19" spans="1:5" ht="16" customHeight="1" x14ac:dyDescent="0.15">
      <c r="A19" s="12"/>
      <c r="B19" s="16">
        <v>16</v>
      </c>
      <c r="C19" s="17">
        <v>18.899999999999999</v>
      </c>
      <c r="D19" s="17">
        <v>7.74</v>
      </c>
      <c r="E19" s="18">
        <f t="shared" ref="E19:E50" si="1">(C19-D19)/C19*100</f>
        <v>59.047619047619051</v>
      </c>
    </row>
    <row r="20" spans="1:5" ht="16" customHeight="1" x14ac:dyDescent="0.15">
      <c r="A20" s="12"/>
      <c r="B20" s="16">
        <v>17</v>
      </c>
      <c r="C20" s="17">
        <v>31.31</v>
      </c>
      <c r="D20" s="17">
        <v>13.56</v>
      </c>
      <c r="E20" s="18">
        <f t="shared" si="1"/>
        <v>56.691152986266367</v>
      </c>
    </row>
    <row r="21" spans="1:5" ht="16" customHeight="1" x14ac:dyDescent="0.15">
      <c r="A21" s="12"/>
      <c r="B21" s="16">
        <v>18</v>
      </c>
      <c r="C21" s="17">
        <v>17.89</v>
      </c>
      <c r="D21" s="17">
        <v>7.72</v>
      </c>
      <c r="E21" s="18">
        <f t="shared" si="1"/>
        <v>56.847400782560101</v>
      </c>
    </row>
    <row r="22" spans="1:5" ht="16" customHeight="1" x14ac:dyDescent="0.15">
      <c r="A22" s="12"/>
      <c r="B22" s="16">
        <v>19</v>
      </c>
      <c r="C22" s="17">
        <v>22.88</v>
      </c>
      <c r="D22" s="17">
        <v>10.42</v>
      </c>
      <c r="E22" s="18">
        <f t="shared" si="1"/>
        <v>54.45804195804196</v>
      </c>
    </row>
    <row r="23" spans="1:5" ht="16" customHeight="1" x14ac:dyDescent="0.15">
      <c r="A23" s="12"/>
      <c r="B23" s="16">
        <v>20</v>
      </c>
      <c r="C23" s="17">
        <v>17.16</v>
      </c>
      <c r="D23" s="17">
        <v>7.37</v>
      </c>
      <c r="E23" s="18">
        <f t="shared" si="1"/>
        <v>57.051282051282051</v>
      </c>
    </row>
    <row r="24" spans="1:5" ht="16" customHeight="1" x14ac:dyDescent="0.15">
      <c r="A24" s="12"/>
      <c r="B24" s="16">
        <v>21</v>
      </c>
      <c r="C24" s="17">
        <v>21.56</v>
      </c>
      <c r="D24" s="17">
        <v>9.2200000000000006</v>
      </c>
      <c r="E24" s="18">
        <f t="shared" si="1"/>
        <v>57.235621521335801</v>
      </c>
    </row>
    <row r="25" spans="1:5" ht="16" customHeight="1" x14ac:dyDescent="0.15">
      <c r="A25" s="12"/>
      <c r="B25" s="16">
        <v>22</v>
      </c>
      <c r="C25" s="17">
        <v>18.52</v>
      </c>
      <c r="D25" s="17">
        <v>8.39</v>
      </c>
      <c r="E25" s="18">
        <f t="shared" si="1"/>
        <v>54.697624190064786</v>
      </c>
    </row>
    <row r="26" spans="1:5" ht="16" customHeight="1" x14ac:dyDescent="0.15">
      <c r="A26" s="12"/>
      <c r="B26" s="16">
        <v>23</v>
      </c>
      <c r="C26" s="17">
        <v>16.809999999999999</v>
      </c>
      <c r="D26" s="17">
        <v>7.37</v>
      </c>
      <c r="E26" s="18">
        <f t="shared" si="1"/>
        <v>56.157049375371791</v>
      </c>
    </row>
    <row r="27" spans="1:5" ht="16" customHeight="1" x14ac:dyDescent="0.15">
      <c r="A27" s="12"/>
      <c r="B27" s="16">
        <v>24</v>
      </c>
      <c r="C27" s="17">
        <v>13.98</v>
      </c>
      <c r="D27" s="17">
        <v>6.06</v>
      </c>
      <c r="E27" s="18">
        <f t="shared" si="1"/>
        <v>56.652360515021464</v>
      </c>
    </row>
    <row r="28" spans="1:5" ht="16" customHeight="1" x14ac:dyDescent="0.15">
      <c r="A28" s="12"/>
      <c r="B28" s="16">
        <v>25</v>
      </c>
      <c r="C28" s="17">
        <v>19.309999999999999</v>
      </c>
      <c r="D28" s="17">
        <v>8.57</v>
      </c>
      <c r="E28" s="18">
        <f t="shared" si="1"/>
        <v>55.618850336613143</v>
      </c>
    </row>
    <row r="29" spans="1:5" ht="16" customHeight="1" x14ac:dyDescent="0.15">
      <c r="A29" s="12"/>
      <c r="B29" s="16">
        <v>26</v>
      </c>
      <c r="C29" s="17">
        <v>18.739999999999998</v>
      </c>
      <c r="D29" s="17">
        <v>8.01</v>
      </c>
      <c r="E29" s="18">
        <f t="shared" si="1"/>
        <v>57.257203842049087</v>
      </c>
    </row>
    <row r="30" spans="1:5" ht="16" customHeight="1" x14ac:dyDescent="0.15">
      <c r="A30" s="12"/>
      <c r="B30" s="16">
        <v>27</v>
      </c>
      <c r="C30" s="17">
        <v>26.88</v>
      </c>
      <c r="D30" s="17">
        <v>11.83</v>
      </c>
      <c r="E30" s="18">
        <f t="shared" si="1"/>
        <v>55.989583333333329</v>
      </c>
    </row>
    <row r="31" spans="1:5" ht="16" customHeight="1" x14ac:dyDescent="0.15">
      <c r="A31" s="12"/>
      <c r="B31" s="16">
        <v>28</v>
      </c>
      <c r="C31" s="17">
        <v>15.33</v>
      </c>
      <c r="D31" s="17">
        <v>6.71</v>
      </c>
      <c r="E31" s="18">
        <f t="shared" si="1"/>
        <v>56.229615133724728</v>
      </c>
    </row>
    <row r="32" spans="1:5" ht="16" customHeight="1" x14ac:dyDescent="0.15">
      <c r="A32" s="12"/>
      <c r="B32" s="16">
        <v>29</v>
      </c>
      <c r="C32" s="17">
        <v>22.17</v>
      </c>
      <c r="D32" s="17">
        <v>10.45</v>
      </c>
      <c r="E32" s="18">
        <f t="shared" si="1"/>
        <v>52.864230942715388</v>
      </c>
    </row>
    <row r="33" spans="1:5" ht="16" customHeight="1" x14ac:dyDescent="0.15">
      <c r="A33" s="12"/>
      <c r="B33" s="16">
        <v>30</v>
      </c>
      <c r="C33" s="17">
        <v>21.19</v>
      </c>
      <c r="D33" s="17">
        <v>10.3</v>
      </c>
      <c r="E33" s="18">
        <f t="shared" si="1"/>
        <v>51.392166116092497</v>
      </c>
    </row>
    <row r="34" spans="1:5" ht="16" customHeight="1" x14ac:dyDescent="0.15">
      <c r="A34" s="12"/>
      <c r="B34" s="16">
        <v>31</v>
      </c>
      <c r="C34" s="17">
        <v>24.66</v>
      </c>
      <c r="D34" s="17">
        <v>11.08</v>
      </c>
      <c r="E34" s="18">
        <f t="shared" si="1"/>
        <v>55.068937550689377</v>
      </c>
    </row>
    <row r="35" spans="1:5" ht="16" customHeight="1" x14ac:dyDescent="0.15">
      <c r="A35" s="12"/>
      <c r="B35" s="16">
        <v>32</v>
      </c>
      <c r="C35" s="17">
        <v>22.2</v>
      </c>
      <c r="D35" s="17">
        <v>9.49</v>
      </c>
      <c r="E35" s="18">
        <f t="shared" si="1"/>
        <v>57.252252252252248</v>
      </c>
    </row>
    <row r="36" spans="1:5" ht="16" customHeight="1" x14ac:dyDescent="0.15">
      <c r="A36" s="12"/>
      <c r="B36" s="16">
        <v>33</v>
      </c>
      <c r="C36" s="17">
        <v>21.74</v>
      </c>
      <c r="D36" s="17">
        <v>10.33</v>
      </c>
      <c r="E36" s="18">
        <f t="shared" si="1"/>
        <v>52.483900643974238</v>
      </c>
    </row>
    <row r="37" spans="1:5" ht="16" customHeight="1" x14ac:dyDescent="0.15">
      <c r="A37" s="12"/>
      <c r="B37" s="16">
        <v>34</v>
      </c>
      <c r="C37" s="17">
        <v>17.45</v>
      </c>
      <c r="D37" s="17">
        <v>8.41</v>
      </c>
      <c r="E37" s="18">
        <f t="shared" si="1"/>
        <v>51.805157593123205</v>
      </c>
    </row>
    <row r="38" spans="1:5" ht="16" customHeight="1" x14ac:dyDescent="0.15">
      <c r="A38" s="12"/>
      <c r="B38" s="16">
        <v>35</v>
      </c>
      <c r="C38" s="17">
        <v>31</v>
      </c>
      <c r="D38" s="17">
        <v>14.22</v>
      </c>
      <c r="E38" s="18">
        <f t="shared" si="1"/>
        <v>54.129032258064527</v>
      </c>
    </row>
    <row r="39" spans="1:5" ht="16" customHeight="1" x14ac:dyDescent="0.15">
      <c r="A39" s="12"/>
      <c r="B39" s="16">
        <v>36</v>
      </c>
      <c r="C39" s="17">
        <v>23.18</v>
      </c>
      <c r="D39" s="17">
        <v>11.08</v>
      </c>
      <c r="E39" s="18">
        <f t="shared" si="1"/>
        <v>52.200172562553924</v>
      </c>
    </row>
    <row r="40" spans="1:5" ht="16" customHeight="1" x14ac:dyDescent="0.15">
      <c r="A40" s="12"/>
      <c r="B40" s="16">
        <v>37</v>
      </c>
      <c r="C40" s="17">
        <v>25.54</v>
      </c>
      <c r="D40" s="17">
        <v>12.27</v>
      </c>
      <c r="E40" s="18">
        <f t="shared" si="1"/>
        <v>51.957713390759594</v>
      </c>
    </row>
    <row r="41" spans="1:5" ht="16" customHeight="1" x14ac:dyDescent="0.15">
      <c r="A41" s="12"/>
      <c r="B41" s="16">
        <v>38</v>
      </c>
      <c r="C41" s="17">
        <v>29.75</v>
      </c>
      <c r="D41" s="17">
        <v>13.29</v>
      </c>
      <c r="E41" s="18">
        <f t="shared" si="1"/>
        <v>55.327731092436984</v>
      </c>
    </row>
    <row r="42" spans="1:5" ht="16" customHeight="1" x14ac:dyDescent="0.15">
      <c r="A42" s="12"/>
      <c r="B42" s="16">
        <v>39</v>
      </c>
      <c r="C42" s="17">
        <v>33.450000000000003</v>
      </c>
      <c r="D42" s="17">
        <v>14.76</v>
      </c>
      <c r="E42" s="18">
        <f t="shared" si="1"/>
        <v>55.874439461883419</v>
      </c>
    </row>
    <row r="43" spans="1:5" ht="16" customHeight="1" x14ac:dyDescent="0.15">
      <c r="A43" s="12"/>
      <c r="B43" s="16">
        <v>40</v>
      </c>
      <c r="C43" s="17">
        <v>23.94</v>
      </c>
      <c r="D43" s="17">
        <v>10.78</v>
      </c>
      <c r="E43" s="18">
        <f t="shared" si="1"/>
        <v>54.970760233918135</v>
      </c>
    </row>
    <row r="44" spans="1:5" ht="16" customHeight="1" x14ac:dyDescent="0.15">
      <c r="A44" s="12"/>
      <c r="B44" s="16">
        <v>41</v>
      </c>
      <c r="C44" s="17">
        <v>29.51</v>
      </c>
      <c r="D44" s="17">
        <v>13.44</v>
      </c>
      <c r="E44" s="18">
        <f t="shared" si="1"/>
        <v>54.456116570654011</v>
      </c>
    </row>
    <row r="45" spans="1:5" ht="16" customHeight="1" x14ac:dyDescent="0.15">
      <c r="A45" s="12"/>
      <c r="B45" s="16">
        <v>42</v>
      </c>
      <c r="C45" s="17">
        <v>28.45</v>
      </c>
      <c r="D45" s="17">
        <v>12.86</v>
      </c>
      <c r="E45" s="18">
        <f t="shared" si="1"/>
        <v>54.797891036906854</v>
      </c>
    </row>
    <row r="46" spans="1:5" ht="16" customHeight="1" x14ac:dyDescent="0.15">
      <c r="A46" s="12"/>
      <c r="B46" s="16">
        <v>43</v>
      </c>
      <c r="C46" s="17">
        <v>30.01</v>
      </c>
      <c r="D46" s="17">
        <v>14.32</v>
      </c>
      <c r="E46" s="18">
        <f t="shared" si="1"/>
        <v>52.282572475841384</v>
      </c>
    </row>
    <row r="47" spans="1:5" ht="16" customHeight="1" x14ac:dyDescent="0.15">
      <c r="A47" s="12"/>
      <c r="B47" s="16">
        <v>44</v>
      </c>
      <c r="C47" s="17">
        <v>27.61</v>
      </c>
      <c r="D47" s="17">
        <v>12.94</v>
      </c>
      <c r="E47" s="18">
        <f t="shared" si="1"/>
        <v>53.132922854038391</v>
      </c>
    </row>
    <row r="48" spans="1:5" ht="16" customHeight="1" x14ac:dyDescent="0.15">
      <c r="A48" s="12"/>
      <c r="B48" s="16">
        <v>45</v>
      </c>
      <c r="C48" s="17">
        <v>27.23</v>
      </c>
      <c r="D48" s="17">
        <v>11.7</v>
      </c>
      <c r="E48" s="18">
        <f t="shared" si="1"/>
        <v>57.03268453911128</v>
      </c>
    </row>
    <row r="49" spans="1:5" ht="16" customHeight="1" x14ac:dyDescent="0.15">
      <c r="A49" s="12"/>
      <c r="B49" s="16">
        <v>46</v>
      </c>
      <c r="C49" s="17">
        <v>25.74</v>
      </c>
      <c r="D49" s="17">
        <v>12.41</v>
      </c>
      <c r="E49" s="18">
        <f t="shared" si="1"/>
        <v>51.787101787101783</v>
      </c>
    </row>
    <row r="50" spans="1:5" ht="16" customHeight="1" x14ac:dyDescent="0.15">
      <c r="A50" s="12"/>
      <c r="B50" s="16">
        <v>47</v>
      </c>
      <c r="C50" s="17">
        <v>47.61</v>
      </c>
      <c r="D50" s="17">
        <v>22.49</v>
      </c>
      <c r="E50" s="18">
        <f t="shared" si="1"/>
        <v>52.762024784709091</v>
      </c>
    </row>
    <row r="51" spans="1:5" ht="16" customHeight="1" x14ac:dyDescent="0.15">
      <c r="A51" s="12"/>
      <c r="B51" s="16">
        <v>48</v>
      </c>
      <c r="C51" s="17">
        <v>42.19</v>
      </c>
      <c r="D51" s="17">
        <v>21.01</v>
      </c>
      <c r="E51" s="18">
        <f t="shared" ref="E51:E82" si="2">(C51-D51)/C51*100</f>
        <v>50.201469542545617</v>
      </c>
    </row>
    <row r="52" spans="1:5" ht="16" customHeight="1" x14ac:dyDescent="0.15">
      <c r="A52" s="12"/>
      <c r="B52" s="16">
        <v>49</v>
      </c>
      <c r="C52" s="17">
        <v>35.57</v>
      </c>
      <c r="D52" s="17">
        <v>17.149999999999999</v>
      </c>
      <c r="E52" s="18">
        <f t="shared" si="2"/>
        <v>51.785212257520385</v>
      </c>
    </row>
    <row r="53" spans="1:5" ht="16" customHeight="1" x14ac:dyDescent="0.15">
      <c r="A53" s="12"/>
      <c r="B53" s="16">
        <v>50</v>
      </c>
      <c r="C53" s="17">
        <v>21.59</v>
      </c>
      <c r="D53" s="17">
        <v>11.02</v>
      </c>
      <c r="E53" s="18">
        <f t="shared" si="2"/>
        <v>48.957850856878188</v>
      </c>
    </row>
    <row r="54" spans="1:5" ht="16" customHeight="1" x14ac:dyDescent="0.15">
      <c r="A54" s="12"/>
      <c r="B54" s="16">
        <v>51</v>
      </c>
      <c r="C54" s="17">
        <v>38.53</v>
      </c>
      <c r="D54" s="17">
        <v>16.89</v>
      </c>
      <c r="E54" s="18">
        <f t="shared" si="2"/>
        <v>56.164028030106408</v>
      </c>
    </row>
    <row r="55" spans="1:5" ht="16" customHeight="1" x14ac:dyDescent="0.15">
      <c r="A55" s="12"/>
      <c r="B55" s="16">
        <v>52</v>
      </c>
      <c r="C55" s="17">
        <v>35.24</v>
      </c>
      <c r="D55" s="17">
        <v>14.91</v>
      </c>
      <c r="E55" s="18">
        <f t="shared" si="2"/>
        <v>57.69012485811578</v>
      </c>
    </row>
    <row r="56" spans="1:5" ht="16" customHeight="1" x14ac:dyDescent="0.15">
      <c r="A56" s="12"/>
      <c r="B56" s="16">
        <v>53</v>
      </c>
      <c r="C56" s="17">
        <v>45.55</v>
      </c>
      <c r="D56" s="17">
        <v>19.260000000000002</v>
      </c>
      <c r="E56" s="18">
        <f t="shared" si="2"/>
        <v>57.716794731064759</v>
      </c>
    </row>
    <row r="57" spans="1:5" ht="16" customHeight="1" x14ac:dyDescent="0.15">
      <c r="A57" s="12"/>
      <c r="B57" s="16">
        <v>54</v>
      </c>
      <c r="C57" s="17">
        <v>33.67</v>
      </c>
      <c r="D57" s="17">
        <v>15.43</v>
      </c>
      <c r="E57" s="18">
        <f t="shared" si="2"/>
        <v>54.17285417285418</v>
      </c>
    </row>
    <row r="58" spans="1:5" ht="16" customHeight="1" x14ac:dyDescent="0.15">
      <c r="A58" s="12"/>
      <c r="B58" s="16">
        <v>55</v>
      </c>
      <c r="C58" s="17">
        <v>49.56</v>
      </c>
      <c r="D58" s="17">
        <v>21.33</v>
      </c>
      <c r="E58" s="18">
        <f t="shared" si="2"/>
        <v>56.961259079903151</v>
      </c>
    </row>
    <row r="59" spans="1:5" ht="16" customHeight="1" x14ac:dyDescent="0.15">
      <c r="A59" s="12"/>
      <c r="B59" s="16">
        <v>56</v>
      </c>
      <c r="C59" s="17">
        <v>24.69</v>
      </c>
      <c r="D59" s="17">
        <v>10.83</v>
      </c>
      <c r="E59" s="18">
        <f t="shared" si="2"/>
        <v>56.136087484811668</v>
      </c>
    </row>
    <row r="60" spans="1:5" ht="16" customHeight="1" x14ac:dyDescent="0.15">
      <c r="A60" s="12"/>
      <c r="B60" s="16">
        <v>57</v>
      </c>
      <c r="C60" s="17">
        <v>29.3</v>
      </c>
      <c r="D60" s="17">
        <v>13.38</v>
      </c>
      <c r="E60" s="18">
        <f t="shared" si="2"/>
        <v>54.334470989761087</v>
      </c>
    </row>
    <row r="61" spans="1:5" ht="16" customHeight="1" x14ac:dyDescent="0.15">
      <c r="A61" s="12"/>
      <c r="B61" s="16">
        <v>58</v>
      </c>
      <c r="C61" s="17">
        <v>22.5</v>
      </c>
      <c r="D61" s="17">
        <v>9.82</v>
      </c>
      <c r="E61" s="18">
        <f t="shared" si="2"/>
        <v>56.355555555555561</v>
      </c>
    </row>
    <row r="62" spans="1:5" ht="16" customHeight="1" x14ac:dyDescent="0.15">
      <c r="A62" s="12"/>
      <c r="B62" s="16">
        <v>59</v>
      </c>
      <c r="C62" s="17">
        <v>25.7</v>
      </c>
      <c r="D62" s="17">
        <v>12.14</v>
      </c>
      <c r="E62" s="18">
        <f t="shared" si="2"/>
        <v>52.762645914396892</v>
      </c>
    </row>
    <row r="63" spans="1:5" ht="16" customHeight="1" x14ac:dyDescent="0.15">
      <c r="A63" s="12"/>
      <c r="B63" s="16">
        <v>60</v>
      </c>
      <c r="C63" s="17">
        <v>26.58</v>
      </c>
      <c r="D63" s="17">
        <v>11.89</v>
      </c>
      <c r="E63" s="18">
        <f t="shared" si="2"/>
        <v>55.267118133935291</v>
      </c>
    </row>
    <row r="64" spans="1:5" ht="16" customHeight="1" x14ac:dyDescent="0.15">
      <c r="A64" s="12"/>
      <c r="B64" s="16">
        <v>61</v>
      </c>
      <c r="C64" s="17">
        <v>30.32</v>
      </c>
      <c r="D64" s="17">
        <v>13.88</v>
      </c>
      <c r="E64" s="18">
        <f t="shared" si="2"/>
        <v>54.221635883905009</v>
      </c>
    </row>
    <row r="65" spans="1:5" ht="16" customHeight="1" x14ac:dyDescent="0.15">
      <c r="A65" s="12"/>
      <c r="B65" s="16">
        <v>62</v>
      </c>
      <c r="C65" s="17">
        <v>29.75</v>
      </c>
      <c r="D65" s="17">
        <v>13.86</v>
      </c>
      <c r="E65" s="18">
        <f t="shared" si="2"/>
        <v>53.411764705882362</v>
      </c>
    </row>
    <row r="66" spans="1:5" ht="16" customHeight="1" x14ac:dyDescent="0.15">
      <c r="A66" s="12"/>
      <c r="B66" s="16">
        <v>63</v>
      </c>
      <c r="C66" s="17">
        <v>35.6</v>
      </c>
      <c r="D66" s="17">
        <v>15.93</v>
      </c>
      <c r="E66" s="18">
        <f t="shared" si="2"/>
        <v>55.252808988764045</v>
      </c>
    </row>
    <row r="67" spans="1:5" ht="16" customHeight="1" x14ac:dyDescent="0.15">
      <c r="A67" s="12"/>
      <c r="B67" s="16">
        <v>64</v>
      </c>
      <c r="C67" s="17">
        <v>27.55</v>
      </c>
      <c r="D67" s="17">
        <v>11.81</v>
      </c>
      <c r="E67" s="18">
        <f t="shared" si="2"/>
        <v>57.132486388384748</v>
      </c>
    </row>
    <row r="68" spans="1:5" ht="16" customHeight="1" x14ac:dyDescent="0.15">
      <c r="A68" s="12"/>
      <c r="B68" s="16">
        <v>65</v>
      </c>
      <c r="C68" s="17">
        <v>35.81</v>
      </c>
      <c r="D68" s="17">
        <v>16.7</v>
      </c>
      <c r="E68" s="18">
        <f t="shared" si="2"/>
        <v>53.364981848645634</v>
      </c>
    </row>
    <row r="69" spans="1:5" ht="16" customHeight="1" x14ac:dyDescent="0.15">
      <c r="A69" s="12"/>
      <c r="B69" s="16">
        <v>66</v>
      </c>
      <c r="C69" s="17">
        <v>25.58</v>
      </c>
      <c r="D69" s="17">
        <v>12.51</v>
      </c>
      <c r="E69" s="18">
        <f t="shared" si="2"/>
        <v>51.094605160281468</v>
      </c>
    </row>
    <row r="70" spans="1:5" ht="16" customHeight="1" x14ac:dyDescent="0.15">
      <c r="A70" s="12"/>
      <c r="B70" s="16">
        <v>67</v>
      </c>
      <c r="C70" s="17">
        <v>36.840000000000003</v>
      </c>
      <c r="D70" s="17">
        <v>16.63</v>
      </c>
      <c r="E70" s="18">
        <f t="shared" si="2"/>
        <v>54.85884907709012</v>
      </c>
    </row>
    <row r="71" spans="1:5" ht="16" customHeight="1" x14ac:dyDescent="0.15">
      <c r="A71" s="12"/>
      <c r="B71" s="16">
        <v>68</v>
      </c>
      <c r="C71" s="17">
        <v>28.72</v>
      </c>
      <c r="D71" s="17">
        <v>13.77</v>
      </c>
      <c r="E71" s="18">
        <f t="shared" si="2"/>
        <v>52.054317548746518</v>
      </c>
    </row>
    <row r="72" spans="1:5" ht="16" customHeight="1" x14ac:dyDescent="0.15">
      <c r="A72" s="12"/>
      <c r="B72" s="16">
        <v>69</v>
      </c>
      <c r="C72" s="17">
        <v>39.33</v>
      </c>
      <c r="D72" s="17">
        <v>17.149999999999999</v>
      </c>
      <c r="E72" s="18">
        <f t="shared" si="2"/>
        <v>56.394609712687519</v>
      </c>
    </row>
    <row r="73" spans="1:5" ht="16" customHeight="1" x14ac:dyDescent="0.15">
      <c r="A73" s="12"/>
      <c r="B73" s="16">
        <v>70</v>
      </c>
      <c r="C73" s="17">
        <v>37.92</v>
      </c>
      <c r="D73" s="17">
        <v>17.2</v>
      </c>
      <c r="E73" s="18">
        <f t="shared" si="2"/>
        <v>54.641350210970465</v>
      </c>
    </row>
    <row r="74" spans="1:5" ht="16" customHeight="1" x14ac:dyDescent="0.15">
      <c r="A74" s="12"/>
      <c r="B74" s="16">
        <v>71</v>
      </c>
      <c r="C74" s="17">
        <v>44.54</v>
      </c>
      <c r="D74" s="17">
        <v>19.96</v>
      </c>
      <c r="E74" s="18">
        <f t="shared" si="2"/>
        <v>55.186349348899867</v>
      </c>
    </row>
    <row r="75" spans="1:5" ht="16" customHeight="1" x14ac:dyDescent="0.15">
      <c r="A75" s="12"/>
      <c r="B75" s="16">
        <v>72</v>
      </c>
      <c r="C75" s="17">
        <v>30.3</v>
      </c>
      <c r="D75" s="17">
        <v>13.07</v>
      </c>
      <c r="E75" s="18">
        <f t="shared" si="2"/>
        <v>56.864686468646866</v>
      </c>
    </row>
    <row r="76" spans="1:5" ht="16" customHeight="1" x14ac:dyDescent="0.15">
      <c r="A76" s="12"/>
      <c r="B76" s="16">
        <v>73</v>
      </c>
      <c r="C76" s="17">
        <v>28.07</v>
      </c>
      <c r="D76" s="17">
        <v>12.38</v>
      </c>
      <c r="E76" s="18">
        <f t="shared" si="2"/>
        <v>55.895974349839683</v>
      </c>
    </row>
    <row r="77" spans="1:5" ht="16" customHeight="1" x14ac:dyDescent="0.15">
      <c r="A77" s="12"/>
      <c r="B77" s="16">
        <v>74</v>
      </c>
      <c r="C77" s="17">
        <v>23.93</v>
      </c>
      <c r="D77" s="17">
        <v>9.7899999999999991</v>
      </c>
      <c r="E77" s="18">
        <f t="shared" si="2"/>
        <v>59.089009611366492</v>
      </c>
    </row>
    <row r="78" spans="1:5" ht="16" customHeight="1" x14ac:dyDescent="0.15">
      <c r="A78" s="12"/>
      <c r="B78" s="16">
        <v>75</v>
      </c>
      <c r="C78" s="17">
        <v>29.74</v>
      </c>
      <c r="D78" s="17">
        <v>12.05</v>
      </c>
      <c r="E78" s="18">
        <f t="shared" si="2"/>
        <v>59.482178883658364</v>
      </c>
    </row>
    <row r="79" spans="1:5" ht="16" customHeight="1" x14ac:dyDescent="0.15">
      <c r="A79" s="12"/>
      <c r="B79" s="16">
        <v>76</v>
      </c>
      <c r="C79" s="17">
        <v>22.2</v>
      </c>
      <c r="D79" s="17">
        <v>9.2200000000000006</v>
      </c>
      <c r="E79" s="18">
        <f t="shared" si="2"/>
        <v>58.468468468468458</v>
      </c>
    </row>
    <row r="80" spans="1:5" ht="16" customHeight="1" x14ac:dyDescent="0.15">
      <c r="A80" s="12"/>
      <c r="B80" s="16">
        <v>77</v>
      </c>
      <c r="C80" s="17">
        <v>41.37</v>
      </c>
      <c r="D80" s="17">
        <v>19.260000000000002</v>
      </c>
      <c r="E80" s="18">
        <f t="shared" si="2"/>
        <v>53.444525018129077</v>
      </c>
    </row>
    <row r="81" spans="1:5" ht="16" customHeight="1" x14ac:dyDescent="0.15">
      <c r="A81" s="12"/>
      <c r="B81" s="16">
        <v>78</v>
      </c>
      <c r="C81" s="17">
        <v>30.87</v>
      </c>
      <c r="D81" s="17">
        <v>12.43</v>
      </c>
      <c r="E81" s="18">
        <f t="shared" si="2"/>
        <v>59.734369938451572</v>
      </c>
    </row>
    <row r="82" spans="1:5" ht="16" customHeight="1" x14ac:dyDescent="0.15">
      <c r="A82" s="12"/>
      <c r="B82" s="16">
        <v>79</v>
      </c>
      <c r="C82" s="17">
        <v>29.52</v>
      </c>
      <c r="D82" s="17">
        <v>13.08</v>
      </c>
      <c r="E82" s="18">
        <f t="shared" si="2"/>
        <v>55.691056910569102</v>
      </c>
    </row>
    <row r="83" spans="1:5" ht="16" customHeight="1" x14ac:dyDescent="0.15">
      <c r="A83" s="12"/>
      <c r="B83" s="16">
        <v>80</v>
      </c>
      <c r="C83" s="17">
        <v>39.880000000000003</v>
      </c>
      <c r="D83" s="17">
        <v>17.489999999999998</v>
      </c>
      <c r="E83" s="18">
        <f t="shared" ref="E83:E114" si="3">(C83-D83)/C83*100</f>
        <v>56.143430290872622</v>
      </c>
    </row>
    <row r="84" spans="1:5" ht="16" customHeight="1" x14ac:dyDescent="0.15">
      <c r="A84" s="12"/>
      <c r="B84" s="16">
        <v>81</v>
      </c>
      <c r="C84" s="17">
        <v>46.76</v>
      </c>
      <c r="D84" s="17">
        <v>19.34</v>
      </c>
      <c r="E84" s="18">
        <f t="shared" si="3"/>
        <v>58.639863130881096</v>
      </c>
    </row>
    <row r="85" spans="1:5" ht="16" customHeight="1" x14ac:dyDescent="0.15">
      <c r="A85" s="12"/>
      <c r="B85" s="16">
        <v>82</v>
      </c>
      <c r="C85" s="17">
        <v>37.43</v>
      </c>
      <c r="D85" s="17">
        <v>16.54</v>
      </c>
      <c r="E85" s="18">
        <f t="shared" si="3"/>
        <v>55.810846914239917</v>
      </c>
    </row>
    <row r="86" spans="1:5" ht="16" customHeight="1" x14ac:dyDescent="0.15">
      <c r="A86" s="12"/>
      <c r="B86" s="16">
        <v>83</v>
      </c>
      <c r="C86" s="17">
        <v>39.659999999999997</v>
      </c>
      <c r="D86" s="17">
        <v>18.27</v>
      </c>
      <c r="E86" s="18">
        <f t="shared" si="3"/>
        <v>53.933434190620268</v>
      </c>
    </row>
    <row r="87" spans="1:5" ht="16" customHeight="1" x14ac:dyDescent="0.15">
      <c r="A87" s="12"/>
      <c r="B87" s="16">
        <v>84</v>
      </c>
      <c r="C87" s="17">
        <v>40.11</v>
      </c>
      <c r="D87" s="17">
        <v>18.190000000000001</v>
      </c>
      <c r="E87" s="18">
        <f t="shared" si="3"/>
        <v>54.649713288456738</v>
      </c>
    </row>
    <row r="88" spans="1:5" ht="16" customHeight="1" x14ac:dyDescent="0.15">
      <c r="A88" s="12"/>
      <c r="B88" s="16">
        <v>85</v>
      </c>
      <c r="C88" s="17">
        <v>44.68</v>
      </c>
      <c r="D88" s="17">
        <v>19.690000000000001</v>
      </c>
      <c r="E88" s="18">
        <f t="shared" si="3"/>
        <v>55.931065353625776</v>
      </c>
    </row>
    <row r="89" spans="1:5" ht="17" customHeight="1" x14ac:dyDescent="0.15">
      <c r="A89" s="20"/>
      <c r="B89" s="21">
        <v>86</v>
      </c>
      <c r="C89" s="22">
        <v>43.79</v>
      </c>
      <c r="D89" s="22">
        <v>18.920000000000002</v>
      </c>
      <c r="E89" s="23">
        <f t="shared" si="3"/>
        <v>56.793788536195478</v>
      </c>
    </row>
  </sheetData>
  <mergeCells count="1">
    <mergeCell ref="B2:E2"/>
  </mergeCells>
  <phoneticPr fontId="4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GridLines="0" topLeftCell="B1" workbookViewId="0"/>
  </sheetViews>
  <sheetFormatPr baseColWidth="10" defaultColWidth="8.83203125" defaultRowHeight="13.5" customHeight="1" x14ac:dyDescent="0.15"/>
  <cols>
    <col min="1" max="1" width="1.6640625" style="24" customWidth="1"/>
    <col min="2" max="7" width="15.6640625" style="24" customWidth="1"/>
    <col min="8" max="256" width="8.83203125" customWidth="1"/>
  </cols>
  <sheetData>
    <row r="1" spans="1:7" ht="16" customHeight="1" x14ac:dyDescent="0.15">
      <c r="A1" s="8"/>
      <c r="B1" s="9"/>
      <c r="C1" s="10"/>
      <c r="D1" s="10"/>
      <c r="E1" s="10"/>
      <c r="F1" s="25"/>
      <c r="G1" s="25"/>
    </row>
    <row r="2" spans="1:7" ht="17" customHeight="1" x14ac:dyDescent="0.15">
      <c r="A2" s="11"/>
      <c r="B2" s="70" t="s">
        <v>1</v>
      </c>
      <c r="C2" s="71"/>
      <c r="D2" s="71"/>
      <c r="E2" s="71"/>
      <c r="F2" s="71"/>
      <c r="G2" s="72"/>
    </row>
    <row r="3" spans="1:7" ht="18" customHeight="1" x14ac:dyDescent="0.15">
      <c r="A3" s="12"/>
      <c r="B3" s="26" t="s">
        <v>2</v>
      </c>
      <c r="C3" s="27" t="s">
        <v>6</v>
      </c>
      <c r="D3" s="28" t="s">
        <v>7</v>
      </c>
      <c r="E3" s="28" t="s">
        <v>4</v>
      </c>
      <c r="F3" s="28" t="s">
        <v>8</v>
      </c>
      <c r="G3" s="29" t="s">
        <v>9</v>
      </c>
    </row>
    <row r="4" spans="1:7" ht="16" customHeight="1" x14ac:dyDescent="0.15">
      <c r="A4" s="12"/>
      <c r="B4" s="16">
        <v>1</v>
      </c>
      <c r="C4" s="17">
        <v>14.280200000000001</v>
      </c>
      <c r="D4" s="17">
        <v>16.055700000000002</v>
      </c>
      <c r="E4" s="17">
        <v>16.0015</v>
      </c>
      <c r="F4" s="30">
        <f t="shared" ref="F4:F35" si="0">(D4-E4)/(D4-C4)*100</f>
        <v>3.0526612221910194</v>
      </c>
      <c r="G4" s="31">
        <f t="shared" ref="G4:G35" si="1">100-F4</f>
        <v>96.94733877780898</v>
      </c>
    </row>
    <row r="5" spans="1:7" ht="16" customHeight="1" x14ac:dyDescent="0.15">
      <c r="A5" s="12"/>
      <c r="B5" s="16">
        <v>2</v>
      </c>
      <c r="C5" s="17">
        <v>14.090199999999999</v>
      </c>
      <c r="D5" s="17">
        <v>16.9573</v>
      </c>
      <c r="E5" s="17">
        <v>16.896100000000001</v>
      </c>
      <c r="F5" s="30">
        <f t="shared" si="0"/>
        <v>2.134561054724267</v>
      </c>
      <c r="G5" s="31">
        <f t="shared" si="1"/>
        <v>97.865438945275727</v>
      </c>
    </row>
    <row r="6" spans="1:7" ht="16" customHeight="1" x14ac:dyDescent="0.15">
      <c r="A6" s="12"/>
      <c r="B6" s="16">
        <v>3</v>
      </c>
      <c r="C6" s="17">
        <v>14.151899999999999</v>
      </c>
      <c r="D6" s="17">
        <v>16.4636</v>
      </c>
      <c r="E6" s="17">
        <v>16.373200000000001</v>
      </c>
      <c r="F6" s="30">
        <f t="shared" si="0"/>
        <v>3.9105420253492631</v>
      </c>
      <c r="G6" s="31">
        <f t="shared" si="1"/>
        <v>96.089457974650742</v>
      </c>
    </row>
    <row r="7" spans="1:7" ht="16" customHeight="1" x14ac:dyDescent="0.15">
      <c r="A7" s="12"/>
      <c r="B7" s="16">
        <v>4</v>
      </c>
      <c r="C7" s="17">
        <v>13.943300000000001</v>
      </c>
      <c r="D7" s="17">
        <v>15.762</v>
      </c>
      <c r="E7" s="17">
        <v>15.706099999999999</v>
      </c>
      <c r="F7" s="30">
        <f t="shared" si="0"/>
        <v>3.0736240171551756</v>
      </c>
      <c r="G7" s="31">
        <f t="shared" si="1"/>
        <v>96.926375982844831</v>
      </c>
    </row>
    <row r="8" spans="1:7" ht="17" customHeight="1" x14ac:dyDescent="0.15">
      <c r="A8" s="12"/>
      <c r="B8" s="16">
        <v>5</v>
      </c>
      <c r="C8" s="17">
        <v>14.4993</v>
      </c>
      <c r="D8" s="17">
        <v>16.491099999999999</v>
      </c>
      <c r="E8" s="32">
        <v>16.422599999999999</v>
      </c>
      <c r="F8" s="30">
        <f t="shared" si="0"/>
        <v>3.439100311276245</v>
      </c>
      <c r="G8" s="31">
        <f t="shared" si="1"/>
        <v>96.560899688723751</v>
      </c>
    </row>
    <row r="9" spans="1:7" ht="16" customHeight="1" x14ac:dyDescent="0.15">
      <c r="A9" s="12"/>
      <c r="B9" s="16">
        <v>6</v>
      </c>
      <c r="C9" s="17">
        <v>15.5322</v>
      </c>
      <c r="D9" s="17">
        <v>17.402699999999999</v>
      </c>
      <c r="E9" s="17">
        <v>17.348299999999998</v>
      </c>
      <c r="F9" s="30">
        <f t="shared" si="0"/>
        <v>2.9083132852179161</v>
      </c>
      <c r="G9" s="31">
        <f t="shared" si="1"/>
        <v>97.091686714782085</v>
      </c>
    </row>
    <row r="10" spans="1:7" ht="16" customHeight="1" x14ac:dyDescent="0.15">
      <c r="A10" s="12"/>
      <c r="B10" s="16">
        <v>7</v>
      </c>
      <c r="C10" s="17">
        <v>14.555099999999999</v>
      </c>
      <c r="D10" s="17">
        <v>16.5276</v>
      </c>
      <c r="E10" s="17">
        <v>16.476600000000001</v>
      </c>
      <c r="F10" s="30">
        <f t="shared" si="0"/>
        <v>2.5855513307983968</v>
      </c>
      <c r="G10" s="31">
        <f t="shared" si="1"/>
        <v>97.414448669201605</v>
      </c>
    </row>
    <row r="11" spans="1:7" ht="16" customHeight="1" x14ac:dyDescent="0.15">
      <c r="A11" s="12"/>
      <c r="B11" s="16">
        <v>8</v>
      </c>
      <c r="C11" s="17">
        <v>13.981400000000001</v>
      </c>
      <c r="D11" s="17">
        <v>15.387600000000001</v>
      </c>
      <c r="E11" s="17">
        <v>15.3416</v>
      </c>
      <c r="F11" s="30">
        <f t="shared" si="0"/>
        <v>3.2712274214195101</v>
      </c>
      <c r="G11" s="31">
        <f t="shared" si="1"/>
        <v>96.728772578580489</v>
      </c>
    </row>
    <row r="12" spans="1:7" ht="16" customHeight="1" x14ac:dyDescent="0.15">
      <c r="A12" s="12"/>
      <c r="B12" s="16">
        <v>9</v>
      </c>
      <c r="C12" s="17">
        <v>13.842700000000001</v>
      </c>
      <c r="D12" s="17">
        <v>15.5486</v>
      </c>
      <c r="E12" s="17">
        <v>15.5046</v>
      </c>
      <c r="F12" s="30">
        <f t="shared" si="0"/>
        <v>2.5792836625828297</v>
      </c>
      <c r="G12" s="31">
        <f t="shared" si="1"/>
        <v>97.420716337417176</v>
      </c>
    </row>
    <row r="13" spans="1:7" ht="16" customHeight="1" x14ac:dyDescent="0.15">
      <c r="A13" s="12"/>
      <c r="B13" s="16">
        <v>10</v>
      </c>
      <c r="C13" s="17">
        <v>14.632400000000001</v>
      </c>
      <c r="D13" s="17">
        <v>16.873100000000001</v>
      </c>
      <c r="E13" s="17">
        <v>16.793800000000001</v>
      </c>
      <c r="F13" s="30">
        <f t="shared" si="0"/>
        <v>3.5390726112375557</v>
      </c>
      <c r="G13" s="31">
        <f t="shared" si="1"/>
        <v>96.460927388762443</v>
      </c>
    </row>
    <row r="14" spans="1:7" ht="16" customHeight="1" x14ac:dyDescent="0.15">
      <c r="A14" s="12"/>
      <c r="B14" s="16">
        <v>11</v>
      </c>
      <c r="C14" s="17">
        <v>13.575200000000001</v>
      </c>
      <c r="D14" s="17">
        <v>15.776199999999999</v>
      </c>
      <c r="E14" s="17">
        <v>15.7165</v>
      </c>
      <c r="F14" s="30">
        <f t="shared" si="0"/>
        <v>2.7124034529758956</v>
      </c>
      <c r="G14" s="31">
        <f t="shared" si="1"/>
        <v>97.287596547024108</v>
      </c>
    </row>
    <row r="15" spans="1:7" ht="16" customHeight="1" x14ac:dyDescent="0.15">
      <c r="A15" s="12"/>
      <c r="B15" s="16">
        <v>12</v>
      </c>
      <c r="C15" s="17">
        <v>15.757099999999999</v>
      </c>
      <c r="D15" s="17">
        <v>17.465900000000001</v>
      </c>
      <c r="E15" s="17">
        <v>17.409500000000001</v>
      </c>
      <c r="F15" s="30">
        <f t="shared" si="0"/>
        <v>3.3005617977528061</v>
      </c>
      <c r="G15" s="31">
        <f t="shared" si="1"/>
        <v>96.699438202247194</v>
      </c>
    </row>
    <row r="16" spans="1:7" ht="16" customHeight="1" x14ac:dyDescent="0.15">
      <c r="A16" s="12"/>
      <c r="B16" s="16">
        <v>13</v>
      </c>
      <c r="C16" s="17">
        <v>15.4742</v>
      </c>
      <c r="D16" s="17">
        <v>17.3781</v>
      </c>
      <c r="E16" s="17">
        <v>17.328900000000001</v>
      </c>
      <c r="F16" s="30">
        <f t="shared" si="0"/>
        <v>2.5841693366247713</v>
      </c>
      <c r="G16" s="31">
        <f t="shared" si="1"/>
        <v>97.415830663375232</v>
      </c>
    </row>
    <row r="17" spans="1:7" ht="16" customHeight="1" x14ac:dyDescent="0.15">
      <c r="A17" s="12"/>
      <c r="B17" s="16">
        <v>14</v>
      </c>
      <c r="C17" s="17">
        <v>14.2216</v>
      </c>
      <c r="D17" s="17">
        <v>15.674300000000001</v>
      </c>
      <c r="E17" s="17">
        <v>15.634499999999999</v>
      </c>
      <c r="F17" s="30">
        <f t="shared" si="0"/>
        <v>2.739726027397356</v>
      </c>
      <c r="G17" s="31">
        <f t="shared" si="1"/>
        <v>97.260273972602647</v>
      </c>
    </row>
    <row r="18" spans="1:7" ht="16" customHeight="1" x14ac:dyDescent="0.15">
      <c r="A18" s="12"/>
      <c r="B18" s="16">
        <v>15</v>
      </c>
      <c r="C18" s="17">
        <v>13.8162</v>
      </c>
      <c r="D18" s="17">
        <v>15.8109</v>
      </c>
      <c r="E18" s="17">
        <v>15.760899999999999</v>
      </c>
      <c r="F18" s="30">
        <f t="shared" si="0"/>
        <v>2.5066426028977147</v>
      </c>
      <c r="G18" s="31">
        <f t="shared" si="1"/>
        <v>97.493357397102287</v>
      </c>
    </row>
    <row r="19" spans="1:7" ht="16" customHeight="1" x14ac:dyDescent="0.15">
      <c r="A19" s="12"/>
      <c r="B19" s="16">
        <v>16</v>
      </c>
      <c r="C19" s="17">
        <v>13.9482</v>
      </c>
      <c r="D19" s="17">
        <v>16.0854</v>
      </c>
      <c r="E19" s="17">
        <v>16.015899999999998</v>
      </c>
      <c r="F19" s="30">
        <f t="shared" si="0"/>
        <v>3.2519183979038671</v>
      </c>
      <c r="G19" s="31">
        <f t="shared" si="1"/>
        <v>96.748081602096136</v>
      </c>
    </row>
    <row r="20" spans="1:7" ht="16" customHeight="1" x14ac:dyDescent="0.15">
      <c r="A20" s="12"/>
      <c r="B20" s="16">
        <v>17</v>
      </c>
      <c r="C20" s="17">
        <v>15.0877</v>
      </c>
      <c r="D20" s="17">
        <v>16.776599999999998</v>
      </c>
      <c r="E20" s="17">
        <v>16.740100000000002</v>
      </c>
      <c r="F20" s="30">
        <f t="shared" si="0"/>
        <v>2.1611699923024856</v>
      </c>
      <c r="G20" s="31">
        <f t="shared" si="1"/>
        <v>97.83883000769751</v>
      </c>
    </row>
    <row r="21" spans="1:7" ht="16" customHeight="1" x14ac:dyDescent="0.15">
      <c r="A21" s="12"/>
      <c r="B21" s="16">
        <v>18</v>
      </c>
      <c r="C21" s="17">
        <v>15.779400000000001</v>
      </c>
      <c r="D21" s="17">
        <v>18.035599999999999</v>
      </c>
      <c r="E21" s="17">
        <v>17.985800000000001</v>
      </c>
      <c r="F21" s="30">
        <f t="shared" si="0"/>
        <v>2.2072511302188489</v>
      </c>
      <c r="G21" s="31">
        <f t="shared" si="1"/>
        <v>97.79274886978115</v>
      </c>
    </row>
    <row r="22" spans="1:7" ht="16" customHeight="1" x14ac:dyDescent="0.15">
      <c r="A22" s="12"/>
      <c r="B22" s="16">
        <v>19</v>
      </c>
      <c r="C22" s="17">
        <v>15.2903</v>
      </c>
      <c r="D22" s="17">
        <v>17.2761</v>
      </c>
      <c r="E22" s="17">
        <v>17.238</v>
      </c>
      <c r="F22" s="30">
        <f t="shared" si="0"/>
        <v>1.9186222177459984</v>
      </c>
      <c r="G22" s="31">
        <f t="shared" si="1"/>
        <v>98.081377782253995</v>
      </c>
    </row>
    <row r="23" spans="1:7" ht="16" customHeight="1" x14ac:dyDescent="0.15">
      <c r="A23" s="12"/>
      <c r="B23" s="16">
        <v>20</v>
      </c>
      <c r="C23" s="17">
        <v>14.555300000000001</v>
      </c>
      <c r="D23" s="17">
        <v>16.072099999999999</v>
      </c>
      <c r="E23" s="17">
        <v>16.020700000000001</v>
      </c>
      <c r="F23" s="30">
        <f t="shared" si="0"/>
        <v>3.3887130801686123</v>
      </c>
      <c r="G23" s="31">
        <f t="shared" si="1"/>
        <v>96.611286919831386</v>
      </c>
    </row>
    <row r="24" spans="1:7" ht="16" customHeight="1" x14ac:dyDescent="0.15">
      <c r="A24" s="12"/>
      <c r="B24" s="16">
        <v>21</v>
      </c>
      <c r="C24" s="17">
        <v>14.280200000000001</v>
      </c>
      <c r="D24" s="17">
        <v>16.049700000000001</v>
      </c>
      <c r="E24" s="17">
        <v>15.9815</v>
      </c>
      <c r="F24" s="30">
        <f t="shared" si="0"/>
        <v>3.8541961005934384</v>
      </c>
      <c r="G24" s="31">
        <f t="shared" si="1"/>
        <v>96.145803899406559</v>
      </c>
    </row>
    <row r="25" spans="1:7" ht="16" customHeight="1" x14ac:dyDescent="0.15">
      <c r="A25" s="12"/>
      <c r="B25" s="16">
        <v>22</v>
      </c>
      <c r="C25" s="17">
        <v>14.090199999999999</v>
      </c>
      <c r="D25" s="17">
        <v>15.9573</v>
      </c>
      <c r="E25" s="17">
        <v>15.896599999999999</v>
      </c>
      <c r="F25" s="30">
        <f t="shared" si="0"/>
        <v>3.2510310106582736</v>
      </c>
      <c r="G25" s="31">
        <f t="shared" si="1"/>
        <v>96.748968989341734</v>
      </c>
    </row>
    <row r="26" spans="1:7" ht="16" customHeight="1" x14ac:dyDescent="0.15">
      <c r="A26" s="12"/>
      <c r="B26" s="16">
        <v>23</v>
      </c>
      <c r="C26" s="17">
        <v>14.151899999999999</v>
      </c>
      <c r="D26" s="17">
        <v>15.4636</v>
      </c>
      <c r="E26" s="17">
        <v>15.4232</v>
      </c>
      <c r="F26" s="30">
        <f t="shared" si="0"/>
        <v>3.0799725547000065</v>
      </c>
      <c r="G26" s="31">
        <f t="shared" si="1"/>
        <v>96.920027445299993</v>
      </c>
    </row>
    <row r="27" spans="1:7" ht="16" customHeight="1" x14ac:dyDescent="0.15">
      <c r="A27" s="12"/>
      <c r="B27" s="16">
        <v>24</v>
      </c>
      <c r="C27" s="17">
        <v>13.943300000000001</v>
      </c>
      <c r="D27" s="17">
        <v>15.762</v>
      </c>
      <c r="E27" s="17">
        <v>15.706200000000001</v>
      </c>
      <c r="F27" s="30">
        <f t="shared" si="0"/>
        <v>3.0681255842084805</v>
      </c>
      <c r="G27" s="31">
        <f t="shared" si="1"/>
        <v>96.931874415791526</v>
      </c>
    </row>
    <row r="28" spans="1:7" ht="16" customHeight="1" x14ac:dyDescent="0.15">
      <c r="A28" s="12"/>
      <c r="B28" s="16">
        <v>25</v>
      </c>
      <c r="C28" s="17">
        <v>14.4993</v>
      </c>
      <c r="D28" s="17">
        <v>15.991099999999999</v>
      </c>
      <c r="E28" s="17">
        <v>15.9566</v>
      </c>
      <c r="F28" s="30">
        <f t="shared" si="0"/>
        <v>2.312642445367981</v>
      </c>
      <c r="G28" s="31">
        <f t="shared" si="1"/>
        <v>97.687357554632015</v>
      </c>
    </row>
    <row r="29" spans="1:7" ht="16" customHeight="1" x14ac:dyDescent="0.15">
      <c r="A29" s="12"/>
      <c r="B29" s="16">
        <v>26</v>
      </c>
      <c r="C29" s="17">
        <v>15.5322</v>
      </c>
      <c r="D29" s="17">
        <v>17.402699999999999</v>
      </c>
      <c r="E29" s="17">
        <v>17.348299999999998</v>
      </c>
      <c r="F29" s="30">
        <f t="shared" si="0"/>
        <v>2.9083132852179161</v>
      </c>
      <c r="G29" s="31">
        <f t="shared" si="1"/>
        <v>97.091686714782085</v>
      </c>
    </row>
    <row r="30" spans="1:7" ht="16" customHeight="1" x14ac:dyDescent="0.15">
      <c r="A30" s="12"/>
      <c r="B30" s="16">
        <v>27</v>
      </c>
      <c r="C30" s="17">
        <v>14.555099999999999</v>
      </c>
      <c r="D30" s="17">
        <v>16.127600000000001</v>
      </c>
      <c r="E30" s="17">
        <v>16.083200000000001</v>
      </c>
      <c r="F30" s="30">
        <f t="shared" si="0"/>
        <v>2.8235294117646745</v>
      </c>
      <c r="G30" s="31">
        <f t="shared" si="1"/>
        <v>97.176470588235333</v>
      </c>
    </row>
    <row r="31" spans="1:7" ht="16" customHeight="1" x14ac:dyDescent="0.15">
      <c r="A31" s="12"/>
      <c r="B31" s="16">
        <v>28</v>
      </c>
      <c r="C31" s="17">
        <v>13.981400000000001</v>
      </c>
      <c r="D31" s="17">
        <v>15.319800000000001</v>
      </c>
      <c r="E31" s="17">
        <v>15.271599999999999</v>
      </c>
      <c r="F31" s="30">
        <f t="shared" si="0"/>
        <v>3.601315002988744</v>
      </c>
      <c r="G31" s="31">
        <f t="shared" si="1"/>
        <v>96.398684997011259</v>
      </c>
    </row>
    <row r="32" spans="1:7" ht="16" customHeight="1" x14ac:dyDescent="0.15">
      <c r="A32" s="12"/>
      <c r="B32" s="16">
        <v>29</v>
      </c>
      <c r="C32" s="17">
        <v>13.842700000000001</v>
      </c>
      <c r="D32" s="17">
        <v>15.5486</v>
      </c>
      <c r="E32" s="17">
        <v>15.505699999999999</v>
      </c>
      <c r="F32" s="30">
        <f t="shared" si="0"/>
        <v>2.5148015710183058</v>
      </c>
      <c r="G32" s="31">
        <f t="shared" si="1"/>
        <v>97.48519842898169</v>
      </c>
    </row>
    <row r="33" spans="1:7" ht="16" customHeight="1" x14ac:dyDescent="0.15">
      <c r="A33" s="12"/>
      <c r="B33" s="16">
        <v>30</v>
      </c>
      <c r="C33" s="17">
        <v>14.632400000000001</v>
      </c>
      <c r="D33" s="17">
        <v>16.923100000000002</v>
      </c>
      <c r="E33" s="17">
        <v>16.8658</v>
      </c>
      <c r="F33" s="30">
        <f t="shared" si="0"/>
        <v>2.5014187802855652</v>
      </c>
      <c r="G33" s="31">
        <f t="shared" si="1"/>
        <v>97.498581219714438</v>
      </c>
    </row>
    <row r="34" spans="1:7" ht="16" customHeight="1" x14ac:dyDescent="0.15">
      <c r="A34" s="12"/>
      <c r="B34" s="16">
        <v>31</v>
      </c>
      <c r="C34" s="17">
        <v>13.575200000000001</v>
      </c>
      <c r="D34" s="17">
        <v>15.7752</v>
      </c>
      <c r="E34" s="17">
        <v>15.7165</v>
      </c>
      <c r="F34" s="30">
        <f t="shared" si="0"/>
        <v>2.668181818181818</v>
      </c>
      <c r="G34" s="31">
        <f t="shared" si="1"/>
        <v>97.331818181818178</v>
      </c>
    </row>
    <row r="35" spans="1:7" ht="16" customHeight="1" x14ac:dyDescent="0.15">
      <c r="A35" s="12"/>
      <c r="B35" s="16">
        <v>32</v>
      </c>
      <c r="C35" s="17">
        <v>15.757099999999999</v>
      </c>
      <c r="D35" s="17">
        <v>17.245899999999999</v>
      </c>
      <c r="E35" s="17">
        <v>17.209199999999999</v>
      </c>
      <c r="F35" s="30">
        <f t="shared" si="0"/>
        <v>2.4650725416442603</v>
      </c>
      <c r="G35" s="31">
        <f t="shared" si="1"/>
        <v>97.534927458355739</v>
      </c>
    </row>
    <row r="36" spans="1:7" ht="16" customHeight="1" x14ac:dyDescent="0.15">
      <c r="A36" s="12"/>
      <c r="B36" s="16">
        <v>33</v>
      </c>
      <c r="C36" s="17">
        <v>15.4742</v>
      </c>
      <c r="D36" s="17">
        <v>17.2881</v>
      </c>
      <c r="E36" s="17">
        <v>17.238900000000001</v>
      </c>
      <c r="F36" s="30">
        <f t="shared" ref="F36:F67" si="2">(D36-E36)/(D36-C36)*100</f>
        <v>2.7123876729697898</v>
      </c>
      <c r="G36" s="31">
        <f t="shared" ref="G36:G67" si="3">100-F36</f>
        <v>97.287612327030217</v>
      </c>
    </row>
    <row r="37" spans="1:7" ht="16" customHeight="1" x14ac:dyDescent="0.15">
      <c r="A37" s="12"/>
      <c r="B37" s="16">
        <v>34</v>
      </c>
      <c r="C37" s="17">
        <v>14.2216</v>
      </c>
      <c r="D37" s="17">
        <v>15.674799999999999</v>
      </c>
      <c r="E37" s="17">
        <v>15.634499999999999</v>
      </c>
      <c r="F37" s="30">
        <f t="shared" si="2"/>
        <v>2.7731902009358831</v>
      </c>
      <c r="G37" s="31">
        <f t="shared" si="3"/>
        <v>97.226809799064114</v>
      </c>
    </row>
    <row r="38" spans="1:7" ht="16" customHeight="1" x14ac:dyDescent="0.15">
      <c r="A38" s="12"/>
      <c r="B38" s="16">
        <v>35</v>
      </c>
      <c r="C38" s="17">
        <v>13.8162</v>
      </c>
      <c r="D38" s="17">
        <v>15.9109</v>
      </c>
      <c r="E38" s="17">
        <v>15.860900000000001</v>
      </c>
      <c r="F38" s="30">
        <f t="shared" si="2"/>
        <v>2.3869766553682599</v>
      </c>
      <c r="G38" s="31">
        <f t="shared" si="3"/>
        <v>97.613023344631742</v>
      </c>
    </row>
    <row r="39" spans="1:7" ht="16" customHeight="1" x14ac:dyDescent="0.15">
      <c r="A39" s="12"/>
      <c r="B39" s="16">
        <v>36</v>
      </c>
      <c r="C39" s="17">
        <v>13.9482</v>
      </c>
      <c r="D39" s="17">
        <v>16.0854</v>
      </c>
      <c r="E39" s="17">
        <v>16.015899999999998</v>
      </c>
      <c r="F39" s="30">
        <f t="shared" si="2"/>
        <v>3.2519183979038671</v>
      </c>
      <c r="G39" s="31">
        <f t="shared" si="3"/>
        <v>96.748081602096136</v>
      </c>
    </row>
    <row r="40" spans="1:7" ht="16" customHeight="1" x14ac:dyDescent="0.15">
      <c r="A40" s="12"/>
      <c r="B40" s="16">
        <v>37</v>
      </c>
      <c r="C40" s="17">
        <v>15.0877</v>
      </c>
      <c r="D40" s="17">
        <v>16.686599999999999</v>
      </c>
      <c r="E40" s="17">
        <v>16.646899999999999</v>
      </c>
      <c r="F40" s="30">
        <f t="shared" si="2"/>
        <v>2.4829570329601527</v>
      </c>
      <c r="G40" s="31">
        <f t="shared" si="3"/>
        <v>97.517042967039842</v>
      </c>
    </row>
    <row r="41" spans="1:7" ht="16" customHeight="1" x14ac:dyDescent="0.15">
      <c r="A41" s="12"/>
      <c r="B41" s="16">
        <v>38</v>
      </c>
      <c r="C41" s="17">
        <v>15.779400000000001</v>
      </c>
      <c r="D41" s="17">
        <v>18.034199999999998</v>
      </c>
      <c r="E41" s="17">
        <v>17.997699999999998</v>
      </c>
      <c r="F41" s="30">
        <f t="shared" si="2"/>
        <v>1.6187688486783856</v>
      </c>
      <c r="G41" s="31">
        <f t="shared" si="3"/>
        <v>98.381231151321614</v>
      </c>
    </row>
    <row r="42" spans="1:7" ht="16" customHeight="1" x14ac:dyDescent="0.15">
      <c r="A42" s="12"/>
      <c r="B42" s="16">
        <v>39</v>
      </c>
      <c r="C42" s="17">
        <v>15.2903</v>
      </c>
      <c r="D42" s="17">
        <v>17.2761</v>
      </c>
      <c r="E42" s="17">
        <v>17.238</v>
      </c>
      <c r="F42" s="30">
        <f t="shared" si="2"/>
        <v>1.9186222177459984</v>
      </c>
      <c r="G42" s="31">
        <f t="shared" si="3"/>
        <v>98.081377782253995</v>
      </c>
    </row>
    <row r="43" spans="1:7" ht="16" customHeight="1" x14ac:dyDescent="0.15">
      <c r="A43" s="12"/>
      <c r="B43" s="16">
        <v>40</v>
      </c>
      <c r="C43" s="17">
        <v>14.555300000000001</v>
      </c>
      <c r="D43" s="17">
        <v>16.042100000000001</v>
      </c>
      <c r="E43" s="17">
        <v>15.997</v>
      </c>
      <c r="F43" s="30">
        <f t="shared" si="2"/>
        <v>3.0333602367501653</v>
      </c>
      <c r="G43" s="31">
        <f t="shared" si="3"/>
        <v>96.96663976324983</v>
      </c>
    </row>
    <row r="44" spans="1:7" ht="16" customHeight="1" x14ac:dyDescent="0.15">
      <c r="A44" s="12"/>
      <c r="B44" s="16">
        <v>41</v>
      </c>
      <c r="C44" s="17">
        <v>15.433400000000001</v>
      </c>
      <c r="D44" s="17">
        <v>17.1067</v>
      </c>
      <c r="E44" s="17">
        <v>17.065799999999999</v>
      </c>
      <c r="F44" s="30">
        <f t="shared" si="2"/>
        <v>2.44427179824303</v>
      </c>
      <c r="G44" s="31">
        <f t="shared" si="3"/>
        <v>97.555728201756963</v>
      </c>
    </row>
    <row r="45" spans="1:7" ht="16" customHeight="1" x14ac:dyDescent="0.15">
      <c r="A45" s="12"/>
      <c r="B45" s="16">
        <v>42</v>
      </c>
      <c r="C45" s="17">
        <v>14.280200000000001</v>
      </c>
      <c r="D45" s="17">
        <v>16.3429</v>
      </c>
      <c r="E45" s="33">
        <v>16.281500000000001</v>
      </c>
      <c r="F45" s="30">
        <f t="shared" si="2"/>
        <v>2.9766810491103421</v>
      </c>
      <c r="G45" s="31">
        <f t="shared" si="3"/>
        <v>97.02331895088966</v>
      </c>
    </row>
    <row r="46" spans="1:7" ht="16" customHeight="1" x14ac:dyDescent="0.15">
      <c r="A46" s="12"/>
      <c r="B46" s="16">
        <v>43</v>
      </c>
      <c r="C46" s="17">
        <v>14.090199999999999</v>
      </c>
      <c r="D46" s="17">
        <v>15.955500000000001</v>
      </c>
      <c r="E46" s="17">
        <v>15.896599999999999</v>
      </c>
      <c r="F46" s="30">
        <f t="shared" si="2"/>
        <v>3.1576690076663936</v>
      </c>
      <c r="G46" s="31">
        <f t="shared" si="3"/>
        <v>96.842330992333601</v>
      </c>
    </row>
    <row r="47" spans="1:7" ht="16" customHeight="1" x14ac:dyDescent="0.15">
      <c r="A47" s="12"/>
      <c r="B47" s="16">
        <v>44</v>
      </c>
      <c r="C47" s="17">
        <v>14.151899999999999</v>
      </c>
      <c r="D47" s="17">
        <v>15.472099999999999</v>
      </c>
      <c r="E47" s="17">
        <v>15.430199999999999</v>
      </c>
      <c r="F47" s="30">
        <f t="shared" si="2"/>
        <v>3.1737615512801129</v>
      </c>
      <c r="G47" s="31">
        <f t="shared" si="3"/>
        <v>96.826238448719891</v>
      </c>
    </row>
    <row r="48" spans="1:7" ht="16" customHeight="1" x14ac:dyDescent="0.15">
      <c r="A48" s="12"/>
      <c r="B48" s="16">
        <v>45</v>
      </c>
      <c r="C48" s="17">
        <v>13.943300000000001</v>
      </c>
      <c r="D48" s="17">
        <v>15.776199999999999</v>
      </c>
      <c r="E48" s="17">
        <v>15.716200000000001</v>
      </c>
      <c r="F48" s="30">
        <f t="shared" si="2"/>
        <v>3.2735010093294106</v>
      </c>
      <c r="G48" s="31">
        <f t="shared" si="3"/>
        <v>96.726498990670592</v>
      </c>
    </row>
    <row r="49" spans="1:7" ht="16" customHeight="1" x14ac:dyDescent="0.15">
      <c r="A49" s="12"/>
      <c r="B49" s="16">
        <v>46</v>
      </c>
      <c r="C49" s="17">
        <v>14.4993</v>
      </c>
      <c r="D49" s="17">
        <v>16.136099999999999</v>
      </c>
      <c r="E49" s="17">
        <v>16.089600000000001</v>
      </c>
      <c r="F49" s="30">
        <f t="shared" si="2"/>
        <v>2.8409090909089829</v>
      </c>
      <c r="G49" s="31">
        <f t="shared" si="3"/>
        <v>97.15909090909102</v>
      </c>
    </row>
    <row r="50" spans="1:7" ht="16" customHeight="1" x14ac:dyDescent="0.15">
      <c r="A50" s="12"/>
      <c r="B50" s="16">
        <v>47</v>
      </c>
      <c r="C50" s="17">
        <v>15.5322</v>
      </c>
      <c r="D50" s="17">
        <v>17.209700000000002</v>
      </c>
      <c r="E50" s="17">
        <v>17.164300000000001</v>
      </c>
      <c r="F50" s="30">
        <f t="shared" si="2"/>
        <v>2.7064083457526511</v>
      </c>
      <c r="G50" s="31">
        <f t="shared" si="3"/>
        <v>97.293591654247351</v>
      </c>
    </row>
    <row r="51" spans="1:7" ht="16" customHeight="1" x14ac:dyDescent="0.15">
      <c r="A51" s="12"/>
      <c r="B51" s="16">
        <v>48</v>
      </c>
      <c r="C51" s="17">
        <v>14.555099999999999</v>
      </c>
      <c r="D51" s="17">
        <v>16.557600000000001</v>
      </c>
      <c r="E51" s="17">
        <v>16.4832</v>
      </c>
      <c r="F51" s="30">
        <f t="shared" si="2"/>
        <v>3.7153558052434774</v>
      </c>
      <c r="G51" s="31">
        <f t="shared" si="3"/>
        <v>96.284644194756524</v>
      </c>
    </row>
    <row r="52" spans="1:7" ht="16" customHeight="1" x14ac:dyDescent="0.15">
      <c r="A52" s="12"/>
      <c r="B52" s="16">
        <v>49</v>
      </c>
      <c r="C52" s="17">
        <v>13.981400000000001</v>
      </c>
      <c r="D52" s="17">
        <v>15.649800000000001</v>
      </c>
      <c r="E52" s="17">
        <v>15.587899999999999</v>
      </c>
      <c r="F52" s="30">
        <f t="shared" si="2"/>
        <v>3.7101414528890793</v>
      </c>
      <c r="G52" s="31">
        <f t="shared" si="3"/>
        <v>96.289858547110924</v>
      </c>
    </row>
    <row r="53" spans="1:7" ht="16" customHeight="1" x14ac:dyDescent="0.15">
      <c r="A53" s="12"/>
      <c r="B53" s="16">
        <v>50</v>
      </c>
      <c r="C53" s="17">
        <v>13.842700000000001</v>
      </c>
      <c r="D53" s="17">
        <v>15.5776</v>
      </c>
      <c r="E53" s="17">
        <v>15.5387</v>
      </c>
      <c r="F53" s="30">
        <f t="shared" si="2"/>
        <v>2.2422041616231447</v>
      </c>
      <c r="G53" s="31">
        <f t="shared" si="3"/>
        <v>97.75779583837685</v>
      </c>
    </row>
    <row r="54" spans="1:7" ht="16" customHeight="1" x14ac:dyDescent="0.15">
      <c r="A54" s="12"/>
      <c r="B54" s="16">
        <v>51</v>
      </c>
      <c r="C54" s="17">
        <v>14.632400000000001</v>
      </c>
      <c r="D54" s="17">
        <v>16.924199999999999</v>
      </c>
      <c r="E54" s="17">
        <v>16.8658</v>
      </c>
      <c r="F54" s="30">
        <f t="shared" si="2"/>
        <v>2.5482153765598627</v>
      </c>
      <c r="G54" s="31">
        <f t="shared" si="3"/>
        <v>97.451784623440133</v>
      </c>
    </row>
    <row r="55" spans="1:7" ht="16" customHeight="1" x14ac:dyDescent="0.15">
      <c r="A55" s="12"/>
      <c r="B55" s="16">
        <v>52</v>
      </c>
      <c r="C55" s="17">
        <v>13.575200000000001</v>
      </c>
      <c r="D55" s="17">
        <v>15.780099999999999</v>
      </c>
      <c r="E55" s="17">
        <v>15.7155</v>
      </c>
      <c r="F55" s="30">
        <f t="shared" si="2"/>
        <v>2.9298380878950838</v>
      </c>
      <c r="G55" s="31">
        <f t="shared" si="3"/>
        <v>97.070161912104922</v>
      </c>
    </row>
    <row r="56" spans="1:7" ht="16" customHeight="1" x14ac:dyDescent="0.15">
      <c r="A56" s="12"/>
      <c r="B56" s="16">
        <v>53</v>
      </c>
      <c r="C56" s="17">
        <v>15.757099999999999</v>
      </c>
      <c r="D56" s="17">
        <v>17.475899999999999</v>
      </c>
      <c r="E56" s="17">
        <v>17.432200000000002</v>
      </c>
      <c r="F56" s="30">
        <f t="shared" si="2"/>
        <v>2.5424714917382842</v>
      </c>
      <c r="G56" s="31">
        <f t="shared" si="3"/>
        <v>97.457528508261717</v>
      </c>
    </row>
    <row r="57" spans="1:7" ht="16" customHeight="1" x14ac:dyDescent="0.15">
      <c r="A57" s="12"/>
      <c r="B57" s="16">
        <v>54</v>
      </c>
      <c r="C57" s="17">
        <v>15.4742</v>
      </c>
      <c r="D57" s="17">
        <v>17.298100000000002</v>
      </c>
      <c r="E57" s="17">
        <v>17.238900000000001</v>
      </c>
      <c r="F57" s="30">
        <f t="shared" si="2"/>
        <v>3.2457919842096894</v>
      </c>
      <c r="G57" s="31">
        <f t="shared" si="3"/>
        <v>96.754208015790311</v>
      </c>
    </row>
    <row r="58" spans="1:7" ht="16" customHeight="1" x14ac:dyDescent="0.15">
      <c r="A58" s="12"/>
      <c r="B58" s="16">
        <v>55</v>
      </c>
      <c r="C58" s="17">
        <v>14.2216</v>
      </c>
      <c r="D58" s="17">
        <v>15.6751</v>
      </c>
      <c r="E58" s="17">
        <v>15.634499999999999</v>
      </c>
      <c r="F58" s="30">
        <f t="shared" si="2"/>
        <v>2.7932576539388578</v>
      </c>
      <c r="G58" s="31">
        <f t="shared" si="3"/>
        <v>97.206742346061148</v>
      </c>
    </row>
    <row r="59" spans="1:7" ht="16" customHeight="1" x14ac:dyDescent="0.15">
      <c r="A59" s="12"/>
      <c r="B59" s="16">
        <v>56</v>
      </c>
      <c r="C59" s="17">
        <v>13.8162</v>
      </c>
      <c r="D59" s="17">
        <v>16.300899999999999</v>
      </c>
      <c r="E59" s="17">
        <v>16.216899999999999</v>
      </c>
      <c r="F59" s="30">
        <f t="shared" si="2"/>
        <v>3.3806898217088452</v>
      </c>
      <c r="G59" s="31">
        <f t="shared" si="3"/>
        <v>96.619310178291158</v>
      </c>
    </row>
    <row r="60" spans="1:7" ht="16" customHeight="1" x14ac:dyDescent="0.15">
      <c r="A60" s="12"/>
      <c r="B60" s="16">
        <v>57</v>
      </c>
      <c r="C60" s="17">
        <v>13.9482</v>
      </c>
      <c r="D60" s="17">
        <v>15.0854</v>
      </c>
      <c r="E60" s="17">
        <v>15.047700000000001</v>
      </c>
      <c r="F60" s="30">
        <f t="shared" si="2"/>
        <v>3.3151600422088618</v>
      </c>
      <c r="G60" s="31">
        <f t="shared" si="3"/>
        <v>96.684839957791141</v>
      </c>
    </row>
    <row r="61" spans="1:7" ht="16" customHeight="1" x14ac:dyDescent="0.15">
      <c r="A61" s="12"/>
      <c r="B61" s="16">
        <v>58</v>
      </c>
      <c r="C61" s="17">
        <v>15.0877</v>
      </c>
      <c r="D61" s="17">
        <v>16.6906</v>
      </c>
      <c r="E61" s="17">
        <v>16.647099999999998</v>
      </c>
      <c r="F61" s="30">
        <f t="shared" si="2"/>
        <v>2.7138311809845685</v>
      </c>
      <c r="G61" s="31">
        <f t="shared" si="3"/>
        <v>97.28616881901543</v>
      </c>
    </row>
    <row r="62" spans="1:7" ht="16" customHeight="1" x14ac:dyDescent="0.15">
      <c r="A62" s="12"/>
      <c r="B62" s="16">
        <v>59</v>
      </c>
      <c r="C62" s="17">
        <v>15.779400000000001</v>
      </c>
      <c r="D62" s="17">
        <v>17.034199999999998</v>
      </c>
      <c r="E62" s="17">
        <v>16.997699999999998</v>
      </c>
      <c r="F62" s="30">
        <f t="shared" si="2"/>
        <v>2.9088300924450321</v>
      </c>
      <c r="G62" s="31">
        <f t="shared" si="3"/>
        <v>97.091169907554971</v>
      </c>
    </row>
    <row r="63" spans="1:7" ht="16" customHeight="1" x14ac:dyDescent="0.15">
      <c r="A63" s="12"/>
      <c r="B63" s="16">
        <v>60</v>
      </c>
      <c r="C63" s="17">
        <v>15.2903</v>
      </c>
      <c r="D63" s="17">
        <v>17.306100000000001</v>
      </c>
      <c r="E63" s="17">
        <v>17.238099999999999</v>
      </c>
      <c r="F63" s="30">
        <f t="shared" si="2"/>
        <v>3.3733505308066958</v>
      </c>
      <c r="G63" s="31">
        <f t="shared" si="3"/>
        <v>96.62664946919331</v>
      </c>
    </row>
    <row r="64" spans="1:7" ht="16" customHeight="1" x14ac:dyDescent="0.15">
      <c r="A64" s="12"/>
      <c r="B64" s="16">
        <v>61</v>
      </c>
      <c r="C64" s="17">
        <v>14.6553</v>
      </c>
      <c r="D64" s="17">
        <v>16.080100000000002</v>
      </c>
      <c r="E64" s="17">
        <v>16.037199999999999</v>
      </c>
      <c r="F64" s="30">
        <f t="shared" si="2"/>
        <v>3.0109489051097005</v>
      </c>
      <c r="G64" s="31">
        <f t="shared" si="3"/>
        <v>96.9890510948903</v>
      </c>
    </row>
    <row r="65" spans="1:7" ht="16" customHeight="1" x14ac:dyDescent="0.15">
      <c r="A65" s="12"/>
      <c r="B65" s="16">
        <v>62</v>
      </c>
      <c r="C65" s="17">
        <v>15.433400000000001</v>
      </c>
      <c r="D65" s="17">
        <v>17.4267</v>
      </c>
      <c r="E65" s="17">
        <v>17.361799999999999</v>
      </c>
      <c r="F65" s="30">
        <f t="shared" si="2"/>
        <v>3.2559072894196324</v>
      </c>
      <c r="G65" s="31">
        <f t="shared" si="3"/>
        <v>96.744092710580361</v>
      </c>
    </row>
    <row r="66" spans="1:7" ht="16" customHeight="1" x14ac:dyDescent="0.15">
      <c r="A66" s="12"/>
      <c r="B66" s="16">
        <v>63</v>
      </c>
      <c r="C66" s="17">
        <v>14.280200000000001</v>
      </c>
      <c r="D66" s="17">
        <v>16.843299999999999</v>
      </c>
      <c r="E66" s="33">
        <v>16.7789</v>
      </c>
      <c r="F66" s="30">
        <f t="shared" si="2"/>
        <v>2.5125824197260802</v>
      </c>
      <c r="G66" s="31">
        <f t="shared" si="3"/>
        <v>97.487417580273913</v>
      </c>
    </row>
    <row r="67" spans="1:7" ht="16" customHeight="1" x14ac:dyDescent="0.15">
      <c r="A67" s="12"/>
      <c r="B67" s="16">
        <v>64</v>
      </c>
      <c r="C67" s="17">
        <v>14.090199999999999</v>
      </c>
      <c r="D67" s="17">
        <v>16.370899999999999</v>
      </c>
      <c r="E67" s="17">
        <v>16.3126</v>
      </c>
      <c r="F67" s="30">
        <f t="shared" si="2"/>
        <v>2.5562327355636052</v>
      </c>
      <c r="G67" s="31">
        <f t="shared" si="3"/>
        <v>97.443767264436389</v>
      </c>
    </row>
    <row r="68" spans="1:7" ht="16" customHeight="1" x14ac:dyDescent="0.15">
      <c r="A68" s="12"/>
      <c r="B68" s="16">
        <v>65</v>
      </c>
      <c r="C68" s="17">
        <v>14.151899999999999</v>
      </c>
      <c r="D68" s="17">
        <v>16.339400000000001</v>
      </c>
      <c r="E68" s="17">
        <v>16.2819</v>
      </c>
      <c r="F68" s="30">
        <f t="shared" ref="F68:F99" si="4">(D68-E68)/(D68-C68)*100</f>
        <v>2.6285714285714716</v>
      </c>
      <c r="G68" s="31">
        <f t="shared" ref="G68:G99" si="5">100-F68</f>
        <v>97.371428571428524</v>
      </c>
    </row>
    <row r="69" spans="1:7" ht="16" customHeight="1" x14ac:dyDescent="0.15">
      <c r="A69" s="12"/>
      <c r="B69" s="16">
        <v>66</v>
      </c>
      <c r="C69" s="17">
        <v>13.943300000000001</v>
      </c>
      <c r="D69" s="17">
        <v>15.837</v>
      </c>
      <c r="E69" s="17">
        <v>15.778499999999999</v>
      </c>
      <c r="F69" s="30">
        <f t="shared" si="4"/>
        <v>3.0891904736758975</v>
      </c>
      <c r="G69" s="31">
        <f t="shared" si="5"/>
        <v>96.910809526324101</v>
      </c>
    </row>
    <row r="70" spans="1:7" ht="16" customHeight="1" x14ac:dyDescent="0.15">
      <c r="A70" s="12"/>
      <c r="B70" s="16">
        <v>67</v>
      </c>
      <c r="C70" s="17">
        <v>14.4993</v>
      </c>
      <c r="D70" s="17">
        <v>16.990300000000001</v>
      </c>
      <c r="E70" s="17">
        <v>16.920400000000001</v>
      </c>
      <c r="F70" s="30">
        <f t="shared" si="4"/>
        <v>2.8061019670815126</v>
      </c>
      <c r="G70" s="31">
        <f t="shared" si="5"/>
        <v>97.193898032918483</v>
      </c>
    </row>
    <row r="71" spans="1:7" ht="16" customHeight="1" x14ac:dyDescent="0.15">
      <c r="A71" s="12"/>
      <c r="B71" s="16">
        <v>68</v>
      </c>
      <c r="C71" s="17">
        <v>15.5322</v>
      </c>
      <c r="D71" s="17">
        <v>17.230799999999999</v>
      </c>
      <c r="E71" s="17">
        <v>17.179099999999998</v>
      </c>
      <c r="F71" s="30">
        <f t="shared" si="4"/>
        <v>3.0436830330860905</v>
      </c>
      <c r="G71" s="31">
        <f t="shared" si="5"/>
        <v>96.956316966913903</v>
      </c>
    </row>
    <row r="72" spans="1:7" ht="16" customHeight="1" x14ac:dyDescent="0.15">
      <c r="A72" s="12"/>
      <c r="B72" s="16">
        <v>69</v>
      </c>
      <c r="C72" s="17">
        <v>14.555099999999999</v>
      </c>
      <c r="D72" s="17">
        <v>16.983899999999998</v>
      </c>
      <c r="E72" s="17">
        <v>16.913499999999999</v>
      </c>
      <c r="F72" s="30">
        <f t="shared" si="4"/>
        <v>2.8985507246376558</v>
      </c>
      <c r="G72" s="31">
        <f t="shared" si="5"/>
        <v>97.101449275362341</v>
      </c>
    </row>
    <row r="73" spans="1:7" ht="16" customHeight="1" x14ac:dyDescent="0.15">
      <c r="A73" s="12"/>
      <c r="B73" s="16">
        <v>70</v>
      </c>
      <c r="C73" s="17">
        <v>13.981400000000001</v>
      </c>
      <c r="D73" s="17">
        <v>16.0047</v>
      </c>
      <c r="E73" s="17">
        <v>15.9474</v>
      </c>
      <c r="F73" s="30">
        <f t="shared" si="4"/>
        <v>2.8320071170859347</v>
      </c>
      <c r="G73" s="31">
        <f t="shared" si="5"/>
        <v>97.167992882914064</v>
      </c>
    </row>
    <row r="74" spans="1:7" ht="16" customHeight="1" x14ac:dyDescent="0.15">
      <c r="A74" s="12"/>
      <c r="B74" s="16">
        <v>71</v>
      </c>
      <c r="C74" s="17">
        <v>13.842700000000001</v>
      </c>
      <c r="D74" s="17">
        <v>16.203099999999999</v>
      </c>
      <c r="E74" s="17">
        <v>16.1355</v>
      </c>
      <c r="F74" s="30">
        <f t="shared" si="4"/>
        <v>2.8639213692593972</v>
      </c>
      <c r="G74" s="31">
        <f t="shared" si="5"/>
        <v>97.136078630740599</v>
      </c>
    </row>
    <row r="75" spans="1:7" ht="16" customHeight="1" x14ac:dyDescent="0.15">
      <c r="A75" s="12"/>
      <c r="B75" s="16">
        <v>72</v>
      </c>
      <c r="C75" s="17">
        <v>14.632400000000001</v>
      </c>
      <c r="D75" s="17">
        <v>16.983499999999999</v>
      </c>
      <c r="E75" s="17">
        <v>16.931699999999999</v>
      </c>
      <c r="F75" s="30">
        <f t="shared" si="4"/>
        <v>2.2032240227978432</v>
      </c>
      <c r="G75" s="31">
        <f t="shared" si="5"/>
        <v>97.796775977202159</v>
      </c>
    </row>
    <row r="76" spans="1:7" ht="16" customHeight="1" x14ac:dyDescent="0.15">
      <c r="A76" s="12"/>
      <c r="B76" s="16">
        <v>73</v>
      </c>
      <c r="C76" s="17">
        <v>13.575200000000001</v>
      </c>
      <c r="D76" s="17">
        <v>16.004200000000001</v>
      </c>
      <c r="E76" s="17">
        <v>15.9404</v>
      </c>
      <c r="F76" s="30">
        <f t="shared" si="4"/>
        <v>2.6265953067106018</v>
      </c>
      <c r="G76" s="31">
        <f t="shared" si="5"/>
        <v>97.373404693289402</v>
      </c>
    </row>
    <row r="77" spans="1:7" ht="16" customHeight="1" x14ac:dyDescent="0.15">
      <c r="A77" s="12"/>
      <c r="B77" s="16">
        <v>74</v>
      </c>
      <c r="C77" s="17">
        <v>15.757099999999999</v>
      </c>
      <c r="D77" s="17">
        <v>18.320599999999999</v>
      </c>
      <c r="E77" s="17">
        <v>18.242599999999999</v>
      </c>
      <c r="F77" s="30">
        <f t="shared" si="4"/>
        <v>3.0427150380339154</v>
      </c>
      <c r="G77" s="31">
        <f t="shared" si="5"/>
        <v>96.957284961966081</v>
      </c>
    </row>
    <row r="78" spans="1:7" ht="16" customHeight="1" x14ac:dyDescent="0.15">
      <c r="A78" s="12"/>
      <c r="B78" s="16">
        <v>75</v>
      </c>
      <c r="C78" s="17">
        <v>15.4742</v>
      </c>
      <c r="D78" s="17">
        <v>17.337900000000001</v>
      </c>
      <c r="E78" s="17">
        <v>17.2819</v>
      </c>
      <c r="F78" s="30">
        <f t="shared" si="4"/>
        <v>3.0047754466921122</v>
      </c>
      <c r="G78" s="31">
        <f t="shared" si="5"/>
        <v>96.995224553307892</v>
      </c>
    </row>
    <row r="79" spans="1:7" ht="16" customHeight="1" x14ac:dyDescent="0.15">
      <c r="A79" s="12"/>
      <c r="B79" s="16">
        <v>76</v>
      </c>
      <c r="C79" s="17">
        <v>14.2216</v>
      </c>
      <c r="D79" s="17">
        <v>16.838699999999999</v>
      </c>
      <c r="E79" s="17">
        <v>16.770499999999998</v>
      </c>
      <c r="F79" s="30">
        <f t="shared" si="4"/>
        <v>2.6059378701616658</v>
      </c>
      <c r="G79" s="31">
        <f t="shared" si="5"/>
        <v>97.394062129838332</v>
      </c>
    </row>
    <row r="80" spans="1:7" ht="16" customHeight="1" x14ac:dyDescent="0.15">
      <c r="A80" s="12"/>
      <c r="B80" s="16">
        <v>77</v>
      </c>
      <c r="C80" s="17">
        <v>13.8162</v>
      </c>
      <c r="D80" s="17">
        <v>16.2394</v>
      </c>
      <c r="E80" s="17">
        <v>16.170400000000001</v>
      </c>
      <c r="F80" s="30">
        <f t="shared" si="4"/>
        <v>2.8474744139979808</v>
      </c>
      <c r="G80" s="31">
        <f t="shared" si="5"/>
        <v>97.152525586002014</v>
      </c>
    </row>
    <row r="81" spans="1:7" ht="16" customHeight="1" x14ac:dyDescent="0.15">
      <c r="A81" s="12"/>
      <c r="B81" s="16">
        <v>78</v>
      </c>
      <c r="C81" s="17">
        <v>13.9482</v>
      </c>
      <c r="D81" s="17">
        <v>16.3659</v>
      </c>
      <c r="E81" s="17">
        <v>16.300799999999999</v>
      </c>
      <c r="F81" s="30">
        <f t="shared" si="4"/>
        <v>2.69264176696865</v>
      </c>
      <c r="G81" s="31">
        <f t="shared" si="5"/>
        <v>97.307358233031351</v>
      </c>
    </row>
    <row r="82" spans="1:7" ht="16" customHeight="1" x14ac:dyDescent="0.15">
      <c r="A82" s="12"/>
      <c r="B82" s="16">
        <v>79</v>
      </c>
      <c r="C82" s="17">
        <v>15.0877</v>
      </c>
      <c r="D82" s="17">
        <v>17.3398</v>
      </c>
      <c r="E82" s="17">
        <v>17.270399999999999</v>
      </c>
      <c r="F82" s="30">
        <f t="shared" si="4"/>
        <v>3.0815683140181016</v>
      </c>
      <c r="G82" s="31">
        <f t="shared" si="5"/>
        <v>96.918431685981901</v>
      </c>
    </row>
    <row r="83" spans="1:7" ht="16" customHeight="1" x14ac:dyDescent="0.15">
      <c r="A83" s="12"/>
      <c r="B83" s="16">
        <v>80</v>
      </c>
      <c r="C83" s="17">
        <v>15.779400000000001</v>
      </c>
      <c r="D83" s="17">
        <v>18.015799999999999</v>
      </c>
      <c r="E83" s="17">
        <v>17.950099999999999</v>
      </c>
      <c r="F83" s="30">
        <f t="shared" si="4"/>
        <v>2.9377571096404806</v>
      </c>
      <c r="G83" s="31">
        <f t="shared" si="5"/>
        <v>97.062242890359514</v>
      </c>
    </row>
    <row r="84" spans="1:7" ht="16" customHeight="1" x14ac:dyDescent="0.15">
      <c r="A84" s="12"/>
      <c r="B84" s="16">
        <v>81</v>
      </c>
      <c r="C84" s="17">
        <v>15.2903</v>
      </c>
      <c r="D84" s="17">
        <v>17.839200000000002</v>
      </c>
      <c r="E84" s="17">
        <v>17.769200000000001</v>
      </c>
      <c r="F84" s="30">
        <f t="shared" si="4"/>
        <v>2.7462827101887184</v>
      </c>
      <c r="G84" s="31">
        <f t="shared" si="5"/>
        <v>97.253717289811277</v>
      </c>
    </row>
    <row r="85" spans="1:7" ht="16" customHeight="1" x14ac:dyDescent="0.15">
      <c r="A85" s="12"/>
      <c r="B85" s="16">
        <v>82</v>
      </c>
      <c r="C85" s="17">
        <v>14.555300000000001</v>
      </c>
      <c r="D85" s="17">
        <v>17.0382</v>
      </c>
      <c r="E85" s="17">
        <v>16.970700000000001</v>
      </c>
      <c r="F85" s="30">
        <f t="shared" si="4"/>
        <v>2.7185951911071338</v>
      </c>
      <c r="G85" s="31">
        <f t="shared" si="5"/>
        <v>97.281404808892873</v>
      </c>
    </row>
    <row r="86" spans="1:7" ht="16" customHeight="1" x14ac:dyDescent="0.15">
      <c r="A86" s="12"/>
      <c r="B86" s="16">
        <v>83</v>
      </c>
      <c r="C86" s="17">
        <v>15.433400000000001</v>
      </c>
      <c r="D86" s="17">
        <v>17.290400000000002</v>
      </c>
      <c r="E86" s="17">
        <v>17.237500000000001</v>
      </c>
      <c r="F86" s="30">
        <f t="shared" si="4"/>
        <v>2.8486806677437282</v>
      </c>
      <c r="G86" s="31">
        <f t="shared" si="5"/>
        <v>97.151319332256278</v>
      </c>
    </row>
    <row r="87" spans="1:7" ht="16" customHeight="1" x14ac:dyDescent="0.15">
      <c r="A87" s="12"/>
      <c r="B87" s="16">
        <v>84</v>
      </c>
      <c r="C87" s="17">
        <v>14.280200000000001</v>
      </c>
      <c r="D87" s="17">
        <v>16.598600000000001</v>
      </c>
      <c r="E87" s="17">
        <v>16.5303</v>
      </c>
      <c r="F87" s="30">
        <f t="shared" si="4"/>
        <v>2.9459972394755294</v>
      </c>
      <c r="G87" s="31">
        <f t="shared" si="5"/>
        <v>97.054002760524469</v>
      </c>
    </row>
    <row r="88" spans="1:7" ht="16" customHeight="1" x14ac:dyDescent="0.15">
      <c r="A88" s="12"/>
      <c r="B88" s="16">
        <v>85</v>
      </c>
      <c r="C88" s="17">
        <v>14.090199999999999</v>
      </c>
      <c r="D88" s="17">
        <v>16.330500000000001</v>
      </c>
      <c r="E88" s="17">
        <v>16.262599999999999</v>
      </c>
      <c r="F88" s="30">
        <f t="shared" si="4"/>
        <v>3.0308440833817607</v>
      </c>
      <c r="G88" s="31">
        <f t="shared" si="5"/>
        <v>96.969155916618234</v>
      </c>
    </row>
    <row r="89" spans="1:7" ht="17" customHeight="1" x14ac:dyDescent="0.15">
      <c r="A89" s="20"/>
      <c r="B89" s="21">
        <v>86</v>
      </c>
      <c r="C89" s="22">
        <v>14.151899999999999</v>
      </c>
      <c r="D89" s="22">
        <v>17.130299999999998</v>
      </c>
      <c r="E89" s="22">
        <v>17.052800000000001</v>
      </c>
      <c r="F89" s="34">
        <f t="shared" si="4"/>
        <v>2.6020682245499951</v>
      </c>
      <c r="G89" s="35">
        <f t="shared" si="5"/>
        <v>97.397931775450004</v>
      </c>
    </row>
  </sheetData>
  <mergeCells count="1">
    <mergeCell ref="B2:G2"/>
  </mergeCells>
  <phoneticPr fontId="4" type="noConversion"/>
  <conditionalFormatting sqref="F1:G1 F3:G89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1"/>
  <sheetViews>
    <sheetView showGridLines="0" workbookViewId="0"/>
  </sheetViews>
  <sheetFormatPr baseColWidth="10" defaultColWidth="8.83203125" defaultRowHeight="13.5" customHeight="1" x14ac:dyDescent="0.15"/>
  <cols>
    <col min="1" max="1" width="1.6640625" style="36" customWidth="1"/>
    <col min="2" max="5" width="10.6640625" style="36" customWidth="1"/>
    <col min="6" max="6" width="15.6640625" style="36" customWidth="1"/>
    <col min="7" max="7" width="12.6640625" style="36" customWidth="1"/>
    <col min="8" max="8" width="15.6640625" style="36" customWidth="1"/>
    <col min="9" max="9" width="12.6640625" style="36" customWidth="1"/>
    <col min="10" max="10" width="1.6640625" style="36" customWidth="1"/>
    <col min="11" max="11" width="8.83203125" style="36" customWidth="1"/>
    <col min="12" max="12" width="10.6640625" style="36" customWidth="1"/>
    <col min="13" max="14" width="12.6640625" style="36" customWidth="1"/>
    <col min="15" max="15" width="8.83203125" style="36" customWidth="1"/>
    <col min="16" max="256" width="8.83203125" customWidth="1"/>
  </cols>
  <sheetData>
    <row r="1" spans="1:15" ht="16" customHeight="1" x14ac:dyDescent="0.15">
      <c r="A1" s="8"/>
      <c r="B1" s="37" t="s">
        <v>10</v>
      </c>
      <c r="C1" s="38"/>
      <c r="D1" s="38"/>
      <c r="E1" s="38"/>
      <c r="F1" s="38"/>
      <c r="G1" s="38"/>
      <c r="H1" s="38"/>
      <c r="I1" s="39"/>
      <c r="J1" s="40"/>
      <c r="K1" s="41"/>
      <c r="L1" s="38"/>
      <c r="M1" s="38"/>
      <c r="N1" s="38"/>
      <c r="O1" s="38"/>
    </row>
    <row r="2" spans="1:15" ht="20" customHeight="1" x14ac:dyDescent="0.15">
      <c r="A2" s="11"/>
      <c r="B2" s="81" t="s">
        <v>11</v>
      </c>
      <c r="C2" s="82"/>
      <c r="D2" s="82"/>
      <c r="E2" s="82"/>
      <c r="F2" s="82"/>
      <c r="G2" s="82"/>
      <c r="H2" s="82"/>
      <c r="I2" s="82"/>
      <c r="J2" s="42"/>
      <c r="K2" s="77" t="s">
        <v>12</v>
      </c>
      <c r="L2" s="78"/>
      <c r="M2" s="78"/>
      <c r="N2" s="78"/>
      <c r="O2" s="79"/>
    </row>
    <row r="3" spans="1:15" ht="17" customHeight="1" x14ac:dyDescent="0.15">
      <c r="A3" s="11"/>
      <c r="B3" s="43" t="s">
        <v>2</v>
      </c>
      <c r="C3" s="44" t="s">
        <v>13</v>
      </c>
      <c r="D3" s="44" t="s">
        <v>14</v>
      </c>
      <c r="E3" s="44" t="s">
        <v>15</v>
      </c>
      <c r="F3" s="44" t="s">
        <v>16</v>
      </c>
      <c r="G3" s="44" t="s">
        <v>17</v>
      </c>
      <c r="H3" s="44" t="s">
        <v>18</v>
      </c>
      <c r="I3" s="45" t="s">
        <v>19</v>
      </c>
      <c r="J3" s="42"/>
      <c r="K3" s="46"/>
      <c r="L3" s="47"/>
      <c r="M3" s="47"/>
      <c r="N3" s="47"/>
      <c r="O3" s="48"/>
    </row>
    <row r="4" spans="1:15" ht="18" customHeight="1" x14ac:dyDescent="0.15">
      <c r="A4" s="11"/>
      <c r="B4" s="80">
        <v>1</v>
      </c>
      <c r="C4" s="49">
        <v>0.20300000000000001</v>
      </c>
      <c r="D4" s="50">
        <v>96.94733877780898</v>
      </c>
      <c r="E4" s="49">
        <v>0.47399999999999998</v>
      </c>
      <c r="F4" s="51">
        <f t="shared" ref="F4:F45" si="0">E4*10*50/(0.0132*D4*10000*C4)*1000</f>
        <v>91.231010398960933</v>
      </c>
      <c r="G4" s="74">
        <f>(F4+F5+F6)/3</f>
        <v>91.010882060518455</v>
      </c>
      <c r="H4" s="51">
        <f t="shared" ref="H4:H45" si="1">E4*10*50/(0.0132*D4*10000*C4)*100</f>
        <v>9.1231010398960937</v>
      </c>
      <c r="I4" s="73">
        <f>(H4+H5+H6)/3</f>
        <v>9.1010882060518448</v>
      </c>
      <c r="J4" s="42"/>
      <c r="K4" s="52"/>
      <c r="L4" s="13" t="s">
        <v>2</v>
      </c>
      <c r="M4" s="14" t="s">
        <v>20</v>
      </c>
      <c r="N4" s="29" t="s">
        <v>19</v>
      </c>
      <c r="O4" s="53"/>
    </row>
    <row r="5" spans="1:15" ht="16" customHeight="1" x14ac:dyDescent="0.15">
      <c r="A5" s="11"/>
      <c r="B5" s="76"/>
      <c r="C5" s="49">
        <v>0.2</v>
      </c>
      <c r="D5" s="50">
        <v>96.94733877780898</v>
      </c>
      <c r="E5" s="49">
        <v>0.47499999999999998</v>
      </c>
      <c r="F5" s="51">
        <f t="shared" si="0"/>
        <v>92.794833098310221</v>
      </c>
      <c r="G5" s="74"/>
      <c r="H5" s="51">
        <f t="shared" si="1"/>
        <v>9.2794833098310221</v>
      </c>
      <c r="I5" s="73"/>
      <c r="J5" s="42"/>
      <c r="K5" s="52"/>
      <c r="L5" s="16">
        <v>1</v>
      </c>
      <c r="M5" s="54">
        <f t="shared" ref="M5:M18" si="2">N5*10</f>
        <v>91.010882060518441</v>
      </c>
      <c r="N5" s="55">
        <f>I4</f>
        <v>9.1010882060518448</v>
      </c>
      <c r="O5" s="53"/>
    </row>
    <row r="6" spans="1:15" ht="16" customHeight="1" x14ac:dyDescent="0.15">
      <c r="A6" s="11"/>
      <c r="B6" s="76"/>
      <c r="C6" s="49">
        <v>0.20499999999999999</v>
      </c>
      <c r="D6" s="50">
        <v>96.94733877780898</v>
      </c>
      <c r="E6" s="49">
        <v>0.46700000000000003</v>
      </c>
      <c r="F6" s="51">
        <f t="shared" si="0"/>
        <v>89.006802684284196</v>
      </c>
      <c r="G6" s="74"/>
      <c r="H6" s="51">
        <f t="shared" si="1"/>
        <v>8.9006802684284203</v>
      </c>
      <c r="I6" s="73"/>
      <c r="J6" s="42"/>
      <c r="K6" s="52"/>
      <c r="L6" s="16">
        <v>2</v>
      </c>
      <c r="M6" s="54">
        <f t="shared" si="2"/>
        <v>84.250196215171925</v>
      </c>
      <c r="N6" s="55">
        <f>I7</f>
        <v>8.4250196215171922</v>
      </c>
      <c r="O6" s="53"/>
    </row>
    <row r="7" spans="1:15" ht="16" customHeight="1" x14ac:dyDescent="0.15">
      <c r="A7" s="11"/>
      <c r="B7" s="80">
        <v>2</v>
      </c>
      <c r="C7" s="49">
        <v>0.20399999999999999</v>
      </c>
      <c r="D7" s="50">
        <v>97.865438945275727</v>
      </c>
      <c r="E7" s="49">
        <v>0.44900000000000001</v>
      </c>
      <c r="F7" s="51">
        <f t="shared" si="0"/>
        <v>85.188878012901114</v>
      </c>
      <c r="G7" s="74">
        <f>(F7+F8+F9)/3</f>
        <v>84.250196215171911</v>
      </c>
      <c r="H7" s="51">
        <f t="shared" si="1"/>
        <v>8.5188878012901128</v>
      </c>
      <c r="I7" s="73">
        <f>(H7+H8+H9)/3</f>
        <v>8.4250196215171922</v>
      </c>
      <c r="J7" s="42"/>
      <c r="K7" s="52"/>
      <c r="L7" s="16">
        <v>3</v>
      </c>
      <c r="M7" s="54">
        <f t="shared" si="2"/>
        <v>94.08132244938399</v>
      </c>
      <c r="N7" s="55">
        <f>I10</f>
        <v>9.4081322449383986</v>
      </c>
      <c r="O7" s="53"/>
    </row>
    <row r="8" spans="1:15" ht="16" customHeight="1" x14ac:dyDescent="0.15">
      <c r="A8" s="11"/>
      <c r="B8" s="76"/>
      <c r="C8" s="49">
        <v>0.20300000000000001</v>
      </c>
      <c r="D8" s="50">
        <v>97.865438945275727</v>
      </c>
      <c r="E8" s="49">
        <v>0.438</v>
      </c>
      <c r="F8" s="51">
        <f t="shared" si="0"/>
        <v>83.511214063093036</v>
      </c>
      <c r="G8" s="74"/>
      <c r="H8" s="51">
        <f t="shared" si="1"/>
        <v>8.3511214063093036</v>
      </c>
      <c r="I8" s="73"/>
      <c r="J8" s="42"/>
      <c r="K8" s="52"/>
      <c r="L8" s="16">
        <v>4</v>
      </c>
      <c r="M8" s="54">
        <f t="shared" si="2"/>
        <v>93.97816118228468</v>
      </c>
      <c r="N8" s="55">
        <f>I13</f>
        <v>9.3978161182284676</v>
      </c>
      <c r="O8" s="53"/>
    </row>
    <row r="9" spans="1:15" ht="16" customHeight="1" x14ac:dyDescent="0.15">
      <c r="A9" s="11"/>
      <c r="B9" s="76"/>
      <c r="C9" s="49">
        <v>0.20399999999999999</v>
      </c>
      <c r="D9" s="50">
        <v>97.865438945275727</v>
      </c>
      <c r="E9" s="49">
        <v>0.443</v>
      </c>
      <c r="F9" s="51">
        <f t="shared" si="0"/>
        <v>84.050496569521599</v>
      </c>
      <c r="G9" s="74"/>
      <c r="H9" s="51">
        <f t="shared" si="1"/>
        <v>8.4050496569521602</v>
      </c>
      <c r="I9" s="73"/>
      <c r="J9" s="42"/>
      <c r="K9" s="52"/>
      <c r="L9" s="16">
        <v>5</v>
      </c>
      <c r="M9" s="54">
        <f t="shared" si="2"/>
        <v>85.748445938676312</v>
      </c>
      <c r="N9" s="55">
        <f>I16</f>
        <v>8.5748445938676312</v>
      </c>
      <c r="O9" s="53"/>
    </row>
    <row r="10" spans="1:15" ht="16" customHeight="1" x14ac:dyDescent="0.15">
      <c r="A10" s="11"/>
      <c r="B10" s="80">
        <v>3</v>
      </c>
      <c r="C10" s="49">
        <v>0.20499999999999999</v>
      </c>
      <c r="D10" s="50">
        <v>96.089457974650742</v>
      </c>
      <c r="E10" s="49">
        <v>0.48699999999999999</v>
      </c>
      <c r="F10" s="51">
        <f t="shared" si="0"/>
        <v>93.647336482777789</v>
      </c>
      <c r="G10" s="74">
        <f>(F10+F11+F12)/3</f>
        <v>94.08132244938399</v>
      </c>
      <c r="H10" s="51">
        <f t="shared" si="1"/>
        <v>9.3647336482777792</v>
      </c>
      <c r="I10" s="73">
        <f>(H10+H11+H12)/3</f>
        <v>9.4081322449383986</v>
      </c>
      <c r="J10" s="42"/>
      <c r="K10" s="52"/>
      <c r="L10" s="16">
        <v>6</v>
      </c>
      <c r="M10" s="54">
        <f t="shared" si="2"/>
        <v>89.057201780094175</v>
      </c>
      <c r="N10" s="55">
        <f>I19</f>
        <v>8.9057201780094175</v>
      </c>
      <c r="O10" s="53"/>
    </row>
    <row r="11" spans="1:15" ht="16" customHeight="1" x14ac:dyDescent="0.15">
      <c r="A11" s="11"/>
      <c r="B11" s="76"/>
      <c r="C11" s="49">
        <v>0.20200000000000001</v>
      </c>
      <c r="D11" s="50">
        <v>96.089457974650742</v>
      </c>
      <c r="E11" s="49">
        <v>0.47799999999999998</v>
      </c>
      <c r="F11" s="51">
        <f t="shared" si="0"/>
        <v>93.281786874045906</v>
      </c>
      <c r="G11" s="74"/>
      <c r="H11" s="51">
        <f t="shared" si="1"/>
        <v>9.3281786874045913</v>
      </c>
      <c r="I11" s="73"/>
      <c r="J11" s="42"/>
      <c r="K11" s="52"/>
      <c r="L11" s="16">
        <v>7</v>
      </c>
      <c r="M11" s="54">
        <f t="shared" si="2"/>
        <v>76.481172789973229</v>
      </c>
      <c r="N11" s="55">
        <f>I22</f>
        <v>7.6481172789973231</v>
      </c>
      <c r="O11" s="53"/>
    </row>
    <row r="12" spans="1:15" ht="16" customHeight="1" x14ac:dyDescent="0.15">
      <c r="A12" s="11"/>
      <c r="B12" s="76"/>
      <c r="C12" s="49">
        <v>0.20100000000000001</v>
      </c>
      <c r="D12" s="50">
        <v>96.089457974650742</v>
      </c>
      <c r="E12" s="49">
        <v>0.48599999999999999</v>
      </c>
      <c r="F12" s="51">
        <f t="shared" si="0"/>
        <v>95.314843991328246</v>
      </c>
      <c r="G12" s="74"/>
      <c r="H12" s="51">
        <f t="shared" si="1"/>
        <v>9.5314843991328253</v>
      </c>
      <c r="I12" s="73"/>
      <c r="J12" s="42"/>
      <c r="K12" s="52"/>
      <c r="L12" s="16">
        <v>8</v>
      </c>
      <c r="M12" s="54">
        <f t="shared" si="2"/>
        <v>73.678420041486078</v>
      </c>
      <c r="N12" s="55">
        <f>I25</f>
        <v>7.3678420041486072</v>
      </c>
      <c r="O12" s="53"/>
    </row>
    <row r="13" spans="1:15" ht="16" customHeight="1" x14ac:dyDescent="0.15">
      <c r="A13" s="11"/>
      <c r="B13" s="75" t="s">
        <v>21</v>
      </c>
      <c r="C13" s="49">
        <v>0.20200000000000001</v>
      </c>
      <c r="D13" s="50">
        <v>96.926375982844831</v>
      </c>
      <c r="E13" s="49">
        <v>0.49199999999999999</v>
      </c>
      <c r="F13" s="51">
        <f t="shared" si="0"/>
        <v>95.184850343441468</v>
      </c>
      <c r="G13" s="74">
        <f>(F13+F14+F15)/3</f>
        <v>93.978161182284666</v>
      </c>
      <c r="H13" s="51">
        <f t="shared" si="1"/>
        <v>9.5184850343441472</v>
      </c>
      <c r="I13" s="73">
        <f>(H13+H14+H15)/3</f>
        <v>9.3978161182284676</v>
      </c>
      <c r="J13" s="42"/>
      <c r="K13" s="52"/>
      <c r="L13" s="16">
        <v>9</v>
      </c>
      <c r="M13" s="54">
        <f t="shared" si="2"/>
        <v>88.850547886336471</v>
      </c>
      <c r="N13" s="55">
        <f>I28</f>
        <v>8.8850547886336475</v>
      </c>
      <c r="O13" s="53"/>
    </row>
    <row r="14" spans="1:15" ht="16" customHeight="1" x14ac:dyDescent="0.15">
      <c r="A14" s="11"/>
      <c r="B14" s="76"/>
      <c r="C14" s="49">
        <v>0.20799999999999999</v>
      </c>
      <c r="D14" s="50">
        <v>96.926375982844831</v>
      </c>
      <c r="E14" s="49">
        <v>0.49</v>
      </c>
      <c r="F14" s="51">
        <f t="shared" si="0"/>
        <v>92.063364671218707</v>
      </c>
      <c r="G14" s="74"/>
      <c r="H14" s="51">
        <f t="shared" si="1"/>
        <v>9.2063364671218721</v>
      </c>
      <c r="I14" s="73"/>
      <c r="J14" s="42"/>
      <c r="K14" s="52"/>
      <c r="L14" s="16">
        <v>10</v>
      </c>
      <c r="M14" s="54">
        <f t="shared" si="2"/>
        <v>105.04375502665781</v>
      </c>
      <c r="N14" s="55">
        <f>I31</f>
        <v>10.504375502665781</v>
      </c>
      <c r="O14" s="53"/>
    </row>
    <row r="15" spans="1:15" ht="16" customHeight="1" x14ac:dyDescent="0.15">
      <c r="A15" s="11"/>
      <c r="B15" s="76"/>
      <c r="C15" s="49">
        <v>0.20100000000000001</v>
      </c>
      <c r="D15" s="50">
        <v>96.926375982844831</v>
      </c>
      <c r="E15" s="49">
        <v>0.48699999999999999</v>
      </c>
      <c r="F15" s="51">
        <f t="shared" si="0"/>
        <v>94.686268532193822</v>
      </c>
      <c r="G15" s="74"/>
      <c r="H15" s="51">
        <f t="shared" si="1"/>
        <v>9.4686268532193818</v>
      </c>
      <c r="I15" s="73"/>
      <c r="J15" s="42"/>
      <c r="K15" s="52"/>
      <c r="L15" s="16">
        <v>11</v>
      </c>
      <c r="M15" s="54">
        <f t="shared" si="2"/>
        <v>110.87074862575848</v>
      </c>
      <c r="N15" s="55">
        <f>I34</f>
        <v>11.087074862575848</v>
      </c>
      <c r="O15" s="53"/>
    </row>
    <row r="16" spans="1:15" ht="16" customHeight="1" x14ac:dyDescent="0.15">
      <c r="A16" s="11"/>
      <c r="B16" s="75" t="s">
        <v>22</v>
      </c>
      <c r="C16" s="49">
        <v>0.20100000000000001</v>
      </c>
      <c r="D16" s="50">
        <v>96.560899688723751</v>
      </c>
      <c r="E16" s="49">
        <v>0.44</v>
      </c>
      <c r="F16" s="51">
        <f t="shared" si="0"/>
        <v>85.871962567101761</v>
      </c>
      <c r="G16" s="74">
        <f>(F16+F17+F18)/3</f>
        <v>85.748445938676298</v>
      </c>
      <c r="H16" s="51">
        <f t="shared" si="1"/>
        <v>8.5871962567101772</v>
      </c>
      <c r="I16" s="73">
        <f>(H16+H17+H18)/3</f>
        <v>8.5748445938676312</v>
      </c>
      <c r="J16" s="42"/>
      <c r="K16" s="52"/>
      <c r="L16" s="16">
        <v>12</v>
      </c>
      <c r="M16" s="54">
        <f t="shared" si="2"/>
        <v>79.060541992465161</v>
      </c>
      <c r="N16" s="55">
        <f>I37</f>
        <v>7.9060541992465163</v>
      </c>
      <c r="O16" s="53"/>
    </row>
    <row r="17" spans="1:15" ht="16" customHeight="1" x14ac:dyDescent="0.15">
      <c r="A17" s="11"/>
      <c r="B17" s="76"/>
      <c r="C17" s="49">
        <v>0.20200000000000001</v>
      </c>
      <c r="D17" s="50">
        <v>96.560899688723751</v>
      </c>
      <c r="E17" s="49">
        <v>0.43099999999999999</v>
      </c>
      <c r="F17" s="51">
        <f t="shared" si="0"/>
        <v>83.699077285672701</v>
      </c>
      <c r="G17" s="74"/>
      <c r="H17" s="51">
        <f t="shared" si="1"/>
        <v>8.3699077285672701</v>
      </c>
      <c r="I17" s="73"/>
      <c r="J17" s="42"/>
      <c r="K17" s="52"/>
      <c r="L17" s="16">
        <v>13</v>
      </c>
      <c r="M17" s="54">
        <f t="shared" si="2"/>
        <v>103.9056363131685</v>
      </c>
      <c r="N17" s="55">
        <f>I40</f>
        <v>10.39056363131685</v>
      </c>
      <c r="O17" s="53"/>
    </row>
    <row r="18" spans="1:15" ht="16" customHeight="1" x14ac:dyDescent="0.15">
      <c r="A18" s="11"/>
      <c r="B18" s="76"/>
      <c r="C18" s="49">
        <v>0.2</v>
      </c>
      <c r="D18" s="50">
        <v>96.560899688723751</v>
      </c>
      <c r="E18" s="49">
        <v>0.44700000000000001</v>
      </c>
      <c r="F18" s="51">
        <f t="shared" si="0"/>
        <v>87.674297963254446</v>
      </c>
      <c r="G18" s="74"/>
      <c r="H18" s="51">
        <f t="shared" si="1"/>
        <v>8.7674297963254446</v>
      </c>
      <c r="I18" s="73"/>
      <c r="J18" s="42"/>
      <c r="K18" s="52"/>
      <c r="L18" s="16">
        <v>14</v>
      </c>
      <c r="M18" s="54">
        <f t="shared" si="2"/>
        <v>104.32610775617549</v>
      </c>
      <c r="N18" s="55">
        <f>I43</f>
        <v>10.432610775617549</v>
      </c>
      <c r="O18" s="53"/>
    </row>
    <row r="19" spans="1:15" ht="16" customHeight="1" x14ac:dyDescent="0.15">
      <c r="A19" s="11"/>
      <c r="B19" s="75" t="s">
        <v>23</v>
      </c>
      <c r="C19" s="49">
        <v>0.20300000000000001</v>
      </c>
      <c r="D19" s="50">
        <v>97.091686714782085</v>
      </c>
      <c r="E19" s="49">
        <v>0.45800000000000002</v>
      </c>
      <c r="F19" s="51">
        <f t="shared" si="0"/>
        <v>88.020426245193661</v>
      </c>
      <c r="G19" s="74">
        <f>(F19+F20+F21)/3</f>
        <v>89.057201780094189</v>
      </c>
      <c r="H19" s="51">
        <f t="shared" si="1"/>
        <v>8.8020426245193661</v>
      </c>
      <c r="I19" s="73">
        <f>(H19+H20+H21)/3</f>
        <v>8.9057201780094175</v>
      </c>
      <c r="J19" s="42"/>
      <c r="K19" s="52"/>
      <c r="L19" s="16">
        <v>15</v>
      </c>
      <c r="M19" s="54"/>
      <c r="N19" s="56"/>
      <c r="O19" s="53"/>
    </row>
    <row r="20" spans="1:15" ht="16" customHeight="1" x14ac:dyDescent="0.15">
      <c r="A20" s="11"/>
      <c r="B20" s="76"/>
      <c r="C20" s="49">
        <v>0.20100000000000001</v>
      </c>
      <c r="D20" s="50">
        <v>97.091686714782085</v>
      </c>
      <c r="E20" s="49">
        <v>0.46</v>
      </c>
      <c r="F20" s="51">
        <f t="shared" si="0"/>
        <v>89.284444619437579</v>
      </c>
      <c r="G20" s="74"/>
      <c r="H20" s="51">
        <f t="shared" si="1"/>
        <v>8.9284444619437568</v>
      </c>
      <c r="I20" s="73"/>
      <c r="J20" s="42"/>
      <c r="K20" s="52"/>
      <c r="L20" s="16">
        <v>16</v>
      </c>
      <c r="M20" s="54">
        <f t="shared" ref="M20:M51" si="3">N20*10</f>
        <v>71.046516652981779</v>
      </c>
      <c r="N20" s="55">
        <f>I49</f>
        <v>7.1046516652981779</v>
      </c>
      <c r="O20" s="53"/>
    </row>
    <row r="21" spans="1:15" ht="16" customHeight="1" x14ac:dyDescent="0.15">
      <c r="A21" s="11"/>
      <c r="B21" s="76"/>
      <c r="C21" s="49">
        <v>0.20100000000000001</v>
      </c>
      <c r="D21" s="50">
        <v>97.091686714782085</v>
      </c>
      <c r="E21" s="49">
        <v>0.46300000000000002</v>
      </c>
      <c r="F21" s="51">
        <f t="shared" si="0"/>
        <v>89.866734475651299</v>
      </c>
      <c r="G21" s="74"/>
      <c r="H21" s="51">
        <f t="shared" si="1"/>
        <v>8.9866734475651295</v>
      </c>
      <c r="I21" s="73"/>
      <c r="J21" s="42"/>
      <c r="K21" s="52"/>
      <c r="L21" s="16">
        <v>17</v>
      </c>
      <c r="M21" s="54">
        <f t="shared" si="3"/>
        <v>78.205333086033122</v>
      </c>
      <c r="N21" s="55">
        <f>I52</f>
        <v>7.820533308603312</v>
      </c>
      <c r="O21" s="53"/>
    </row>
    <row r="22" spans="1:15" ht="16" customHeight="1" x14ac:dyDescent="0.15">
      <c r="A22" s="11"/>
      <c r="B22" s="75" t="s">
        <v>24</v>
      </c>
      <c r="C22" s="49">
        <v>0.20200000000000001</v>
      </c>
      <c r="D22" s="50">
        <v>97.414448669201605</v>
      </c>
      <c r="E22" s="49">
        <v>0.39400000000000002</v>
      </c>
      <c r="F22" s="51">
        <f t="shared" si="0"/>
        <v>75.843357169440537</v>
      </c>
      <c r="G22" s="74">
        <f>(F22+F23+F24)/3</f>
        <v>76.481172789973243</v>
      </c>
      <c r="H22" s="51">
        <f t="shared" si="1"/>
        <v>7.5843357169440528</v>
      </c>
      <c r="I22" s="73">
        <f>(H22+H23+H24)/3</f>
        <v>7.6481172789973231</v>
      </c>
      <c r="J22" s="42"/>
      <c r="K22" s="52"/>
      <c r="L22" s="16">
        <v>18</v>
      </c>
      <c r="M22" s="54">
        <f t="shared" si="3"/>
        <v>70.610693636201091</v>
      </c>
      <c r="N22" s="55">
        <f>I55</f>
        <v>7.0610693636201098</v>
      </c>
      <c r="O22" s="53"/>
    </row>
    <row r="23" spans="1:15" ht="16" customHeight="1" x14ac:dyDescent="0.15">
      <c r="A23" s="11"/>
      <c r="B23" s="76"/>
      <c r="C23" s="49">
        <v>0.20100000000000001</v>
      </c>
      <c r="D23" s="50">
        <v>97.414448669201605</v>
      </c>
      <c r="E23" s="49">
        <v>0.39400000000000002</v>
      </c>
      <c r="F23" s="51">
        <f t="shared" si="0"/>
        <v>76.220687304611872</v>
      </c>
      <c r="G23" s="74"/>
      <c r="H23" s="51">
        <f t="shared" si="1"/>
        <v>7.6220687304611872</v>
      </c>
      <c r="I23" s="73"/>
      <c r="J23" s="42"/>
      <c r="K23" s="52"/>
      <c r="L23" s="16">
        <v>19</v>
      </c>
      <c r="M23" s="54">
        <f t="shared" si="3"/>
        <v>76.656797902099029</v>
      </c>
      <c r="N23" s="55">
        <f>I58</f>
        <v>7.6656797902099028</v>
      </c>
      <c r="O23" s="53"/>
    </row>
    <row r="24" spans="1:15" ht="16" customHeight="1" x14ac:dyDescent="0.15">
      <c r="A24" s="11"/>
      <c r="B24" s="76"/>
      <c r="C24" s="49">
        <v>0.2</v>
      </c>
      <c r="D24" s="50">
        <v>97.414448669201605</v>
      </c>
      <c r="E24" s="49">
        <v>0.39800000000000002</v>
      </c>
      <c r="F24" s="51">
        <f t="shared" si="0"/>
        <v>77.379473895867292</v>
      </c>
      <c r="G24" s="74"/>
      <c r="H24" s="51">
        <f t="shared" si="1"/>
        <v>7.7379473895867283</v>
      </c>
      <c r="I24" s="73"/>
      <c r="J24" s="42"/>
      <c r="K24" s="52"/>
      <c r="L24" s="16">
        <v>20</v>
      </c>
      <c r="M24" s="54">
        <f t="shared" si="3"/>
        <v>86.672894671731356</v>
      </c>
      <c r="N24" s="55">
        <f>I61</f>
        <v>8.667289467173136</v>
      </c>
      <c r="O24" s="53"/>
    </row>
    <row r="25" spans="1:15" ht="16" customHeight="1" x14ac:dyDescent="0.15">
      <c r="A25" s="11"/>
      <c r="B25" s="75" t="s">
        <v>25</v>
      </c>
      <c r="C25" s="49">
        <v>0.20499999999999999</v>
      </c>
      <c r="D25" s="50">
        <v>96.728772578580489</v>
      </c>
      <c r="E25" s="49">
        <v>0.38800000000000001</v>
      </c>
      <c r="F25" s="51">
        <f t="shared" si="0"/>
        <v>74.117073127261804</v>
      </c>
      <c r="G25" s="74">
        <f>(F25+F26+F27)/3</f>
        <v>73.678420041486063</v>
      </c>
      <c r="H25" s="51">
        <f t="shared" si="1"/>
        <v>7.4117073127261808</v>
      </c>
      <c r="I25" s="73">
        <f>(H25+H26+H27)/3</f>
        <v>7.3678420041486072</v>
      </c>
      <c r="J25" s="42"/>
      <c r="K25" s="52"/>
      <c r="L25" s="16">
        <v>21</v>
      </c>
      <c r="M25" s="54">
        <f t="shared" si="3"/>
        <v>81.542475225510444</v>
      </c>
      <c r="N25" s="55">
        <f>I64</f>
        <v>8.154247522551044</v>
      </c>
      <c r="O25" s="53"/>
    </row>
    <row r="26" spans="1:15" ht="16" customHeight="1" x14ac:dyDescent="0.15">
      <c r="A26" s="11"/>
      <c r="B26" s="76"/>
      <c r="C26" s="49">
        <v>0.20100000000000001</v>
      </c>
      <c r="D26" s="50">
        <v>96.728772578580489</v>
      </c>
      <c r="E26" s="49">
        <v>0.373</v>
      </c>
      <c r="F26" s="51">
        <f t="shared" si="0"/>
        <v>72.669667085655135</v>
      </c>
      <c r="G26" s="74"/>
      <c r="H26" s="51">
        <f t="shared" si="1"/>
        <v>7.266966708565513</v>
      </c>
      <c r="I26" s="73"/>
      <c r="J26" s="42"/>
      <c r="K26" s="52"/>
      <c r="L26" s="16">
        <v>22</v>
      </c>
      <c r="M26" s="54">
        <f t="shared" si="3"/>
        <v>106.15737533111748</v>
      </c>
      <c r="N26" s="55">
        <f>I67</f>
        <v>10.615737533111748</v>
      </c>
      <c r="O26" s="53"/>
    </row>
    <row r="27" spans="1:15" ht="16" customHeight="1" x14ac:dyDescent="0.15">
      <c r="A27" s="11"/>
      <c r="B27" s="76"/>
      <c r="C27" s="49">
        <v>0.20200000000000001</v>
      </c>
      <c r="D27" s="50">
        <v>96.728772578580489</v>
      </c>
      <c r="E27" s="49">
        <v>0.38300000000000001</v>
      </c>
      <c r="F27" s="51">
        <f t="shared" si="0"/>
        <v>74.24851991154128</v>
      </c>
      <c r="G27" s="74"/>
      <c r="H27" s="51">
        <f t="shared" si="1"/>
        <v>7.4248519911541289</v>
      </c>
      <c r="I27" s="73"/>
      <c r="J27" s="42"/>
      <c r="K27" s="52"/>
      <c r="L27" s="16">
        <v>23</v>
      </c>
      <c r="M27" s="54">
        <f t="shared" si="3"/>
        <v>81.279648466200058</v>
      </c>
      <c r="N27" s="55">
        <f>I70</f>
        <v>8.1279648466200065</v>
      </c>
      <c r="O27" s="53"/>
    </row>
    <row r="28" spans="1:15" ht="16" customHeight="1" x14ac:dyDescent="0.15">
      <c r="A28" s="11"/>
      <c r="B28" s="75" t="s">
        <v>26</v>
      </c>
      <c r="C28" s="49">
        <v>0.20499999999999999</v>
      </c>
      <c r="D28" s="50">
        <v>97.420716337417176</v>
      </c>
      <c r="E28" s="49">
        <v>0.47599999999999998</v>
      </c>
      <c r="F28" s="51">
        <f t="shared" si="0"/>
        <v>90.281308755902216</v>
      </c>
      <c r="G28" s="74">
        <f>(F28+F29+F30)/3</f>
        <v>88.850547886336471</v>
      </c>
      <c r="H28" s="51">
        <f t="shared" si="1"/>
        <v>9.0281308755902216</v>
      </c>
      <c r="I28" s="73">
        <f>(H28+H29+H30)/3</f>
        <v>8.8850547886336475</v>
      </c>
      <c r="J28" s="42"/>
      <c r="K28" s="52"/>
      <c r="L28" s="16">
        <v>24</v>
      </c>
      <c r="M28" s="54">
        <f t="shared" si="3"/>
        <v>78.414706332325082</v>
      </c>
      <c r="N28" s="55">
        <f>I73</f>
        <v>7.8414706332325084</v>
      </c>
      <c r="O28" s="53"/>
    </row>
    <row r="29" spans="1:15" ht="16" customHeight="1" x14ac:dyDescent="0.15">
      <c r="A29" s="11"/>
      <c r="B29" s="76"/>
      <c r="C29" s="49">
        <v>0.20100000000000001</v>
      </c>
      <c r="D29" s="50">
        <v>97.420716337417176</v>
      </c>
      <c r="E29" s="49">
        <v>0.45800000000000002</v>
      </c>
      <c r="F29" s="51">
        <f t="shared" si="0"/>
        <v>88.596012365605347</v>
      </c>
      <c r="G29" s="74"/>
      <c r="H29" s="51">
        <f t="shared" si="1"/>
        <v>8.8596012365605361</v>
      </c>
      <c r="I29" s="73"/>
      <c r="J29" s="42"/>
      <c r="K29" s="52"/>
      <c r="L29" s="16">
        <v>25</v>
      </c>
      <c r="M29" s="54">
        <f t="shared" si="3"/>
        <v>81.473620125143924</v>
      </c>
      <c r="N29" s="55">
        <f>I76</f>
        <v>8.1473620125143924</v>
      </c>
      <c r="O29" s="53"/>
    </row>
    <row r="30" spans="1:15" ht="16" customHeight="1" x14ac:dyDescent="0.15">
      <c r="A30" s="11"/>
      <c r="B30" s="76"/>
      <c r="C30" s="49">
        <v>0.20399999999999999</v>
      </c>
      <c r="D30" s="50">
        <v>97.420716337417176</v>
      </c>
      <c r="E30" s="49">
        <v>0.46</v>
      </c>
      <c r="F30" s="51">
        <f t="shared" si="0"/>
        <v>87.674322537501865</v>
      </c>
      <c r="G30" s="74"/>
      <c r="H30" s="51">
        <f t="shared" si="1"/>
        <v>8.7674322537501865</v>
      </c>
      <c r="I30" s="73"/>
      <c r="J30" s="42"/>
      <c r="K30" s="52"/>
      <c r="L30" s="16">
        <v>26</v>
      </c>
      <c r="M30" s="54">
        <f t="shared" si="3"/>
        <v>93.425172485846261</v>
      </c>
      <c r="N30" s="55">
        <f>I79</f>
        <v>9.3425172485846257</v>
      </c>
      <c r="O30" s="53"/>
    </row>
    <row r="31" spans="1:15" ht="16" customHeight="1" x14ac:dyDescent="0.15">
      <c r="A31" s="11"/>
      <c r="B31" s="75" t="s">
        <v>27</v>
      </c>
      <c r="C31" s="49">
        <v>0.20499999999999999</v>
      </c>
      <c r="D31" s="50">
        <v>96.460927388762443</v>
      </c>
      <c r="E31" s="49">
        <v>0.54800000000000004</v>
      </c>
      <c r="F31" s="51">
        <f t="shared" si="0"/>
        <v>104.97148415548186</v>
      </c>
      <c r="G31" s="74">
        <f>(F31+F32+F33)/3</f>
        <v>105.04375502665779</v>
      </c>
      <c r="H31" s="51">
        <f t="shared" si="1"/>
        <v>10.497148415548187</v>
      </c>
      <c r="I31" s="73">
        <f>(H31+H32+H33)/3</f>
        <v>10.504375502665781</v>
      </c>
      <c r="J31" s="42"/>
      <c r="K31" s="52"/>
      <c r="L31" s="16">
        <v>27</v>
      </c>
      <c r="M31" s="54">
        <f t="shared" si="3"/>
        <v>78.605188648193945</v>
      </c>
      <c r="N31" s="55">
        <f>I82</f>
        <v>7.8605188648193947</v>
      </c>
      <c r="O31" s="53"/>
    </row>
    <row r="32" spans="1:15" ht="16" customHeight="1" x14ac:dyDescent="0.15">
      <c r="A32" s="11"/>
      <c r="B32" s="76"/>
      <c r="C32" s="49">
        <v>0.2</v>
      </c>
      <c r="D32" s="50">
        <v>96.460927388762443</v>
      </c>
      <c r="E32" s="49">
        <v>0.53900000000000003</v>
      </c>
      <c r="F32" s="51">
        <f t="shared" si="0"/>
        <v>105.82868742481723</v>
      </c>
      <c r="G32" s="74"/>
      <c r="H32" s="51">
        <f t="shared" si="1"/>
        <v>10.582868742481724</v>
      </c>
      <c r="I32" s="73"/>
      <c r="J32" s="42"/>
      <c r="K32" s="52"/>
      <c r="L32" s="16">
        <v>28</v>
      </c>
      <c r="M32" s="54">
        <f t="shared" si="3"/>
        <v>72.069599081998163</v>
      </c>
      <c r="N32" s="55">
        <f>I85</f>
        <v>7.2069599081998161</v>
      </c>
      <c r="O32" s="53"/>
    </row>
    <row r="33" spans="1:15" ht="16" customHeight="1" x14ac:dyDescent="0.15">
      <c r="A33" s="11"/>
      <c r="B33" s="76"/>
      <c r="C33" s="49">
        <v>0.20399999999999999</v>
      </c>
      <c r="D33" s="50">
        <v>96.460927388762443</v>
      </c>
      <c r="E33" s="49">
        <v>0.54200000000000004</v>
      </c>
      <c r="F33" s="51">
        <f t="shared" si="0"/>
        <v>104.33109349967431</v>
      </c>
      <c r="G33" s="74"/>
      <c r="H33" s="51">
        <f t="shared" si="1"/>
        <v>10.433109349967431</v>
      </c>
      <c r="I33" s="73"/>
      <c r="J33" s="42"/>
      <c r="K33" s="52"/>
      <c r="L33" s="16">
        <v>29</v>
      </c>
      <c r="M33" s="54">
        <f t="shared" si="3"/>
        <v>96.463248091980603</v>
      </c>
      <c r="N33" s="55">
        <f>I88</f>
        <v>9.6463248091980596</v>
      </c>
      <c r="O33" s="53"/>
    </row>
    <row r="34" spans="1:15" ht="16" customHeight="1" x14ac:dyDescent="0.15">
      <c r="A34" s="11"/>
      <c r="B34" s="75" t="s">
        <v>28</v>
      </c>
      <c r="C34" s="49">
        <v>0.20399999999999999</v>
      </c>
      <c r="D34" s="50">
        <v>97.287596547024108</v>
      </c>
      <c r="E34" s="49">
        <v>0.59599999999999997</v>
      </c>
      <c r="F34" s="51">
        <f t="shared" si="0"/>
        <v>113.7508605827741</v>
      </c>
      <c r="G34" s="74">
        <f>(F34+F35+F36)/3</f>
        <v>110.87074862575849</v>
      </c>
      <c r="H34" s="51">
        <f t="shared" si="1"/>
        <v>11.375086058277409</v>
      </c>
      <c r="I34" s="73">
        <f>(H34+H35+H36)/3</f>
        <v>11.087074862575848</v>
      </c>
      <c r="J34" s="42"/>
      <c r="K34" s="52"/>
      <c r="L34" s="16">
        <v>30</v>
      </c>
      <c r="M34" s="54">
        <f t="shared" si="3"/>
        <v>83.896365666158346</v>
      </c>
      <c r="N34" s="55">
        <f>I91</f>
        <v>8.3896365666158346</v>
      </c>
      <c r="O34" s="53"/>
    </row>
    <row r="35" spans="1:15" ht="16" customHeight="1" x14ac:dyDescent="0.15">
      <c r="A35" s="11"/>
      <c r="B35" s="76"/>
      <c r="C35" s="49">
        <v>0.2</v>
      </c>
      <c r="D35" s="50">
        <v>97.287596547024108</v>
      </c>
      <c r="E35" s="49">
        <v>0.53400000000000003</v>
      </c>
      <c r="F35" s="51">
        <f t="shared" si="0"/>
        <v>103.95607171514325</v>
      </c>
      <c r="G35" s="74"/>
      <c r="H35" s="51">
        <f t="shared" si="1"/>
        <v>10.395607171514325</v>
      </c>
      <c r="I35" s="73"/>
      <c r="J35" s="42"/>
      <c r="K35" s="52"/>
      <c r="L35" s="16">
        <v>31</v>
      </c>
      <c r="M35" s="54">
        <f t="shared" si="3"/>
        <v>73.832814338449694</v>
      </c>
      <c r="N35" s="55">
        <f>I94</f>
        <v>7.3832814338449699</v>
      </c>
      <c r="O35" s="53"/>
    </row>
    <row r="36" spans="1:15" ht="16" customHeight="1" x14ac:dyDescent="0.15">
      <c r="A36" s="11"/>
      <c r="B36" s="76"/>
      <c r="C36" s="49">
        <v>0.20499999999999999</v>
      </c>
      <c r="D36" s="50">
        <v>97.287596547024108</v>
      </c>
      <c r="E36" s="49">
        <v>0.60499999999999998</v>
      </c>
      <c r="F36" s="51">
        <f t="shared" si="0"/>
        <v>114.90531357935814</v>
      </c>
      <c r="G36" s="74"/>
      <c r="H36" s="51">
        <f t="shared" si="1"/>
        <v>11.490531357935813</v>
      </c>
      <c r="I36" s="73"/>
      <c r="J36" s="42"/>
      <c r="K36" s="52"/>
      <c r="L36" s="16">
        <v>32</v>
      </c>
      <c r="M36" s="54">
        <f t="shared" si="3"/>
        <v>69.235217353177234</v>
      </c>
      <c r="N36" s="55">
        <f>I97</f>
        <v>6.9235217353177232</v>
      </c>
      <c r="O36" s="53"/>
    </row>
    <row r="37" spans="1:15" ht="16" customHeight="1" x14ac:dyDescent="0.15">
      <c r="A37" s="11"/>
      <c r="B37" s="75" t="s">
        <v>29</v>
      </c>
      <c r="C37" s="49">
        <v>0.20100000000000001</v>
      </c>
      <c r="D37" s="50">
        <v>96.699438202247194</v>
      </c>
      <c r="E37" s="49">
        <v>0.40600000000000003</v>
      </c>
      <c r="F37" s="51">
        <f t="shared" si="0"/>
        <v>79.122882101453314</v>
      </c>
      <c r="G37" s="74">
        <f>(F37+F38+F39)/3</f>
        <v>79.060541992465161</v>
      </c>
      <c r="H37" s="51">
        <f t="shared" si="1"/>
        <v>7.9122882101453307</v>
      </c>
      <c r="I37" s="73">
        <f>(H37+H38+H39)/3</f>
        <v>7.9060541992465163</v>
      </c>
      <c r="J37" s="42"/>
      <c r="K37" s="52"/>
      <c r="L37" s="16">
        <v>33</v>
      </c>
      <c r="M37" s="54">
        <f t="shared" si="3"/>
        <v>77.805135433001624</v>
      </c>
      <c r="N37" s="55">
        <f>I100</f>
        <v>7.7805135433001622</v>
      </c>
      <c r="O37" s="53"/>
    </row>
    <row r="38" spans="1:15" ht="16" customHeight="1" x14ac:dyDescent="0.15">
      <c r="A38" s="11"/>
      <c r="B38" s="76"/>
      <c r="C38" s="49">
        <v>0.19900000000000001</v>
      </c>
      <c r="D38" s="50">
        <v>96.699438202247194</v>
      </c>
      <c r="E38" s="49">
        <v>0.40300000000000002</v>
      </c>
      <c r="F38" s="51">
        <f t="shared" si="0"/>
        <v>79.327559210634703</v>
      </c>
      <c r="G38" s="74"/>
      <c r="H38" s="51">
        <f t="shared" si="1"/>
        <v>7.932755921063471</v>
      </c>
      <c r="I38" s="73"/>
      <c r="J38" s="42"/>
      <c r="K38" s="52"/>
      <c r="L38" s="16">
        <v>34</v>
      </c>
      <c r="M38" s="54">
        <f t="shared" si="3"/>
        <v>92.003153685329565</v>
      </c>
      <c r="N38" s="55">
        <f>I103</f>
        <v>9.2003153685329568</v>
      </c>
      <c r="O38" s="53"/>
    </row>
    <row r="39" spans="1:15" ht="16" customHeight="1" x14ac:dyDescent="0.15">
      <c r="A39" s="11"/>
      <c r="B39" s="76"/>
      <c r="C39" s="49">
        <v>0.20200000000000001</v>
      </c>
      <c r="D39" s="50">
        <v>96.699438202247194</v>
      </c>
      <c r="E39" s="49">
        <v>0.40600000000000003</v>
      </c>
      <c r="F39" s="51">
        <f t="shared" si="0"/>
        <v>78.731184665307495</v>
      </c>
      <c r="G39" s="74"/>
      <c r="H39" s="51">
        <f t="shared" si="1"/>
        <v>7.8731184665307499</v>
      </c>
      <c r="I39" s="73"/>
      <c r="J39" s="42"/>
      <c r="K39" s="52"/>
      <c r="L39" s="16">
        <v>35</v>
      </c>
      <c r="M39" s="54">
        <f t="shared" si="3"/>
        <v>89.579829599348528</v>
      </c>
      <c r="N39" s="55">
        <f>I106</f>
        <v>8.9579829599348528</v>
      </c>
      <c r="O39" s="53"/>
    </row>
    <row r="40" spans="1:15" ht="16" customHeight="1" x14ac:dyDescent="0.15">
      <c r="A40" s="11"/>
      <c r="B40" s="75" t="s">
        <v>30</v>
      </c>
      <c r="C40" s="49">
        <v>0.2</v>
      </c>
      <c r="D40" s="50">
        <v>97.415830663375232</v>
      </c>
      <c r="E40" s="49">
        <v>0.53500000000000003</v>
      </c>
      <c r="F40" s="51">
        <f t="shared" si="0"/>
        <v>104.01364633012604</v>
      </c>
      <c r="G40" s="74">
        <f>(F40+F41+F42)/3</f>
        <v>103.90563631316849</v>
      </c>
      <c r="H40" s="51">
        <f t="shared" si="1"/>
        <v>10.401364633012603</v>
      </c>
      <c r="I40" s="73">
        <f>(H40+H41+H42)/3</f>
        <v>10.39056363131685</v>
      </c>
      <c r="J40" s="42"/>
      <c r="K40" s="52"/>
      <c r="L40" s="16">
        <v>36</v>
      </c>
      <c r="M40" s="54">
        <f t="shared" si="3"/>
        <v>90.189660897170455</v>
      </c>
      <c r="N40" s="55">
        <f>I109</f>
        <v>9.0189660897170452</v>
      </c>
      <c r="O40" s="53"/>
    </row>
    <row r="41" spans="1:15" ht="16" customHeight="1" x14ac:dyDescent="0.15">
      <c r="A41" s="11"/>
      <c r="B41" s="76"/>
      <c r="C41" s="49">
        <v>0.2</v>
      </c>
      <c r="D41" s="50">
        <v>97.415830663375232</v>
      </c>
      <c r="E41" s="49">
        <v>0.53500000000000003</v>
      </c>
      <c r="F41" s="51">
        <f t="shared" si="0"/>
        <v>104.01364633012604</v>
      </c>
      <c r="G41" s="74"/>
      <c r="H41" s="51">
        <f t="shared" si="1"/>
        <v>10.401364633012603</v>
      </c>
      <c r="I41" s="73"/>
      <c r="J41" s="42"/>
      <c r="K41" s="52"/>
      <c r="L41" s="16">
        <v>37</v>
      </c>
      <c r="M41" s="54">
        <f t="shared" si="3"/>
        <v>85.496811490089485</v>
      </c>
      <c r="N41" s="55">
        <f>I112</f>
        <v>8.5496811490089488</v>
      </c>
      <c r="O41" s="53"/>
    </row>
    <row r="42" spans="1:15" ht="16" customHeight="1" x14ac:dyDescent="0.15">
      <c r="A42" s="11"/>
      <c r="B42" s="76"/>
      <c r="C42" s="49">
        <v>0.20399999999999999</v>
      </c>
      <c r="D42" s="50">
        <v>97.415830663375232</v>
      </c>
      <c r="E42" s="49">
        <v>0.54400000000000004</v>
      </c>
      <c r="F42" s="51">
        <f t="shared" si="0"/>
        <v>103.68961627925339</v>
      </c>
      <c r="G42" s="74"/>
      <c r="H42" s="51">
        <f t="shared" si="1"/>
        <v>10.368961627925339</v>
      </c>
      <c r="I42" s="73"/>
      <c r="J42" s="42"/>
      <c r="K42" s="52"/>
      <c r="L42" s="16">
        <v>38</v>
      </c>
      <c r="M42" s="54">
        <f t="shared" si="3"/>
        <v>75.538047510096177</v>
      </c>
      <c r="N42" s="55">
        <f>I115</f>
        <v>7.5538047510096176</v>
      </c>
      <c r="O42" s="53"/>
    </row>
    <row r="43" spans="1:15" ht="16" customHeight="1" x14ac:dyDescent="0.15">
      <c r="A43" s="11"/>
      <c r="B43" s="75" t="s">
        <v>31</v>
      </c>
      <c r="C43" s="49">
        <v>0.20100000000000001</v>
      </c>
      <c r="D43" s="50">
        <v>97.260273972602647</v>
      </c>
      <c r="E43" s="49">
        <v>0.53500000000000003</v>
      </c>
      <c r="F43" s="51">
        <f t="shared" si="0"/>
        <v>103.6616957890871</v>
      </c>
      <c r="G43" s="74">
        <f>(F43+F44+F45)/3</f>
        <v>104.32610775617549</v>
      </c>
      <c r="H43" s="51">
        <f t="shared" si="1"/>
        <v>10.36616957890871</v>
      </c>
      <c r="I43" s="73">
        <f>(H43+H44+H45)/3</f>
        <v>10.432610775617549</v>
      </c>
      <c r="J43" s="42"/>
      <c r="K43" s="52"/>
      <c r="L43" s="16">
        <v>39</v>
      </c>
      <c r="M43" s="54">
        <f t="shared" si="3"/>
        <v>76.278819735510723</v>
      </c>
      <c r="N43" s="55">
        <f>I118</f>
        <v>7.6278819735510721</v>
      </c>
      <c r="O43" s="53"/>
    </row>
    <row r="44" spans="1:15" ht="16" customHeight="1" x14ac:dyDescent="0.15">
      <c r="A44" s="11"/>
      <c r="B44" s="76"/>
      <c r="C44" s="49">
        <v>0.20100000000000001</v>
      </c>
      <c r="D44" s="50">
        <v>97.260273972602647</v>
      </c>
      <c r="E44" s="49">
        <v>0.53500000000000003</v>
      </c>
      <c r="F44" s="51">
        <f t="shared" si="0"/>
        <v>103.6616957890871</v>
      </c>
      <c r="G44" s="74"/>
      <c r="H44" s="51">
        <f t="shared" si="1"/>
        <v>10.36616957890871</v>
      </c>
      <c r="I44" s="73"/>
      <c r="J44" s="42"/>
      <c r="K44" s="52"/>
      <c r="L44" s="16">
        <v>40</v>
      </c>
      <c r="M44" s="54">
        <f t="shared" si="3"/>
        <v>85.418359122511177</v>
      </c>
      <c r="N44" s="55">
        <f>I121</f>
        <v>8.541835912251118</v>
      </c>
      <c r="O44" s="53"/>
    </row>
    <row r="45" spans="1:15" ht="16" customHeight="1" x14ac:dyDescent="0.15">
      <c r="A45" s="11"/>
      <c r="B45" s="76"/>
      <c r="C45" s="49">
        <v>0.20200000000000001</v>
      </c>
      <c r="D45" s="50">
        <v>97.260273972602604</v>
      </c>
      <c r="E45" s="49">
        <v>0.54800000000000004</v>
      </c>
      <c r="F45" s="51">
        <f t="shared" si="0"/>
        <v>105.65493169035227</v>
      </c>
      <c r="G45" s="74"/>
      <c r="H45" s="51">
        <f t="shared" si="1"/>
        <v>10.565493169035227</v>
      </c>
      <c r="I45" s="73"/>
      <c r="J45" s="42"/>
      <c r="K45" s="52"/>
      <c r="L45" s="16">
        <v>41</v>
      </c>
      <c r="M45" s="54">
        <f t="shared" si="3"/>
        <v>82.046570291983883</v>
      </c>
      <c r="N45" s="55">
        <f>I124</f>
        <v>8.2046570291983887</v>
      </c>
      <c r="O45" s="53"/>
    </row>
    <row r="46" spans="1:15" ht="16" customHeight="1" x14ac:dyDescent="0.15">
      <c r="A46" s="11"/>
      <c r="B46" s="75" t="s">
        <v>32</v>
      </c>
      <c r="C46" s="49"/>
      <c r="D46" s="50"/>
      <c r="E46" s="49"/>
      <c r="F46" s="51"/>
      <c r="G46" s="74"/>
      <c r="H46" s="51"/>
      <c r="I46" s="73"/>
      <c r="J46" s="42"/>
      <c r="K46" s="52"/>
      <c r="L46" s="16">
        <v>42</v>
      </c>
      <c r="M46" s="54">
        <f t="shared" si="3"/>
        <v>46.537834537092536</v>
      </c>
      <c r="N46" s="55">
        <f>I127</f>
        <v>4.6537834537092539</v>
      </c>
      <c r="O46" s="53"/>
    </row>
    <row r="47" spans="1:15" ht="16" customHeight="1" x14ac:dyDescent="0.15">
      <c r="A47" s="11"/>
      <c r="B47" s="76"/>
      <c r="C47" s="49"/>
      <c r="D47" s="50"/>
      <c r="E47" s="49"/>
      <c r="F47" s="51"/>
      <c r="G47" s="74"/>
      <c r="H47" s="51"/>
      <c r="I47" s="73"/>
      <c r="J47" s="42"/>
      <c r="K47" s="52"/>
      <c r="L47" s="16">
        <v>43</v>
      </c>
      <c r="M47" s="54">
        <f t="shared" si="3"/>
        <v>59.061950606597449</v>
      </c>
      <c r="N47" s="55">
        <f>I130</f>
        <v>5.9061950606597451</v>
      </c>
      <c r="O47" s="53"/>
    </row>
    <row r="48" spans="1:15" ht="16" customHeight="1" x14ac:dyDescent="0.15">
      <c r="A48" s="11"/>
      <c r="B48" s="76"/>
      <c r="C48" s="49"/>
      <c r="D48" s="50"/>
      <c r="E48" s="49"/>
      <c r="F48" s="51"/>
      <c r="G48" s="74"/>
      <c r="H48" s="51"/>
      <c r="I48" s="73"/>
      <c r="J48" s="42"/>
      <c r="K48" s="52"/>
      <c r="L48" s="16">
        <v>44</v>
      </c>
      <c r="M48" s="54">
        <f t="shared" si="3"/>
        <v>70.378398572180885</v>
      </c>
      <c r="N48" s="55">
        <f>I133</f>
        <v>7.0378398572180885</v>
      </c>
      <c r="O48" s="53"/>
    </row>
    <row r="49" spans="1:15" ht="16" customHeight="1" x14ac:dyDescent="0.15">
      <c r="A49" s="11"/>
      <c r="B49" s="75" t="s">
        <v>33</v>
      </c>
      <c r="C49" s="49">
        <v>0.20499999999999999</v>
      </c>
      <c r="D49" s="50">
        <v>96.748081602096136</v>
      </c>
      <c r="E49" s="49">
        <v>0.372</v>
      </c>
      <c r="F49" s="51">
        <f t="shared" ref="F49:F112" si="4">E49*10*50/(0.0132*D49*10000*C49)*1000</f>
        <v>71.046516652981751</v>
      </c>
      <c r="G49" s="74">
        <f>(F49+F50+F51)/3</f>
        <v>71.046516652981765</v>
      </c>
      <c r="H49" s="51">
        <f t="shared" ref="H49:H112" si="5">E49*10*50/(0.0132*D49*10000*C49)*100</f>
        <v>7.1046516652981753</v>
      </c>
      <c r="I49" s="73">
        <f>(H49+H50+H51)/3</f>
        <v>7.1046516652981779</v>
      </c>
      <c r="J49" s="42"/>
      <c r="K49" s="52"/>
      <c r="L49" s="16">
        <v>45</v>
      </c>
      <c r="M49" s="54">
        <f t="shared" si="3"/>
        <v>73.898151150647848</v>
      </c>
      <c r="N49" s="55">
        <f>I136</f>
        <v>7.3898151150647848</v>
      </c>
      <c r="O49" s="53"/>
    </row>
    <row r="50" spans="1:15" ht="16" customHeight="1" x14ac:dyDescent="0.15">
      <c r="A50" s="11"/>
      <c r="B50" s="76"/>
      <c r="C50" s="49">
        <v>0.20499999999999999</v>
      </c>
      <c r="D50" s="50">
        <v>96.748081602096136</v>
      </c>
      <c r="E50" s="49">
        <v>0.38100000000000001</v>
      </c>
      <c r="F50" s="51">
        <f t="shared" si="4"/>
        <v>72.765383991360338</v>
      </c>
      <c r="G50" s="74"/>
      <c r="H50" s="51">
        <f t="shared" si="5"/>
        <v>7.2765383991360348</v>
      </c>
      <c r="I50" s="73"/>
      <c r="J50" s="42"/>
      <c r="K50" s="52"/>
      <c r="L50" s="16">
        <v>46</v>
      </c>
      <c r="M50" s="54">
        <f t="shared" si="3"/>
        <v>69.622810234239708</v>
      </c>
      <c r="N50" s="55">
        <f>I139</f>
        <v>6.9622810234239703</v>
      </c>
      <c r="O50" s="53"/>
    </row>
    <row r="51" spans="1:15" ht="16" customHeight="1" x14ac:dyDescent="0.15">
      <c r="A51" s="11"/>
      <c r="B51" s="76"/>
      <c r="C51" s="49">
        <v>0.20499999999999999</v>
      </c>
      <c r="D51" s="50">
        <v>96.748081602096093</v>
      </c>
      <c r="E51" s="49">
        <v>0.36299999999999999</v>
      </c>
      <c r="F51" s="51">
        <f t="shared" si="4"/>
        <v>69.327649314603207</v>
      </c>
      <c r="G51" s="74"/>
      <c r="H51" s="51">
        <f t="shared" si="5"/>
        <v>6.932764931460321</v>
      </c>
      <c r="I51" s="73"/>
      <c r="J51" s="42"/>
      <c r="K51" s="52"/>
      <c r="L51" s="16">
        <v>47</v>
      </c>
      <c r="M51" s="54">
        <f t="shared" si="3"/>
        <v>81.809493192290731</v>
      </c>
      <c r="N51" s="55">
        <f>I142</f>
        <v>8.1809493192290734</v>
      </c>
      <c r="O51" s="53"/>
    </row>
    <row r="52" spans="1:15" ht="16" customHeight="1" x14ac:dyDescent="0.15">
      <c r="A52" s="11"/>
      <c r="B52" s="75" t="s">
        <v>34</v>
      </c>
      <c r="C52" s="49">
        <v>0.19900000000000001</v>
      </c>
      <c r="D52" s="50">
        <v>97.83883000769751</v>
      </c>
      <c r="E52" s="49">
        <v>0.40500000000000003</v>
      </c>
      <c r="F52" s="51">
        <f t="shared" si="4"/>
        <v>78.792842704311667</v>
      </c>
      <c r="G52" s="74">
        <f>(F52+F53+F54)/3</f>
        <v>78.205333086033122</v>
      </c>
      <c r="H52" s="51">
        <f t="shared" si="5"/>
        <v>7.8792842704311665</v>
      </c>
      <c r="I52" s="73">
        <f>(H52+H53+H54)/3</f>
        <v>7.820533308603312</v>
      </c>
      <c r="J52" s="42"/>
      <c r="K52" s="52"/>
      <c r="L52" s="16">
        <v>48</v>
      </c>
      <c r="M52" s="54">
        <f t="shared" ref="M52:M83" si="6">N52*10</f>
        <v>78.485125752484322</v>
      </c>
      <c r="N52" s="55">
        <f>I145</f>
        <v>7.8485125752484324</v>
      </c>
      <c r="O52" s="53"/>
    </row>
    <row r="53" spans="1:15" ht="16" customHeight="1" x14ac:dyDescent="0.15">
      <c r="A53" s="11"/>
      <c r="B53" s="76"/>
      <c r="C53" s="49">
        <v>0.20300000000000001</v>
      </c>
      <c r="D53" s="50">
        <v>97.83883000769751</v>
      </c>
      <c r="E53" s="49">
        <v>0.40699999999999997</v>
      </c>
      <c r="F53" s="51">
        <f t="shared" si="4"/>
        <v>77.621707828867159</v>
      </c>
      <c r="G53" s="74"/>
      <c r="H53" s="51">
        <f t="shared" si="5"/>
        <v>7.7621707828867157</v>
      </c>
      <c r="I53" s="73"/>
      <c r="J53" s="42"/>
      <c r="K53" s="52"/>
      <c r="L53" s="16">
        <v>49</v>
      </c>
      <c r="M53" s="54">
        <f t="shared" si="6"/>
        <v>76.976169509743542</v>
      </c>
      <c r="N53" s="55">
        <f>I148</f>
        <v>7.6976169509743544</v>
      </c>
      <c r="O53" s="53"/>
    </row>
    <row r="54" spans="1:15" ht="16" customHeight="1" x14ac:dyDescent="0.15">
      <c r="A54" s="11"/>
      <c r="B54" s="76"/>
      <c r="C54" s="49">
        <v>0.20100000000000001</v>
      </c>
      <c r="D54" s="50">
        <v>97.83883000769751</v>
      </c>
      <c r="E54" s="49">
        <v>0.40600000000000003</v>
      </c>
      <c r="F54" s="51">
        <f t="shared" si="4"/>
        <v>78.201448724920539</v>
      </c>
      <c r="G54" s="74"/>
      <c r="H54" s="51">
        <f t="shared" si="5"/>
        <v>7.8201448724920537</v>
      </c>
      <c r="I54" s="73"/>
      <c r="J54" s="42"/>
      <c r="K54" s="52"/>
      <c r="L54" s="16">
        <v>50</v>
      </c>
      <c r="M54" s="54">
        <f t="shared" si="6"/>
        <v>69.887668464246786</v>
      </c>
      <c r="N54" s="55">
        <f>I151</f>
        <v>6.9887668464246788</v>
      </c>
      <c r="O54" s="53"/>
    </row>
    <row r="55" spans="1:15" ht="16" customHeight="1" x14ac:dyDescent="0.15">
      <c r="A55" s="11"/>
      <c r="B55" s="75" t="s">
        <v>35</v>
      </c>
      <c r="C55" s="49">
        <v>0.20200000000000001</v>
      </c>
      <c r="D55" s="50">
        <v>97.79274886978115</v>
      </c>
      <c r="E55" s="49">
        <v>0.37</v>
      </c>
      <c r="F55" s="51">
        <f t="shared" si="4"/>
        <v>70.947937342682707</v>
      </c>
      <c r="G55" s="74">
        <f>(F55+F56+F57)/3</f>
        <v>70.610693636201106</v>
      </c>
      <c r="H55" s="51">
        <f t="shared" si="5"/>
        <v>7.0947937342682703</v>
      </c>
      <c r="I55" s="73">
        <f>(H55+H56+H57)/3</f>
        <v>7.0610693636201098</v>
      </c>
      <c r="J55" s="42"/>
      <c r="K55" s="52"/>
      <c r="L55" s="16">
        <v>51</v>
      </c>
      <c r="M55" s="54">
        <f t="shared" si="6"/>
        <v>79.74676581341302</v>
      </c>
      <c r="N55" s="55">
        <f>I154</f>
        <v>7.9746765813413019</v>
      </c>
      <c r="O55" s="53"/>
    </row>
    <row r="56" spans="1:15" ht="16" customHeight="1" x14ac:dyDescent="0.15">
      <c r="A56" s="11"/>
      <c r="B56" s="76"/>
      <c r="C56" s="49">
        <v>0.20499999999999999</v>
      </c>
      <c r="D56" s="50">
        <v>97.79274886978115</v>
      </c>
      <c r="E56" s="49">
        <v>0.373</v>
      </c>
      <c r="F56" s="51">
        <f t="shared" si="4"/>
        <v>70.476510046430747</v>
      </c>
      <c r="G56" s="74"/>
      <c r="H56" s="51">
        <f t="shared" si="5"/>
        <v>7.0476510046430736</v>
      </c>
      <c r="I56" s="73"/>
      <c r="J56" s="42"/>
      <c r="K56" s="52"/>
      <c r="L56" s="16">
        <v>52</v>
      </c>
      <c r="M56" s="54">
        <f t="shared" si="6"/>
        <v>88.758386972958405</v>
      </c>
      <c r="N56" s="55">
        <f>I157</f>
        <v>8.8758386972958405</v>
      </c>
      <c r="O56" s="53"/>
    </row>
    <row r="57" spans="1:15" ht="16" customHeight="1" x14ac:dyDescent="0.15">
      <c r="A57" s="11"/>
      <c r="B57" s="76"/>
      <c r="C57" s="49">
        <v>0.20300000000000001</v>
      </c>
      <c r="D57" s="50">
        <v>97.79274886978115</v>
      </c>
      <c r="E57" s="49">
        <v>0.36899999999999999</v>
      </c>
      <c r="F57" s="51">
        <f t="shared" si="4"/>
        <v>70.407633519489863</v>
      </c>
      <c r="G57" s="74"/>
      <c r="H57" s="51">
        <f t="shared" si="5"/>
        <v>7.0407633519489865</v>
      </c>
      <c r="I57" s="73"/>
      <c r="J57" s="42"/>
      <c r="K57" s="52"/>
      <c r="L57" s="16">
        <v>53</v>
      </c>
      <c r="M57" s="54">
        <f t="shared" si="6"/>
        <v>91.366383521362764</v>
      </c>
      <c r="N57" s="55">
        <f>I160</f>
        <v>9.1366383521362771</v>
      </c>
      <c r="O57" s="53"/>
    </row>
    <row r="58" spans="1:15" ht="16" customHeight="1" x14ac:dyDescent="0.15">
      <c r="A58" s="11"/>
      <c r="B58" s="75" t="s">
        <v>36</v>
      </c>
      <c r="C58" s="49">
        <v>0.19900000000000001</v>
      </c>
      <c r="D58" s="50">
        <v>98.081377782253995</v>
      </c>
      <c r="E58" s="49">
        <v>0.40200000000000002</v>
      </c>
      <c r="F58" s="51">
        <f t="shared" si="4"/>
        <v>78.015786644415243</v>
      </c>
      <c r="G58" s="74">
        <f>(F58+F59+F60)/3</f>
        <v>76.656797902099029</v>
      </c>
      <c r="H58" s="51">
        <f t="shared" si="5"/>
        <v>7.801578664441525</v>
      </c>
      <c r="I58" s="73">
        <f>(H58+H59+H60)/3</f>
        <v>7.6656797902099028</v>
      </c>
      <c r="J58" s="42"/>
      <c r="K58" s="52"/>
      <c r="L58" s="16">
        <v>54</v>
      </c>
      <c r="M58" s="54">
        <f t="shared" si="6"/>
        <v>89.114128675988198</v>
      </c>
      <c r="N58" s="55">
        <f>I163</f>
        <v>8.9114128675988198</v>
      </c>
      <c r="O58" s="53"/>
    </row>
    <row r="59" spans="1:15" ht="16" customHeight="1" x14ac:dyDescent="0.15">
      <c r="A59" s="11"/>
      <c r="B59" s="76"/>
      <c r="C59" s="49">
        <v>0.20499999999999999</v>
      </c>
      <c r="D59" s="50">
        <v>98.081377782253995</v>
      </c>
      <c r="E59" s="49">
        <v>0.41299999999999998</v>
      </c>
      <c r="F59" s="51">
        <f t="shared" si="4"/>
        <v>77.804677307906275</v>
      </c>
      <c r="G59" s="74"/>
      <c r="H59" s="51">
        <f t="shared" si="5"/>
        <v>7.7804677307906269</v>
      </c>
      <c r="I59" s="73"/>
      <c r="J59" s="42"/>
      <c r="K59" s="52"/>
      <c r="L59" s="16">
        <v>55</v>
      </c>
      <c r="M59" s="54">
        <f t="shared" si="6"/>
        <v>92.257922304537701</v>
      </c>
      <c r="N59" s="55">
        <f>I166</f>
        <v>9.2257922304537701</v>
      </c>
      <c r="O59" s="53"/>
    </row>
    <row r="60" spans="1:15" ht="16" customHeight="1" x14ac:dyDescent="0.15">
      <c r="A60" s="11"/>
      <c r="B60" s="76"/>
      <c r="C60" s="49">
        <v>0.2</v>
      </c>
      <c r="D60" s="50">
        <v>98.081377782253995</v>
      </c>
      <c r="E60" s="49">
        <v>0.38400000000000001</v>
      </c>
      <c r="F60" s="51">
        <f t="shared" si="4"/>
        <v>74.149929753975556</v>
      </c>
      <c r="G60" s="74"/>
      <c r="H60" s="51">
        <f t="shared" si="5"/>
        <v>7.4149929753975554</v>
      </c>
      <c r="I60" s="73"/>
      <c r="J60" s="42"/>
      <c r="K60" s="52"/>
      <c r="L60" s="16">
        <v>56</v>
      </c>
      <c r="M60" s="54">
        <f t="shared" si="6"/>
        <v>91.90959075954872</v>
      </c>
      <c r="N60" s="55">
        <f>I169</f>
        <v>9.190959075954872</v>
      </c>
      <c r="O60" s="53"/>
    </row>
    <row r="61" spans="1:15" ht="16" customHeight="1" x14ac:dyDescent="0.15">
      <c r="A61" s="11"/>
      <c r="B61" s="75" t="s">
        <v>37</v>
      </c>
      <c r="C61" s="49">
        <v>0.20100000000000001</v>
      </c>
      <c r="D61" s="50">
        <v>96.611286919831386</v>
      </c>
      <c r="E61" s="49">
        <v>0.45</v>
      </c>
      <c r="F61" s="51">
        <f t="shared" si="4"/>
        <v>87.777794032924689</v>
      </c>
      <c r="G61" s="74">
        <f>(F61+F62+F63)/3</f>
        <v>86.672894671731385</v>
      </c>
      <c r="H61" s="51">
        <f t="shared" si="5"/>
        <v>8.7777794032924685</v>
      </c>
      <c r="I61" s="73">
        <f>(H61+H62+H63)/3</f>
        <v>8.667289467173136</v>
      </c>
      <c r="J61" s="42"/>
      <c r="K61" s="52"/>
      <c r="L61" s="16">
        <v>57</v>
      </c>
      <c r="M61" s="54">
        <f t="shared" si="6"/>
        <v>81.737636246571384</v>
      </c>
      <c r="N61" s="55">
        <f>I172</f>
        <v>8.1737636246571377</v>
      </c>
      <c r="O61" s="53"/>
    </row>
    <row r="62" spans="1:15" ht="16" customHeight="1" x14ac:dyDescent="0.15">
      <c r="A62" s="11"/>
      <c r="B62" s="76"/>
      <c r="C62" s="49">
        <v>0.2</v>
      </c>
      <c r="D62" s="50">
        <v>96.611286919831386</v>
      </c>
      <c r="E62" s="49">
        <v>0.44</v>
      </c>
      <c r="F62" s="51">
        <f t="shared" si="4"/>
        <v>86.256312269687328</v>
      </c>
      <c r="G62" s="74"/>
      <c r="H62" s="51">
        <f t="shared" si="5"/>
        <v>8.6256312269687321</v>
      </c>
      <c r="I62" s="73"/>
      <c r="J62" s="42"/>
      <c r="K62" s="52"/>
      <c r="L62" s="16">
        <v>58</v>
      </c>
      <c r="M62" s="54">
        <f t="shared" si="6"/>
        <v>81.097418273237295</v>
      </c>
      <c r="N62" s="55">
        <f>I175</f>
        <v>8.1097418273237292</v>
      </c>
      <c r="O62" s="53"/>
    </row>
    <row r="63" spans="1:15" ht="16" customHeight="1" x14ac:dyDescent="0.15">
      <c r="A63" s="11"/>
      <c r="B63" s="76"/>
      <c r="C63" s="49">
        <v>0.20200000000000001</v>
      </c>
      <c r="D63" s="50">
        <v>96.611286919831386</v>
      </c>
      <c r="E63" s="49">
        <v>0.443</v>
      </c>
      <c r="F63" s="51">
        <f t="shared" si="4"/>
        <v>85.984577712582094</v>
      </c>
      <c r="G63" s="74"/>
      <c r="H63" s="51">
        <f t="shared" si="5"/>
        <v>8.5984577712582091</v>
      </c>
      <c r="I63" s="73"/>
      <c r="J63" s="42"/>
      <c r="K63" s="52"/>
      <c r="L63" s="16">
        <v>59</v>
      </c>
      <c r="M63" s="54">
        <f t="shared" si="6"/>
        <v>81.650412230949584</v>
      </c>
      <c r="N63" s="55">
        <f>I178</f>
        <v>8.1650412230949581</v>
      </c>
      <c r="O63" s="53"/>
    </row>
    <row r="64" spans="1:15" ht="16" customHeight="1" x14ac:dyDescent="0.15">
      <c r="A64" s="11"/>
      <c r="B64" s="75" t="s">
        <v>38</v>
      </c>
      <c r="C64" s="49">
        <v>0.20100000000000001</v>
      </c>
      <c r="D64" s="50">
        <v>96.145803899406559</v>
      </c>
      <c r="E64" s="49">
        <v>0.41699999999999998</v>
      </c>
      <c r="F64" s="51">
        <f t="shared" si="4"/>
        <v>81.734561244742693</v>
      </c>
      <c r="G64" s="74">
        <f>(F64+F65+F66)/3</f>
        <v>81.542475225510444</v>
      </c>
      <c r="H64" s="51">
        <f t="shared" si="5"/>
        <v>8.1734561244742689</v>
      </c>
      <c r="I64" s="73">
        <f>(H64+H65+H66)/3</f>
        <v>8.154247522551044</v>
      </c>
      <c r="J64" s="42"/>
      <c r="K64" s="52"/>
      <c r="L64" s="16">
        <v>60</v>
      </c>
      <c r="M64" s="54">
        <f t="shared" si="6"/>
        <v>80.022791032992785</v>
      </c>
      <c r="N64" s="55">
        <f>I181</f>
        <v>8.0022791032992782</v>
      </c>
      <c r="O64" s="53"/>
    </row>
    <row r="65" spans="1:15" ht="16" customHeight="1" x14ac:dyDescent="0.15">
      <c r="A65" s="11"/>
      <c r="B65" s="76"/>
      <c r="C65" s="49">
        <v>0.20100000000000001</v>
      </c>
      <c r="D65" s="50">
        <v>96.145803899406559</v>
      </c>
      <c r="E65" s="49">
        <v>0.41699999999999998</v>
      </c>
      <c r="F65" s="51">
        <f t="shared" si="4"/>
        <v>81.734561244742693</v>
      </c>
      <c r="G65" s="74"/>
      <c r="H65" s="51">
        <f t="shared" si="5"/>
        <v>8.1734561244742689</v>
      </c>
      <c r="I65" s="73"/>
      <c r="J65" s="42"/>
      <c r="K65" s="52"/>
      <c r="L65" s="16">
        <v>61</v>
      </c>
      <c r="M65" s="54">
        <f t="shared" si="6"/>
        <v>84.446349185542857</v>
      </c>
      <c r="N65" s="55">
        <f>I184</f>
        <v>8.4446349185542857</v>
      </c>
      <c r="O65" s="53"/>
    </row>
    <row r="66" spans="1:15" ht="16" customHeight="1" x14ac:dyDescent="0.15">
      <c r="A66" s="11"/>
      <c r="B66" s="76"/>
      <c r="C66" s="49">
        <v>0.2</v>
      </c>
      <c r="D66" s="50">
        <v>96.145803899406559</v>
      </c>
      <c r="E66" s="49">
        <v>0.41199999999999998</v>
      </c>
      <c r="F66" s="51">
        <f t="shared" si="4"/>
        <v>81.158303187045945</v>
      </c>
      <c r="G66" s="74"/>
      <c r="H66" s="51">
        <f t="shared" si="5"/>
        <v>8.1158303187045941</v>
      </c>
      <c r="I66" s="73"/>
      <c r="J66" s="42"/>
      <c r="K66" s="52"/>
      <c r="L66" s="16">
        <v>62</v>
      </c>
      <c r="M66" s="54">
        <f t="shared" si="6"/>
        <v>73.836566538139422</v>
      </c>
      <c r="N66" s="55">
        <f>I187</f>
        <v>7.3836566538139419</v>
      </c>
      <c r="O66" s="53"/>
    </row>
    <row r="67" spans="1:15" ht="16" customHeight="1" x14ac:dyDescent="0.15">
      <c r="A67" s="11"/>
      <c r="B67" s="75" t="s">
        <v>39</v>
      </c>
      <c r="C67" s="49">
        <v>0.20100000000000001</v>
      </c>
      <c r="D67" s="50">
        <v>96.748968989341734</v>
      </c>
      <c r="E67" s="49">
        <v>0.54100000000000004</v>
      </c>
      <c r="F67" s="51">
        <f t="shared" si="4"/>
        <v>105.37823863143954</v>
      </c>
      <c r="G67" s="74">
        <f>(F67+F68)/2</f>
        <v>106.15737533111746</v>
      </c>
      <c r="H67" s="51">
        <f t="shared" si="5"/>
        <v>10.537823863143954</v>
      </c>
      <c r="I67" s="73">
        <f>(H67+H68)/2</f>
        <v>10.615737533111748</v>
      </c>
      <c r="J67" s="42"/>
      <c r="K67" s="52"/>
      <c r="L67" s="16">
        <v>63</v>
      </c>
      <c r="M67" s="54">
        <f t="shared" si="6"/>
        <v>86.000849356795825</v>
      </c>
      <c r="N67" s="55">
        <f>I190</f>
        <v>8.6000849356795825</v>
      </c>
      <c r="O67" s="53"/>
    </row>
    <row r="68" spans="1:15" ht="16" customHeight="1" x14ac:dyDescent="0.15">
      <c r="A68" s="11"/>
      <c r="B68" s="76"/>
      <c r="C68" s="49">
        <v>0.20100000000000001</v>
      </c>
      <c r="D68" s="50">
        <v>96.748968989341734</v>
      </c>
      <c r="E68" s="49">
        <v>0.54900000000000004</v>
      </c>
      <c r="F68" s="51">
        <f t="shared" si="4"/>
        <v>106.93651203079538</v>
      </c>
      <c r="G68" s="74"/>
      <c r="H68" s="51">
        <f t="shared" si="5"/>
        <v>10.69365120307954</v>
      </c>
      <c r="I68" s="73"/>
      <c r="J68" s="42"/>
      <c r="K68" s="52"/>
      <c r="L68" s="16">
        <v>64</v>
      </c>
      <c r="M68" s="54">
        <f t="shared" si="6"/>
        <v>81.942239764419028</v>
      </c>
      <c r="N68" s="55">
        <f>I193</f>
        <v>8.1942239764419025</v>
      </c>
      <c r="O68" s="53"/>
    </row>
    <row r="69" spans="1:15" ht="16" customHeight="1" x14ac:dyDescent="0.15">
      <c r="A69" s="11"/>
      <c r="B69" s="76"/>
      <c r="C69" s="49">
        <v>0.2</v>
      </c>
      <c r="D69" s="50">
        <v>96.748968989341734</v>
      </c>
      <c r="E69" s="49">
        <v>0.41499999999999998</v>
      </c>
      <c r="F69" s="51">
        <f t="shared" si="4"/>
        <v>81.239609754542769</v>
      </c>
      <c r="G69" s="74"/>
      <c r="H69" s="51">
        <f t="shared" si="5"/>
        <v>8.1239609754542759</v>
      </c>
      <c r="I69" s="73"/>
      <c r="J69" s="42"/>
      <c r="K69" s="52"/>
      <c r="L69" s="16">
        <v>65</v>
      </c>
      <c r="M69" s="54">
        <f t="shared" si="6"/>
        <v>70.216913856878676</v>
      </c>
      <c r="N69" s="55">
        <f>I196</f>
        <v>7.0216913856878671</v>
      </c>
      <c r="O69" s="53"/>
    </row>
    <row r="70" spans="1:15" ht="16" customHeight="1" x14ac:dyDescent="0.15">
      <c r="A70" s="11"/>
      <c r="B70" s="75" t="s">
        <v>40</v>
      </c>
      <c r="C70" s="49">
        <v>0.20100000000000001</v>
      </c>
      <c r="D70" s="50">
        <v>96.920027445299993</v>
      </c>
      <c r="E70" s="49">
        <v>0.42</v>
      </c>
      <c r="F70" s="51">
        <f t="shared" si="4"/>
        <v>81.664964509062273</v>
      </c>
      <c r="G70" s="74">
        <f>(F70+F71+F72)/3</f>
        <v>81.279648466200058</v>
      </c>
      <c r="H70" s="51">
        <f t="shared" si="5"/>
        <v>8.1664964509062266</v>
      </c>
      <c r="I70" s="73">
        <f>(H70+H71+H72)/3</f>
        <v>8.1279648466200065</v>
      </c>
      <c r="J70" s="42"/>
      <c r="K70" s="52"/>
      <c r="L70" s="16">
        <v>66</v>
      </c>
      <c r="M70" s="54">
        <f t="shared" si="6"/>
        <v>85.794288377453739</v>
      </c>
      <c r="N70" s="55">
        <f>I199</f>
        <v>8.5794288377453736</v>
      </c>
      <c r="O70" s="53"/>
    </row>
    <row r="71" spans="1:15" ht="16" customHeight="1" x14ac:dyDescent="0.15">
      <c r="A71" s="11"/>
      <c r="B71" s="76"/>
      <c r="C71" s="49">
        <v>0.20100000000000001</v>
      </c>
      <c r="D71" s="50">
        <v>96.920027445299993</v>
      </c>
      <c r="E71" s="49">
        <v>0.42099999999999999</v>
      </c>
      <c r="F71" s="51">
        <f t="shared" si="4"/>
        <v>81.859404900750519</v>
      </c>
      <c r="G71" s="74"/>
      <c r="H71" s="51">
        <f t="shared" si="5"/>
        <v>8.1859404900750512</v>
      </c>
      <c r="I71" s="73"/>
      <c r="J71" s="42"/>
      <c r="K71" s="52"/>
      <c r="L71" s="16">
        <v>67</v>
      </c>
      <c r="M71" s="54">
        <f t="shared" si="6"/>
        <v>100.87354378947046</v>
      </c>
      <c r="N71" s="55">
        <f>I202</f>
        <v>10.087354378947046</v>
      </c>
      <c r="O71" s="53"/>
    </row>
    <row r="72" spans="1:15" ht="16" customHeight="1" x14ac:dyDescent="0.15">
      <c r="A72" s="11"/>
      <c r="B72" s="76"/>
      <c r="C72" s="49">
        <v>0.2</v>
      </c>
      <c r="D72" s="50">
        <v>96.920027445299993</v>
      </c>
      <c r="E72" s="49">
        <v>0.41099999999999998</v>
      </c>
      <c r="F72" s="51">
        <f t="shared" si="4"/>
        <v>80.314575988787411</v>
      </c>
      <c r="G72" s="74"/>
      <c r="H72" s="51">
        <f t="shared" si="5"/>
        <v>8.0314575988787418</v>
      </c>
      <c r="I72" s="73"/>
      <c r="J72" s="42"/>
      <c r="K72" s="52"/>
      <c r="L72" s="16">
        <v>68</v>
      </c>
      <c r="M72" s="54">
        <f t="shared" si="6"/>
        <v>104.46331426668692</v>
      </c>
      <c r="N72" s="55">
        <f>I205</f>
        <v>10.446331426668692</v>
      </c>
      <c r="O72" s="53"/>
    </row>
    <row r="73" spans="1:15" ht="16" customHeight="1" x14ac:dyDescent="0.15">
      <c r="A73" s="11"/>
      <c r="B73" s="75" t="s">
        <v>41</v>
      </c>
      <c r="C73" s="49">
        <v>0.20100000000000001</v>
      </c>
      <c r="D73" s="50">
        <v>96.931874415791526</v>
      </c>
      <c r="E73" s="49">
        <v>0.4</v>
      </c>
      <c r="F73" s="51">
        <f t="shared" si="4"/>
        <v>77.766650908090995</v>
      </c>
      <c r="G73" s="74">
        <f>(F73+F74+F75)/3</f>
        <v>78.414706332325082</v>
      </c>
      <c r="H73" s="51">
        <f t="shared" si="5"/>
        <v>7.7766650908091002</v>
      </c>
      <c r="I73" s="73">
        <f>(H73+H74+H75)/3</f>
        <v>7.8414706332325084</v>
      </c>
      <c r="J73" s="42"/>
      <c r="K73" s="52"/>
      <c r="L73" s="16">
        <v>69</v>
      </c>
      <c r="M73" s="54">
        <f t="shared" si="6"/>
        <v>108.48960411189259</v>
      </c>
      <c r="N73" s="55">
        <f>I208</f>
        <v>10.848960411189259</v>
      </c>
      <c r="O73" s="53"/>
    </row>
    <row r="74" spans="1:15" ht="16" customHeight="1" x14ac:dyDescent="0.15">
      <c r="A74" s="11"/>
      <c r="B74" s="76"/>
      <c r="C74" s="49">
        <v>0.20100000000000001</v>
      </c>
      <c r="D74" s="50">
        <v>96.931874415791526</v>
      </c>
      <c r="E74" s="49">
        <v>0.40600000000000003</v>
      </c>
      <c r="F74" s="51">
        <f t="shared" si="4"/>
        <v>78.933150671712369</v>
      </c>
      <c r="G74" s="74"/>
      <c r="H74" s="51">
        <f t="shared" si="5"/>
        <v>7.8933150671712378</v>
      </c>
      <c r="I74" s="73"/>
      <c r="J74" s="42"/>
      <c r="K74" s="52"/>
      <c r="L74" s="16">
        <v>70</v>
      </c>
      <c r="M74" s="54">
        <f t="shared" si="6"/>
        <v>102.52578502951609</v>
      </c>
      <c r="N74" s="55">
        <f>I211</f>
        <v>10.252578502951609</v>
      </c>
      <c r="O74" s="53"/>
    </row>
    <row r="75" spans="1:15" ht="16" customHeight="1" x14ac:dyDescent="0.15">
      <c r="A75" s="11"/>
      <c r="B75" s="76"/>
      <c r="C75" s="49">
        <v>0.20100000000000001</v>
      </c>
      <c r="D75" s="50">
        <v>96.931874415791526</v>
      </c>
      <c r="E75" s="49">
        <v>0.40400000000000003</v>
      </c>
      <c r="F75" s="51">
        <f t="shared" si="4"/>
        <v>78.544317417171911</v>
      </c>
      <c r="G75" s="74"/>
      <c r="H75" s="51">
        <f t="shared" si="5"/>
        <v>7.8544317417171907</v>
      </c>
      <c r="I75" s="73"/>
      <c r="J75" s="42"/>
      <c r="K75" s="52"/>
      <c r="L75" s="16">
        <v>71</v>
      </c>
      <c r="M75" s="54">
        <f t="shared" si="6"/>
        <v>110.18097515972754</v>
      </c>
      <c r="N75" s="55">
        <f>I214</f>
        <v>11.018097515972753</v>
      </c>
      <c r="O75" s="53"/>
    </row>
    <row r="76" spans="1:15" ht="16" customHeight="1" x14ac:dyDescent="0.15">
      <c r="A76" s="11"/>
      <c r="B76" s="75" t="s">
        <v>42</v>
      </c>
      <c r="C76" s="49">
        <v>0.20100000000000001</v>
      </c>
      <c r="D76" s="50">
        <v>97.687357554632015</v>
      </c>
      <c r="E76" s="49">
        <v>0.42099999999999999</v>
      </c>
      <c r="F76" s="51">
        <f t="shared" si="4"/>
        <v>81.216402697755939</v>
      </c>
      <c r="G76" s="74">
        <f>(F76+F77+F78)/3</f>
        <v>81.473620125143924</v>
      </c>
      <c r="H76" s="51">
        <f t="shared" si="5"/>
        <v>8.1216402697755949</v>
      </c>
      <c r="I76" s="73">
        <f>(H76+H77+H78)/3</f>
        <v>8.1473620125143924</v>
      </c>
      <c r="J76" s="42"/>
      <c r="K76" s="52"/>
      <c r="L76" s="16">
        <v>72</v>
      </c>
      <c r="M76" s="54">
        <f t="shared" si="6"/>
        <v>77.588005328479866</v>
      </c>
      <c r="N76" s="55">
        <f>I217</f>
        <v>7.7588005328479861</v>
      </c>
      <c r="O76" s="53"/>
    </row>
    <row r="77" spans="1:15" ht="16" customHeight="1" x14ac:dyDescent="0.15">
      <c r="A77" s="11"/>
      <c r="B77" s="76"/>
      <c r="C77" s="49">
        <v>0.20100000000000001</v>
      </c>
      <c r="D77" s="50">
        <v>97.687357554632015</v>
      </c>
      <c r="E77" s="49">
        <v>0.42199999999999999</v>
      </c>
      <c r="F77" s="51">
        <f t="shared" si="4"/>
        <v>81.409315768296921</v>
      </c>
      <c r="G77" s="74"/>
      <c r="H77" s="51">
        <f t="shared" si="5"/>
        <v>8.1409315768296917</v>
      </c>
      <c r="I77" s="73"/>
      <c r="J77" s="42"/>
      <c r="K77" s="52"/>
      <c r="L77" s="16">
        <v>73</v>
      </c>
      <c r="M77" s="54">
        <f t="shared" si="6"/>
        <v>80.126096919665869</v>
      </c>
      <c r="N77" s="55">
        <f>I220</f>
        <v>8.0126096919665866</v>
      </c>
      <c r="O77" s="53"/>
    </row>
    <row r="78" spans="1:15" ht="16" customHeight="1" x14ac:dyDescent="0.15">
      <c r="A78" s="11"/>
      <c r="B78" s="76"/>
      <c r="C78" s="49">
        <v>0.20100000000000001</v>
      </c>
      <c r="D78" s="50">
        <v>97.687357554632015</v>
      </c>
      <c r="E78" s="49">
        <v>0.42399999999999999</v>
      </c>
      <c r="F78" s="51">
        <f t="shared" si="4"/>
        <v>81.795141909378913</v>
      </c>
      <c r="G78" s="74"/>
      <c r="H78" s="51">
        <f t="shared" si="5"/>
        <v>8.1795141909378906</v>
      </c>
      <c r="I78" s="73"/>
      <c r="J78" s="42"/>
      <c r="K78" s="52"/>
      <c r="L78" s="16">
        <v>74</v>
      </c>
      <c r="M78" s="54">
        <f t="shared" si="6"/>
        <v>93.566663923483446</v>
      </c>
      <c r="N78" s="55">
        <f>I223</f>
        <v>9.3566663923483446</v>
      </c>
      <c r="O78" s="53"/>
    </row>
    <row r="79" spans="1:15" ht="16" customHeight="1" x14ac:dyDescent="0.15">
      <c r="A79" s="11"/>
      <c r="B79" s="75" t="s">
        <v>43</v>
      </c>
      <c r="C79" s="49">
        <v>0.20100000000000001</v>
      </c>
      <c r="D79" s="50">
        <v>97.091686714782085</v>
      </c>
      <c r="E79" s="49">
        <v>0.47099999999999997</v>
      </c>
      <c r="F79" s="51">
        <f t="shared" si="4"/>
        <v>91.419507425554556</v>
      </c>
      <c r="G79" s="74">
        <f>(F79+F80+F81)/3</f>
        <v>93.425172485846261</v>
      </c>
      <c r="H79" s="51">
        <f t="shared" si="5"/>
        <v>9.1419507425554567</v>
      </c>
      <c r="I79" s="73">
        <f>(H79+H80+H81)/3</f>
        <v>9.3425172485846257</v>
      </c>
      <c r="J79" s="42"/>
      <c r="K79" s="52"/>
      <c r="L79" s="16">
        <v>75</v>
      </c>
      <c r="M79" s="54">
        <f t="shared" si="6"/>
        <v>80.126096919665869</v>
      </c>
      <c r="N79" s="55">
        <f>I220</f>
        <v>8.0126096919665866</v>
      </c>
      <c r="O79" s="53"/>
    </row>
    <row r="80" spans="1:15" ht="16" customHeight="1" x14ac:dyDescent="0.15">
      <c r="A80" s="11"/>
      <c r="B80" s="76"/>
      <c r="C80" s="49">
        <v>0.20100000000000001</v>
      </c>
      <c r="D80" s="50">
        <v>97.091686714782085</v>
      </c>
      <c r="E80" s="49">
        <v>0.48699999999999999</v>
      </c>
      <c r="F80" s="51">
        <f t="shared" si="4"/>
        <v>94.525053325361085</v>
      </c>
      <c r="G80" s="74"/>
      <c r="H80" s="51">
        <f t="shared" si="5"/>
        <v>9.4525053325361075</v>
      </c>
      <c r="I80" s="73"/>
      <c r="J80" s="42"/>
      <c r="K80" s="52"/>
      <c r="L80" s="16">
        <v>76</v>
      </c>
      <c r="M80" s="54">
        <f t="shared" si="6"/>
        <v>87.342728912735922</v>
      </c>
      <c r="N80" s="55">
        <f>I229</f>
        <v>8.7342728912735925</v>
      </c>
      <c r="O80" s="53"/>
    </row>
    <row r="81" spans="1:15" ht="16" customHeight="1" x14ac:dyDescent="0.15">
      <c r="A81" s="11"/>
      <c r="B81" s="76"/>
      <c r="C81" s="49">
        <v>0.20100000000000001</v>
      </c>
      <c r="D81" s="50">
        <v>97.091686714782085</v>
      </c>
      <c r="E81" s="49">
        <v>0.48599999999999999</v>
      </c>
      <c r="F81" s="51">
        <f t="shared" si="4"/>
        <v>94.330956706623155</v>
      </c>
      <c r="G81" s="74"/>
      <c r="H81" s="51">
        <f t="shared" si="5"/>
        <v>9.4330956706623148</v>
      </c>
      <c r="I81" s="73"/>
      <c r="J81" s="42"/>
      <c r="K81" s="52"/>
      <c r="L81" s="16">
        <v>77</v>
      </c>
      <c r="M81" s="54">
        <f t="shared" si="6"/>
        <v>83.306473965721239</v>
      </c>
      <c r="N81" s="55">
        <f>I232</f>
        <v>8.3306473965721235</v>
      </c>
      <c r="O81" s="53"/>
    </row>
    <row r="82" spans="1:15" ht="16" customHeight="1" x14ac:dyDescent="0.15">
      <c r="A82" s="11"/>
      <c r="B82" s="75" t="s">
        <v>44</v>
      </c>
      <c r="C82" s="49">
        <v>0.20100000000000001</v>
      </c>
      <c r="D82" s="50">
        <v>97.176470588235333</v>
      </c>
      <c r="E82" s="49">
        <v>0.40699999999999997</v>
      </c>
      <c r="F82" s="51">
        <f t="shared" si="4"/>
        <v>78.928400772569731</v>
      </c>
      <c r="G82" s="74">
        <f>(F82+F83+F84)/3</f>
        <v>78.605188648193945</v>
      </c>
      <c r="H82" s="51">
        <f t="shared" si="5"/>
        <v>7.8928400772569729</v>
      </c>
      <c r="I82" s="73">
        <f>(H82+H83+H84)/3</f>
        <v>7.8605188648193947</v>
      </c>
      <c r="J82" s="42"/>
      <c r="K82" s="52"/>
      <c r="L82" s="16">
        <v>78</v>
      </c>
      <c r="M82" s="54">
        <f t="shared" si="6"/>
        <v>88.375335875450702</v>
      </c>
      <c r="N82" s="55">
        <f>I235</f>
        <v>8.8375335875450709</v>
      </c>
      <c r="O82" s="53"/>
    </row>
    <row r="83" spans="1:15" ht="16" customHeight="1" x14ac:dyDescent="0.15">
      <c r="A83" s="11"/>
      <c r="B83" s="76"/>
      <c r="C83" s="49">
        <v>0.20100000000000001</v>
      </c>
      <c r="D83" s="50">
        <v>97.176470588235333</v>
      </c>
      <c r="E83" s="49">
        <v>0.40300000000000002</v>
      </c>
      <c r="F83" s="51">
        <f t="shared" si="4"/>
        <v>78.152691674067825</v>
      </c>
      <c r="G83" s="74"/>
      <c r="H83" s="51">
        <f t="shared" si="5"/>
        <v>7.8152691674067825</v>
      </c>
      <c r="I83" s="73"/>
      <c r="J83" s="42"/>
      <c r="K83" s="52"/>
      <c r="L83" s="16">
        <v>79</v>
      </c>
      <c r="M83" s="54">
        <f t="shared" si="6"/>
        <v>88.375335875450702</v>
      </c>
      <c r="N83" s="55">
        <f>I235</f>
        <v>8.8375335875450709</v>
      </c>
      <c r="O83" s="53"/>
    </row>
    <row r="84" spans="1:15" ht="16" customHeight="1" x14ac:dyDescent="0.15">
      <c r="A84" s="11"/>
      <c r="B84" s="76"/>
      <c r="C84" s="49">
        <v>0.20100000000000001</v>
      </c>
      <c r="D84" s="50">
        <v>97.176470588235333</v>
      </c>
      <c r="E84" s="49">
        <v>0.40600000000000003</v>
      </c>
      <c r="F84" s="51">
        <f t="shared" si="4"/>
        <v>78.734473497944265</v>
      </c>
      <c r="G84" s="74"/>
      <c r="H84" s="51">
        <f t="shared" si="5"/>
        <v>7.8734473497944268</v>
      </c>
      <c r="I84" s="73"/>
      <c r="J84" s="42"/>
      <c r="K84" s="52"/>
      <c r="L84" s="16">
        <v>80</v>
      </c>
      <c r="M84" s="54">
        <f t="shared" ref="M84:M115" si="7">N84*10</f>
        <v>90.95073970473473</v>
      </c>
      <c r="N84" s="55">
        <f>I241</f>
        <v>9.0950739704734733</v>
      </c>
      <c r="O84" s="53"/>
    </row>
    <row r="85" spans="1:15" ht="16" customHeight="1" x14ac:dyDescent="0.15">
      <c r="A85" s="11"/>
      <c r="B85" s="75" t="s">
        <v>45</v>
      </c>
      <c r="C85" s="49">
        <v>0.20100000000000001</v>
      </c>
      <c r="D85" s="50">
        <v>96.398684997011259</v>
      </c>
      <c r="E85" s="49">
        <v>0.39500000000000002</v>
      </c>
      <c r="F85" s="51">
        <f t="shared" si="4"/>
        <v>77.219325131832107</v>
      </c>
      <c r="G85" s="74">
        <f>(F85+F86+F87)/3</f>
        <v>72.069599081998163</v>
      </c>
      <c r="H85" s="51">
        <f t="shared" si="5"/>
        <v>7.7219325131832104</v>
      </c>
      <c r="I85" s="73">
        <f>(H85+H86+H87)/3</f>
        <v>7.2069599081998161</v>
      </c>
      <c r="J85" s="42"/>
      <c r="K85" s="52"/>
      <c r="L85" s="16">
        <v>81</v>
      </c>
      <c r="M85" s="54">
        <f t="shared" si="7"/>
        <v>91.492619868583148</v>
      </c>
      <c r="N85" s="55">
        <f>I244</f>
        <v>9.1492619868583152</v>
      </c>
      <c r="O85" s="53"/>
    </row>
    <row r="86" spans="1:15" ht="16" customHeight="1" x14ac:dyDescent="0.15">
      <c r="A86" s="11"/>
      <c r="B86" s="76"/>
      <c r="C86" s="49">
        <v>0.20200000000000001</v>
      </c>
      <c r="D86" s="50">
        <v>96.398684997011259</v>
      </c>
      <c r="E86" s="49">
        <v>0.36</v>
      </c>
      <c r="F86" s="51">
        <f t="shared" si="4"/>
        <v>70.028704932189129</v>
      </c>
      <c r="G86" s="74"/>
      <c r="H86" s="51">
        <f t="shared" si="5"/>
        <v>7.0028704932189125</v>
      </c>
      <c r="I86" s="73"/>
      <c r="J86" s="42"/>
      <c r="K86" s="52"/>
      <c r="L86" s="16">
        <v>82</v>
      </c>
      <c r="M86" s="54">
        <f t="shared" si="7"/>
        <v>91.734556604501748</v>
      </c>
      <c r="N86" s="55">
        <f>I247</f>
        <v>9.1734556604501751</v>
      </c>
      <c r="O86" s="53"/>
    </row>
    <row r="87" spans="1:15" ht="16" customHeight="1" x14ac:dyDescent="0.15">
      <c r="A87" s="11"/>
      <c r="B87" s="76"/>
      <c r="C87" s="49">
        <v>0.2</v>
      </c>
      <c r="D87" s="50">
        <v>96.398684997011259</v>
      </c>
      <c r="E87" s="49">
        <v>0.35099999999999998</v>
      </c>
      <c r="F87" s="51">
        <f t="shared" si="4"/>
        <v>68.960767181973267</v>
      </c>
      <c r="G87" s="74"/>
      <c r="H87" s="51">
        <f t="shared" si="5"/>
        <v>6.8960767181973264</v>
      </c>
      <c r="I87" s="73"/>
      <c r="J87" s="42"/>
      <c r="K87" s="52"/>
      <c r="L87" s="16">
        <v>83</v>
      </c>
      <c r="M87" s="54">
        <f t="shared" si="7"/>
        <v>106.15003317320571</v>
      </c>
      <c r="N87" s="55">
        <f>I250</f>
        <v>10.615003317320571</v>
      </c>
      <c r="O87" s="53"/>
    </row>
    <row r="88" spans="1:15" ht="16" customHeight="1" x14ac:dyDescent="0.15">
      <c r="A88" s="11"/>
      <c r="B88" s="75" t="s">
        <v>46</v>
      </c>
      <c r="C88" s="49">
        <v>0.20100000000000001</v>
      </c>
      <c r="D88" s="50">
        <v>97.48519842898169</v>
      </c>
      <c r="E88" s="49">
        <v>0.502</v>
      </c>
      <c r="F88" s="51">
        <f t="shared" si="4"/>
        <v>97.04318745926706</v>
      </c>
      <c r="G88" s="74">
        <f>(F88+F89)/2</f>
        <v>96.463248091980603</v>
      </c>
      <c r="H88" s="51">
        <f t="shared" si="5"/>
        <v>9.704318745926706</v>
      </c>
      <c r="I88" s="73">
        <f>(H88+H89)/2</f>
        <v>9.6463248091980596</v>
      </c>
      <c r="J88" s="42"/>
      <c r="K88" s="52"/>
      <c r="L88" s="16">
        <v>84</v>
      </c>
      <c r="M88" s="54">
        <f t="shared" si="7"/>
        <v>101.66942075301704</v>
      </c>
      <c r="N88" s="55">
        <f>I253</f>
        <v>10.166942075301703</v>
      </c>
      <c r="O88" s="53"/>
    </row>
    <row r="89" spans="1:15" ht="16" customHeight="1" x14ac:dyDescent="0.15">
      <c r="A89" s="11"/>
      <c r="B89" s="76"/>
      <c r="C89" s="49">
        <v>0.20100000000000001</v>
      </c>
      <c r="D89" s="50">
        <v>97.48519842898169</v>
      </c>
      <c r="E89" s="49">
        <v>0.496</v>
      </c>
      <c r="F89" s="51">
        <f t="shared" si="4"/>
        <v>95.883308724694146</v>
      </c>
      <c r="G89" s="74"/>
      <c r="H89" s="51">
        <f t="shared" si="5"/>
        <v>9.588330872469415</v>
      </c>
      <c r="I89" s="73"/>
      <c r="J89" s="42"/>
      <c r="K89" s="52"/>
      <c r="L89" s="16">
        <v>85</v>
      </c>
      <c r="M89" s="54">
        <f t="shared" si="7"/>
        <v>94.043493476004841</v>
      </c>
      <c r="N89" s="55">
        <f>I256</f>
        <v>9.4043493476004834</v>
      </c>
      <c r="O89" s="53"/>
    </row>
    <row r="90" spans="1:15" ht="17" customHeight="1" x14ac:dyDescent="0.15">
      <c r="A90" s="11"/>
      <c r="B90" s="76"/>
      <c r="C90" s="49">
        <v>0.20100000000000001</v>
      </c>
      <c r="D90" s="50">
        <v>97.48519842898169</v>
      </c>
      <c r="E90" s="49">
        <v>0.47299999999999998</v>
      </c>
      <c r="F90" s="51">
        <f t="shared" si="4"/>
        <v>91.437106908831311</v>
      </c>
      <c r="G90" s="74"/>
      <c r="H90" s="51">
        <f t="shared" si="5"/>
        <v>9.1437106908831307</v>
      </c>
      <c r="I90" s="73"/>
      <c r="J90" s="42"/>
      <c r="K90" s="52"/>
      <c r="L90" s="21">
        <v>86</v>
      </c>
      <c r="M90" s="57">
        <f t="shared" si="7"/>
        <v>110.84863934651148</v>
      </c>
      <c r="N90" s="58">
        <f>I259</f>
        <v>11.084863934651148</v>
      </c>
      <c r="O90" s="53"/>
    </row>
    <row r="91" spans="1:15" ht="17" customHeight="1" x14ac:dyDescent="0.15">
      <c r="A91" s="11"/>
      <c r="B91" s="75" t="s">
        <v>47</v>
      </c>
      <c r="C91" s="49">
        <v>0.20100000000000001</v>
      </c>
      <c r="D91" s="50">
        <v>97.498581219714438</v>
      </c>
      <c r="E91" s="49">
        <v>0.42899999999999999</v>
      </c>
      <c r="F91" s="51">
        <f t="shared" si="4"/>
        <v>82.919946252439829</v>
      </c>
      <c r="G91" s="74">
        <f>(F91+F92+F93)/3</f>
        <v>83.896365666158331</v>
      </c>
      <c r="H91" s="51">
        <f t="shared" si="5"/>
        <v>8.2919946252439836</v>
      </c>
      <c r="I91" s="73">
        <f>(H91+H92+H93)/3</f>
        <v>8.3896365666158346</v>
      </c>
      <c r="J91" s="42"/>
      <c r="K91" s="59"/>
      <c r="L91" s="60"/>
      <c r="M91" s="60"/>
      <c r="N91" s="60"/>
      <c r="O91" s="61"/>
    </row>
    <row r="92" spans="1:15" ht="16" customHeight="1" x14ac:dyDescent="0.15">
      <c r="A92" s="11"/>
      <c r="B92" s="76"/>
      <c r="C92" s="49">
        <v>0.20100000000000001</v>
      </c>
      <c r="D92" s="50">
        <v>97.498581219714438</v>
      </c>
      <c r="E92" s="49">
        <v>0.44</v>
      </c>
      <c r="F92" s="51">
        <f t="shared" si="4"/>
        <v>85.046098720451113</v>
      </c>
      <c r="G92" s="74"/>
      <c r="H92" s="51">
        <f t="shared" si="5"/>
        <v>8.504609872045112</v>
      </c>
      <c r="I92" s="73"/>
      <c r="J92" s="42"/>
      <c r="K92" s="59"/>
      <c r="L92" s="61"/>
      <c r="M92" s="61"/>
      <c r="N92" s="61"/>
      <c r="O92" s="61"/>
    </row>
    <row r="93" spans="1:15" ht="16" customHeight="1" x14ac:dyDescent="0.15">
      <c r="A93" s="11"/>
      <c r="B93" s="76"/>
      <c r="C93" s="49">
        <v>0.2</v>
      </c>
      <c r="D93" s="50">
        <v>97.498581219714438</v>
      </c>
      <c r="E93" s="49">
        <v>0.43099999999999999</v>
      </c>
      <c r="F93" s="51">
        <f t="shared" si="4"/>
        <v>83.723052025584082</v>
      </c>
      <c r="G93" s="74"/>
      <c r="H93" s="51">
        <f t="shared" si="5"/>
        <v>8.3723052025584082</v>
      </c>
      <c r="I93" s="73"/>
      <c r="J93" s="42"/>
      <c r="K93" s="59"/>
      <c r="L93" s="61"/>
      <c r="M93" s="61"/>
      <c r="N93" s="61"/>
      <c r="O93" s="61"/>
    </row>
    <row r="94" spans="1:15" ht="16" customHeight="1" x14ac:dyDescent="0.15">
      <c r="A94" s="11"/>
      <c r="B94" s="75" t="s">
        <v>48</v>
      </c>
      <c r="C94" s="49">
        <v>0.2</v>
      </c>
      <c r="D94" s="50">
        <v>97.331818181818178</v>
      </c>
      <c r="E94" s="49">
        <v>0.372</v>
      </c>
      <c r="F94" s="51">
        <f t="shared" si="4"/>
        <v>72.385933778545734</v>
      </c>
      <c r="G94" s="74">
        <f>(F94+F95+F96)/3</f>
        <v>73.832814338449694</v>
      </c>
      <c r="H94" s="51">
        <f t="shared" si="5"/>
        <v>7.2385933778545724</v>
      </c>
      <c r="I94" s="73">
        <f>(H94+H95+H96)/3</f>
        <v>7.3832814338449699</v>
      </c>
      <c r="J94" s="42"/>
      <c r="K94" s="59"/>
      <c r="L94" s="61"/>
      <c r="M94" s="61"/>
      <c r="N94" s="61"/>
      <c r="O94" s="61"/>
    </row>
    <row r="95" spans="1:15" ht="16" customHeight="1" x14ac:dyDescent="0.15">
      <c r="A95" s="11"/>
      <c r="B95" s="76"/>
      <c r="C95" s="49">
        <v>0.20200000000000001</v>
      </c>
      <c r="D95" s="50">
        <v>97.331818181818178</v>
      </c>
      <c r="E95" s="49">
        <v>0.376</v>
      </c>
      <c r="F95" s="51">
        <f t="shared" si="4"/>
        <v>72.439878368820388</v>
      </c>
      <c r="G95" s="74"/>
      <c r="H95" s="51">
        <f t="shared" si="5"/>
        <v>7.243987836882039</v>
      </c>
      <c r="I95" s="73"/>
      <c r="J95" s="42"/>
      <c r="K95" s="59"/>
      <c r="L95" s="61"/>
      <c r="M95" s="61"/>
      <c r="N95" s="61"/>
      <c r="O95" s="61"/>
    </row>
    <row r="96" spans="1:15" ht="16" customHeight="1" x14ac:dyDescent="0.15">
      <c r="A96" s="11"/>
      <c r="B96" s="76"/>
      <c r="C96" s="49">
        <v>0.20100000000000001</v>
      </c>
      <c r="D96" s="50">
        <v>97.331818181818178</v>
      </c>
      <c r="E96" s="49">
        <v>0.39600000000000002</v>
      </c>
      <c r="F96" s="51">
        <f t="shared" si="4"/>
        <v>76.67263086798296</v>
      </c>
      <c r="G96" s="74"/>
      <c r="H96" s="51">
        <f t="shared" si="5"/>
        <v>7.6672630867982958</v>
      </c>
      <c r="I96" s="73"/>
      <c r="J96" s="42"/>
      <c r="K96" s="59"/>
      <c r="L96" s="61"/>
      <c r="M96" s="61"/>
      <c r="N96" s="61"/>
      <c r="O96" s="61"/>
    </row>
    <row r="97" spans="1:15" ht="16" customHeight="1" x14ac:dyDescent="0.15">
      <c r="A97" s="11"/>
      <c r="B97" s="75" t="s">
        <v>49</v>
      </c>
      <c r="C97" s="49">
        <v>0.20100000000000001</v>
      </c>
      <c r="D97" s="50">
        <v>97.534927458355739</v>
      </c>
      <c r="E97" s="49">
        <v>0.35199999999999998</v>
      </c>
      <c r="F97" s="51">
        <f t="shared" si="4"/>
        <v>68.011525139493159</v>
      </c>
      <c r="G97" s="74">
        <f>(F97+F98+F99)/3</f>
        <v>69.235217353177219</v>
      </c>
      <c r="H97" s="51">
        <f t="shared" si="5"/>
        <v>6.8011525139493152</v>
      </c>
      <c r="I97" s="73">
        <f>(H97+H98+H99)/3</f>
        <v>6.9235217353177232</v>
      </c>
      <c r="J97" s="42"/>
      <c r="K97" s="59"/>
      <c r="L97" s="61"/>
      <c r="M97" s="61"/>
      <c r="N97" s="61"/>
      <c r="O97" s="61"/>
    </row>
    <row r="98" spans="1:15" ht="16" customHeight="1" x14ac:dyDescent="0.15">
      <c r="A98" s="11"/>
      <c r="B98" s="76"/>
      <c r="C98" s="49">
        <v>0.20100000000000001</v>
      </c>
      <c r="D98" s="50">
        <v>97.534927458355739</v>
      </c>
      <c r="E98" s="49">
        <v>0.35299999999999998</v>
      </c>
      <c r="F98" s="51">
        <f t="shared" si="4"/>
        <v>68.20473969954854</v>
      </c>
      <c r="G98" s="74"/>
      <c r="H98" s="51">
        <f t="shared" si="5"/>
        <v>6.820473969954854</v>
      </c>
      <c r="I98" s="73"/>
      <c r="J98" s="42"/>
      <c r="K98" s="59"/>
      <c r="L98" s="61"/>
      <c r="M98" s="61"/>
      <c r="N98" s="61"/>
      <c r="O98" s="61"/>
    </row>
    <row r="99" spans="1:15" ht="16" customHeight="1" x14ac:dyDescent="0.15">
      <c r="A99" s="11"/>
      <c r="B99" s="76"/>
      <c r="C99" s="49">
        <v>0.20100000000000001</v>
      </c>
      <c r="D99" s="50">
        <v>97.534927458355739</v>
      </c>
      <c r="E99" s="49">
        <v>0.37</v>
      </c>
      <c r="F99" s="51">
        <f t="shared" si="4"/>
        <v>71.489387220489974</v>
      </c>
      <c r="G99" s="74"/>
      <c r="H99" s="51">
        <f t="shared" si="5"/>
        <v>7.1489387220489977</v>
      </c>
      <c r="I99" s="73"/>
      <c r="J99" s="42"/>
      <c r="K99" s="59"/>
      <c r="L99" s="61"/>
      <c r="M99" s="61"/>
      <c r="N99" s="61"/>
      <c r="O99" s="61"/>
    </row>
    <row r="100" spans="1:15" ht="16" customHeight="1" x14ac:dyDescent="0.15">
      <c r="A100" s="11"/>
      <c r="B100" s="75" t="s">
        <v>50</v>
      </c>
      <c r="C100" s="49">
        <v>0.20100000000000001</v>
      </c>
      <c r="D100" s="50">
        <v>97.287612327030217</v>
      </c>
      <c r="E100" s="49">
        <v>0.40200000000000002</v>
      </c>
      <c r="F100" s="51">
        <f t="shared" si="4"/>
        <v>77.869704010124437</v>
      </c>
      <c r="G100" s="74">
        <f>(F100+F101+F102)/3</f>
        <v>77.80513543300161</v>
      </c>
      <c r="H100" s="51">
        <f t="shared" si="5"/>
        <v>7.7869704010124439</v>
      </c>
      <c r="I100" s="73">
        <f>(H100+H101+H102)/3</f>
        <v>7.7805135433001622</v>
      </c>
      <c r="J100" s="42"/>
      <c r="K100" s="59"/>
      <c r="L100" s="61"/>
      <c r="M100" s="61"/>
      <c r="N100" s="61"/>
      <c r="O100" s="61"/>
    </row>
    <row r="101" spans="1:15" ht="16" customHeight="1" x14ac:dyDescent="0.15">
      <c r="A101" s="11"/>
      <c r="B101" s="76"/>
      <c r="C101" s="49">
        <v>0.20100000000000001</v>
      </c>
      <c r="D101" s="50">
        <v>97.287612327030217</v>
      </c>
      <c r="E101" s="49">
        <v>0.40600000000000003</v>
      </c>
      <c r="F101" s="51">
        <f t="shared" si="4"/>
        <v>78.644526935598307</v>
      </c>
      <c r="G101" s="74"/>
      <c r="H101" s="51">
        <f t="shared" si="5"/>
        <v>7.8644526935598318</v>
      </c>
      <c r="I101" s="73"/>
      <c r="J101" s="42"/>
      <c r="K101" s="59"/>
      <c r="L101" s="61"/>
      <c r="M101" s="61"/>
      <c r="N101" s="61"/>
      <c r="O101" s="61"/>
    </row>
    <row r="102" spans="1:15" ht="16" customHeight="1" x14ac:dyDescent="0.15">
      <c r="A102" s="11"/>
      <c r="B102" s="76"/>
      <c r="C102" s="49">
        <v>0.20100000000000001</v>
      </c>
      <c r="D102" s="50">
        <v>97.287612327030217</v>
      </c>
      <c r="E102" s="49">
        <v>0.39700000000000002</v>
      </c>
      <c r="F102" s="51">
        <f t="shared" si="4"/>
        <v>76.901175353282085</v>
      </c>
      <c r="G102" s="74"/>
      <c r="H102" s="51">
        <f t="shared" si="5"/>
        <v>7.6901175353282083</v>
      </c>
      <c r="I102" s="73"/>
      <c r="J102" s="42"/>
      <c r="K102" s="59"/>
      <c r="L102" s="61"/>
      <c r="M102" s="61"/>
      <c r="N102" s="61"/>
      <c r="O102" s="61"/>
    </row>
    <row r="103" spans="1:15" ht="16" customHeight="1" x14ac:dyDescent="0.15">
      <c r="A103" s="11"/>
      <c r="B103" s="75" t="s">
        <v>51</v>
      </c>
      <c r="C103" s="49">
        <v>0.20100000000000001</v>
      </c>
      <c r="D103" s="50">
        <v>97.226809799064114</v>
      </c>
      <c r="E103" s="49">
        <v>0.47899999999999998</v>
      </c>
      <c r="F103" s="51">
        <f t="shared" si="4"/>
        <v>92.843070116445645</v>
      </c>
      <c r="G103" s="74">
        <f>(F103+F104+F105)/3</f>
        <v>92.003153685329565</v>
      </c>
      <c r="H103" s="51">
        <f t="shared" si="5"/>
        <v>9.2843070116445645</v>
      </c>
      <c r="I103" s="73">
        <f>(H103+H104+H105)/3</f>
        <v>9.2003153685329568</v>
      </c>
      <c r="J103" s="42"/>
      <c r="K103" s="59"/>
      <c r="L103" s="61"/>
      <c r="M103" s="61"/>
      <c r="N103" s="61"/>
      <c r="O103" s="61"/>
    </row>
    <row r="104" spans="1:15" ht="16" customHeight="1" x14ac:dyDescent="0.15">
      <c r="A104" s="11"/>
      <c r="B104" s="76"/>
      <c r="C104" s="49">
        <v>0.20100000000000001</v>
      </c>
      <c r="D104" s="50">
        <v>97.226809799064114</v>
      </c>
      <c r="E104" s="49">
        <v>0.47199999999999998</v>
      </c>
      <c r="F104" s="51">
        <f t="shared" si="4"/>
        <v>91.486282035411989</v>
      </c>
      <c r="G104" s="74"/>
      <c r="H104" s="51">
        <f t="shared" si="5"/>
        <v>9.1486282035412003</v>
      </c>
      <c r="I104" s="73"/>
      <c r="J104" s="42"/>
      <c r="K104" s="59"/>
      <c r="L104" s="61"/>
      <c r="M104" s="61"/>
      <c r="N104" s="61"/>
      <c r="O104" s="61"/>
    </row>
    <row r="105" spans="1:15" ht="16" customHeight="1" x14ac:dyDescent="0.15">
      <c r="A105" s="11"/>
      <c r="B105" s="76"/>
      <c r="C105" s="49">
        <v>0.20100000000000001</v>
      </c>
      <c r="D105" s="50">
        <v>97.226809799064114</v>
      </c>
      <c r="E105" s="49">
        <v>0.47299999999999998</v>
      </c>
      <c r="F105" s="51">
        <f t="shared" si="4"/>
        <v>91.680108904131075</v>
      </c>
      <c r="G105" s="74"/>
      <c r="H105" s="51">
        <f t="shared" si="5"/>
        <v>9.1680108904131075</v>
      </c>
      <c r="I105" s="73"/>
      <c r="J105" s="42"/>
      <c r="K105" s="59"/>
      <c r="L105" s="61"/>
      <c r="M105" s="61"/>
      <c r="N105" s="61"/>
      <c r="O105" s="61"/>
    </row>
    <row r="106" spans="1:15" ht="16" customHeight="1" x14ac:dyDescent="0.15">
      <c r="A106" s="11"/>
      <c r="B106" s="75" t="s">
        <v>52</v>
      </c>
      <c r="C106" s="49">
        <v>0.20100000000000001</v>
      </c>
      <c r="D106" s="50">
        <v>97.613023344631742</v>
      </c>
      <c r="E106" s="49">
        <v>0.46899999999999997</v>
      </c>
      <c r="F106" s="51">
        <f t="shared" si="4"/>
        <v>90.545129487272533</v>
      </c>
      <c r="G106" s="74">
        <f>(F106+F107+F108)/3</f>
        <v>89.579829599348514</v>
      </c>
      <c r="H106" s="51">
        <f t="shared" si="5"/>
        <v>9.0545129487272522</v>
      </c>
      <c r="I106" s="73">
        <f>(H106+H107+H108)/3</f>
        <v>8.9579829599348528</v>
      </c>
      <c r="J106" s="42"/>
      <c r="K106" s="59"/>
      <c r="L106" s="61"/>
      <c r="M106" s="61"/>
      <c r="N106" s="61"/>
      <c r="O106" s="61"/>
    </row>
    <row r="107" spans="1:15" ht="16" customHeight="1" x14ac:dyDescent="0.15">
      <c r="A107" s="11"/>
      <c r="B107" s="76"/>
      <c r="C107" s="49">
        <v>0.20100000000000001</v>
      </c>
      <c r="D107" s="50">
        <v>97.613023344631742</v>
      </c>
      <c r="E107" s="49">
        <v>0.46100000000000002</v>
      </c>
      <c r="F107" s="51">
        <f t="shared" si="4"/>
        <v>89.000649666594128</v>
      </c>
      <c r="G107" s="74"/>
      <c r="H107" s="51">
        <f t="shared" si="5"/>
        <v>8.9000649666594125</v>
      </c>
      <c r="I107" s="73"/>
      <c r="J107" s="42"/>
      <c r="K107" s="59"/>
      <c r="L107" s="61"/>
      <c r="M107" s="61"/>
      <c r="N107" s="61"/>
      <c r="O107" s="61"/>
    </row>
    <row r="108" spans="1:15" ht="16" customHeight="1" x14ac:dyDescent="0.15">
      <c r="A108" s="11"/>
      <c r="B108" s="76"/>
      <c r="C108" s="49">
        <v>0.20100000000000001</v>
      </c>
      <c r="D108" s="50">
        <v>97.613023344631742</v>
      </c>
      <c r="E108" s="49">
        <v>0.46200000000000002</v>
      </c>
      <c r="F108" s="51">
        <f t="shared" si="4"/>
        <v>89.193709644178909</v>
      </c>
      <c r="G108" s="74"/>
      <c r="H108" s="51">
        <f t="shared" si="5"/>
        <v>8.919370964417892</v>
      </c>
      <c r="I108" s="73"/>
      <c r="J108" s="42"/>
      <c r="K108" s="59"/>
      <c r="L108" s="61"/>
      <c r="M108" s="61"/>
      <c r="N108" s="61"/>
      <c r="O108" s="61"/>
    </row>
    <row r="109" spans="1:15" ht="16" customHeight="1" x14ac:dyDescent="0.15">
      <c r="A109" s="11"/>
      <c r="B109" s="75" t="s">
        <v>53</v>
      </c>
      <c r="C109" s="49">
        <v>0.20100000000000001</v>
      </c>
      <c r="D109" s="50">
        <v>96.748081602096136</v>
      </c>
      <c r="E109" s="49">
        <v>0.45600000000000002</v>
      </c>
      <c r="F109" s="51">
        <f t="shared" si="4"/>
        <v>88.822398447557035</v>
      </c>
      <c r="G109" s="74">
        <f>(F109+F110+F111)/3</f>
        <v>90.189660897170441</v>
      </c>
      <c r="H109" s="51">
        <f t="shared" si="5"/>
        <v>8.8822398447557038</v>
      </c>
      <c r="I109" s="73">
        <f>(H109+H110+H111)/3</f>
        <v>9.0189660897170452</v>
      </c>
      <c r="J109" s="42"/>
      <c r="K109" s="59"/>
      <c r="L109" s="61"/>
      <c r="M109" s="61"/>
      <c r="N109" s="61"/>
      <c r="O109" s="61"/>
    </row>
    <row r="110" spans="1:15" ht="16" customHeight="1" x14ac:dyDescent="0.15">
      <c r="A110" s="11"/>
      <c r="B110" s="76"/>
      <c r="C110" s="49">
        <v>0.2</v>
      </c>
      <c r="D110" s="50">
        <v>96.748081602096136</v>
      </c>
      <c r="E110" s="49">
        <v>0.47</v>
      </c>
      <c r="F110" s="51">
        <f t="shared" si="4"/>
        <v>92.007148918209552</v>
      </c>
      <c r="G110" s="74"/>
      <c r="H110" s="51">
        <f t="shared" si="5"/>
        <v>9.2007148918209545</v>
      </c>
      <c r="I110" s="73"/>
      <c r="J110" s="42"/>
      <c r="K110" s="59"/>
      <c r="L110" s="61"/>
      <c r="M110" s="61"/>
      <c r="N110" s="61"/>
      <c r="O110" s="61"/>
    </row>
    <row r="111" spans="1:15" ht="16" customHeight="1" x14ac:dyDescent="0.15">
      <c r="A111" s="11"/>
      <c r="B111" s="76"/>
      <c r="C111" s="49">
        <v>0.20200000000000001</v>
      </c>
      <c r="D111" s="50">
        <v>96.748081602096136</v>
      </c>
      <c r="E111" s="49">
        <v>0.46300000000000002</v>
      </c>
      <c r="F111" s="51">
        <f t="shared" si="4"/>
        <v>89.739435325744722</v>
      </c>
      <c r="G111" s="74"/>
      <c r="H111" s="51">
        <f t="shared" si="5"/>
        <v>8.9739435325744736</v>
      </c>
      <c r="I111" s="73"/>
      <c r="J111" s="42"/>
      <c r="K111" s="59"/>
      <c r="L111" s="61"/>
      <c r="M111" s="61"/>
      <c r="N111" s="61"/>
      <c r="O111" s="61"/>
    </row>
    <row r="112" spans="1:15" ht="16" customHeight="1" x14ac:dyDescent="0.15">
      <c r="A112" s="11"/>
      <c r="B112" s="75" t="s">
        <v>54</v>
      </c>
      <c r="C112" s="49">
        <v>0.2</v>
      </c>
      <c r="D112" s="50">
        <v>97.517042967039842</v>
      </c>
      <c r="E112" s="49">
        <v>0.442</v>
      </c>
      <c r="F112" s="51">
        <f t="shared" si="4"/>
        <v>85.84358042974641</v>
      </c>
      <c r="G112" s="74">
        <f>(F112+F113+F114)/3</f>
        <v>85.496811490089499</v>
      </c>
      <c r="H112" s="51">
        <f t="shared" si="5"/>
        <v>8.5843580429746407</v>
      </c>
      <c r="I112" s="73">
        <f>(H112+H113+H114)/3</f>
        <v>8.5496811490089488</v>
      </c>
      <c r="J112" s="42"/>
      <c r="K112" s="59"/>
      <c r="L112" s="61"/>
      <c r="M112" s="61"/>
      <c r="N112" s="61"/>
      <c r="O112" s="61"/>
    </row>
    <row r="113" spans="1:15" ht="16" customHeight="1" x14ac:dyDescent="0.15">
      <c r="A113" s="11"/>
      <c r="B113" s="76"/>
      <c r="C113" s="49">
        <v>0.2</v>
      </c>
      <c r="D113" s="50">
        <v>97.517042967039842</v>
      </c>
      <c r="E113" s="49">
        <v>0.443</v>
      </c>
      <c r="F113" s="51">
        <f t="shared" ref="F113:F176" si="8">E113*10*50/(0.0132*D113*10000*C113)*1000</f>
        <v>86.03779667506258</v>
      </c>
      <c r="G113" s="74"/>
      <c r="H113" s="51">
        <f t="shared" ref="H113:H176" si="9">E113*10*50/(0.0132*D113*10000*C113)*100</f>
        <v>8.6037796675062577</v>
      </c>
      <c r="I113" s="73"/>
      <c r="J113" s="42"/>
      <c r="K113" s="59"/>
      <c r="L113" s="61"/>
      <c r="M113" s="61"/>
      <c r="N113" s="61"/>
      <c r="O113" s="61"/>
    </row>
    <row r="114" spans="1:15" ht="16" customHeight="1" x14ac:dyDescent="0.15">
      <c r="A114" s="11"/>
      <c r="B114" s="76"/>
      <c r="C114" s="49">
        <v>0.20200000000000001</v>
      </c>
      <c r="D114" s="50">
        <v>97.517042967039842</v>
      </c>
      <c r="E114" s="49">
        <v>0.44</v>
      </c>
      <c r="F114" s="51">
        <f t="shared" si="8"/>
        <v>84.609057365459478</v>
      </c>
      <c r="G114" s="74"/>
      <c r="H114" s="51">
        <f t="shared" si="9"/>
        <v>8.4609057365459481</v>
      </c>
      <c r="I114" s="73"/>
      <c r="J114" s="42"/>
      <c r="K114" s="59"/>
      <c r="L114" s="61"/>
      <c r="M114" s="61"/>
      <c r="N114" s="61"/>
      <c r="O114" s="61"/>
    </row>
    <row r="115" spans="1:15" ht="16" customHeight="1" x14ac:dyDescent="0.15">
      <c r="A115" s="11"/>
      <c r="B115" s="75" t="s">
        <v>55</v>
      </c>
      <c r="C115" s="49">
        <v>0.20200000000000001</v>
      </c>
      <c r="D115" s="50">
        <v>98.381231151321614</v>
      </c>
      <c r="E115" s="49">
        <v>0.39400000000000002</v>
      </c>
      <c r="F115" s="51">
        <f t="shared" si="8"/>
        <v>75.098052112383414</v>
      </c>
      <c r="G115" s="74">
        <f>(F115+F116+F117)/3</f>
        <v>75.538047510096177</v>
      </c>
      <c r="H115" s="51">
        <f t="shared" si="9"/>
        <v>7.5098052112383407</v>
      </c>
      <c r="I115" s="73">
        <f>(H115+H116+H117)/3</f>
        <v>7.5538047510096176</v>
      </c>
      <c r="J115" s="42"/>
      <c r="K115" s="59"/>
      <c r="L115" s="61"/>
      <c r="M115" s="61"/>
      <c r="N115" s="61"/>
      <c r="O115" s="61"/>
    </row>
    <row r="116" spans="1:15" ht="16" customHeight="1" x14ac:dyDescent="0.15">
      <c r="A116" s="11"/>
      <c r="B116" s="76"/>
      <c r="C116" s="49">
        <v>0.2</v>
      </c>
      <c r="D116" s="50">
        <v>98.381231151321614</v>
      </c>
      <c r="E116" s="49">
        <v>0.39800000000000002</v>
      </c>
      <c r="F116" s="51">
        <f t="shared" si="8"/>
        <v>76.619073573948938</v>
      </c>
      <c r="G116" s="74"/>
      <c r="H116" s="51">
        <f t="shared" si="9"/>
        <v>7.6619073573948944</v>
      </c>
      <c r="I116" s="73"/>
      <c r="J116" s="42"/>
      <c r="K116" s="59"/>
      <c r="L116" s="61"/>
      <c r="M116" s="61"/>
      <c r="N116" s="61"/>
      <c r="O116" s="61"/>
    </row>
    <row r="117" spans="1:15" ht="16" customHeight="1" x14ac:dyDescent="0.15">
      <c r="A117" s="11"/>
      <c r="B117" s="76"/>
      <c r="C117" s="49">
        <v>0.20100000000000001</v>
      </c>
      <c r="D117" s="50">
        <v>98.381231151321614</v>
      </c>
      <c r="E117" s="49">
        <v>0.39100000000000001</v>
      </c>
      <c r="F117" s="51">
        <f t="shared" si="8"/>
        <v>74.89701684395618</v>
      </c>
      <c r="G117" s="74"/>
      <c r="H117" s="51">
        <f t="shared" si="9"/>
        <v>7.4897016843956177</v>
      </c>
      <c r="I117" s="73"/>
      <c r="J117" s="42"/>
      <c r="K117" s="59"/>
      <c r="L117" s="61"/>
      <c r="M117" s="61"/>
      <c r="N117" s="61"/>
      <c r="O117" s="61"/>
    </row>
    <row r="118" spans="1:15" ht="16" customHeight="1" x14ac:dyDescent="0.15">
      <c r="A118" s="11"/>
      <c r="B118" s="75" t="s">
        <v>56</v>
      </c>
      <c r="C118" s="49">
        <v>0.20100000000000001</v>
      </c>
      <c r="D118" s="50">
        <v>98.081377782253995</v>
      </c>
      <c r="E118" s="49">
        <v>0.39</v>
      </c>
      <c r="F118" s="51">
        <f t="shared" si="8"/>
        <v>74.933853140678039</v>
      </c>
      <c r="G118" s="74">
        <f>(F118+F119+F120)/3</f>
        <v>76.278819735510709</v>
      </c>
      <c r="H118" s="51">
        <f t="shared" si="9"/>
        <v>7.4933853140678037</v>
      </c>
      <c r="I118" s="73">
        <f>(H118+H119+H120)/3</f>
        <v>7.6278819735510721</v>
      </c>
      <c r="J118" s="42"/>
      <c r="K118" s="59"/>
      <c r="L118" s="61"/>
      <c r="M118" s="61"/>
      <c r="N118" s="61"/>
      <c r="O118" s="61"/>
    </row>
    <row r="119" spans="1:15" ht="16" customHeight="1" x14ac:dyDescent="0.15">
      <c r="A119" s="11"/>
      <c r="B119" s="76"/>
      <c r="C119" s="49">
        <v>0.20100000000000001</v>
      </c>
      <c r="D119" s="50">
        <v>98.081377782253995</v>
      </c>
      <c r="E119" s="49">
        <v>0.39100000000000001</v>
      </c>
      <c r="F119" s="51">
        <f t="shared" si="8"/>
        <v>75.125991225654118</v>
      </c>
      <c r="G119" s="74"/>
      <c r="H119" s="51">
        <f t="shared" si="9"/>
        <v>7.5125991225654127</v>
      </c>
      <c r="I119" s="73"/>
      <c r="J119" s="42"/>
      <c r="K119" s="59"/>
      <c r="L119" s="61"/>
      <c r="M119" s="61"/>
      <c r="N119" s="61"/>
      <c r="O119" s="61"/>
    </row>
    <row r="120" spans="1:15" ht="16" customHeight="1" x14ac:dyDescent="0.15">
      <c r="A120" s="11"/>
      <c r="B120" s="76"/>
      <c r="C120" s="49">
        <v>0.20100000000000001</v>
      </c>
      <c r="D120" s="50">
        <v>98.081377782253995</v>
      </c>
      <c r="E120" s="49">
        <v>0.41</v>
      </c>
      <c r="F120" s="51">
        <f t="shared" si="8"/>
        <v>78.776614840199969</v>
      </c>
      <c r="G120" s="74"/>
      <c r="H120" s="51">
        <f t="shared" si="9"/>
        <v>7.8776614840199972</v>
      </c>
      <c r="I120" s="73"/>
      <c r="J120" s="42"/>
      <c r="K120" s="59"/>
      <c r="L120" s="61"/>
      <c r="M120" s="61"/>
      <c r="N120" s="61"/>
      <c r="O120" s="61"/>
    </row>
    <row r="121" spans="1:15" ht="16" customHeight="1" x14ac:dyDescent="0.15">
      <c r="A121" s="11"/>
      <c r="B121" s="75" t="s">
        <v>57</v>
      </c>
      <c r="C121" s="49">
        <v>0.20200000000000001</v>
      </c>
      <c r="D121" s="50">
        <v>96.96663976324983</v>
      </c>
      <c r="E121" s="49">
        <v>0.44800000000000001</v>
      </c>
      <c r="F121" s="51">
        <f t="shared" si="8"/>
        <v>86.636394790203951</v>
      </c>
      <c r="G121" s="74">
        <f>(F121+F122+F123)/3</f>
        <v>85.418359122511177</v>
      </c>
      <c r="H121" s="51">
        <f t="shared" si="9"/>
        <v>8.6636394790203948</v>
      </c>
      <c r="I121" s="73">
        <f>(H121+H122+H123)/3</f>
        <v>8.541835912251118</v>
      </c>
      <c r="J121" s="42"/>
      <c r="K121" s="59"/>
      <c r="L121" s="61"/>
      <c r="M121" s="61"/>
      <c r="N121" s="61"/>
      <c r="O121" s="61"/>
    </row>
    <row r="122" spans="1:15" ht="16" customHeight="1" x14ac:dyDescent="0.15">
      <c r="A122" s="11"/>
      <c r="B122" s="76"/>
      <c r="C122" s="49">
        <v>0.20200000000000001</v>
      </c>
      <c r="D122" s="50">
        <v>96.96663976324983</v>
      </c>
      <c r="E122" s="49">
        <v>0.45200000000000001</v>
      </c>
      <c r="F122" s="51">
        <f t="shared" si="8"/>
        <v>87.409934029402194</v>
      </c>
      <c r="G122" s="74"/>
      <c r="H122" s="51">
        <f t="shared" si="9"/>
        <v>8.7409934029402194</v>
      </c>
      <c r="I122" s="73"/>
      <c r="J122" s="42"/>
      <c r="K122" s="59"/>
      <c r="L122" s="61"/>
      <c r="M122" s="61"/>
      <c r="N122" s="61"/>
      <c r="O122" s="61"/>
    </row>
    <row r="123" spans="1:15" ht="16" customHeight="1" x14ac:dyDescent="0.15">
      <c r="A123" s="11"/>
      <c r="B123" s="76"/>
      <c r="C123" s="49">
        <v>0.20100000000000001</v>
      </c>
      <c r="D123" s="50">
        <v>96.96663976324983</v>
      </c>
      <c r="E123" s="49">
        <v>0.42299999999999999</v>
      </c>
      <c r="F123" s="51">
        <f t="shared" si="8"/>
        <v>82.208748547927385</v>
      </c>
      <c r="G123" s="74"/>
      <c r="H123" s="51">
        <f t="shared" si="9"/>
        <v>8.2208748547927382</v>
      </c>
      <c r="I123" s="73"/>
      <c r="J123" s="42"/>
      <c r="K123" s="59"/>
      <c r="L123" s="61"/>
      <c r="M123" s="61"/>
      <c r="N123" s="61"/>
      <c r="O123" s="61"/>
    </row>
    <row r="124" spans="1:15" ht="16" customHeight="1" x14ac:dyDescent="0.15">
      <c r="A124" s="11"/>
      <c r="B124" s="75" t="s">
        <v>58</v>
      </c>
      <c r="C124" s="49">
        <v>0.20200000000000001</v>
      </c>
      <c r="D124" s="50">
        <v>97.555728201756963</v>
      </c>
      <c r="E124" s="49">
        <v>0.41899999999999998</v>
      </c>
      <c r="F124" s="51">
        <f t="shared" si="8"/>
        <v>80.538947823966438</v>
      </c>
      <c r="G124" s="74">
        <f>(F124+F125+F126)/3</f>
        <v>82.046570291983898</v>
      </c>
      <c r="H124" s="51">
        <f t="shared" si="9"/>
        <v>8.0538947823966431</v>
      </c>
      <c r="I124" s="73">
        <f>(H124+H125+H126)/3</f>
        <v>8.2046570291983887</v>
      </c>
      <c r="J124" s="42"/>
      <c r="K124" s="59"/>
      <c r="L124" s="61"/>
      <c r="M124" s="61"/>
      <c r="N124" s="61"/>
      <c r="O124" s="61"/>
    </row>
    <row r="125" spans="1:15" ht="16" customHeight="1" x14ac:dyDescent="0.15">
      <c r="A125" s="11"/>
      <c r="B125" s="76"/>
      <c r="C125" s="49">
        <v>0.2</v>
      </c>
      <c r="D125" s="50">
        <v>97.555728201756963</v>
      </c>
      <c r="E125" s="49">
        <v>0.42399999999999999</v>
      </c>
      <c r="F125" s="51">
        <f t="shared" si="8"/>
        <v>82.315033451397127</v>
      </c>
      <c r="G125" s="74"/>
      <c r="H125" s="51">
        <f t="shared" si="9"/>
        <v>8.2315033451397124</v>
      </c>
      <c r="I125" s="73"/>
      <c r="J125" s="42"/>
      <c r="K125" s="59"/>
      <c r="L125" s="61"/>
      <c r="M125" s="61"/>
      <c r="N125" s="61"/>
      <c r="O125" s="61"/>
    </row>
    <row r="126" spans="1:15" ht="16" customHeight="1" x14ac:dyDescent="0.15">
      <c r="A126" s="11"/>
      <c r="B126" s="76"/>
      <c r="C126" s="49">
        <v>0.2</v>
      </c>
      <c r="D126" s="50">
        <v>97.555728201756963</v>
      </c>
      <c r="E126" s="49">
        <v>0.42899999999999999</v>
      </c>
      <c r="F126" s="51">
        <f t="shared" si="8"/>
        <v>83.285729600588127</v>
      </c>
      <c r="G126" s="74"/>
      <c r="H126" s="51">
        <f t="shared" si="9"/>
        <v>8.3285729600588123</v>
      </c>
      <c r="I126" s="73"/>
      <c r="J126" s="42"/>
      <c r="K126" s="59"/>
      <c r="L126" s="61"/>
      <c r="M126" s="61"/>
      <c r="N126" s="61"/>
      <c r="O126" s="61"/>
    </row>
    <row r="127" spans="1:15" ht="16" customHeight="1" x14ac:dyDescent="0.15">
      <c r="A127" s="11"/>
      <c r="B127" s="75" t="s">
        <v>59</v>
      </c>
      <c r="C127" s="49">
        <v>0.2</v>
      </c>
      <c r="D127" s="50">
        <v>97.02331895088966</v>
      </c>
      <c r="E127" s="49">
        <v>0.23899999999999999</v>
      </c>
      <c r="F127" s="51">
        <f t="shared" si="8"/>
        <v>46.653888987309735</v>
      </c>
      <c r="G127" s="74">
        <f>(F127+F128)/2</f>
        <v>46.53783453709255</v>
      </c>
      <c r="H127" s="51">
        <f t="shared" si="9"/>
        <v>4.6653888987309733</v>
      </c>
      <c r="I127" s="73">
        <f>(H127+H128)/2</f>
        <v>4.6537834537092539</v>
      </c>
      <c r="J127" s="42"/>
      <c r="K127" s="59"/>
      <c r="L127" s="61"/>
      <c r="M127" s="61"/>
      <c r="N127" s="61"/>
      <c r="O127" s="61"/>
    </row>
    <row r="128" spans="1:15" ht="16" customHeight="1" x14ac:dyDescent="0.15">
      <c r="A128" s="11"/>
      <c r="B128" s="76"/>
      <c r="C128" s="49">
        <v>0.20100000000000001</v>
      </c>
      <c r="D128" s="50">
        <v>97.02331895088966</v>
      </c>
      <c r="E128" s="49">
        <v>0.23899999999999999</v>
      </c>
      <c r="F128" s="51">
        <f t="shared" si="8"/>
        <v>46.421780086875359</v>
      </c>
      <c r="G128" s="74"/>
      <c r="H128" s="51">
        <f t="shared" si="9"/>
        <v>4.6421780086875355</v>
      </c>
      <c r="I128" s="73"/>
      <c r="J128" s="42"/>
      <c r="K128" s="59"/>
      <c r="L128" s="61"/>
      <c r="M128" s="61"/>
      <c r="N128" s="61"/>
      <c r="O128" s="61"/>
    </row>
    <row r="129" spans="1:15" ht="16" customHeight="1" x14ac:dyDescent="0.15">
      <c r="A129" s="11"/>
      <c r="B129" s="76"/>
      <c r="C129" s="49">
        <v>0.20100000000000001</v>
      </c>
      <c r="D129" s="50">
        <v>97.02331895088966</v>
      </c>
      <c r="E129" s="49">
        <v>0.29699999999999999</v>
      </c>
      <c r="F129" s="51">
        <f t="shared" si="8"/>
        <v>57.687316676995749</v>
      </c>
      <c r="G129" s="74"/>
      <c r="H129" s="51">
        <f t="shared" si="9"/>
        <v>5.7687316676995746</v>
      </c>
      <c r="I129" s="73"/>
      <c r="J129" s="42"/>
      <c r="K129" s="59"/>
      <c r="L129" s="61"/>
      <c r="M129" s="61"/>
      <c r="N129" s="61"/>
      <c r="O129" s="61"/>
    </row>
    <row r="130" spans="1:15" ht="16" customHeight="1" x14ac:dyDescent="0.15">
      <c r="A130" s="11"/>
      <c r="B130" s="75" t="s">
        <v>60</v>
      </c>
      <c r="C130" s="49">
        <v>0.2</v>
      </c>
      <c r="D130" s="50">
        <v>96.842330992333601</v>
      </c>
      <c r="E130" s="49">
        <v>0.30599999999999999</v>
      </c>
      <c r="F130" s="51">
        <f t="shared" si="8"/>
        <v>59.844228098075568</v>
      </c>
      <c r="G130" s="74">
        <f>(F130+F131+F132)/3</f>
        <v>59.061950606597456</v>
      </c>
      <c r="H130" s="51">
        <f t="shared" si="9"/>
        <v>5.9844228098075565</v>
      </c>
      <c r="I130" s="73">
        <f>(H130+H131+H132)/3</f>
        <v>5.9061950606597451</v>
      </c>
      <c r="J130" s="42"/>
      <c r="K130" s="59"/>
      <c r="L130" s="61"/>
      <c r="M130" s="61"/>
      <c r="N130" s="61"/>
      <c r="O130" s="61"/>
    </row>
    <row r="131" spans="1:15" ht="16" customHeight="1" x14ac:dyDescent="0.15">
      <c r="A131" s="11"/>
      <c r="B131" s="76"/>
      <c r="C131" s="49">
        <v>0.2</v>
      </c>
      <c r="D131" s="50">
        <v>96.842330992333601</v>
      </c>
      <c r="E131" s="49">
        <v>0.29899999999999999</v>
      </c>
      <c r="F131" s="51">
        <f t="shared" si="8"/>
        <v>58.475242487988872</v>
      </c>
      <c r="G131" s="74"/>
      <c r="H131" s="51">
        <f t="shared" si="9"/>
        <v>5.8475242487988872</v>
      </c>
      <c r="I131" s="73"/>
      <c r="J131" s="42"/>
      <c r="K131" s="59"/>
      <c r="L131" s="61"/>
      <c r="M131" s="61"/>
      <c r="N131" s="61"/>
      <c r="O131" s="61"/>
    </row>
    <row r="132" spans="1:15" ht="16" customHeight="1" x14ac:dyDescent="0.15">
      <c r="A132" s="11"/>
      <c r="B132" s="76"/>
      <c r="C132" s="49">
        <v>0.2</v>
      </c>
      <c r="D132" s="50">
        <v>96.842330992333601</v>
      </c>
      <c r="E132" s="49">
        <v>0.30099999999999999</v>
      </c>
      <c r="F132" s="51">
        <f t="shared" si="8"/>
        <v>58.866381233727928</v>
      </c>
      <c r="G132" s="74"/>
      <c r="H132" s="51">
        <f t="shared" si="9"/>
        <v>5.8866381233727925</v>
      </c>
      <c r="I132" s="73"/>
      <c r="J132" s="42"/>
      <c r="K132" s="59"/>
      <c r="L132" s="61"/>
      <c r="M132" s="61"/>
      <c r="N132" s="61"/>
      <c r="O132" s="61"/>
    </row>
    <row r="133" spans="1:15" ht="16" customHeight="1" x14ac:dyDescent="0.15">
      <c r="A133" s="11"/>
      <c r="B133" s="75" t="s">
        <v>61</v>
      </c>
      <c r="C133" s="49">
        <v>0.20100000000000001</v>
      </c>
      <c r="D133" s="50">
        <v>96.826238448719891</v>
      </c>
      <c r="E133" s="49">
        <v>0.35399999999999998</v>
      </c>
      <c r="F133" s="51">
        <f t="shared" si="8"/>
        <v>68.898571439843025</v>
      </c>
      <c r="G133" s="74">
        <f>(F133+F134+F135)/3</f>
        <v>70.378398572180899</v>
      </c>
      <c r="H133" s="51">
        <f t="shared" si="9"/>
        <v>6.8898571439843028</v>
      </c>
      <c r="I133" s="73">
        <f>(H133+H134+H135)/3</f>
        <v>7.0378398572180885</v>
      </c>
      <c r="J133" s="42"/>
      <c r="K133" s="59"/>
      <c r="L133" s="61"/>
      <c r="M133" s="61"/>
      <c r="N133" s="61"/>
      <c r="O133" s="61"/>
    </row>
    <row r="134" spans="1:15" ht="16" customHeight="1" x14ac:dyDescent="0.15">
      <c r="A134" s="11"/>
      <c r="B134" s="76"/>
      <c r="C134" s="49">
        <v>0.2</v>
      </c>
      <c r="D134" s="50">
        <v>96.826238448719891</v>
      </c>
      <c r="E134" s="49">
        <v>0.36199999999999999</v>
      </c>
      <c r="F134" s="51">
        <f t="shared" si="8"/>
        <v>70.807879309404768</v>
      </c>
      <c r="G134" s="74"/>
      <c r="H134" s="51">
        <f t="shared" si="9"/>
        <v>7.0807879309404766</v>
      </c>
      <c r="I134" s="73"/>
      <c r="J134" s="42"/>
      <c r="K134" s="59"/>
      <c r="L134" s="61"/>
      <c r="M134" s="61"/>
      <c r="N134" s="61"/>
      <c r="O134" s="61"/>
    </row>
    <row r="135" spans="1:15" ht="16" customHeight="1" x14ac:dyDescent="0.15">
      <c r="A135" s="11"/>
      <c r="B135" s="76"/>
      <c r="C135" s="49">
        <v>0.20100000000000001</v>
      </c>
      <c r="D135" s="50">
        <v>96.826238448719891</v>
      </c>
      <c r="E135" s="49">
        <v>0.36699999999999999</v>
      </c>
      <c r="F135" s="51">
        <f t="shared" si="8"/>
        <v>71.42874496729489</v>
      </c>
      <c r="G135" s="74"/>
      <c r="H135" s="51">
        <f t="shared" si="9"/>
        <v>7.1428744967294886</v>
      </c>
      <c r="I135" s="73"/>
      <c r="J135" s="42"/>
      <c r="K135" s="59"/>
      <c r="L135" s="61"/>
      <c r="M135" s="61"/>
      <c r="N135" s="61"/>
      <c r="O135" s="61"/>
    </row>
    <row r="136" spans="1:15" ht="16" customHeight="1" x14ac:dyDescent="0.15">
      <c r="A136" s="11"/>
      <c r="B136" s="75" t="s">
        <v>62</v>
      </c>
      <c r="C136" s="49">
        <v>0.2</v>
      </c>
      <c r="D136" s="50">
        <v>96.726498990670592</v>
      </c>
      <c r="E136" s="49">
        <v>0.378</v>
      </c>
      <c r="F136" s="51">
        <f t="shared" si="8"/>
        <v>74.013749942313254</v>
      </c>
      <c r="G136" s="74">
        <f>(F136+F137+F138)/3</f>
        <v>73.898151150647834</v>
      </c>
      <c r="H136" s="51">
        <f t="shared" si="9"/>
        <v>7.4013749942313263</v>
      </c>
      <c r="I136" s="73">
        <f>(H136+H137+H138)/3</f>
        <v>7.3898151150647848</v>
      </c>
      <c r="J136" s="42"/>
      <c r="K136" s="59"/>
      <c r="L136" s="61"/>
      <c r="M136" s="61"/>
      <c r="N136" s="61"/>
      <c r="O136" s="61"/>
    </row>
    <row r="137" spans="1:15" ht="16" customHeight="1" x14ac:dyDescent="0.15">
      <c r="A137" s="11"/>
      <c r="B137" s="76"/>
      <c r="C137" s="49">
        <v>0.20100000000000001</v>
      </c>
      <c r="D137" s="50">
        <v>96.726498990670592</v>
      </c>
      <c r="E137" s="49">
        <v>0.378</v>
      </c>
      <c r="F137" s="51">
        <f t="shared" si="8"/>
        <v>73.645522330659944</v>
      </c>
      <c r="G137" s="74"/>
      <c r="H137" s="51">
        <f t="shared" si="9"/>
        <v>7.3645522330659947</v>
      </c>
      <c r="I137" s="73"/>
      <c r="J137" s="42"/>
      <c r="K137" s="59"/>
      <c r="L137" s="61"/>
      <c r="M137" s="61"/>
      <c r="N137" s="61"/>
      <c r="O137" s="61"/>
    </row>
    <row r="138" spans="1:15" ht="16" customHeight="1" x14ac:dyDescent="0.15">
      <c r="A138" s="11"/>
      <c r="B138" s="76"/>
      <c r="C138" s="49">
        <v>0.20100000000000001</v>
      </c>
      <c r="D138" s="50">
        <v>96.726498990670592</v>
      </c>
      <c r="E138" s="49">
        <v>0.38</v>
      </c>
      <c r="F138" s="51">
        <f t="shared" si="8"/>
        <v>74.035181178970319</v>
      </c>
      <c r="G138" s="74"/>
      <c r="H138" s="51">
        <f t="shared" si="9"/>
        <v>7.4035181178970317</v>
      </c>
      <c r="I138" s="73"/>
      <c r="J138" s="42"/>
      <c r="K138" s="59"/>
      <c r="L138" s="61"/>
      <c r="M138" s="61"/>
      <c r="N138" s="61"/>
      <c r="O138" s="61"/>
    </row>
    <row r="139" spans="1:15" ht="16" customHeight="1" x14ac:dyDescent="0.15">
      <c r="A139" s="11"/>
      <c r="B139" s="75" t="s">
        <v>63</v>
      </c>
      <c r="C139" s="49">
        <v>0.20200000000000001</v>
      </c>
      <c r="D139" s="50">
        <v>97.15909090909102</v>
      </c>
      <c r="E139" s="49">
        <v>0.35399999999999998</v>
      </c>
      <c r="F139" s="51">
        <f t="shared" si="8"/>
        <v>68.322621735857709</v>
      </c>
      <c r="G139" s="74">
        <f>(F139+F140+F141)/3</f>
        <v>69.622810234239708</v>
      </c>
      <c r="H139" s="51">
        <f t="shared" si="9"/>
        <v>6.8322621735857707</v>
      </c>
      <c r="I139" s="73">
        <f>(H139+H140+H141)/3</f>
        <v>6.9622810234239703</v>
      </c>
      <c r="J139" s="42"/>
      <c r="K139" s="59"/>
      <c r="L139" s="61"/>
      <c r="M139" s="61"/>
      <c r="N139" s="61"/>
      <c r="O139" s="61"/>
    </row>
    <row r="140" spans="1:15" ht="16" customHeight="1" x14ac:dyDescent="0.15">
      <c r="A140" s="11"/>
      <c r="B140" s="76"/>
      <c r="C140" s="49">
        <v>0.2</v>
      </c>
      <c r="D140" s="50">
        <v>97.15909090909102</v>
      </c>
      <c r="E140" s="49">
        <v>0.35499999999999998</v>
      </c>
      <c r="F140" s="51">
        <f t="shared" si="8"/>
        <v>69.200779727095423</v>
      </c>
      <c r="G140" s="74"/>
      <c r="H140" s="51">
        <f t="shared" si="9"/>
        <v>6.9200779727095432</v>
      </c>
      <c r="I140" s="73"/>
      <c r="J140" s="42"/>
      <c r="K140" s="59"/>
      <c r="L140" s="61"/>
      <c r="M140" s="61"/>
      <c r="N140" s="61"/>
      <c r="O140" s="61"/>
    </row>
    <row r="141" spans="1:15" ht="16" customHeight="1" x14ac:dyDescent="0.15">
      <c r="A141" s="11"/>
      <c r="B141" s="76"/>
      <c r="C141" s="49">
        <v>0.2</v>
      </c>
      <c r="D141" s="50">
        <v>97.15909090909102</v>
      </c>
      <c r="E141" s="49">
        <v>0.36599999999999999</v>
      </c>
      <c r="F141" s="51">
        <f t="shared" si="8"/>
        <v>71.345029239765992</v>
      </c>
      <c r="G141" s="74"/>
      <c r="H141" s="51">
        <f t="shared" si="9"/>
        <v>7.1345029239765987</v>
      </c>
      <c r="I141" s="73"/>
      <c r="J141" s="42"/>
      <c r="K141" s="59"/>
      <c r="L141" s="61"/>
      <c r="M141" s="61"/>
      <c r="N141" s="61"/>
      <c r="O141" s="61"/>
    </row>
    <row r="142" spans="1:15" ht="16" customHeight="1" x14ac:dyDescent="0.15">
      <c r="A142" s="11"/>
      <c r="B142" s="75" t="s">
        <v>64</v>
      </c>
      <c r="C142" s="49">
        <v>0.2</v>
      </c>
      <c r="D142" s="50">
        <v>97.293591654247351</v>
      </c>
      <c r="E142" s="49">
        <v>0.41899999999999998</v>
      </c>
      <c r="F142" s="51">
        <f t="shared" si="8"/>
        <v>81.563502032146758</v>
      </c>
      <c r="G142" s="74">
        <f>(F142+F143+F144)/3</f>
        <v>81.809493192290731</v>
      </c>
      <c r="H142" s="51">
        <f t="shared" si="9"/>
        <v>8.1563502032146751</v>
      </c>
      <c r="I142" s="73">
        <f>(H142+H143+H144)/3</f>
        <v>8.1809493192290734</v>
      </c>
      <c r="J142" s="42"/>
      <c r="K142" s="59"/>
      <c r="L142" s="61"/>
      <c r="M142" s="61"/>
      <c r="N142" s="61"/>
      <c r="O142" s="61"/>
    </row>
    <row r="143" spans="1:15" ht="16" customHeight="1" x14ac:dyDescent="0.15">
      <c r="A143" s="11"/>
      <c r="B143" s="76"/>
      <c r="C143" s="49">
        <v>0.20100000000000001</v>
      </c>
      <c r="D143" s="50">
        <v>97.293591654247351</v>
      </c>
      <c r="E143" s="49">
        <v>0.42299999999999999</v>
      </c>
      <c r="F143" s="51">
        <f t="shared" si="8"/>
        <v>81.932488772362717</v>
      </c>
      <c r="G143" s="74"/>
      <c r="H143" s="51">
        <f t="shared" si="9"/>
        <v>8.1932488772362717</v>
      </c>
      <c r="I143" s="73"/>
      <c r="J143" s="42"/>
      <c r="K143" s="59"/>
      <c r="L143" s="61"/>
      <c r="M143" s="61"/>
      <c r="N143" s="61"/>
      <c r="O143" s="61"/>
    </row>
    <row r="144" spans="1:15" ht="16" customHeight="1" x14ac:dyDescent="0.15">
      <c r="A144" s="11"/>
      <c r="B144" s="76"/>
      <c r="C144" s="49">
        <v>0.20100000000000001</v>
      </c>
      <c r="D144" s="50">
        <v>97.293591654247351</v>
      </c>
      <c r="E144" s="49">
        <v>0.42299999999999999</v>
      </c>
      <c r="F144" s="51">
        <f t="shared" si="8"/>
        <v>81.932488772362717</v>
      </c>
      <c r="G144" s="74"/>
      <c r="H144" s="51">
        <f t="shared" si="9"/>
        <v>8.1932488772362717</v>
      </c>
      <c r="I144" s="73"/>
      <c r="J144" s="42"/>
      <c r="K144" s="59"/>
      <c r="L144" s="61"/>
      <c r="M144" s="61"/>
      <c r="N144" s="61"/>
      <c r="O144" s="61"/>
    </row>
    <row r="145" spans="1:15" ht="16" customHeight="1" x14ac:dyDescent="0.15">
      <c r="A145" s="11"/>
      <c r="B145" s="75" t="s">
        <v>65</v>
      </c>
      <c r="C145" s="49">
        <v>0.20100000000000001</v>
      </c>
      <c r="D145" s="50">
        <v>96.284644194756524</v>
      </c>
      <c r="E145" s="49">
        <v>0.40100000000000002</v>
      </c>
      <c r="F145" s="51">
        <f t="shared" si="8"/>
        <v>78.485125752484308</v>
      </c>
      <c r="G145" s="74">
        <f>(F145+F146+F147)/3</f>
        <v>78.485125752484308</v>
      </c>
      <c r="H145" s="51">
        <f t="shared" si="9"/>
        <v>7.8485125752484315</v>
      </c>
      <c r="I145" s="73">
        <f>(H145+H146+H147)/3</f>
        <v>7.8485125752484324</v>
      </c>
      <c r="J145" s="42"/>
      <c r="K145" s="59"/>
      <c r="L145" s="61"/>
      <c r="M145" s="61"/>
      <c r="N145" s="61"/>
      <c r="O145" s="61"/>
    </row>
    <row r="146" spans="1:15" ht="16" customHeight="1" x14ac:dyDescent="0.15">
      <c r="A146" s="11"/>
      <c r="B146" s="76"/>
      <c r="C146" s="49">
        <v>0.20100000000000001</v>
      </c>
      <c r="D146" s="50">
        <v>96.284644194756524</v>
      </c>
      <c r="E146" s="49">
        <v>0.41199999999999998</v>
      </c>
      <c r="F146" s="51">
        <f t="shared" si="8"/>
        <v>80.638084314273158</v>
      </c>
      <c r="G146" s="74"/>
      <c r="H146" s="51">
        <f t="shared" si="9"/>
        <v>8.0638084314273168</v>
      </c>
      <c r="I146" s="73"/>
      <c r="J146" s="42"/>
      <c r="K146" s="59"/>
      <c r="L146" s="61"/>
      <c r="M146" s="61"/>
      <c r="N146" s="61"/>
      <c r="O146" s="61"/>
    </row>
    <row r="147" spans="1:15" ht="16" customHeight="1" x14ac:dyDescent="0.15">
      <c r="A147" s="11"/>
      <c r="B147" s="76"/>
      <c r="C147" s="49">
        <v>0.20100000000000001</v>
      </c>
      <c r="D147" s="50">
        <v>96.284644194756524</v>
      </c>
      <c r="E147" s="49">
        <v>0.39</v>
      </c>
      <c r="F147" s="51">
        <f t="shared" si="8"/>
        <v>76.332167190695486</v>
      </c>
      <c r="G147" s="74"/>
      <c r="H147" s="51">
        <f t="shared" si="9"/>
        <v>7.6332167190695479</v>
      </c>
      <c r="I147" s="73"/>
      <c r="J147" s="42"/>
      <c r="K147" s="59"/>
      <c r="L147" s="61"/>
      <c r="M147" s="61"/>
      <c r="N147" s="61"/>
      <c r="O147" s="61"/>
    </row>
    <row r="148" spans="1:15" ht="16" customHeight="1" x14ac:dyDescent="0.15">
      <c r="A148" s="11"/>
      <c r="B148" s="75" t="s">
        <v>66</v>
      </c>
      <c r="C148" s="49">
        <v>0.20100000000000001</v>
      </c>
      <c r="D148" s="50">
        <v>96.289858547110924</v>
      </c>
      <c r="E148" s="49">
        <v>0.39</v>
      </c>
      <c r="F148" s="51">
        <f t="shared" si="8"/>
        <v>76.328033600494905</v>
      </c>
      <c r="G148" s="74">
        <f>(F148+F149+F150)/3</f>
        <v>76.976169509743542</v>
      </c>
      <c r="H148" s="51">
        <f t="shared" si="9"/>
        <v>7.6328033600494907</v>
      </c>
      <c r="I148" s="73">
        <f>(H148+H149+H150)/3</f>
        <v>7.6976169509743544</v>
      </c>
      <c r="J148" s="42"/>
      <c r="K148" s="59"/>
      <c r="L148" s="61"/>
      <c r="M148" s="61"/>
      <c r="N148" s="61"/>
      <c r="O148" s="61"/>
    </row>
    <row r="149" spans="1:15" ht="16" customHeight="1" x14ac:dyDescent="0.15">
      <c r="A149" s="11"/>
      <c r="B149" s="76"/>
      <c r="C149" s="49">
        <v>0.2</v>
      </c>
      <c r="D149" s="50">
        <v>96.289858547110924</v>
      </c>
      <c r="E149" s="49">
        <v>0.38700000000000001</v>
      </c>
      <c r="F149" s="51">
        <f t="shared" si="8"/>
        <v>76.119599354893538</v>
      </c>
      <c r="G149" s="74"/>
      <c r="H149" s="51">
        <f t="shared" si="9"/>
        <v>7.6119599354893541</v>
      </c>
      <c r="I149" s="73"/>
      <c r="J149" s="42"/>
      <c r="K149" s="59"/>
      <c r="L149" s="61"/>
      <c r="M149" s="61"/>
      <c r="N149" s="61"/>
      <c r="O149" s="61"/>
    </row>
    <row r="150" spans="1:15" ht="16" customHeight="1" x14ac:dyDescent="0.15">
      <c r="A150" s="11"/>
      <c r="B150" s="76"/>
      <c r="C150" s="49">
        <v>0.20100000000000001</v>
      </c>
      <c r="D150" s="50">
        <v>96.289858547110924</v>
      </c>
      <c r="E150" s="49">
        <v>0.40100000000000002</v>
      </c>
      <c r="F150" s="51">
        <f t="shared" si="8"/>
        <v>78.480875573842184</v>
      </c>
      <c r="G150" s="74"/>
      <c r="H150" s="51">
        <f t="shared" si="9"/>
        <v>7.8480875573842184</v>
      </c>
      <c r="I150" s="73"/>
      <c r="J150" s="42"/>
      <c r="K150" s="59"/>
      <c r="L150" s="61"/>
      <c r="M150" s="61"/>
      <c r="N150" s="61"/>
      <c r="O150" s="61"/>
    </row>
    <row r="151" spans="1:15" ht="16" customHeight="1" x14ac:dyDescent="0.15">
      <c r="A151" s="11"/>
      <c r="B151" s="75" t="s">
        <v>67</v>
      </c>
      <c r="C151" s="49">
        <v>0.20100000000000001</v>
      </c>
      <c r="D151" s="50">
        <v>97.75779583837685</v>
      </c>
      <c r="E151" s="49">
        <v>0.36199999999999999</v>
      </c>
      <c r="F151" s="51">
        <f t="shared" si="8"/>
        <v>69.784213047114335</v>
      </c>
      <c r="G151" s="74">
        <f>(F151+F152+F153)/3</f>
        <v>69.887668464246801</v>
      </c>
      <c r="H151" s="51">
        <f t="shared" si="9"/>
        <v>6.9784213047114338</v>
      </c>
      <c r="I151" s="73">
        <f>(H151+H152+H153)/3</f>
        <v>6.9887668464246788</v>
      </c>
      <c r="J151" s="42"/>
      <c r="K151" s="59"/>
      <c r="L151" s="61"/>
      <c r="M151" s="61"/>
      <c r="N151" s="61"/>
      <c r="O151" s="61"/>
    </row>
    <row r="152" spans="1:15" ht="16" customHeight="1" x14ac:dyDescent="0.15">
      <c r="A152" s="11"/>
      <c r="B152" s="76"/>
      <c r="C152" s="49">
        <v>0.2</v>
      </c>
      <c r="D152" s="50">
        <v>97.75779583837685</v>
      </c>
      <c r="E152" s="49">
        <v>0.36</v>
      </c>
      <c r="F152" s="51">
        <f t="shared" si="8"/>
        <v>69.745658233276146</v>
      </c>
      <c r="G152" s="74"/>
      <c r="H152" s="51">
        <f t="shared" si="9"/>
        <v>6.9745658233276151</v>
      </c>
      <c r="I152" s="73"/>
      <c r="J152" s="42"/>
      <c r="K152" s="59"/>
      <c r="L152" s="61"/>
      <c r="M152" s="61"/>
      <c r="N152" s="61"/>
      <c r="O152" s="61"/>
    </row>
    <row r="153" spans="1:15" ht="16" customHeight="1" x14ac:dyDescent="0.15">
      <c r="A153" s="11"/>
      <c r="B153" s="76"/>
      <c r="C153" s="49">
        <v>0.2</v>
      </c>
      <c r="D153" s="50">
        <v>97.75779583837685</v>
      </c>
      <c r="E153" s="49">
        <v>0.36199999999999999</v>
      </c>
      <c r="F153" s="51">
        <f t="shared" si="8"/>
        <v>70.133134112349907</v>
      </c>
      <c r="G153" s="74"/>
      <c r="H153" s="51">
        <f t="shared" si="9"/>
        <v>7.0133134112349911</v>
      </c>
      <c r="I153" s="73"/>
      <c r="J153" s="42"/>
      <c r="K153" s="59"/>
      <c r="L153" s="61"/>
      <c r="M153" s="61"/>
      <c r="N153" s="61"/>
      <c r="O153" s="61"/>
    </row>
    <row r="154" spans="1:15" ht="16" customHeight="1" x14ac:dyDescent="0.15">
      <c r="A154" s="11"/>
      <c r="B154" s="75" t="s">
        <v>68</v>
      </c>
      <c r="C154" s="49">
        <v>0.2</v>
      </c>
      <c r="D154" s="50">
        <v>97.451784623440133</v>
      </c>
      <c r="E154" s="49">
        <v>0.41399999999999998</v>
      </c>
      <c r="F154" s="51">
        <f t="shared" si="8"/>
        <v>80.459368919787948</v>
      </c>
      <c r="G154" s="74">
        <f>(F154+F155+F156)/3</f>
        <v>79.74676581341302</v>
      </c>
      <c r="H154" s="51">
        <f t="shared" si="9"/>
        <v>8.0459368919787941</v>
      </c>
      <c r="I154" s="73">
        <f>(H154+H155+H156)/3</f>
        <v>7.9746765813413019</v>
      </c>
      <c r="J154" s="42"/>
      <c r="K154" s="59"/>
      <c r="L154" s="61"/>
      <c r="M154" s="61"/>
      <c r="N154" s="61"/>
      <c r="O154" s="61"/>
    </row>
    <row r="155" spans="1:15" ht="16" customHeight="1" x14ac:dyDescent="0.15">
      <c r="A155" s="11"/>
      <c r="B155" s="76"/>
      <c r="C155" s="49">
        <v>0.2</v>
      </c>
      <c r="D155" s="50">
        <v>97.451784623440133</v>
      </c>
      <c r="E155" s="49">
        <v>0.40100000000000002</v>
      </c>
      <c r="F155" s="51">
        <f t="shared" si="8"/>
        <v>77.932866997185926</v>
      </c>
      <c r="G155" s="74"/>
      <c r="H155" s="51">
        <f t="shared" si="9"/>
        <v>7.7932866997185917</v>
      </c>
      <c r="I155" s="73"/>
      <c r="J155" s="42"/>
      <c r="K155" s="59"/>
      <c r="L155" s="61"/>
      <c r="M155" s="61"/>
      <c r="N155" s="61"/>
      <c r="O155" s="61"/>
    </row>
    <row r="156" spans="1:15" ht="16" customHeight="1" x14ac:dyDescent="0.15">
      <c r="A156" s="11"/>
      <c r="B156" s="76"/>
      <c r="C156" s="49">
        <v>0.2</v>
      </c>
      <c r="D156" s="50">
        <v>97.451784623440133</v>
      </c>
      <c r="E156" s="49">
        <v>0.41599999999999998</v>
      </c>
      <c r="F156" s="51">
        <f t="shared" si="8"/>
        <v>80.848061523265187</v>
      </c>
      <c r="G156" s="74"/>
      <c r="H156" s="51">
        <f t="shared" si="9"/>
        <v>8.0848061523265198</v>
      </c>
      <c r="I156" s="73"/>
      <c r="J156" s="42"/>
      <c r="K156" s="59"/>
      <c r="L156" s="61"/>
      <c r="M156" s="61"/>
      <c r="N156" s="61"/>
      <c r="O156" s="61"/>
    </row>
    <row r="157" spans="1:15" ht="16" customHeight="1" x14ac:dyDescent="0.15">
      <c r="A157" s="11"/>
      <c r="B157" s="75" t="s">
        <v>69</v>
      </c>
      <c r="C157" s="49">
        <v>0.2</v>
      </c>
      <c r="D157" s="50">
        <v>97.070161912104922</v>
      </c>
      <c r="E157" s="49">
        <v>0.44900000000000001</v>
      </c>
      <c r="F157" s="51">
        <f t="shared" si="8"/>
        <v>87.604550268370687</v>
      </c>
      <c r="G157" s="74">
        <f>(F157+F158+F159)/3</f>
        <v>88.758386972958405</v>
      </c>
      <c r="H157" s="51">
        <f t="shared" si="9"/>
        <v>8.7604550268370698</v>
      </c>
      <c r="I157" s="73">
        <f>(H157+H158+H159)/3</f>
        <v>8.8758386972958405</v>
      </c>
      <c r="J157" s="42"/>
      <c r="K157" s="59"/>
      <c r="L157" s="61"/>
      <c r="M157" s="61"/>
      <c r="N157" s="61"/>
      <c r="O157" s="61"/>
    </row>
    <row r="158" spans="1:15" ht="16" customHeight="1" x14ac:dyDescent="0.15">
      <c r="A158" s="11"/>
      <c r="B158" s="76"/>
      <c r="C158" s="49">
        <v>0.2</v>
      </c>
      <c r="D158" s="50">
        <v>97.070161912104922</v>
      </c>
      <c r="E158" s="49">
        <v>0.46400000000000002</v>
      </c>
      <c r="F158" s="51">
        <f t="shared" si="8"/>
        <v>90.531205622547887</v>
      </c>
      <c r="G158" s="74"/>
      <c r="H158" s="51">
        <f t="shared" si="9"/>
        <v>9.0531205622547883</v>
      </c>
      <c r="I158" s="73"/>
      <c r="J158" s="42"/>
      <c r="K158" s="59"/>
      <c r="L158" s="61"/>
      <c r="M158" s="61"/>
      <c r="N158" s="61"/>
      <c r="O158" s="61"/>
    </row>
    <row r="159" spans="1:15" ht="16" customHeight="1" x14ac:dyDescent="0.15">
      <c r="A159" s="11"/>
      <c r="B159" s="76"/>
      <c r="C159" s="49">
        <v>0.20100000000000001</v>
      </c>
      <c r="D159" s="50">
        <v>97.070161912104922</v>
      </c>
      <c r="E159" s="49">
        <v>0.45400000000000001</v>
      </c>
      <c r="F159" s="51">
        <f t="shared" si="8"/>
        <v>88.139405027956641</v>
      </c>
      <c r="G159" s="74"/>
      <c r="H159" s="51">
        <f t="shared" si="9"/>
        <v>8.8139405027956634</v>
      </c>
      <c r="I159" s="73"/>
      <c r="J159" s="42"/>
      <c r="K159" s="59"/>
      <c r="L159" s="61"/>
      <c r="M159" s="61"/>
      <c r="N159" s="61"/>
      <c r="O159" s="61"/>
    </row>
    <row r="160" spans="1:15" ht="16" customHeight="1" x14ac:dyDescent="0.15">
      <c r="A160" s="11"/>
      <c r="B160" s="75" t="s">
        <v>70</v>
      </c>
      <c r="C160" s="49">
        <v>0.20100000000000001</v>
      </c>
      <c r="D160" s="50">
        <v>97.457528508261717</v>
      </c>
      <c r="E160" s="49">
        <v>0.47099999999999997</v>
      </c>
      <c r="F160" s="51">
        <f t="shared" si="8"/>
        <v>91.076331510183834</v>
      </c>
      <c r="G160" s="74">
        <f>(F160+F161)/2</f>
        <v>91.366383521362764</v>
      </c>
      <c r="H160" s="51">
        <f t="shared" si="9"/>
        <v>9.1076331510183834</v>
      </c>
      <c r="I160" s="73">
        <f>(H160+H161)/2</f>
        <v>9.1366383521362771</v>
      </c>
      <c r="J160" s="42"/>
      <c r="K160" s="59"/>
      <c r="L160" s="61"/>
      <c r="M160" s="61"/>
      <c r="N160" s="61"/>
      <c r="O160" s="61"/>
    </row>
    <row r="161" spans="1:15" ht="16" customHeight="1" x14ac:dyDescent="0.15">
      <c r="A161" s="11"/>
      <c r="B161" s="76"/>
      <c r="C161" s="49">
        <v>0.20100000000000001</v>
      </c>
      <c r="D161" s="50">
        <v>97.457528508261717</v>
      </c>
      <c r="E161" s="49">
        <v>0.47399999999999998</v>
      </c>
      <c r="F161" s="51">
        <f t="shared" si="8"/>
        <v>91.656435532541693</v>
      </c>
      <c r="G161" s="74"/>
      <c r="H161" s="51">
        <f t="shared" si="9"/>
        <v>9.1656435532541689</v>
      </c>
      <c r="I161" s="73"/>
      <c r="J161" s="42"/>
      <c r="K161" s="59"/>
      <c r="L161" s="61"/>
      <c r="M161" s="61"/>
      <c r="N161" s="61"/>
      <c r="O161" s="61"/>
    </row>
    <row r="162" spans="1:15" ht="16" customHeight="1" x14ac:dyDescent="0.15">
      <c r="A162" s="11"/>
      <c r="B162" s="76"/>
      <c r="C162" s="49">
        <v>0.20100000000000001</v>
      </c>
      <c r="D162" s="50">
        <v>97.457528508261717</v>
      </c>
      <c r="E162" s="49">
        <v>0.45100000000000001</v>
      </c>
      <c r="F162" s="51">
        <f t="shared" si="8"/>
        <v>87.208971361131447</v>
      </c>
      <c r="G162" s="74"/>
      <c r="H162" s="51">
        <f t="shared" si="9"/>
        <v>8.7208971361131447</v>
      </c>
      <c r="I162" s="73"/>
      <c r="J162" s="42"/>
      <c r="K162" s="59"/>
      <c r="L162" s="61"/>
      <c r="M162" s="61"/>
      <c r="N162" s="61"/>
      <c r="O162" s="61"/>
    </row>
    <row r="163" spans="1:15" ht="16" customHeight="1" x14ac:dyDescent="0.15">
      <c r="A163" s="11"/>
      <c r="B163" s="75" t="s">
        <v>71</v>
      </c>
      <c r="C163" s="49">
        <v>0.20100000000000001</v>
      </c>
      <c r="D163" s="50">
        <v>96.754208015790311</v>
      </c>
      <c r="E163" s="49">
        <v>0.45200000000000001</v>
      </c>
      <c r="F163" s="51">
        <f t="shared" si="8"/>
        <v>88.037679759751711</v>
      </c>
      <c r="G163" s="74">
        <f>(F163+F164+F165)/3</f>
        <v>89.114128675988184</v>
      </c>
      <c r="H163" s="51">
        <f t="shared" si="9"/>
        <v>8.8037679759751715</v>
      </c>
      <c r="I163" s="73">
        <f>(H163+H164+H165)/3</f>
        <v>8.9114128675988198</v>
      </c>
      <c r="J163" s="42"/>
      <c r="K163" s="59"/>
      <c r="L163" s="61"/>
      <c r="M163" s="61"/>
      <c r="N163" s="61"/>
      <c r="O163" s="61"/>
    </row>
    <row r="164" spans="1:15" ht="16" customHeight="1" x14ac:dyDescent="0.15">
      <c r="A164" s="11"/>
      <c r="B164" s="76"/>
      <c r="C164" s="49">
        <v>0.2</v>
      </c>
      <c r="D164" s="50">
        <v>96.754208015790311</v>
      </c>
      <c r="E164" s="49">
        <v>0.45500000000000002</v>
      </c>
      <c r="F164" s="51">
        <f t="shared" si="8"/>
        <v>89.065110646328435</v>
      </c>
      <c r="G164" s="74"/>
      <c r="H164" s="51">
        <f t="shared" si="9"/>
        <v>8.9065110646328431</v>
      </c>
      <c r="I164" s="73"/>
      <c r="J164" s="42"/>
      <c r="K164" s="59"/>
      <c r="L164" s="61"/>
      <c r="M164" s="61"/>
      <c r="N164" s="61"/>
      <c r="O164" s="61"/>
    </row>
    <row r="165" spans="1:15" ht="16" customHeight="1" x14ac:dyDescent="0.15">
      <c r="A165" s="11"/>
      <c r="B165" s="76"/>
      <c r="C165" s="49">
        <v>0.2</v>
      </c>
      <c r="D165" s="50">
        <v>96.754208015790311</v>
      </c>
      <c r="E165" s="49">
        <v>0.46100000000000002</v>
      </c>
      <c r="F165" s="51">
        <f t="shared" si="8"/>
        <v>90.239595621884419</v>
      </c>
      <c r="G165" s="74"/>
      <c r="H165" s="51">
        <f t="shared" si="9"/>
        <v>9.023959562188443</v>
      </c>
      <c r="I165" s="73"/>
      <c r="J165" s="42"/>
      <c r="K165" s="59"/>
      <c r="L165" s="61"/>
      <c r="M165" s="61"/>
      <c r="N165" s="61"/>
      <c r="O165" s="61"/>
    </row>
    <row r="166" spans="1:15" ht="16" customHeight="1" x14ac:dyDescent="0.15">
      <c r="A166" s="11"/>
      <c r="B166" s="75" t="s">
        <v>72</v>
      </c>
      <c r="C166" s="49">
        <v>0.20100000000000001</v>
      </c>
      <c r="D166" s="50">
        <v>97.206742346061148</v>
      </c>
      <c r="E166" s="49">
        <v>0.47399999999999998</v>
      </c>
      <c r="F166" s="51">
        <f t="shared" si="8"/>
        <v>91.89290231615594</v>
      </c>
      <c r="G166" s="74">
        <f>(F166+F167+F168)/3</f>
        <v>92.257922304537715</v>
      </c>
      <c r="H166" s="51">
        <f t="shared" si="9"/>
        <v>9.189290231615594</v>
      </c>
      <c r="I166" s="73">
        <f>(H166+H167+H168)/3</f>
        <v>9.2257922304537701</v>
      </c>
      <c r="J166" s="42"/>
      <c r="K166" s="59"/>
      <c r="L166" s="61"/>
      <c r="M166" s="61"/>
      <c r="N166" s="61"/>
      <c r="O166" s="61"/>
    </row>
    <row r="167" spans="1:15" ht="16" customHeight="1" x14ac:dyDescent="0.15">
      <c r="A167" s="11"/>
      <c r="B167" s="76"/>
      <c r="C167" s="49">
        <v>0.20200000000000001</v>
      </c>
      <c r="D167" s="50">
        <v>97.206742346061148</v>
      </c>
      <c r="E167" s="49">
        <v>0.47499999999999998</v>
      </c>
      <c r="F167" s="51">
        <f t="shared" si="8"/>
        <v>91.630894103636507</v>
      </c>
      <c r="G167" s="74"/>
      <c r="H167" s="51">
        <f t="shared" si="9"/>
        <v>9.16308941036365</v>
      </c>
      <c r="I167" s="73"/>
      <c r="J167" s="42"/>
      <c r="K167" s="59"/>
      <c r="L167" s="61"/>
      <c r="M167" s="61"/>
      <c r="N167" s="61"/>
      <c r="O167" s="61"/>
    </row>
    <row r="168" spans="1:15" ht="16" customHeight="1" x14ac:dyDescent="0.15">
      <c r="A168" s="11"/>
      <c r="B168" s="76"/>
      <c r="C168" s="49">
        <v>0.20100000000000001</v>
      </c>
      <c r="D168" s="50">
        <v>97.206742346061148</v>
      </c>
      <c r="E168" s="49">
        <v>0.48099999999999998</v>
      </c>
      <c r="F168" s="51">
        <f t="shared" si="8"/>
        <v>93.249970493820669</v>
      </c>
      <c r="G168" s="74"/>
      <c r="H168" s="51">
        <f t="shared" si="9"/>
        <v>9.3249970493820662</v>
      </c>
      <c r="I168" s="73"/>
      <c r="J168" s="42"/>
      <c r="K168" s="59"/>
      <c r="L168" s="61"/>
      <c r="M168" s="61"/>
      <c r="N168" s="61"/>
      <c r="O168" s="61"/>
    </row>
    <row r="169" spans="1:15" ht="16" customHeight="1" x14ac:dyDescent="0.15">
      <c r="A169" s="11"/>
      <c r="B169" s="75" t="s">
        <v>73</v>
      </c>
      <c r="C169" s="49">
        <v>0.20200000000000001</v>
      </c>
      <c r="D169" s="50">
        <v>96.619310178291158</v>
      </c>
      <c r="E169" s="49">
        <v>0.47199999999999998</v>
      </c>
      <c r="F169" s="51">
        <f t="shared" si="8"/>
        <v>91.605757401665912</v>
      </c>
      <c r="G169" s="74">
        <f>(F169+F170+F171)/3</f>
        <v>91.90959075954872</v>
      </c>
      <c r="H169" s="51">
        <f t="shared" si="9"/>
        <v>9.1605757401665926</v>
      </c>
      <c r="I169" s="73">
        <f>(H169+H170+H171)/3</f>
        <v>9.190959075954872</v>
      </c>
      <c r="J169" s="42"/>
      <c r="K169" s="59"/>
      <c r="L169" s="61"/>
      <c r="M169" s="61"/>
      <c r="N169" s="61"/>
      <c r="O169" s="61"/>
    </row>
    <row r="170" spans="1:15" ht="16" customHeight="1" x14ac:dyDescent="0.15">
      <c r="A170" s="11"/>
      <c r="B170" s="76"/>
      <c r="C170" s="49">
        <v>0.20100000000000001</v>
      </c>
      <c r="D170" s="50">
        <v>96.619310178291158</v>
      </c>
      <c r="E170" s="49">
        <v>0.47699999999999998</v>
      </c>
      <c r="F170" s="51">
        <f t="shared" si="8"/>
        <v>93.036735271524961</v>
      </c>
      <c r="G170" s="74"/>
      <c r="H170" s="51">
        <f t="shared" si="9"/>
        <v>9.3036735271524957</v>
      </c>
      <c r="I170" s="73"/>
      <c r="J170" s="42"/>
      <c r="K170" s="59"/>
      <c r="L170" s="61"/>
      <c r="M170" s="61"/>
      <c r="N170" s="61"/>
      <c r="O170" s="61"/>
    </row>
    <row r="171" spans="1:15" ht="16" customHeight="1" x14ac:dyDescent="0.15">
      <c r="A171" s="11"/>
      <c r="B171" s="76"/>
      <c r="C171" s="49">
        <v>0.20100000000000001</v>
      </c>
      <c r="D171" s="50">
        <v>96.619310178291158</v>
      </c>
      <c r="E171" s="49">
        <v>0.46700000000000003</v>
      </c>
      <c r="F171" s="51">
        <f t="shared" si="8"/>
        <v>91.086279605455275</v>
      </c>
      <c r="G171" s="74"/>
      <c r="H171" s="51">
        <f t="shared" si="9"/>
        <v>9.1086279605455278</v>
      </c>
      <c r="I171" s="73"/>
      <c r="J171" s="42"/>
      <c r="K171" s="59"/>
      <c r="L171" s="61"/>
      <c r="M171" s="61"/>
      <c r="N171" s="61"/>
      <c r="O171" s="61"/>
    </row>
    <row r="172" spans="1:15" ht="16" customHeight="1" x14ac:dyDescent="0.15">
      <c r="A172" s="11"/>
      <c r="B172" s="75" t="s">
        <v>74</v>
      </c>
      <c r="C172" s="49">
        <v>0.20200000000000001</v>
      </c>
      <c r="D172" s="50">
        <v>96.684839957791141</v>
      </c>
      <c r="E172" s="49">
        <v>0.42399999999999999</v>
      </c>
      <c r="F172" s="51">
        <f t="shared" si="8"/>
        <v>82.234144287552823</v>
      </c>
      <c r="G172" s="74">
        <f>(F172+F173+F174)/3</f>
        <v>81.73763624657137</v>
      </c>
      <c r="H172" s="51">
        <f t="shared" si="9"/>
        <v>8.2234144287552819</v>
      </c>
      <c r="I172" s="73">
        <f>(H172+H173+H174)/3</f>
        <v>8.1737636246571377</v>
      </c>
      <c r="J172" s="42"/>
      <c r="K172" s="59"/>
      <c r="L172" s="61"/>
      <c r="M172" s="61"/>
      <c r="N172" s="61"/>
      <c r="O172" s="61"/>
    </row>
    <row r="173" spans="1:15" ht="16" customHeight="1" x14ac:dyDescent="0.15">
      <c r="A173" s="11"/>
      <c r="B173" s="76"/>
      <c r="C173" s="49">
        <v>0.2</v>
      </c>
      <c r="D173" s="50">
        <v>96.684839957791141</v>
      </c>
      <c r="E173" s="49">
        <v>0.41</v>
      </c>
      <c r="F173" s="51">
        <f t="shared" si="8"/>
        <v>80.314054597819876</v>
      </c>
      <c r="G173" s="74"/>
      <c r="H173" s="51">
        <f t="shared" si="9"/>
        <v>8.0314054597819879</v>
      </c>
      <c r="I173" s="73"/>
      <c r="J173" s="42"/>
      <c r="K173" s="59"/>
      <c r="L173" s="61"/>
      <c r="M173" s="61"/>
      <c r="N173" s="61"/>
      <c r="O173" s="61"/>
    </row>
    <row r="174" spans="1:15" ht="16" customHeight="1" x14ac:dyDescent="0.15">
      <c r="A174" s="11"/>
      <c r="B174" s="76"/>
      <c r="C174" s="49">
        <v>0.2</v>
      </c>
      <c r="D174" s="50">
        <v>96.684839957791141</v>
      </c>
      <c r="E174" s="49">
        <v>0.42199999999999999</v>
      </c>
      <c r="F174" s="51">
        <f t="shared" si="8"/>
        <v>82.664709854341439</v>
      </c>
      <c r="G174" s="74"/>
      <c r="H174" s="51">
        <f t="shared" si="9"/>
        <v>8.2664709854341432</v>
      </c>
      <c r="I174" s="73"/>
      <c r="J174" s="42"/>
      <c r="K174" s="59"/>
      <c r="L174" s="61"/>
      <c r="M174" s="61"/>
      <c r="N174" s="61"/>
      <c r="O174" s="61"/>
    </row>
    <row r="175" spans="1:15" ht="16" customHeight="1" x14ac:dyDescent="0.15">
      <c r="A175" s="11"/>
      <c r="B175" s="75" t="s">
        <v>75</v>
      </c>
      <c r="C175" s="49">
        <v>0.20200000000000001</v>
      </c>
      <c r="D175" s="50">
        <v>97.28616881901543</v>
      </c>
      <c r="E175" s="49">
        <v>0.41</v>
      </c>
      <c r="F175" s="51">
        <f t="shared" si="8"/>
        <v>79.027357333655701</v>
      </c>
      <c r="G175" s="74">
        <f>(F175+F176+F177)/3</f>
        <v>81.097418273237295</v>
      </c>
      <c r="H175" s="51">
        <f t="shared" si="9"/>
        <v>7.9027357333655708</v>
      </c>
      <c r="I175" s="73">
        <f>(H175+H176+H177)/3</f>
        <v>8.1097418273237292</v>
      </c>
      <c r="J175" s="42"/>
      <c r="K175" s="59"/>
      <c r="L175" s="61"/>
      <c r="M175" s="61"/>
      <c r="N175" s="61"/>
      <c r="O175" s="61"/>
    </row>
    <row r="176" spans="1:15" ht="16" customHeight="1" x14ac:dyDescent="0.15">
      <c r="A176" s="11"/>
      <c r="B176" s="76"/>
      <c r="C176" s="49">
        <v>0.20100000000000001</v>
      </c>
      <c r="D176" s="50">
        <v>97.28616881901543</v>
      </c>
      <c r="E176" s="49">
        <v>0.42399999999999999</v>
      </c>
      <c r="F176" s="51">
        <f t="shared" si="8"/>
        <v>82.132448743028093</v>
      </c>
      <c r="G176" s="74"/>
      <c r="H176" s="51">
        <f t="shared" si="9"/>
        <v>8.2132448743028093</v>
      </c>
      <c r="I176" s="73"/>
      <c r="J176" s="42"/>
      <c r="K176" s="59"/>
      <c r="L176" s="61"/>
      <c r="M176" s="61"/>
      <c r="N176" s="61"/>
      <c r="O176" s="61"/>
    </row>
    <row r="177" spans="1:15" ht="16" customHeight="1" x14ac:dyDescent="0.15">
      <c r="A177" s="11"/>
      <c r="B177" s="76"/>
      <c r="C177" s="49">
        <v>0.20100000000000001</v>
      </c>
      <c r="D177" s="50">
        <v>97.28616881901543</v>
      </c>
      <c r="E177" s="49">
        <v>0.42399999999999999</v>
      </c>
      <c r="F177" s="51">
        <f t="shared" ref="F177:F240" si="10">E177*10*50/(0.0132*D177*10000*C177)*1000</f>
        <v>82.132448743028093</v>
      </c>
      <c r="G177" s="74"/>
      <c r="H177" s="51">
        <f t="shared" ref="H177:H240" si="11">E177*10*50/(0.0132*D177*10000*C177)*100</f>
        <v>8.2132448743028093</v>
      </c>
      <c r="I177" s="73"/>
      <c r="J177" s="42"/>
      <c r="K177" s="59"/>
      <c r="L177" s="61"/>
      <c r="M177" s="61"/>
      <c r="N177" s="61"/>
      <c r="O177" s="61"/>
    </row>
    <row r="178" spans="1:15" ht="16" customHeight="1" x14ac:dyDescent="0.15">
      <c r="A178" s="11"/>
      <c r="B178" s="75" t="s">
        <v>76</v>
      </c>
      <c r="C178" s="49">
        <v>0.20100000000000001</v>
      </c>
      <c r="D178" s="50">
        <v>97.091169907554971</v>
      </c>
      <c r="E178" s="49">
        <v>0.41899999999999998</v>
      </c>
      <c r="F178" s="51">
        <f t="shared" si="10"/>
        <v>81.326916144456106</v>
      </c>
      <c r="G178" s="74">
        <f>(F178+F179+F180)/3</f>
        <v>81.650412230949584</v>
      </c>
      <c r="H178" s="51">
        <f t="shared" si="11"/>
        <v>8.1326916144456121</v>
      </c>
      <c r="I178" s="73">
        <f>(H178+H179+H180)/3</f>
        <v>8.1650412230949581</v>
      </c>
      <c r="J178" s="42"/>
      <c r="K178" s="59"/>
      <c r="L178" s="61"/>
      <c r="M178" s="61"/>
      <c r="N178" s="61"/>
      <c r="O178" s="61"/>
    </row>
    <row r="179" spans="1:15" ht="16" customHeight="1" x14ac:dyDescent="0.15">
      <c r="A179" s="11"/>
      <c r="B179" s="76"/>
      <c r="C179" s="49">
        <v>0.20100000000000001</v>
      </c>
      <c r="D179" s="50">
        <v>97.091169907554971</v>
      </c>
      <c r="E179" s="49">
        <v>0.41799999999999998</v>
      </c>
      <c r="F179" s="51">
        <f t="shared" si="10"/>
        <v>81.132818492560062</v>
      </c>
      <c r="G179" s="74"/>
      <c r="H179" s="51">
        <f t="shared" si="11"/>
        <v>8.1132818492560066</v>
      </c>
      <c r="I179" s="73"/>
      <c r="J179" s="42"/>
      <c r="K179" s="59"/>
      <c r="L179" s="61"/>
      <c r="M179" s="61"/>
      <c r="N179" s="61"/>
      <c r="O179" s="61"/>
    </row>
    <row r="180" spans="1:15" ht="16" customHeight="1" x14ac:dyDescent="0.15">
      <c r="A180" s="11"/>
      <c r="B180" s="76"/>
      <c r="C180" s="49">
        <v>0.20100000000000001</v>
      </c>
      <c r="D180" s="50">
        <v>97.091169907554971</v>
      </c>
      <c r="E180" s="49">
        <v>0.42499999999999999</v>
      </c>
      <c r="F180" s="51">
        <f t="shared" si="10"/>
        <v>82.491502055832584</v>
      </c>
      <c r="G180" s="74"/>
      <c r="H180" s="51">
        <f t="shared" si="11"/>
        <v>8.2491502055832591</v>
      </c>
      <c r="I180" s="73"/>
      <c r="J180" s="42"/>
      <c r="K180" s="59"/>
      <c r="L180" s="61"/>
      <c r="M180" s="61"/>
      <c r="N180" s="61"/>
      <c r="O180" s="61"/>
    </row>
    <row r="181" spans="1:15" ht="16" customHeight="1" x14ac:dyDescent="0.15">
      <c r="A181" s="11"/>
      <c r="B181" s="75" t="s">
        <v>77</v>
      </c>
      <c r="C181" s="49">
        <v>0.20100000000000001</v>
      </c>
      <c r="D181" s="50">
        <v>96.62664946919331</v>
      </c>
      <c r="E181" s="49">
        <v>0.41199999999999998</v>
      </c>
      <c r="F181" s="51">
        <f t="shared" si="10"/>
        <v>80.352669780006892</v>
      </c>
      <c r="G181" s="74">
        <f>(F181+F182+F183)/3</f>
        <v>80.022791032992771</v>
      </c>
      <c r="H181" s="51">
        <f t="shared" si="11"/>
        <v>8.0352669780006902</v>
      </c>
      <c r="I181" s="73">
        <f>(H181+H182+H183)/3</f>
        <v>8.0022791032992782</v>
      </c>
      <c r="J181" s="42"/>
      <c r="K181" s="59"/>
      <c r="L181" s="61"/>
      <c r="M181" s="61"/>
      <c r="N181" s="61"/>
      <c r="O181" s="61"/>
    </row>
    <row r="182" spans="1:15" ht="16" customHeight="1" x14ac:dyDescent="0.15">
      <c r="A182" s="11"/>
      <c r="B182" s="76"/>
      <c r="C182" s="49">
        <v>0.20200000000000001</v>
      </c>
      <c r="D182" s="50">
        <v>96.62664946919331</v>
      </c>
      <c r="E182" s="49">
        <v>0.40699999999999997</v>
      </c>
      <c r="F182" s="51">
        <f t="shared" si="10"/>
        <v>78.984558020439096</v>
      </c>
      <c r="G182" s="74"/>
      <c r="H182" s="51">
        <f t="shared" si="11"/>
        <v>7.8984558020439088</v>
      </c>
      <c r="I182" s="73"/>
      <c r="J182" s="42"/>
      <c r="K182" s="59"/>
      <c r="L182" s="61"/>
      <c r="M182" s="61"/>
      <c r="N182" s="61"/>
      <c r="O182" s="61"/>
    </row>
    <row r="183" spans="1:15" ht="16" customHeight="1" x14ac:dyDescent="0.15">
      <c r="A183" s="11"/>
      <c r="B183" s="76"/>
      <c r="C183" s="49">
        <v>0.20200000000000001</v>
      </c>
      <c r="D183" s="50">
        <v>96.62664946919331</v>
      </c>
      <c r="E183" s="49">
        <v>0.41599999999999998</v>
      </c>
      <c r="F183" s="51">
        <f t="shared" si="10"/>
        <v>80.731145298532354</v>
      </c>
      <c r="G183" s="74"/>
      <c r="H183" s="51">
        <f t="shared" si="11"/>
        <v>8.0731145298532354</v>
      </c>
      <c r="I183" s="73"/>
      <c r="J183" s="42"/>
      <c r="K183" s="59"/>
      <c r="L183" s="61"/>
      <c r="M183" s="61"/>
      <c r="N183" s="61"/>
      <c r="O183" s="61"/>
    </row>
    <row r="184" spans="1:15" ht="16" customHeight="1" x14ac:dyDescent="0.15">
      <c r="A184" s="11"/>
      <c r="B184" s="75" t="s">
        <v>78</v>
      </c>
      <c r="C184" s="49">
        <v>0.20100000000000001</v>
      </c>
      <c r="D184" s="50">
        <v>96.9890510948903</v>
      </c>
      <c r="E184" s="49">
        <v>0.436</v>
      </c>
      <c r="F184" s="51">
        <f t="shared" si="10"/>
        <v>84.715678711831714</v>
      </c>
      <c r="G184" s="74">
        <f>(F184+F185+F186)/3</f>
        <v>84.446349185542843</v>
      </c>
      <c r="H184" s="51">
        <f t="shared" si="11"/>
        <v>8.4715678711831721</v>
      </c>
      <c r="I184" s="73">
        <f>(H184+H185+H186)/3</f>
        <v>8.4446349185542857</v>
      </c>
      <c r="J184" s="42"/>
      <c r="K184" s="59"/>
      <c r="L184" s="61"/>
      <c r="M184" s="61"/>
      <c r="N184" s="61"/>
      <c r="O184" s="61"/>
    </row>
    <row r="185" spans="1:15" ht="16" customHeight="1" x14ac:dyDescent="0.15">
      <c r="A185" s="11"/>
      <c r="B185" s="76"/>
      <c r="C185" s="49">
        <v>0.20100000000000001</v>
      </c>
      <c r="D185" s="50">
        <v>96.9890510948903</v>
      </c>
      <c r="E185" s="49">
        <v>0.434</v>
      </c>
      <c r="F185" s="51">
        <f t="shared" si="10"/>
        <v>84.327074681043484</v>
      </c>
      <c r="G185" s="74"/>
      <c r="H185" s="51">
        <f t="shared" si="11"/>
        <v>8.4327074681043488</v>
      </c>
      <c r="I185" s="73"/>
      <c r="J185" s="42"/>
      <c r="K185" s="59"/>
      <c r="L185" s="61"/>
      <c r="M185" s="61"/>
      <c r="N185" s="61"/>
      <c r="O185" s="61"/>
    </row>
    <row r="186" spans="1:15" ht="16" customHeight="1" x14ac:dyDescent="0.15">
      <c r="A186" s="11"/>
      <c r="B186" s="76"/>
      <c r="C186" s="49">
        <v>0.20200000000000001</v>
      </c>
      <c r="D186" s="50">
        <v>96.9890510948903</v>
      </c>
      <c r="E186" s="49">
        <v>0.436</v>
      </c>
      <c r="F186" s="51">
        <f t="shared" si="10"/>
        <v>84.296294163753359</v>
      </c>
      <c r="G186" s="74"/>
      <c r="H186" s="51">
        <f t="shared" si="11"/>
        <v>8.4296294163753345</v>
      </c>
      <c r="I186" s="73"/>
      <c r="J186" s="42"/>
      <c r="K186" s="59"/>
      <c r="L186" s="61"/>
      <c r="M186" s="61"/>
      <c r="N186" s="61"/>
      <c r="O186" s="61"/>
    </row>
    <row r="187" spans="1:15" ht="16" customHeight="1" x14ac:dyDescent="0.15">
      <c r="A187" s="11"/>
      <c r="B187" s="75" t="s">
        <v>79</v>
      </c>
      <c r="C187" s="49">
        <v>0.20100000000000001</v>
      </c>
      <c r="D187" s="50">
        <v>96.744092710580361</v>
      </c>
      <c r="E187" s="49">
        <v>0.376</v>
      </c>
      <c r="F187" s="51">
        <f t="shared" si="10"/>
        <v>73.242541292769374</v>
      </c>
      <c r="G187" s="74">
        <f>(F187+F188)/2</f>
        <v>73.836566538139408</v>
      </c>
      <c r="H187" s="51">
        <f t="shared" si="11"/>
        <v>7.3242541292769374</v>
      </c>
      <c r="I187" s="73">
        <f>(H187+H188)/2</f>
        <v>7.3836566538139419</v>
      </c>
      <c r="J187" s="42"/>
      <c r="K187" s="59"/>
      <c r="L187" s="61"/>
      <c r="M187" s="61"/>
      <c r="N187" s="61"/>
      <c r="O187" s="61"/>
    </row>
    <row r="188" spans="1:15" ht="16" customHeight="1" x14ac:dyDescent="0.15">
      <c r="A188" s="11"/>
      <c r="B188" s="76"/>
      <c r="C188" s="49">
        <v>0.20200000000000001</v>
      </c>
      <c r="D188" s="50">
        <v>96.744092710580361</v>
      </c>
      <c r="E188" s="49">
        <v>0.38400000000000001</v>
      </c>
      <c r="F188" s="51">
        <f t="shared" si="10"/>
        <v>74.430591783509456</v>
      </c>
      <c r="G188" s="74"/>
      <c r="H188" s="51">
        <f t="shared" si="11"/>
        <v>7.4430591783509454</v>
      </c>
      <c r="I188" s="73"/>
      <c r="J188" s="42"/>
      <c r="K188" s="59"/>
      <c r="L188" s="61"/>
      <c r="M188" s="61"/>
      <c r="N188" s="61"/>
      <c r="O188" s="61"/>
    </row>
    <row r="189" spans="1:15" ht="16" customHeight="1" x14ac:dyDescent="0.15">
      <c r="A189" s="11"/>
      <c r="B189" s="76"/>
      <c r="C189" s="49">
        <v>0.20200000000000001</v>
      </c>
      <c r="D189" s="50">
        <v>96.744092710580361</v>
      </c>
      <c r="E189" s="49">
        <v>0.34100000000000003</v>
      </c>
      <c r="F189" s="51">
        <f t="shared" si="10"/>
        <v>66.095916141085212</v>
      </c>
      <c r="G189" s="74"/>
      <c r="H189" s="51">
        <f t="shared" si="11"/>
        <v>6.6095916141085214</v>
      </c>
      <c r="I189" s="73"/>
      <c r="J189" s="42"/>
      <c r="K189" s="59"/>
      <c r="L189" s="61"/>
      <c r="M189" s="61"/>
      <c r="N189" s="61"/>
      <c r="O189" s="61"/>
    </row>
    <row r="190" spans="1:15" ht="16" customHeight="1" x14ac:dyDescent="0.15">
      <c r="A190" s="11"/>
      <c r="B190" s="75" t="s">
        <v>80</v>
      </c>
      <c r="C190" s="49">
        <v>0.20100000000000001</v>
      </c>
      <c r="D190" s="50">
        <v>97.487417580273913</v>
      </c>
      <c r="E190" s="49">
        <v>0.41599999999999998</v>
      </c>
      <c r="F190" s="51">
        <f t="shared" si="10"/>
        <v>80.416428332269902</v>
      </c>
      <c r="G190" s="74">
        <f>(F191+F192)/2</f>
        <v>86.000849356795811</v>
      </c>
      <c r="H190" s="51">
        <f t="shared" si="11"/>
        <v>8.0416428332269909</v>
      </c>
      <c r="I190" s="73">
        <f>(H191+H192)/2</f>
        <v>8.6000849356795825</v>
      </c>
      <c r="J190" s="42"/>
      <c r="K190" s="59"/>
      <c r="L190" s="61"/>
      <c r="M190" s="61"/>
      <c r="N190" s="61"/>
      <c r="O190" s="61"/>
    </row>
    <row r="191" spans="1:15" ht="16" customHeight="1" x14ac:dyDescent="0.15">
      <c r="A191" s="11"/>
      <c r="B191" s="76"/>
      <c r="C191" s="49">
        <v>0.20100000000000001</v>
      </c>
      <c r="D191" s="50">
        <v>97.487417580273913</v>
      </c>
      <c r="E191" s="49">
        <v>0.443</v>
      </c>
      <c r="F191" s="51">
        <f t="shared" si="10"/>
        <v>85.63576382498934</v>
      </c>
      <c r="G191" s="74"/>
      <c r="H191" s="51">
        <f t="shared" si="11"/>
        <v>8.563576382498935</v>
      </c>
      <c r="I191" s="73"/>
      <c r="J191" s="42"/>
      <c r="K191" s="59"/>
      <c r="L191" s="61"/>
      <c r="M191" s="61"/>
      <c r="N191" s="61"/>
      <c r="O191" s="61"/>
    </row>
    <row r="192" spans="1:15" ht="16" customHeight="1" x14ac:dyDescent="0.15">
      <c r="A192" s="11"/>
      <c r="B192" s="76"/>
      <c r="C192" s="49">
        <v>0.20200000000000001</v>
      </c>
      <c r="D192" s="50">
        <v>97.487417580273913</v>
      </c>
      <c r="E192" s="49">
        <v>0.44900000000000001</v>
      </c>
      <c r="F192" s="51">
        <f t="shared" si="10"/>
        <v>86.365934888602283</v>
      </c>
      <c r="G192" s="74"/>
      <c r="H192" s="51">
        <f t="shared" si="11"/>
        <v>8.6365934888602283</v>
      </c>
      <c r="I192" s="73"/>
      <c r="J192" s="42"/>
      <c r="K192" s="59"/>
      <c r="L192" s="61"/>
      <c r="M192" s="61"/>
      <c r="N192" s="61"/>
      <c r="O192" s="61"/>
    </row>
    <row r="193" spans="1:15" ht="16" customHeight="1" x14ac:dyDescent="0.15">
      <c r="A193" s="11"/>
      <c r="B193" s="75" t="s">
        <v>81</v>
      </c>
      <c r="C193" s="49">
        <v>0.20100000000000001</v>
      </c>
      <c r="D193" s="50">
        <v>97.443767264436389</v>
      </c>
      <c r="E193" s="49">
        <v>0.42099999999999999</v>
      </c>
      <c r="F193" s="51">
        <f t="shared" si="10"/>
        <v>81.419427761925562</v>
      </c>
      <c r="G193" s="74">
        <f>(F193+F194+F195)/3</f>
        <v>81.942239764419</v>
      </c>
      <c r="H193" s="51">
        <f t="shared" si="11"/>
        <v>8.1419427761925576</v>
      </c>
      <c r="I193" s="73">
        <f>(H193+H194+H195)/3</f>
        <v>8.1942239764419025</v>
      </c>
      <c r="J193" s="42"/>
      <c r="K193" s="59"/>
      <c r="L193" s="61"/>
      <c r="M193" s="61"/>
      <c r="N193" s="61"/>
      <c r="O193" s="61"/>
    </row>
    <row r="194" spans="1:15" ht="16" customHeight="1" x14ac:dyDescent="0.15">
      <c r="A194" s="11"/>
      <c r="B194" s="76"/>
      <c r="C194" s="49">
        <v>0.2</v>
      </c>
      <c r="D194" s="50">
        <v>97.443767264436389</v>
      </c>
      <c r="E194" s="49">
        <v>0.42199999999999999</v>
      </c>
      <c r="F194" s="51">
        <f t="shared" si="10"/>
        <v>82.020887192660936</v>
      </c>
      <c r="G194" s="74"/>
      <c r="H194" s="51">
        <f t="shared" si="11"/>
        <v>8.2020887192660936</v>
      </c>
      <c r="I194" s="73"/>
      <c r="J194" s="42"/>
      <c r="K194" s="59"/>
      <c r="L194" s="61"/>
      <c r="M194" s="61"/>
      <c r="N194" s="61"/>
      <c r="O194" s="61"/>
    </row>
    <row r="195" spans="1:15" ht="16" customHeight="1" x14ac:dyDescent="0.15">
      <c r="A195" s="11"/>
      <c r="B195" s="76"/>
      <c r="C195" s="49">
        <v>0.20100000000000001</v>
      </c>
      <c r="D195" s="50">
        <v>97.443767264436389</v>
      </c>
      <c r="E195" s="49">
        <v>0.42599999999999999</v>
      </c>
      <c r="F195" s="51">
        <f t="shared" si="10"/>
        <v>82.386404338670516</v>
      </c>
      <c r="G195" s="74"/>
      <c r="H195" s="51">
        <f t="shared" si="11"/>
        <v>8.2386404338670527</v>
      </c>
      <c r="I195" s="73"/>
      <c r="J195" s="42"/>
      <c r="K195" s="59"/>
      <c r="L195" s="61"/>
      <c r="M195" s="61"/>
      <c r="N195" s="61"/>
      <c r="O195" s="61"/>
    </row>
    <row r="196" spans="1:15" ht="16" customHeight="1" x14ac:dyDescent="0.15">
      <c r="A196" s="11"/>
      <c r="B196" s="75" t="s">
        <v>82</v>
      </c>
      <c r="C196" s="49">
        <v>0.2</v>
      </c>
      <c r="D196" s="50">
        <v>97.371428571428524</v>
      </c>
      <c r="E196" s="62">
        <v>0.35799999999999998</v>
      </c>
      <c r="F196" s="51">
        <f t="shared" si="10"/>
        <v>69.633393797126232</v>
      </c>
      <c r="G196" s="74">
        <f>(F196+F197+F198)/3</f>
        <v>70.216913856878691</v>
      </c>
      <c r="H196" s="51">
        <f t="shared" si="11"/>
        <v>6.9633393797126226</v>
      </c>
      <c r="I196" s="73">
        <f>(H196+H197+H198)/3</f>
        <v>7.0216913856878671</v>
      </c>
      <c r="J196" s="42"/>
      <c r="K196" s="59"/>
      <c r="L196" s="61"/>
      <c r="M196" s="61"/>
      <c r="N196" s="61"/>
      <c r="O196" s="61"/>
    </row>
    <row r="197" spans="1:15" ht="16" customHeight="1" x14ac:dyDescent="0.15">
      <c r="A197" s="11"/>
      <c r="B197" s="76"/>
      <c r="C197" s="49">
        <v>0.2</v>
      </c>
      <c r="D197" s="50">
        <v>97.371428571428524</v>
      </c>
      <c r="E197" s="62">
        <v>0.36599999999999999</v>
      </c>
      <c r="F197" s="51">
        <f t="shared" si="10"/>
        <v>71.189447289799432</v>
      </c>
      <c r="G197" s="74"/>
      <c r="H197" s="51">
        <f t="shared" si="11"/>
        <v>7.1189447289799439</v>
      </c>
      <c r="I197" s="73"/>
      <c r="J197" s="42"/>
      <c r="K197" s="59"/>
      <c r="L197" s="61"/>
      <c r="M197" s="61"/>
      <c r="N197" s="61"/>
      <c r="O197" s="61"/>
    </row>
    <row r="198" spans="1:15" ht="16" customHeight="1" x14ac:dyDescent="0.15">
      <c r="A198" s="11"/>
      <c r="B198" s="76"/>
      <c r="C198" s="49">
        <v>0.2</v>
      </c>
      <c r="D198" s="50">
        <v>97.371428571428524</v>
      </c>
      <c r="E198" s="62">
        <v>0.35899999999999999</v>
      </c>
      <c r="F198" s="51">
        <f t="shared" si="10"/>
        <v>69.82790048371038</v>
      </c>
      <c r="G198" s="74"/>
      <c r="H198" s="51">
        <f t="shared" si="11"/>
        <v>6.9827900483710375</v>
      </c>
      <c r="I198" s="73"/>
      <c r="J198" s="42"/>
      <c r="K198" s="59"/>
      <c r="L198" s="61"/>
      <c r="M198" s="61"/>
      <c r="N198" s="61"/>
      <c r="O198" s="61"/>
    </row>
    <row r="199" spans="1:15" ht="16" customHeight="1" x14ac:dyDescent="0.15">
      <c r="A199" s="11"/>
      <c r="B199" s="75" t="s">
        <v>83</v>
      </c>
      <c r="C199" s="49">
        <v>0.2</v>
      </c>
      <c r="D199" s="50">
        <v>96.910809526324101</v>
      </c>
      <c r="E199" s="62">
        <v>0.437</v>
      </c>
      <c r="F199" s="51">
        <f t="shared" si="10"/>
        <v>85.403426015825232</v>
      </c>
      <c r="G199" s="74">
        <f>(F199+F200+F201)/3</f>
        <v>85.794288377453711</v>
      </c>
      <c r="H199" s="51">
        <f t="shared" si="11"/>
        <v>8.5403426015825232</v>
      </c>
      <c r="I199" s="73">
        <f>(H199+H200+H201)/3</f>
        <v>8.5794288377453736</v>
      </c>
      <c r="J199" s="42"/>
      <c r="K199" s="59"/>
      <c r="L199" s="61"/>
      <c r="M199" s="61"/>
      <c r="N199" s="61"/>
      <c r="O199" s="61"/>
    </row>
    <row r="200" spans="1:15" ht="16" customHeight="1" x14ac:dyDescent="0.15">
      <c r="A200" s="11"/>
      <c r="B200" s="76"/>
      <c r="C200" s="49">
        <v>0.2</v>
      </c>
      <c r="D200" s="50">
        <v>96.910809526324101</v>
      </c>
      <c r="E200" s="62">
        <v>0.45800000000000002</v>
      </c>
      <c r="F200" s="51">
        <f t="shared" si="10"/>
        <v>89.507480812924385</v>
      </c>
      <c r="G200" s="74"/>
      <c r="H200" s="51">
        <f t="shared" si="11"/>
        <v>8.9507480812924385</v>
      </c>
      <c r="I200" s="73"/>
      <c r="J200" s="42"/>
      <c r="K200" s="59"/>
      <c r="L200" s="61"/>
      <c r="M200" s="61"/>
      <c r="N200" s="61"/>
      <c r="O200" s="61"/>
    </row>
    <row r="201" spans="1:15" ht="16" customHeight="1" x14ac:dyDescent="0.15">
      <c r="A201" s="11"/>
      <c r="B201" s="76"/>
      <c r="C201" s="49">
        <v>0.2</v>
      </c>
      <c r="D201" s="50">
        <v>96.910809526324101</v>
      </c>
      <c r="E201" s="62">
        <v>0.42199999999999999</v>
      </c>
      <c r="F201" s="51">
        <f t="shared" si="10"/>
        <v>82.471958303611544</v>
      </c>
      <c r="G201" s="74"/>
      <c r="H201" s="51">
        <f t="shared" si="11"/>
        <v>8.2471958303611554</v>
      </c>
      <c r="I201" s="73"/>
      <c r="J201" s="42"/>
      <c r="K201" s="59"/>
      <c r="L201" s="61"/>
      <c r="M201" s="61"/>
      <c r="N201" s="61"/>
      <c r="O201" s="61"/>
    </row>
    <row r="202" spans="1:15" ht="16" customHeight="1" x14ac:dyDescent="0.15">
      <c r="A202" s="11"/>
      <c r="B202" s="75" t="s">
        <v>84</v>
      </c>
      <c r="C202" s="49">
        <v>0.2</v>
      </c>
      <c r="D202" s="50">
        <v>97.193898032918483</v>
      </c>
      <c r="E202" s="62">
        <v>0.50700000000000001</v>
      </c>
      <c r="F202" s="51">
        <f t="shared" si="10"/>
        <v>98.795016164703512</v>
      </c>
      <c r="G202" s="74">
        <f>(F202+F203+F204)/3</f>
        <v>100.87354378947045</v>
      </c>
      <c r="H202" s="51">
        <f t="shared" si="11"/>
        <v>9.8795016164703515</v>
      </c>
      <c r="I202" s="73">
        <f>(H202+H203+H204)/3</f>
        <v>10.087354378947046</v>
      </c>
      <c r="J202" s="42"/>
      <c r="K202" s="59"/>
      <c r="L202" s="61"/>
      <c r="M202" s="61"/>
      <c r="N202" s="61"/>
      <c r="O202" s="61"/>
    </row>
    <row r="203" spans="1:15" ht="16" customHeight="1" x14ac:dyDescent="0.15">
      <c r="A203" s="11"/>
      <c r="B203" s="76"/>
      <c r="C203" s="49">
        <v>0.2</v>
      </c>
      <c r="D203" s="50">
        <v>97.193898032918483</v>
      </c>
      <c r="E203" s="62">
        <v>0.53600000000000003</v>
      </c>
      <c r="F203" s="51">
        <f t="shared" si="10"/>
        <v>104.44601314453864</v>
      </c>
      <c r="G203" s="74"/>
      <c r="H203" s="51">
        <f t="shared" si="11"/>
        <v>10.444601314453864</v>
      </c>
      <c r="I203" s="73"/>
      <c r="J203" s="42"/>
      <c r="K203" s="59"/>
      <c r="L203" s="61"/>
      <c r="M203" s="61"/>
      <c r="N203" s="61"/>
      <c r="O203" s="61"/>
    </row>
    <row r="204" spans="1:15" ht="16" customHeight="1" x14ac:dyDescent="0.15">
      <c r="A204" s="11"/>
      <c r="B204" s="76"/>
      <c r="C204" s="49">
        <v>0.2</v>
      </c>
      <c r="D204" s="50">
        <v>97.193898032918483</v>
      </c>
      <c r="E204" s="62">
        <v>0.51</v>
      </c>
      <c r="F204" s="51">
        <f t="shared" si="10"/>
        <v>99.379602059169216</v>
      </c>
      <c r="G204" s="74"/>
      <c r="H204" s="51">
        <f t="shared" si="11"/>
        <v>9.9379602059169212</v>
      </c>
      <c r="I204" s="73"/>
      <c r="J204" s="42"/>
      <c r="K204" s="59"/>
      <c r="L204" s="61"/>
      <c r="M204" s="61"/>
      <c r="N204" s="61"/>
      <c r="O204" s="61"/>
    </row>
    <row r="205" spans="1:15" ht="16" customHeight="1" x14ac:dyDescent="0.15">
      <c r="A205" s="11"/>
      <c r="B205" s="75" t="s">
        <v>85</v>
      </c>
      <c r="C205" s="49">
        <v>0.19900000000000001</v>
      </c>
      <c r="D205" s="50">
        <v>96.956316966913903</v>
      </c>
      <c r="E205" s="62">
        <v>0.53300000000000003</v>
      </c>
      <c r="F205" s="51">
        <f t="shared" si="10"/>
        <v>104.63912416980327</v>
      </c>
      <c r="G205" s="74">
        <f>(F205+F206+F207)/3</f>
        <v>104.46331426668694</v>
      </c>
      <c r="H205" s="51">
        <f t="shared" si="11"/>
        <v>10.463912416980326</v>
      </c>
      <c r="I205" s="73">
        <f>(H205+H206+H207)/3</f>
        <v>10.446331426668692</v>
      </c>
      <c r="J205" s="42"/>
      <c r="K205" s="59"/>
      <c r="L205" s="61"/>
      <c r="M205" s="61"/>
      <c r="N205" s="61"/>
      <c r="O205" s="61"/>
    </row>
    <row r="206" spans="1:15" ht="16" customHeight="1" x14ac:dyDescent="0.15">
      <c r="A206" s="11"/>
      <c r="B206" s="76"/>
      <c r="C206" s="49">
        <v>0.20100000000000001</v>
      </c>
      <c r="D206" s="50">
        <v>96.956316966913903</v>
      </c>
      <c r="E206" s="62">
        <v>0.54</v>
      </c>
      <c r="F206" s="51">
        <f t="shared" si="10"/>
        <v>104.95851216046466</v>
      </c>
      <c r="G206" s="74"/>
      <c r="H206" s="51">
        <f t="shared" si="11"/>
        <v>10.495851216046466</v>
      </c>
      <c r="I206" s="73"/>
      <c r="J206" s="42"/>
      <c r="K206" s="59"/>
      <c r="L206" s="61"/>
      <c r="M206" s="61"/>
      <c r="N206" s="61"/>
      <c r="O206" s="61"/>
    </row>
    <row r="207" spans="1:15" ht="16" customHeight="1" x14ac:dyDescent="0.15">
      <c r="A207" s="11"/>
      <c r="B207" s="76"/>
      <c r="C207" s="49">
        <v>0.20100000000000001</v>
      </c>
      <c r="D207" s="50">
        <v>96.956316966913903</v>
      </c>
      <c r="E207" s="62">
        <v>0.53400000000000003</v>
      </c>
      <c r="F207" s="51">
        <f t="shared" si="10"/>
        <v>103.79230646979283</v>
      </c>
      <c r="G207" s="74"/>
      <c r="H207" s="51">
        <f t="shared" si="11"/>
        <v>10.379230646979282</v>
      </c>
      <c r="I207" s="73"/>
      <c r="J207" s="42"/>
      <c r="K207" s="59"/>
      <c r="L207" s="61"/>
      <c r="M207" s="61"/>
      <c r="N207" s="61"/>
      <c r="O207" s="61"/>
    </row>
    <row r="208" spans="1:15" ht="16" customHeight="1" x14ac:dyDescent="0.15">
      <c r="A208" s="11"/>
      <c r="B208" s="75" t="s">
        <v>86</v>
      </c>
      <c r="C208" s="49">
        <v>0.20200000000000001</v>
      </c>
      <c r="D208" s="50">
        <v>97.101449275362341</v>
      </c>
      <c r="E208" s="62">
        <v>0.56100000000000005</v>
      </c>
      <c r="F208" s="51">
        <f t="shared" si="10"/>
        <v>108.33825919905419</v>
      </c>
      <c r="G208" s="74">
        <f>(F208+F209+F210)/3</f>
        <v>108.48960411189256</v>
      </c>
      <c r="H208" s="51">
        <f t="shared" si="11"/>
        <v>10.83382591990542</v>
      </c>
      <c r="I208" s="73">
        <f>(H208+H209+H210)/3</f>
        <v>10.848960411189259</v>
      </c>
      <c r="J208" s="42"/>
      <c r="K208" s="59"/>
      <c r="L208" s="61"/>
      <c r="M208" s="61"/>
      <c r="N208" s="61"/>
      <c r="O208" s="61"/>
    </row>
    <row r="209" spans="1:15" ht="16" customHeight="1" x14ac:dyDescent="0.15">
      <c r="A209" s="11"/>
      <c r="B209" s="76"/>
      <c r="C209" s="49">
        <v>0.20100000000000001</v>
      </c>
      <c r="D209" s="50">
        <v>97.101449275362341</v>
      </c>
      <c r="E209" s="62">
        <v>0.55900000000000005</v>
      </c>
      <c r="F209" s="51">
        <f t="shared" si="10"/>
        <v>108.48910130487319</v>
      </c>
      <c r="G209" s="74"/>
      <c r="H209" s="51">
        <f t="shared" si="11"/>
        <v>10.848910130487319</v>
      </c>
      <c r="I209" s="73"/>
      <c r="J209" s="42"/>
      <c r="K209" s="59"/>
      <c r="L209" s="61"/>
      <c r="M209" s="61"/>
      <c r="N209" s="61"/>
      <c r="O209" s="61"/>
    </row>
    <row r="210" spans="1:15" ht="16" customHeight="1" x14ac:dyDescent="0.15">
      <c r="A210" s="11"/>
      <c r="B210" s="76"/>
      <c r="C210" s="49">
        <v>0.2</v>
      </c>
      <c r="D210" s="50">
        <v>97.101449275362341</v>
      </c>
      <c r="E210" s="62">
        <v>0.55700000000000005</v>
      </c>
      <c r="F210" s="51">
        <f t="shared" si="10"/>
        <v>108.6414518317503</v>
      </c>
      <c r="G210" s="74"/>
      <c r="H210" s="51">
        <f t="shared" si="11"/>
        <v>10.864145183175031</v>
      </c>
      <c r="I210" s="73"/>
      <c r="J210" s="42"/>
      <c r="K210" s="59"/>
      <c r="L210" s="61"/>
      <c r="M210" s="61"/>
      <c r="N210" s="61"/>
      <c r="O210" s="61"/>
    </row>
    <row r="211" spans="1:15" ht="16" customHeight="1" x14ac:dyDescent="0.15">
      <c r="A211" s="11"/>
      <c r="B211" s="75" t="s">
        <v>87</v>
      </c>
      <c r="C211" s="49">
        <v>0.2</v>
      </c>
      <c r="D211" s="50">
        <v>97.167992882914064</v>
      </c>
      <c r="E211" s="62">
        <v>0.52200000000000002</v>
      </c>
      <c r="F211" s="51">
        <f t="shared" si="10"/>
        <v>101.74506381207807</v>
      </c>
      <c r="G211" s="74">
        <f>(F211+F212+F213)/3</f>
        <v>102.5257850295161</v>
      </c>
      <c r="H211" s="51">
        <f t="shared" si="11"/>
        <v>10.174506381207808</v>
      </c>
      <c r="I211" s="73">
        <f>(H211+H212+H213)/3</f>
        <v>10.252578502951609</v>
      </c>
      <c r="J211" s="42"/>
      <c r="K211" s="59"/>
      <c r="L211" s="61"/>
      <c r="M211" s="61"/>
      <c r="N211" s="61"/>
      <c r="O211" s="61"/>
    </row>
    <row r="212" spans="1:15" ht="16" customHeight="1" x14ac:dyDescent="0.15">
      <c r="A212" s="11"/>
      <c r="B212" s="76"/>
      <c r="C212" s="49">
        <v>0.20100000000000001</v>
      </c>
      <c r="D212" s="50">
        <v>97.167992882914064</v>
      </c>
      <c r="E212" s="62">
        <v>0.52900000000000003</v>
      </c>
      <c r="F212" s="51">
        <f t="shared" si="10"/>
        <v>102.59647882539274</v>
      </c>
      <c r="G212" s="74"/>
      <c r="H212" s="51">
        <f t="shared" si="11"/>
        <v>10.259647882539273</v>
      </c>
      <c r="I212" s="73"/>
      <c r="J212" s="42"/>
      <c r="K212" s="59"/>
      <c r="L212" s="61"/>
      <c r="M212" s="61"/>
      <c r="N212" s="61"/>
      <c r="O212" s="61"/>
    </row>
    <row r="213" spans="1:15" ht="16" customHeight="1" x14ac:dyDescent="0.15">
      <c r="A213" s="11"/>
      <c r="B213" s="76"/>
      <c r="C213" s="49">
        <v>0.19900000000000001</v>
      </c>
      <c r="D213" s="50">
        <v>97.167992882914064</v>
      </c>
      <c r="E213" s="62">
        <v>0.52700000000000002</v>
      </c>
      <c r="F213" s="51">
        <f t="shared" si="10"/>
        <v>103.23581245107746</v>
      </c>
      <c r="G213" s="74"/>
      <c r="H213" s="51">
        <f t="shared" si="11"/>
        <v>10.323581245107746</v>
      </c>
      <c r="I213" s="73"/>
      <c r="J213" s="42"/>
      <c r="K213" s="59"/>
      <c r="L213" s="61"/>
      <c r="M213" s="61"/>
      <c r="N213" s="61"/>
      <c r="O213" s="61"/>
    </row>
    <row r="214" spans="1:15" ht="16" customHeight="1" x14ac:dyDescent="0.15">
      <c r="A214" s="11"/>
      <c r="B214" s="75" t="s">
        <v>88</v>
      </c>
      <c r="C214" s="49">
        <v>0.2</v>
      </c>
      <c r="D214" s="50">
        <v>97.136078630740599</v>
      </c>
      <c r="E214" s="62">
        <v>0.56799999999999995</v>
      </c>
      <c r="F214" s="51">
        <f t="shared" si="10"/>
        <v>110.74747827190249</v>
      </c>
      <c r="G214" s="74">
        <f>(F214+F215)/2</f>
        <v>110.18097515972754</v>
      </c>
      <c r="H214" s="51">
        <f t="shared" si="11"/>
        <v>11.074747827190249</v>
      </c>
      <c r="I214" s="73">
        <f>(H214+H215)/2</f>
        <v>11.018097515972753</v>
      </c>
      <c r="J214" s="42"/>
      <c r="K214" s="59"/>
      <c r="L214" s="61"/>
      <c r="M214" s="61"/>
      <c r="N214" s="61"/>
      <c r="O214" s="61"/>
    </row>
    <row r="215" spans="1:15" ht="16" customHeight="1" x14ac:dyDescent="0.15">
      <c r="A215" s="11"/>
      <c r="B215" s="76"/>
      <c r="C215" s="49">
        <v>0.20100000000000001</v>
      </c>
      <c r="D215" s="50">
        <v>97.136078630740599</v>
      </c>
      <c r="E215" s="62">
        <v>0.56499999999999995</v>
      </c>
      <c r="F215" s="51">
        <f t="shared" si="10"/>
        <v>109.61447204755258</v>
      </c>
      <c r="G215" s="74"/>
      <c r="H215" s="51">
        <f t="shared" si="11"/>
        <v>10.961447204755258</v>
      </c>
      <c r="I215" s="73"/>
      <c r="J215" s="42"/>
      <c r="K215" s="59"/>
      <c r="L215" s="61"/>
      <c r="M215" s="61"/>
      <c r="N215" s="61"/>
      <c r="O215" s="61"/>
    </row>
    <row r="216" spans="1:15" ht="16" customHeight="1" x14ac:dyDescent="0.15">
      <c r="A216" s="11"/>
      <c r="B216" s="76"/>
      <c r="C216" s="49">
        <v>0.20200000000000001</v>
      </c>
      <c r="D216" s="50">
        <v>97.136078630740599</v>
      </c>
      <c r="E216" s="62">
        <v>0.48199999999999998</v>
      </c>
      <c r="F216" s="51">
        <f t="shared" si="10"/>
        <v>93.048885314211773</v>
      </c>
      <c r="G216" s="74"/>
      <c r="H216" s="51">
        <f t="shared" si="11"/>
        <v>9.3048885314211773</v>
      </c>
      <c r="I216" s="73"/>
      <c r="J216" s="42"/>
      <c r="K216" s="59"/>
      <c r="L216" s="61"/>
      <c r="M216" s="61"/>
      <c r="N216" s="61"/>
      <c r="O216" s="61"/>
    </row>
    <row r="217" spans="1:15" ht="16" customHeight="1" x14ac:dyDescent="0.15">
      <c r="A217" s="11"/>
      <c r="B217" s="75" t="s">
        <v>89</v>
      </c>
      <c r="C217" s="49">
        <v>0.20200000000000001</v>
      </c>
      <c r="D217" s="50">
        <v>97.796775977202159</v>
      </c>
      <c r="E217" s="62">
        <v>0.41699999999999998</v>
      </c>
      <c r="F217" s="51">
        <f t="shared" si="10"/>
        <v>79.956950268157769</v>
      </c>
      <c r="G217" s="74">
        <f>(F217+F218+F219)/3</f>
        <v>77.588005328479866</v>
      </c>
      <c r="H217" s="51">
        <f t="shared" si="11"/>
        <v>7.9956950268157776</v>
      </c>
      <c r="I217" s="73">
        <f>(H217+H218+H219)/3</f>
        <v>7.7588005328479861</v>
      </c>
      <c r="J217" s="42"/>
      <c r="K217" s="59"/>
      <c r="L217" s="61"/>
      <c r="M217" s="61"/>
      <c r="N217" s="61"/>
      <c r="O217" s="61"/>
    </row>
    <row r="218" spans="1:15" ht="16" customHeight="1" x14ac:dyDescent="0.15">
      <c r="A218" s="11"/>
      <c r="B218" s="76"/>
      <c r="C218" s="49">
        <v>0.19900000000000001</v>
      </c>
      <c r="D218" s="50">
        <v>97.796775977202159</v>
      </c>
      <c r="E218" s="62">
        <v>0.40699999999999997</v>
      </c>
      <c r="F218" s="51">
        <f t="shared" si="10"/>
        <v>79.21599254481427</v>
      </c>
      <c r="G218" s="74"/>
      <c r="H218" s="51">
        <f t="shared" si="11"/>
        <v>7.9215992544814275</v>
      </c>
      <c r="I218" s="73"/>
      <c r="J218" s="42"/>
      <c r="K218" s="59"/>
      <c r="L218" s="61"/>
      <c r="M218" s="61"/>
      <c r="N218" s="61"/>
      <c r="O218" s="61"/>
    </row>
    <row r="219" spans="1:15" ht="16" customHeight="1" x14ac:dyDescent="0.15">
      <c r="A219" s="11"/>
      <c r="B219" s="76"/>
      <c r="C219" s="49">
        <v>0.2</v>
      </c>
      <c r="D219" s="50">
        <v>97.796775977202159</v>
      </c>
      <c r="E219" s="62">
        <v>0.38</v>
      </c>
      <c r="F219" s="51">
        <f t="shared" si="10"/>
        <v>73.591073172467517</v>
      </c>
      <c r="G219" s="74"/>
      <c r="H219" s="51">
        <f t="shared" si="11"/>
        <v>7.3591073172467523</v>
      </c>
      <c r="I219" s="73"/>
      <c r="J219" s="42"/>
      <c r="K219" s="59"/>
      <c r="L219" s="61"/>
      <c r="M219" s="61"/>
      <c r="N219" s="61"/>
      <c r="O219" s="61"/>
    </row>
    <row r="220" spans="1:15" ht="16" customHeight="1" x14ac:dyDescent="0.15">
      <c r="A220" s="11"/>
      <c r="B220" s="75" t="s">
        <v>90</v>
      </c>
      <c r="C220" s="49">
        <v>0.2</v>
      </c>
      <c r="D220" s="50">
        <v>97.373404693289402</v>
      </c>
      <c r="E220" s="62">
        <v>0.40799999999999997</v>
      </c>
      <c r="F220" s="51">
        <f t="shared" si="10"/>
        <v>79.357117599126738</v>
      </c>
      <c r="G220" s="74">
        <f>(F220+F221+F222)/3</f>
        <v>80.126096919665869</v>
      </c>
      <c r="H220" s="51">
        <f t="shared" si="11"/>
        <v>7.9357117599126736</v>
      </c>
      <c r="I220" s="73">
        <f>(H220+H221+H222)/3</f>
        <v>8.0126096919665866</v>
      </c>
      <c r="J220" s="42"/>
      <c r="K220" s="59"/>
      <c r="L220" s="61"/>
      <c r="M220" s="61"/>
      <c r="N220" s="61"/>
      <c r="O220" s="61"/>
    </row>
    <row r="221" spans="1:15" ht="16" customHeight="1" x14ac:dyDescent="0.15">
      <c r="A221" s="11"/>
      <c r="B221" s="76"/>
      <c r="C221" s="49">
        <v>0.20100000000000001</v>
      </c>
      <c r="D221" s="50">
        <v>97.373404693289402</v>
      </c>
      <c r="E221" s="62">
        <v>0.42099999999999999</v>
      </c>
      <c r="F221" s="51">
        <f t="shared" si="10"/>
        <v>81.478261899405808</v>
      </c>
      <c r="G221" s="74"/>
      <c r="H221" s="51">
        <f t="shared" si="11"/>
        <v>8.1478261899405808</v>
      </c>
      <c r="I221" s="73"/>
      <c r="J221" s="42"/>
      <c r="K221" s="59"/>
      <c r="L221" s="61"/>
      <c r="M221" s="61"/>
      <c r="N221" s="61"/>
      <c r="O221" s="61"/>
    </row>
    <row r="222" spans="1:15" ht="16" customHeight="1" x14ac:dyDescent="0.15">
      <c r="A222" s="11"/>
      <c r="B222" s="76"/>
      <c r="C222" s="49">
        <v>0.20100000000000001</v>
      </c>
      <c r="D222" s="50">
        <v>97.373404693289402</v>
      </c>
      <c r="E222" s="62">
        <v>0.41099999999999998</v>
      </c>
      <c r="F222" s="51">
        <f t="shared" si="10"/>
        <v>79.542911260465047</v>
      </c>
      <c r="G222" s="74"/>
      <c r="H222" s="51">
        <f t="shared" si="11"/>
        <v>7.9542911260465043</v>
      </c>
      <c r="I222" s="73"/>
      <c r="J222" s="42"/>
      <c r="K222" s="59"/>
      <c r="L222" s="61"/>
      <c r="M222" s="61"/>
      <c r="N222" s="61"/>
      <c r="O222" s="61"/>
    </row>
    <row r="223" spans="1:15" ht="16" customHeight="1" x14ac:dyDescent="0.15">
      <c r="A223" s="11"/>
      <c r="B223" s="75" t="s">
        <v>91</v>
      </c>
      <c r="C223" s="49">
        <v>0.2</v>
      </c>
      <c r="D223" s="50">
        <v>96.957284961966081</v>
      </c>
      <c r="E223" s="62">
        <v>0.48</v>
      </c>
      <c r="F223" s="51">
        <f t="shared" si="10"/>
        <v>93.762001426455228</v>
      </c>
      <c r="G223" s="74">
        <f>(F223+F225)/2</f>
        <v>93.566663923483446</v>
      </c>
      <c r="H223" s="51">
        <f t="shared" si="11"/>
        <v>9.3762001426455228</v>
      </c>
      <c r="I223" s="73">
        <f>(H223+H225)/2</f>
        <v>9.3566663923483446</v>
      </c>
      <c r="J223" s="42"/>
      <c r="K223" s="59"/>
      <c r="L223" s="61"/>
      <c r="M223" s="61"/>
      <c r="N223" s="61"/>
      <c r="O223" s="61"/>
    </row>
    <row r="224" spans="1:15" ht="16" customHeight="1" x14ac:dyDescent="0.15">
      <c r="A224" s="11"/>
      <c r="B224" s="76"/>
      <c r="C224" s="49">
        <v>0.20200000000000001</v>
      </c>
      <c r="D224" s="50">
        <v>96.957284961966081</v>
      </c>
      <c r="E224" s="62">
        <v>0.504</v>
      </c>
      <c r="F224" s="51">
        <f t="shared" si="10"/>
        <v>97.475348017601974</v>
      </c>
      <c r="G224" s="74"/>
      <c r="H224" s="51">
        <f t="shared" si="11"/>
        <v>9.7475348017601977</v>
      </c>
      <c r="I224" s="73"/>
      <c r="J224" s="42"/>
      <c r="K224" s="59"/>
      <c r="L224" s="61"/>
      <c r="M224" s="61"/>
      <c r="N224" s="61"/>
      <c r="O224" s="61"/>
    </row>
    <row r="225" spans="1:15" ht="16" customHeight="1" x14ac:dyDescent="0.15">
      <c r="A225" s="11"/>
      <c r="B225" s="76"/>
      <c r="C225" s="49">
        <v>0.2</v>
      </c>
      <c r="D225" s="50">
        <v>96.957284961966081</v>
      </c>
      <c r="E225" s="62">
        <v>0.47799999999999998</v>
      </c>
      <c r="F225" s="51">
        <f t="shared" si="10"/>
        <v>93.371326420511664</v>
      </c>
      <c r="G225" s="74"/>
      <c r="H225" s="51">
        <f t="shared" si="11"/>
        <v>9.3371326420511664</v>
      </c>
      <c r="I225" s="73"/>
      <c r="J225" s="42"/>
      <c r="K225" s="59"/>
      <c r="L225" s="61"/>
      <c r="M225" s="61"/>
      <c r="N225" s="61"/>
      <c r="O225" s="61"/>
    </row>
    <row r="226" spans="1:15" ht="16" customHeight="1" x14ac:dyDescent="0.15">
      <c r="A226" s="11"/>
      <c r="B226" s="75" t="s">
        <v>92</v>
      </c>
      <c r="C226" s="49">
        <v>0.20200000000000001</v>
      </c>
      <c r="D226" s="50">
        <v>96.995224553307892</v>
      </c>
      <c r="E226" s="62">
        <v>0.44400000000000001</v>
      </c>
      <c r="F226" s="51">
        <f t="shared" si="10"/>
        <v>85.837551504223867</v>
      </c>
      <c r="G226" s="74">
        <f>(F226+F227+F228)/3</f>
        <v>85.401869635547925</v>
      </c>
      <c r="H226" s="51">
        <f t="shared" si="11"/>
        <v>8.5837551504223875</v>
      </c>
      <c r="I226" s="73">
        <f>(H226+H227+H228)/3</f>
        <v>8.5401869635547936</v>
      </c>
      <c r="J226" s="42"/>
      <c r="K226" s="59"/>
      <c r="L226" s="61"/>
      <c r="M226" s="61"/>
      <c r="N226" s="61"/>
      <c r="O226" s="61"/>
    </row>
    <row r="227" spans="1:15" ht="16" customHeight="1" x14ac:dyDescent="0.15">
      <c r="A227" s="11"/>
      <c r="B227" s="76"/>
      <c r="C227" s="49">
        <v>0.19900000000000001</v>
      </c>
      <c r="D227" s="50">
        <v>96.995224553307892</v>
      </c>
      <c r="E227" s="62">
        <v>0.44</v>
      </c>
      <c r="F227" s="51">
        <f t="shared" si="10"/>
        <v>86.346615710256458</v>
      </c>
      <c r="G227" s="74"/>
      <c r="H227" s="51">
        <f t="shared" si="11"/>
        <v>8.6346615710256458</v>
      </c>
      <c r="I227" s="73"/>
      <c r="J227" s="42"/>
      <c r="K227" s="59"/>
      <c r="L227" s="61"/>
      <c r="M227" s="61"/>
      <c r="N227" s="61"/>
      <c r="O227" s="61"/>
    </row>
    <row r="228" spans="1:15" ht="16" customHeight="1" x14ac:dyDescent="0.15">
      <c r="A228" s="11"/>
      <c r="B228" s="76"/>
      <c r="C228" s="49">
        <v>0.19800000000000001</v>
      </c>
      <c r="D228" s="50">
        <v>96.995224553307892</v>
      </c>
      <c r="E228" s="62">
        <v>0.42599999999999999</v>
      </c>
      <c r="F228" s="51">
        <f t="shared" si="10"/>
        <v>84.021441692163449</v>
      </c>
      <c r="G228" s="74"/>
      <c r="H228" s="51">
        <f t="shared" si="11"/>
        <v>8.4021441692163457</v>
      </c>
      <c r="I228" s="73"/>
      <c r="J228" s="42"/>
      <c r="K228" s="59"/>
      <c r="L228" s="61"/>
      <c r="M228" s="61"/>
      <c r="N228" s="61"/>
      <c r="O228" s="61"/>
    </row>
    <row r="229" spans="1:15" ht="16" customHeight="1" x14ac:dyDescent="0.15">
      <c r="A229" s="11"/>
      <c r="B229" s="75" t="s">
        <v>93</v>
      </c>
      <c r="C229" s="49">
        <v>0.2</v>
      </c>
      <c r="D229" s="50">
        <v>97.394062129838332</v>
      </c>
      <c r="E229" s="62">
        <v>0.45</v>
      </c>
      <c r="F229" s="51">
        <f t="shared" si="10"/>
        <v>87.507668191983029</v>
      </c>
      <c r="G229" s="74">
        <f>(F229+F230+F231)/3</f>
        <v>87.342728912735936</v>
      </c>
      <c r="H229" s="51">
        <f t="shared" si="11"/>
        <v>8.7507668191983026</v>
      </c>
      <c r="I229" s="73">
        <f>(H229+H230+H231)/3</f>
        <v>8.7342728912735925</v>
      </c>
      <c r="J229" s="42"/>
      <c r="K229" s="59"/>
      <c r="L229" s="61"/>
      <c r="M229" s="61"/>
      <c r="N229" s="61"/>
      <c r="O229" s="61"/>
    </row>
    <row r="230" spans="1:15" ht="16" customHeight="1" x14ac:dyDescent="0.15">
      <c r="A230" s="11"/>
      <c r="B230" s="76"/>
      <c r="C230" s="49">
        <v>0.2</v>
      </c>
      <c r="D230" s="50">
        <v>97.394062129838332</v>
      </c>
      <c r="E230" s="62">
        <v>0.443</v>
      </c>
      <c r="F230" s="51">
        <f t="shared" si="10"/>
        <v>86.146437797885497</v>
      </c>
      <c r="G230" s="74"/>
      <c r="H230" s="51">
        <f t="shared" si="11"/>
        <v>8.6146437797885493</v>
      </c>
      <c r="I230" s="73"/>
      <c r="J230" s="42"/>
      <c r="K230" s="59"/>
      <c r="L230" s="61"/>
      <c r="M230" s="61"/>
      <c r="N230" s="61"/>
      <c r="O230" s="61"/>
    </row>
    <row r="231" spans="1:15" ht="16" customHeight="1" x14ac:dyDescent="0.15">
      <c r="A231" s="11"/>
      <c r="B231" s="76"/>
      <c r="C231" s="49">
        <v>0.20200000000000001</v>
      </c>
      <c r="D231" s="50">
        <v>97.394062129838332</v>
      </c>
      <c r="E231" s="62">
        <v>0.45900000000000002</v>
      </c>
      <c r="F231" s="51">
        <f t="shared" si="10"/>
        <v>88.374080748339281</v>
      </c>
      <c r="G231" s="74"/>
      <c r="H231" s="51">
        <f t="shared" si="11"/>
        <v>8.8374080748339292</v>
      </c>
      <c r="I231" s="73"/>
      <c r="J231" s="42"/>
      <c r="K231" s="59"/>
      <c r="L231" s="61"/>
      <c r="M231" s="61"/>
      <c r="N231" s="61"/>
      <c r="O231" s="61"/>
    </row>
    <row r="232" spans="1:15" ht="16" customHeight="1" x14ac:dyDescent="0.15">
      <c r="A232" s="11"/>
      <c r="B232" s="75" t="s">
        <v>94</v>
      </c>
      <c r="C232" s="49">
        <v>0.2</v>
      </c>
      <c r="D232" s="50">
        <v>97.152525586002014</v>
      </c>
      <c r="E232" s="62">
        <v>0.42699999999999999</v>
      </c>
      <c r="F232" s="51">
        <f t="shared" si="10"/>
        <v>83.241492316762006</v>
      </c>
      <c r="G232" s="74">
        <f>(F232+F233+F234)/3</f>
        <v>83.306473965721239</v>
      </c>
      <c r="H232" s="51">
        <f t="shared" si="11"/>
        <v>8.3241492316762002</v>
      </c>
      <c r="I232" s="73">
        <f>(H232+H233+H234)/3</f>
        <v>8.3306473965721235</v>
      </c>
      <c r="J232" s="42"/>
      <c r="K232" s="59"/>
      <c r="L232" s="61"/>
      <c r="M232" s="61"/>
      <c r="N232" s="61"/>
      <c r="O232" s="61"/>
    </row>
    <row r="233" spans="1:15" ht="16" customHeight="1" x14ac:dyDescent="0.15">
      <c r="A233" s="11"/>
      <c r="B233" s="76"/>
      <c r="C233" s="49">
        <v>0.2</v>
      </c>
      <c r="D233" s="50">
        <v>97.152525586002014</v>
      </c>
      <c r="E233" s="62">
        <v>0.433</v>
      </c>
      <c r="F233" s="51">
        <f t="shared" si="10"/>
        <v>84.411161998027993</v>
      </c>
      <c r="G233" s="74"/>
      <c r="H233" s="51">
        <f t="shared" si="11"/>
        <v>8.4411161998027993</v>
      </c>
      <c r="I233" s="73"/>
      <c r="J233" s="42"/>
      <c r="K233" s="59"/>
      <c r="L233" s="61"/>
      <c r="M233" s="61"/>
      <c r="N233" s="61"/>
      <c r="O233" s="61"/>
    </row>
    <row r="234" spans="1:15" ht="16" customHeight="1" x14ac:dyDescent="0.15">
      <c r="A234" s="11"/>
      <c r="B234" s="76"/>
      <c r="C234" s="49">
        <v>0.2</v>
      </c>
      <c r="D234" s="50">
        <v>97.152525586002014</v>
      </c>
      <c r="E234" s="62">
        <v>0.42199999999999999</v>
      </c>
      <c r="F234" s="51">
        <f t="shared" si="10"/>
        <v>82.266767582373703</v>
      </c>
      <c r="G234" s="74"/>
      <c r="H234" s="51">
        <f t="shared" si="11"/>
        <v>8.226676758237371</v>
      </c>
      <c r="I234" s="73"/>
      <c r="J234" s="42"/>
      <c r="K234" s="59"/>
      <c r="L234" s="61"/>
      <c r="M234" s="61"/>
      <c r="N234" s="61"/>
      <c r="O234" s="61"/>
    </row>
    <row r="235" spans="1:15" ht="16" customHeight="1" x14ac:dyDescent="0.15">
      <c r="A235" s="11"/>
      <c r="B235" s="75" t="s">
        <v>95</v>
      </c>
      <c r="C235" s="49">
        <v>0.2</v>
      </c>
      <c r="D235" s="50">
        <v>97.307358233031351</v>
      </c>
      <c r="E235" s="62">
        <v>0.45300000000000001</v>
      </c>
      <c r="F235" s="51">
        <f t="shared" si="10"/>
        <v>88.169544527138299</v>
      </c>
      <c r="G235" s="74">
        <f>(F235+F236+F237)/3</f>
        <v>88.375335875450716</v>
      </c>
      <c r="H235" s="51">
        <f t="shared" si="11"/>
        <v>8.8169544527138299</v>
      </c>
      <c r="I235" s="73">
        <f>(H235+H236+H237)/3</f>
        <v>8.8375335875450709</v>
      </c>
      <c r="J235" s="42"/>
      <c r="K235" s="59"/>
      <c r="L235" s="61"/>
      <c r="M235" s="61"/>
      <c r="N235" s="61"/>
      <c r="O235" s="61"/>
    </row>
    <row r="236" spans="1:15" ht="16" customHeight="1" x14ac:dyDescent="0.15">
      <c r="A236" s="11"/>
      <c r="B236" s="76"/>
      <c r="C236" s="49">
        <v>0.20100000000000001</v>
      </c>
      <c r="D236" s="50">
        <v>97.307358233031351</v>
      </c>
      <c r="E236" s="62">
        <v>0.45500000000000002</v>
      </c>
      <c r="F236" s="51">
        <f t="shared" si="10"/>
        <v>88.118222924775523</v>
      </c>
      <c r="G236" s="74"/>
      <c r="H236" s="51">
        <f t="shared" si="11"/>
        <v>8.8118222924775509</v>
      </c>
      <c r="I236" s="73"/>
      <c r="J236" s="42"/>
      <c r="K236" s="59"/>
      <c r="L236" s="61"/>
      <c r="M236" s="61"/>
      <c r="N236" s="61"/>
      <c r="O236" s="61"/>
    </row>
    <row r="237" spans="1:15" ht="16" customHeight="1" x14ac:dyDescent="0.15">
      <c r="A237" s="11"/>
      <c r="B237" s="76"/>
      <c r="C237" s="49">
        <v>0.20200000000000001</v>
      </c>
      <c r="D237" s="50">
        <v>97.307358233031351</v>
      </c>
      <c r="E237" s="62">
        <v>0.46100000000000002</v>
      </c>
      <c r="F237" s="51">
        <f t="shared" si="10"/>
        <v>88.838240174438312</v>
      </c>
      <c r="G237" s="74"/>
      <c r="H237" s="51">
        <f t="shared" si="11"/>
        <v>8.8838240174438319</v>
      </c>
      <c r="I237" s="73"/>
      <c r="J237" s="42"/>
      <c r="K237" s="59"/>
      <c r="L237" s="61"/>
      <c r="M237" s="61"/>
      <c r="N237" s="61"/>
      <c r="O237" s="61"/>
    </row>
    <row r="238" spans="1:15" ht="16" customHeight="1" x14ac:dyDescent="0.15">
      <c r="A238" s="11"/>
      <c r="B238" s="75" t="s">
        <v>96</v>
      </c>
      <c r="C238" s="49">
        <v>0.20100000000000001</v>
      </c>
      <c r="D238" s="50">
        <v>96.918431685981901</v>
      </c>
      <c r="E238" s="62">
        <v>0.38500000000000001</v>
      </c>
      <c r="F238" s="51">
        <f t="shared" si="10"/>
        <v>74.860783360423397</v>
      </c>
      <c r="G238" s="74">
        <f>(F238+F239+F240)/3</f>
        <v>73.305234615271743</v>
      </c>
      <c r="H238" s="51">
        <f t="shared" si="11"/>
        <v>7.4860783360423397</v>
      </c>
      <c r="I238" s="73">
        <f>(H238+H239+H240)/3</f>
        <v>7.3305234615271742</v>
      </c>
      <c r="J238" s="42"/>
      <c r="K238" s="59"/>
      <c r="L238" s="61"/>
      <c r="M238" s="61"/>
      <c r="N238" s="61"/>
      <c r="O238" s="61"/>
    </row>
    <row r="239" spans="1:15" ht="16" customHeight="1" x14ac:dyDescent="0.15">
      <c r="A239" s="11"/>
      <c r="B239" s="76"/>
      <c r="C239" s="49">
        <v>0.20100000000000001</v>
      </c>
      <c r="D239" s="50">
        <v>96.918431685981901</v>
      </c>
      <c r="E239" s="62">
        <v>0.375</v>
      </c>
      <c r="F239" s="51">
        <f t="shared" si="10"/>
        <v>72.916347428983826</v>
      </c>
      <c r="G239" s="74"/>
      <c r="H239" s="51">
        <f t="shared" si="11"/>
        <v>7.291634742898383</v>
      </c>
      <c r="I239" s="73"/>
      <c r="J239" s="42"/>
      <c r="K239" s="59"/>
      <c r="L239" s="61"/>
      <c r="M239" s="61"/>
      <c r="N239" s="61"/>
      <c r="O239" s="61"/>
    </row>
    <row r="240" spans="1:15" ht="16" customHeight="1" x14ac:dyDescent="0.15">
      <c r="A240" s="11"/>
      <c r="B240" s="76"/>
      <c r="C240" s="49">
        <v>0.20100000000000001</v>
      </c>
      <c r="D240" s="50">
        <v>96.918431685981901</v>
      </c>
      <c r="E240" s="62">
        <v>0.371</v>
      </c>
      <c r="F240" s="51">
        <f t="shared" si="10"/>
        <v>72.138573056408006</v>
      </c>
      <c r="G240" s="74"/>
      <c r="H240" s="51">
        <f t="shared" si="11"/>
        <v>7.2138573056407997</v>
      </c>
      <c r="I240" s="73"/>
      <c r="J240" s="42"/>
      <c r="K240" s="59"/>
      <c r="L240" s="61"/>
      <c r="M240" s="61"/>
      <c r="N240" s="61"/>
      <c r="O240" s="61"/>
    </row>
    <row r="241" spans="1:15" ht="16" customHeight="1" x14ac:dyDescent="0.15">
      <c r="A241" s="11"/>
      <c r="B241" s="75" t="s">
        <v>97</v>
      </c>
      <c r="C241" s="49">
        <v>0.2</v>
      </c>
      <c r="D241" s="50">
        <v>97.062242890359514</v>
      </c>
      <c r="E241" s="62">
        <v>0.46600000000000003</v>
      </c>
      <c r="F241" s="51">
        <f t="shared" ref="F241:F304" si="12">E241*10*50/(0.0132*D241*10000*C241)*1000</f>
        <v>90.928844347096515</v>
      </c>
      <c r="G241" s="74">
        <f>(F241+F242+F243)/3</f>
        <v>90.950739704734744</v>
      </c>
      <c r="H241" s="51">
        <f t="shared" ref="H241:H261" si="13">E241*10*50/(0.0132*D241*10000*C241)*100</f>
        <v>9.0928844347096511</v>
      </c>
      <c r="I241" s="73">
        <f>(H241+H242+H243)/3</f>
        <v>9.0950739704734733</v>
      </c>
      <c r="J241" s="42"/>
      <c r="K241" s="59"/>
      <c r="L241" s="61"/>
      <c r="M241" s="61"/>
      <c r="N241" s="61"/>
      <c r="O241" s="61"/>
    </row>
    <row r="242" spans="1:15" ht="16" customHeight="1" x14ac:dyDescent="0.15">
      <c r="A242" s="11"/>
      <c r="B242" s="76"/>
      <c r="C242" s="49">
        <v>0.2</v>
      </c>
      <c r="D242" s="50">
        <v>97.062242890359514</v>
      </c>
      <c r="E242" s="62">
        <v>0.46600000000000003</v>
      </c>
      <c r="F242" s="51">
        <f t="shared" si="12"/>
        <v>90.928844347096515</v>
      </c>
      <c r="G242" s="74"/>
      <c r="H242" s="51">
        <f t="shared" si="13"/>
        <v>9.0928844347096511</v>
      </c>
      <c r="I242" s="73"/>
      <c r="J242" s="42"/>
      <c r="K242" s="59"/>
      <c r="L242" s="61"/>
      <c r="M242" s="61"/>
      <c r="N242" s="61"/>
      <c r="O242" s="61"/>
    </row>
    <row r="243" spans="1:15" ht="16" customHeight="1" x14ac:dyDescent="0.15">
      <c r="A243" s="11"/>
      <c r="B243" s="76"/>
      <c r="C243" s="49">
        <v>0.20200000000000001</v>
      </c>
      <c r="D243" s="50">
        <v>97.062242890359514</v>
      </c>
      <c r="E243" s="62">
        <v>0.47099999999999997</v>
      </c>
      <c r="F243" s="51">
        <f t="shared" si="12"/>
        <v>90.994530420011188</v>
      </c>
      <c r="G243" s="74"/>
      <c r="H243" s="51">
        <f t="shared" si="13"/>
        <v>9.0994530420011177</v>
      </c>
      <c r="I243" s="73"/>
      <c r="J243" s="42"/>
      <c r="K243" s="59"/>
      <c r="L243" s="61"/>
      <c r="M243" s="61"/>
      <c r="N243" s="61"/>
      <c r="O243" s="61"/>
    </row>
    <row r="244" spans="1:15" ht="16" customHeight="1" x14ac:dyDescent="0.15">
      <c r="A244" s="11"/>
      <c r="B244" s="75" t="s">
        <v>98</v>
      </c>
      <c r="C244" s="49">
        <v>0.2</v>
      </c>
      <c r="D244" s="50">
        <v>97.253717289811277</v>
      </c>
      <c r="E244" s="62">
        <v>0.498</v>
      </c>
      <c r="F244" s="51">
        <f t="shared" si="12"/>
        <v>96.981569904539796</v>
      </c>
      <c r="G244" s="74">
        <f>(F244+F245+F246)/3</f>
        <v>91.492619868583162</v>
      </c>
      <c r="H244" s="51">
        <f t="shared" si="13"/>
        <v>9.6981569904539793</v>
      </c>
      <c r="I244" s="73">
        <f>(H244+H245+H246)/3</f>
        <v>9.1492619868583152</v>
      </c>
      <c r="J244" s="42"/>
      <c r="K244" s="59"/>
      <c r="L244" s="61"/>
      <c r="M244" s="61"/>
      <c r="N244" s="61"/>
      <c r="O244" s="61"/>
    </row>
    <row r="245" spans="1:15" ht="16" customHeight="1" x14ac:dyDescent="0.15">
      <c r="A245" s="11"/>
      <c r="B245" s="76"/>
      <c r="C245" s="49">
        <v>0.20100000000000001</v>
      </c>
      <c r="D245" s="50">
        <v>97.253717289811277</v>
      </c>
      <c r="E245" s="62">
        <v>0.47699999999999998</v>
      </c>
      <c r="F245" s="51">
        <f t="shared" si="12"/>
        <v>92.429836449210725</v>
      </c>
      <c r="G245" s="74"/>
      <c r="H245" s="51">
        <f t="shared" si="13"/>
        <v>9.2429836449210718</v>
      </c>
      <c r="I245" s="73"/>
      <c r="J245" s="42"/>
      <c r="K245" s="59"/>
      <c r="L245" s="61"/>
      <c r="M245" s="61"/>
      <c r="N245" s="61"/>
      <c r="O245" s="61"/>
    </row>
    <row r="246" spans="1:15" ht="16" customHeight="1" x14ac:dyDescent="0.15">
      <c r="A246" s="11"/>
      <c r="B246" s="76"/>
      <c r="C246" s="49">
        <v>0.20100000000000001</v>
      </c>
      <c r="D246" s="50">
        <v>97.253717289811277</v>
      </c>
      <c r="E246" s="62">
        <v>0.439</v>
      </c>
      <c r="F246" s="51">
        <f t="shared" si="12"/>
        <v>85.066453251998965</v>
      </c>
      <c r="G246" s="74"/>
      <c r="H246" s="51">
        <f t="shared" si="13"/>
        <v>8.5066453251998961</v>
      </c>
      <c r="I246" s="73"/>
      <c r="J246" s="42"/>
      <c r="K246" s="59"/>
      <c r="L246" s="61"/>
      <c r="M246" s="61"/>
      <c r="N246" s="61"/>
      <c r="O246" s="61"/>
    </row>
    <row r="247" spans="1:15" ht="16" customHeight="1" x14ac:dyDescent="0.15">
      <c r="A247" s="11"/>
      <c r="B247" s="75" t="s">
        <v>99</v>
      </c>
      <c r="C247" s="49">
        <v>0.2</v>
      </c>
      <c r="D247" s="50">
        <v>97.281404808892873</v>
      </c>
      <c r="E247" s="62">
        <v>0.47699999999999998</v>
      </c>
      <c r="F247" s="51">
        <f t="shared" si="12"/>
        <v>92.865547396629125</v>
      </c>
      <c r="G247" s="74">
        <f>(F247+F248+F249)/3</f>
        <v>91.734556604501748</v>
      </c>
      <c r="H247" s="51">
        <f t="shared" si="13"/>
        <v>9.2865547396629129</v>
      </c>
      <c r="I247" s="73">
        <f>(H247+H248+H249)/3</f>
        <v>9.1734556604501751</v>
      </c>
      <c r="J247" s="42"/>
      <c r="K247" s="59"/>
      <c r="L247" s="61"/>
      <c r="M247" s="61"/>
      <c r="N247" s="61"/>
      <c r="O247" s="61"/>
    </row>
    <row r="248" spans="1:15" ht="16" customHeight="1" x14ac:dyDescent="0.15">
      <c r="A248" s="11"/>
      <c r="B248" s="76"/>
      <c r="C248" s="49">
        <v>0.2</v>
      </c>
      <c r="D248" s="50">
        <v>97.281404808892873</v>
      </c>
      <c r="E248" s="62">
        <v>0.45100000000000001</v>
      </c>
      <c r="F248" s="51">
        <f t="shared" si="12"/>
        <v>87.803693660125248</v>
      </c>
      <c r="G248" s="74"/>
      <c r="H248" s="51">
        <f t="shared" si="13"/>
        <v>8.7803693660125255</v>
      </c>
      <c r="I248" s="73"/>
      <c r="J248" s="42"/>
      <c r="K248" s="59"/>
      <c r="L248" s="61"/>
      <c r="M248" s="61"/>
      <c r="N248" s="61"/>
      <c r="O248" s="61"/>
    </row>
    <row r="249" spans="1:15" ht="16" customHeight="1" x14ac:dyDescent="0.15">
      <c r="A249" s="11"/>
      <c r="B249" s="76"/>
      <c r="C249" s="49">
        <v>0.20100000000000001</v>
      </c>
      <c r="D249" s="50">
        <v>97.281404808892873</v>
      </c>
      <c r="E249" s="62">
        <v>0.48799999999999999</v>
      </c>
      <c r="F249" s="51">
        <f t="shared" si="12"/>
        <v>94.534428756750884</v>
      </c>
      <c r="G249" s="74"/>
      <c r="H249" s="51">
        <f t="shared" si="13"/>
        <v>9.4534428756750888</v>
      </c>
      <c r="I249" s="73"/>
      <c r="J249" s="42"/>
      <c r="K249" s="59"/>
      <c r="L249" s="61"/>
      <c r="M249" s="61"/>
      <c r="N249" s="61"/>
      <c r="O249" s="61"/>
    </row>
    <row r="250" spans="1:15" ht="16" customHeight="1" x14ac:dyDescent="0.15">
      <c r="A250" s="11"/>
      <c r="B250" s="75" t="s">
        <v>100</v>
      </c>
      <c r="C250" s="49">
        <v>0.20100000000000001</v>
      </c>
      <c r="D250" s="50">
        <v>97.151319332256278</v>
      </c>
      <c r="E250" s="62">
        <v>0.54600000000000004</v>
      </c>
      <c r="F250" s="51">
        <f t="shared" si="12"/>
        <v>105.91170405838</v>
      </c>
      <c r="G250" s="74">
        <f>(F250+F251)/2</f>
        <v>106.15003317320571</v>
      </c>
      <c r="H250" s="51">
        <f t="shared" si="13"/>
        <v>10.591170405838</v>
      </c>
      <c r="I250" s="73">
        <f>(H250+H251)/2</f>
        <v>10.615003317320571</v>
      </c>
      <c r="J250" s="42"/>
      <c r="K250" s="59"/>
      <c r="L250" s="61"/>
      <c r="M250" s="61"/>
      <c r="N250" s="61"/>
      <c r="O250" s="61"/>
    </row>
    <row r="251" spans="1:15" ht="16" customHeight="1" x14ac:dyDescent="0.15">
      <c r="A251" s="11"/>
      <c r="B251" s="76"/>
      <c r="C251" s="49">
        <v>0.19900000000000001</v>
      </c>
      <c r="D251" s="50">
        <v>97.151319332256278</v>
      </c>
      <c r="E251" s="62">
        <v>0.54300000000000004</v>
      </c>
      <c r="F251" s="51">
        <f t="shared" si="12"/>
        <v>106.38836228803143</v>
      </c>
      <c r="G251" s="74"/>
      <c r="H251" s="51">
        <f t="shared" si="13"/>
        <v>10.638836228803143</v>
      </c>
      <c r="I251" s="73"/>
      <c r="J251" s="42"/>
      <c r="K251" s="59"/>
      <c r="L251" s="61"/>
      <c r="M251" s="61"/>
      <c r="N251" s="61"/>
      <c r="O251" s="61"/>
    </row>
    <row r="252" spans="1:15" ht="16" customHeight="1" x14ac:dyDescent="0.15">
      <c r="A252" s="11"/>
      <c r="B252" s="76"/>
      <c r="C252" s="49">
        <v>0.19900000000000001</v>
      </c>
      <c r="D252" s="50">
        <v>97.151319332256278</v>
      </c>
      <c r="E252" s="62">
        <v>0.50800000000000001</v>
      </c>
      <c r="F252" s="51">
        <f t="shared" si="12"/>
        <v>99.530917205009132</v>
      </c>
      <c r="G252" s="74"/>
      <c r="H252" s="51">
        <f t="shared" si="13"/>
        <v>9.9530917205009128</v>
      </c>
      <c r="I252" s="73"/>
      <c r="J252" s="42"/>
      <c r="K252" s="59"/>
      <c r="L252" s="61"/>
      <c r="M252" s="61"/>
      <c r="N252" s="61"/>
      <c r="O252" s="61"/>
    </row>
    <row r="253" spans="1:15" ht="16" customHeight="1" x14ac:dyDescent="0.15">
      <c r="A253" s="11"/>
      <c r="B253" s="75" t="s">
        <v>101</v>
      </c>
      <c r="C253" s="49">
        <v>0.2</v>
      </c>
      <c r="D253" s="50">
        <v>97.054002760524469</v>
      </c>
      <c r="E253" s="62">
        <v>0.50900000000000001</v>
      </c>
      <c r="F253" s="51">
        <f t="shared" si="12"/>
        <v>99.327706647381333</v>
      </c>
      <c r="G253" s="74">
        <f>(F253+F254+F255)/3</f>
        <v>101.66942075301704</v>
      </c>
      <c r="H253" s="51">
        <f t="shared" si="13"/>
        <v>9.9327706647381326</v>
      </c>
      <c r="I253" s="73">
        <f>(H253+H254+H255)/3</f>
        <v>10.166942075301703</v>
      </c>
      <c r="J253" s="42"/>
      <c r="K253" s="59"/>
      <c r="L253" s="61"/>
      <c r="M253" s="61"/>
      <c r="N253" s="61"/>
      <c r="O253" s="61"/>
    </row>
    <row r="254" spans="1:15" ht="16" customHeight="1" x14ac:dyDescent="0.15">
      <c r="A254" s="11"/>
      <c r="B254" s="76"/>
      <c r="C254" s="49">
        <v>0.2</v>
      </c>
      <c r="D254" s="50">
        <v>97.054002760524469</v>
      </c>
      <c r="E254" s="62">
        <v>0.52300000000000002</v>
      </c>
      <c r="F254" s="51">
        <f t="shared" si="12"/>
        <v>102.05970643728966</v>
      </c>
      <c r="G254" s="74"/>
      <c r="H254" s="51">
        <f t="shared" si="13"/>
        <v>10.205970643728966</v>
      </c>
      <c r="I254" s="73"/>
      <c r="J254" s="42"/>
      <c r="K254" s="59"/>
      <c r="L254" s="61"/>
      <c r="M254" s="61"/>
      <c r="N254" s="61"/>
      <c r="O254" s="61"/>
    </row>
    <row r="255" spans="1:15" ht="16" customHeight="1" x14ac:dyDescent="0.15">
      <c r="A255" s="11"/>
      <c r="B255" s="76"/>
      <c r="C255" s="49">
        <v>0.2</v>
      </c>
      <c r="D255" s="50">
        <v>97.054002760524469</v>
      </c>
      <c r="E255" s="62">
        <v>0.53100000000000003</v>
      </c>
      <c r="F255" s="51">
        <f t="shared" si="12"/>
        <v>103.62084917438014</v>
      </c>
      <c r="G255" s="74"/>
      <c r="H255" s="51">
        <f t="shared" si="13"/>
        <v>10.362084917438013</v>
      </c>
      <c r="I255" s="73"/>
      <c r="J255" s="42"/>
      <c r="K255" s="59"/>
      <c r="L255" s="61"/>
      <c r="M255" s="61"/>
      <c r="N255" s="61"/>
      <c r="O255" s="61"/>
    </row>
    <row r="256" spans="1:15" ht="16" customHeight="1" x14ac:dyDescent="0.15">
      <c r="A256" s="11"/>
      <c r="B256" s="75" t="s">
        <v>102</v>
      </c>
      <c r="C256" s="49">
        <v>0.20100000000000001</v>
      </c>
      <c r="D256" s="50">
        <v>96.969155916618234</v>
      </c>
      <c r="E256" s="62">
        <v>0.43099999999999999</v>
      </c>
      <c r="F256" s="51">
        <f t="shared" si="12"/>
        <v>83.76135044023512</v>
      </c>
      <c r="G256" s="74">
        <f>(F257+F258)/2</f>
        <v>94.043493476004812</v>
      </c>
      <c r="H256" s="51">
        <f t="shared" si="13"/>
        <v>8.3761350440235116</v>
      </c>
      <c r="I256" s="73">
        <f>(H257+H258)/2</f>
        <v>9.4043493476004834</v>
      </c>
      <c r="J256" s="42"/>
      <c r="K256" s="59"/>
      <c r="L256" s="61"/>
      <c r="M256" s="61"/>
      <c r="N256" s="61"/>
      <c r="O256" s="61"/>
    </row>
    <row r="257" spans="1:15" ht="16" customHeight="1" x14ac:dyDescent="0.15">
      <c r="A257" s="11"/>
      <c r="B257" s="76"/>
      <c r="C257" s="49">
        <v>0.2</v>
      </c>
      <c r="D257" s="50">
        <v>96.969155916618234</v>
      </c>
      <c r="E257" s="62">
        <v>0.48</v>
      </c>
      <c r="F257" s="51">
        <f t="shared" si="12"/>
        <v>93.750523091344363</v>
      </c>
      <c r="G257" s="74"/>
      <c r="H257" s="51">
        <f t="shared" si="13"/>
        <v>9.3750523091344373</v>
      </c>
      <c r="I257" s="73"/>
      <c r="J257" s="42"/>
      <c r="K257" s="59"/>
      <c r="L257" s="61"/>
      <c r="M257" s="61"/>
      <c r="N257" s="61"/>
      <c r="O257" s="61"/>
    </row>
    <row r="258" spans="1:15" ht="16" customHeight="1" x14ac:dyDescent="0.15">
      <c r="A258" s="11"/>
      <c r="B258" s="76"/>
      <c r="C258" s="49">
        <v>0.2</v>
      </c>
      <c r="D258" s="50">
        <v>96.969155916618234</v>
      </c>
      <c r="E258" s="62">
        <v>0.48299999999999998</v>
      </c>
      <c r="F258" s="51">
        <f t="shared" si="12"/>
        <v>94.336463860665276</v>
      </c>
      <c r="G258" s="74"/>
      <c r="H258" s="51">
        <f t="shared" si="13"/>
        <v>9.4336463860665276</v>
      </c>
      <c r="I258" s="73"/>
      <c r="J258" s="42"/>
      <c r="K258" s="59"/>
      <c r="L258" s="61"/>
      <c r="M258" s="61"/>
      <c r="N258" s="61"/>
      <c r="O258" s="61"/>
    </row>
    <row r="259" spans="1:15" ht="16" customHeight="1" x14ac:dyDescent="0.15">
      <c r="A259" s="11"/>
      <c r="B259" s="75" t="s">
        <v>103</v>
      </c>
      <c r="C259" s="49">
        <v>0.20100000000000001</v>
      </c>
      <c r="D259" s="50">
        <v>97.397931775450004</v>
      </c>
      <c r="E259" s="62">
        <v>0.57199999999999995</v>
      </c>
      <c r="F259" s="51">
        <f t="shared" si="12"/>
        <v>110.67417917479362</v>
      </c>
      <c r="G259" s="74">
        <f>(F259+F260+F261)/3</f>
        <v>110.84863934651149</v>
      </c>
      <c r="H259" s="51">
        <f t="shared" si="13"/>
        <v>11.067417917479363</v>
      </c>
      <c r="I259" s="73">
        <f>(H259+H260+H261)/3</f>
        <v>11.084863934651148</v>
      </c>
      <c r="J259" s="42"/>
      <c r="K259" s="59"/>
      <c r="L259" s="61"/>
      <c r="M259" s="61"/>
      <c r="N259" s="61"/>
      <c r="O259" s="61"/>
    </row>
    <row r="260" spans="1:15" ht="16" customHeight="1" x14ac:dyDescent="0.15">
      <c r="A260" s="11"/>
      <c r="B260" s="76"/>
      <c r="C260" s="49">
        <v>0.2</v>
      </c>
      <c r="D260" s="50">
        <v>97.397931775450004</v>
      </c>
      <c r="E260" s="62">
        <v>0.56399999999999995</v>
      </c>
      <c r="F260" s="51">
        <f t="shared" si="12"/>
        <v>109.67191999974918</v>
      </c>
      <c r="G260" s="74"/>
      <c r="H260" s="51">
        <f t="shared" si="13"/>
        <v>10.967191999974919</v>
      </c>
      <c r="I260" s="73"/>
      <c r="J260" s="42"/>
      <c r="K260" s="59"/>
      <c r="L260" s="61"/>
      <c r="M260" s="61"/>
      <c r="N260" s="61"/>
      <c r="O260" s="61"/>
    </row>
    <row r="261" spans="1:15" ht="16" customHeight="1" x14ac:dyDescent="0.15">
      <c r="A261" s="63"/>
      <c r="B261" s="76"/>
      <c r="C261" s="49">
        <v>0.2</v>
      </c>
      <c r="D261" s="50">
        <v>97.397931775450004</v>
      </c>
      <c r="E261" s="62">
        <v>0.57699999999999996</v>
      </c>
      <c r="F261" s="51">
        <f t="shared" si="12"/>
        <v>112.19981886499163</v>
      </c>
      <c r="G261" s="74"/>
      <c r="H261" s="51">
        <f t="shared" si="13"/>
        <v>11.219981886499163</v>
      </c>
      <c r="I261" s="73"/>
      <c r="J261" s="64"/>
      <c r="K261" s="59"/>
      <c r="L261" s="61"/>
      <c r="M261" s="61"/>
      <c r="N261" s="61"/>
      <c r="O261" s="61"/>
    </row>
  </sheetData>
  <mergeCells count="260">
    <mergeCell ref="G4:G6"/>
    <mergeCell ref="I193:I195"/>
    <mergeCell ref="I169:I171"/>
    <mergeCell ref="I172:I174"/>
    <mergeCell ref="I175:I177"/>
    <mergeCell ref="I178:I180"/>
    <mergeCell ref="I184:I186"/>
    <mergeCell ref="I181:I183"/>
    <mergeCell ref="I160:I162"/>
    <mergeCell ref="G175:G177"/>
    <mergeCell ref="I70:I72"/>
    <mergeCell ref="B4:B6"/>
    <mergeCell ref="I73:I75"/>
    <mergeCell ref="I76:I78"/>
    <mergeCell ref="I79:I81"/>
    <mergeCell ref="I82:I84"/>
    <mergeCell ref="I85:I87"/>
    <mergeCell ref="B16:B18"/>
    <mergeCell ref="G193:G195"/>
    <mergeCell ref="I88:I90"/>
    <mergeCell ref="I91:I93"/>
    <mergeCell ref="I94:I96"/>
    <mergeCell ref="I97:I99"/>
    <mergeCell ref="I100:I102"/>
    <mergeCell ref="I103:I105"/>
    <mergeCell ref="I106:I108"/>
    <mergeCell ref="I109:I111"/>
    <mergeCell ref="I112:I114"/>
    <mergeCell ref="I115:I117"/>
    <mergeCell ref="I118:I120"/>
    <mergeCell ref="I121:I123"/>
    <mergeCell ref="I124:I126"/>
    <mergeCell ref="I127:I129"/>
    <mergeCell ref="I130:I132"/>
    <mergeCell ref="I133:I135"/>
    <mergeCell ref="B259:B261"/>
    <mergeCell ref="I34:I36"/>
    <mergeCell ref="G142:G144"/>
    <mergeCell ref="I37:I39"/>
    <mergeCell ref="G145:G147"/>
    <mergeCell ref="I40:I42"/>
    <mergeCell ref="G148:G150"/>
    <mergeCell ref="I43:I45"/>
    <mergeCell ref="G151:G153"/>
    <mergeCell ref="I46:I48"/>
    <mergeCell ref="G154:G156"/>
    <mergeCell ref="I49:I51"/>
    <mergeCell ref="G157:G159"/>
    <mergeCell ref="I52:I54"/>
    <mergeCell ref="G160:G162"/>
    <mergeCell ref="I55:I57"/>
    <mergeCell ref="G163:G165"/>
    <mergeCell ref="I58:I60"/>
    <mergeCell ref="G166:G168"/>
    <mergeCell ref="I61:I63"/>
    <mergeCell ref="G169:G171"/>
    <mergeCell ref="I64:I66"/>
    <mergeCell ref="G172:G174"/>
    <mergeCell ref="I67:I69"/>
    <mergeCell ref="B250:B252"/>
    <mergeCell ref="I25:I27"/>
    <mergeCell ref="G133:G135"/>
    <mergeCell ref="B253:B255"/>
    <mergeCell ref="I28:I30"/>
    <mergeCell ref="G136:G138"/>
    <mergeCell ref="B256:B258"/>
    <mergeCell ref="I31:I33"/>
    <mergeCell ref="G139:G141"/>
    <mergeCell ref="G178:G180"/>
    <mergeCell ref="G181:G183"/>
    <mergeCell ref="I136:I138"/>
    <mergeCell ref="I139:I141"/>
    <mergeCell ref="I142:I144"/>
    <mergeCell ref="I145:I147"/>
    <mergeCell ref="I148:I150"/>
    <mergeCell ref="I151:I153"/>
    <mergeCell ref="I154:I156"/>
    <mergeCell ref="I157:I159"/>
    <mergeCell ref="I163:I165"/>
    <mergeCell ref="I166:I168"/>
    <mergeCell ref="I187:I189"/>
    <mergeCell ref="I190:I192"/>
    <mergeCell ref="G121:G123"/>
    <mergeCell ref="B241:B243"/>
    <mergeCell ref="I16:I18"/>
    <mergeCell ref="G124:G126"/>
    <mergeCell ref="B244:B246"/>
    <mergeCell ref="I19:I21"/>
    <mergeCell ref="G127:G129"/>
    <mergeCell ref="B247:B249"/>
    <mergeCell ref="I22:I24"/>
    <mergeCell ref="G130:G132"/>
    <mergeCell ref="B2:I2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G73:G75"/>
    <mergeCell ref="G76:G78"/>
    <mergeCell ref="G79:G81"/>
    <mergeCell ref="G82:G84"/>
    <mergeCell ref="G85:G87"/>
    <mergeCell ref="G88:G90"/>
    <mergeCell ref="G91:G93"/>
    <mergeCell ref="G94:G96"/>
    <mergeCell ref="G97:G99"/>
    <mergeCell ref="G100:G102"/>
    <mergeCell ref="G103:G105"/>
    <mergeCell ref="G106:G108"/>
    <mergeCell ref="G109:G111"/>
    <mergeCell ref="G112:G114"/>
    <mergeCell ref="G115:G117"/>
    <mergeCell ref="B7:B9"/>
    <mergeCell ref="G184:G186"/>
    <mergeCell ref="B10:B12"/>
    <mergeCell ref="G187:G189"/>
    <mergeCell ref="B13:B15"/>
    <mergeCell ref="G190:G192"/>
    <mergeCell ref="B121:B123"/>
    <mergeCell ref="I4:I6"/>
    <mergeCell ref="B229:B231"/>
    <mergeCell ref="G7:G9"/>
    <mergeCell ref="I196:I198"/>
    <mergeCell ref="B124:B126"/>
    <mergeCell ref="I7:I9"/>
    <mergeCell ref="B19:B21"/>
    <mergeCell ref="G196:G198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G16:G18"/>
    <mergeCell ref="B136:B138"/>
    <mergeCell ref="G13:G15"/>
    <mergeCell ref="I202:I204"/>
    <mergeCell ref="I199:I201"/>
    <mergeCell ref="G10:G12"/>
    <mergeCell ref="B130:B132"/>
    <mergeCell ref="I13:I15"/>
    <mergeCell ref="B238:B240"/>
    <mergeCell ref="B232:B234"/>
    <mergeCell ref="B115:B117"/>
    <mergeCell ref="B118:B120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G253:G255"/>
    <mergeCell ref="I10:I12"/>
    <mergeCell ref="K2:O2"/>
    <mergeCell ref="B235:B237"/>
    <mergeCell ref="G256:G258"/>
    <mergeCell ref="B79:B81"/>
    <mergeCell ref="B82:B84"/>
    <mergeCell ref="G259:G261"/>
    <mergeCell ref="B85:B87"/>
    <mergeCell ref="B52:B54"/>
    <mergeCell ref="G229:G231"/>
    <mergeCell ref="B55:B57"/>
    <mergeCell ref="G232:G234"/>
    <mergeCell ref="B58:B60"/>
    <mergeCell ref="G235:G237"/>
    <mergeCell ref="B61:B63"/>
    <mergeCell ref="G238:G240"/>
    <mergeCell ref="B64:B66"/>
    <mergeCell ref="G241:G243"/>
    <mergeCell ref="B67:B69"/>
    <mergeCell ref="G244:G246"/>
    <mergeCell ref="G223:G225"/>
    <mergeCell ref="B46:B48"/>
    <mergeCell ref="B49:B51"/>
    <mergeCell ref="B22:B24"/>
    <mergeCell ref="I241:I243"/>
    <mergeCell ref="G52:G54"/>
    <mergeCell ref="G202:G204"/>
    <mergeCell ref="B25:B27"/>
    <mergeCell ref="B28:B30"/>
    <mergeCell ref="G205:G207"/>
    <mergeCell ref="I208:I210"/>
    <mergeCell ref="G19:G21"/>
    <mergeCell ref="B139:B141"/>
    <mergeCell ref="I211:I213"/>
    <mergeCell ref="G22:G24"/>
    <mergeCell ref="I214:I216"/>
    <mergeCell ref="G25:G27"/>
    <mergeCell ref="I217:I219"/>
    <mergeCell ref="G28:G30"/>
    <mergeCell ref="I220:I222"/>
    <mergeCell ref="G31:G33"/>
    <mergeCell ref="I223:I225"/>
    <mergeCell ref="G34:G36"/>
    <mergeCell ref="B70:B72"/>
    <mergeCell ref="B73:B75"/>
    <mergeCell ref="B76:B78"/>
    <mergeCell ref="G226:G228"/>
    <mergeCell ref="I253:I255"/>
    <mergeCell ref="G64:G66"/>
    <mergeCell ref="G214:G216"/>
    <mergeCell ref="B37:B39"/>
    <mergeCell ref="I256:I258"/>
    <mergeCell ref="G67:G69"/>
    <mergeCell ref="G217:G219"/>
    <mergeCell ref="B40:B42"/>
    <mergeCell ref="I259:I261"/>
    <mergeCell ref="G70:G72"/>
    <mergeCell ref="G220:G222"/>
    <mergeCell ref="B43:B45"/>
    <mergeCell ref="I226:I228"/>
    <mergeCell ref="G37:G39"/>
    <mergeCell ref="I229:I231"/>
    <mergeCell ref="G40:G42"/>
    <mergeCell ref="I232:I234"/>
    <mergeCell ref="G43:G45"/>
    <mergeCell ref="I235:I237"/>
    <mergeCell ref="G46:G48"/>
    <mergeCell ref="I238:I240"/>
    <mergeCell ref="G49:G51"/>
    <mergeCell ref="G199:G201"/>
    <mergeCell ref="G247:G249"/>
    <mergeCell ref="I244:I246"/>
    <mergeCell ref="G55:G57"/>
    <mergeCell ref="I247:I249"/>
    <mergeCell ref="G58:G60"/>
    <mergeCell ref="G208:G210"/>
    <mergeCell ref="B31:B33"/>
    <mergeCell ref="I250:I252"/>
    <mergeCell ref="G61:G63"/>
    <mergeCell ref="G211:G213"/>
    <mergeCell ref="B34:B36"/>
    <mergeCell ref="G250:G252"/>
    <mergeCell ref="B127:B129"/>
    <mergeCell ref="B133:B135"/>
    <mergeCell ref="I205:I20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26:B228"/>
    <mergeCell ref="G118:G120"/>
  </mergeCells>
  <phoneticPr fontId="4" type="noConversion"/>
  <conditionalFormatting sqref="D3:D4 I3 F4:I5 N4 D5:D19 M5:N18 F6:I20 M19:M20 D20:D21 N20 F21:I261 M21:N90 D22:D261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showGridLines="0" workbookViewId="0">
      <selection activeCell="S18" sqref="S18"/>
    </sheetView>
  </sheetViews>
  <sheetFormatPr baseColWidth="10" defaultColWidth="8.83203125" defaultRowHeight="13.5" customHeight="1" x14ac:dyDescent="0.15"/>
  <cols>
    <col min="1" max="1" width="1.6640625" style="65" customWidth="1"/>
    <col min="2" max="3" width="8.83203125" style="65" customWidth="1"/>
    <col min="4" max="4" width="13.83203125" style="65" customWidth="1"/>
    <col min="5" max="5" width="10.33203125" style="65" customWidth="1"/>
    <col min="6" max="6" width="22.33203125" style="65" customWidth="1"/>
    <col min="7" max="7" width="14.6640625" style="65" customWidth="1"/>
    <col min="8" max="8" width="17.33203125" style="65" customWidth="1"/>
    <col min="9" max="9" width="16.1640625" style="65" customWidth="1"/>
    <col min="10" max="10" width="1.6640625" style="65" customWidth="1"/>
    <col min="11" max="12" width="8.83203125" style="65" customWidth="1"/>
    <col min="13" max="13" width="13.6640625" style="65" customWidth="1"/>
    <col min="14" max="14" width="8.83203125" style="65" customWidth="1"/>
    <col min="15" max="256" width="8.83203125" customWidth="1"/>
  </cols>
  <sheetData>
    <row r="1" spans="1:14" ht="16" customHeight="1" x14ac:dyDescent="0.15">
      <c r="A1" s="8"/>
      <c r="B1" s="83" t="s">
        <v>10</v>
      </c>
      <c r="C1" s="84"/>
      <c r="D1" s="38"/>
      <c r="E1" s="38"/>
      <c r="F1" s="38"/>
      <c r="G1" s="38"/>
      <c r="H1" s="38"/>
      <c r="I1" s="39"/>
      <c r="J1" s="40"/>
      <c r="K1" s="41"/>
      <c r="L1" s="38"/>
      <c r="M1" s="38"/>
      <c r="N1" s="38"/>
    </row>
    <row r="2" spans="1:14" ht="16" customHeight="1" x14ac:dyDescent="0.15">
      <c r="A2" s="11"/>
      <c r="B2" s="85" t="s">
        <v>104</v>
      </c>
      <c r="C2" s="86"/>
      <c r="D2" s="86"/>
      <c r="E2" s="86"/>
      <c r="F2" s="86"/>
      <c r="G2" s="86"/>
      <c r="H2" s="86"/>
      <c r="I2" s="86"/>
      <c r="J2" s="42"/>
      <c r="K2" s="87" t="s">
        <v>105</v>
      </c>
      <c r="L2" s="78"/>
      <c r="M2" s="78"/>
      <c r="N2" s="79"/>
    </row>
    <row r="3" spans="1:14" ht="17" customHeight="1" x14ac:dyDescent="0.15">
      <c r="A3" s="11"/>
      <c r="B3" s="66" t="s">
        <v>2</v>
      </c>
      <c r="C3" s="44" t="s">
        <v>13</v>
      </c>
      <c r="D3" s="44" t="s">
        <v>9</v>
      </c>
      <c r="E3" s="44" t="s">
        <v>15</v>
      </c>
      <c r="F3" s="44" t="s">
        <v>106</v>
      </c>
      <c r="G3" s="44" t="s">
        <v>17</v>
      </c>
      <c r="H3" s="44" t="s">
        <v>107</v>
      </c>
      <c r="I3" s="45" t="s">
        <v>19</v>
      </c>
      <c r="J3" s="42"/>
      <c r="K3" s="46"/>
      <c r="L3" s="47"/>
      <c r="M3" s="47"/>
      <c r="N3" s="48"/>
    </row>
    <row r="4" spans="1:14" ht="18" customHeight="1" x14ac:dyDescent="0.15">
      <c r="A4" s="11"/>
      <c r="B4" s="80">
        <v>1</v>
      </c>
      <c r="C4" s="49">
        <v>1.0009999999999999</v>
      </c>
      <c r="D4" s="50">
        <v>96.94733877780898</v>
      </c>
      <c r="E4" s="49">
        <v>0.23499999999999999</v>
      </c>
      <c r="F4" s="51">
        <f t="shared" ref="F4:F45" si="0">0.3048*E4+0.023</f>
        <v>9.462799999999999E-2</v>
      </c>
      <c r="G4" s="74">
        <f>(F4+F5+F6)/3</f>
        <v>9.2900800000000006E-2</v>
      </c>
      <c r="H4" s="51">
        <f t="shared" ref="H4:H45" si="1">(F4*100/1000)/(C4*D4/100)*100</f>
        <v>0.97510120159280778</v>
      </c>
      <c r="I4" s="73">
        <f>(H4+H5+H6)/3</f>
        <v>0.95825270340527835</v>
      </c>
      <c r="J4" s="42"/>
      <c r="K4" s="52"/>
      <c r="L4" s="13" t="s">
        <v>2</v>
      </c>
      <c r="M4" s="29" t="s">
        <v>19</v>
      </c>
      <c r="N4" s="53"/>
    </row>
    <row r="5" spans="1:14" ht="16" customHeight="1" x14ac:dyDescent="0.15">
      <c r="A5" s="11"/>
      <c r="B5" s="76"/>
      <c r="C5" s="49">
        <v>0.999</v>
      </c>
      <c r="D5" s="50">
        <v>96.94733877780898</v>
      </c>
      <c r="E5" s="49">
        <v>0.22700000000000001</v>
      </c>
      <c r="F5" s="51">
        <f t="shared" si="0"/>
        <v>9.218960000000001E-2</v>
      </c>
      <c r="G5" s="74"/>
      <c r="H5" s="51">
        <f t="shared" si="1"/>
        <v>0.95187637995283492</v>
      </c>
      <c r="I5" s="73"/>
      <c r="J5" s="42"/>
      <c r="K5" s="52"/>
      <c r="L5" s="16">
        <v>1</v>
      </c>
      <c r="M5" s="55">
        <f>I4</f>
        <v>0.95825270340527835</v>
      </c>
      <c r="N5" s="53"/>
    </row>
    <row r="6" spans="1:14" ht="16" customHeight="1" x14ac:dyDescent="0.15">
      <c r="A6" s="11"/>
      <c r="B6" s="76"/>
      <c r="C6" s="49">
        <v>1</v>
      </c>
      <c r="D6" s="50">
        <v>96.94733877780898</v>
      </c>
      <c r="E6" s="49">
        <v>0.22600000000000001</v>
      </c>
      <c r="F6" s="51">
        <f t="shared" si="0"/>
        <v>9.1884800000000016E-2</v>
      </c>
      <c r="G6" s="74"/>
      <c r="H6" s="51">
        <f t="shared" si="1"/>
        <v>0.94778052867019236</v>
      </c>
      <c r="I6" s="73"/>
      <c r="J6" s="42"/>
      <c r="K6" s="52"/>
      <c r="L6" s="16">
        <v>2</v>
      </c>
      <c r="M6" s="55">
        <f>I7</f>
        <v>1.0499722997968564</v>
      </c>
      <c r="N6" s="53"/>
    </row>
    <row r="7" spans="1:14" ht="16" customHeight="1" x14ac:dyDescent="0.15">
      <c r="A7" s="11"/>
      <c r="B7" s="80">
        <v>2</v>
      </c>
      <c r="C7" s="49">
        <v>1</v>
      </c>
      <c r="D7" s="50">
        <v>97.865438945275727</v>
      </c>
      <c r="E7" s="49">
        <v>0.26</v>
      </c>
      <c r="F7" s="51">
        <f t="shared" si="0"/>
        <v>0.10224800000000001</v>
      </c>
      <c r="G7" s="74">
        <f>(F7+F8+F9)/3</f>
        <v>0.102756</v>
      </c>
      <c r="H7" s="51">
        <f t="shared" si="1"/>
        <v>1.044781498984283</v>
      </c>
      <c r="I7" s="73">
        <f>(H7+H8+H9)/3</f>
        <v>1.0499722997968564</v>
      </c>
      <c r="J7" s="42"/>
      <c r="K7" s="52"/>
      <c r="L7" s="16">
        <v>3</v>
      </c>
      <c r="M7" s="55">
        <f>I10</f>
        <v>0.96195054180543826</v>
      </c>
      <c r="N7" s="53"/>
    </row>
    <row r="8" spans="1:14" ht="16" customHeight="1" x14ac:dyDescent="0.15">
      <c r="A8" s="11"/>
      <c r="B8" s="76"/>
      <c r="C8" s="49">
        <v>1</v>
      </c>
      <c r="D8" s="50">
        <v>97.865438945275727</v>
      </c>
      <c r="E8" s="49">
        <v>0.25700000000000001</v>
      </c>
      <c r="F8" s="51">
        <f t="shared" si="0"/>
        <v>0.1013336</v>
      </c>
      <c r="G8" s="74"/>
      <c r="H8" s="51">
        <f t="shared" si="1"/>
        <v>1.0354380575216506</v>
      </c>
      <c r="I8" s="73"/>
      <c r="J8" s="42"/>
      <c r="K8" s="52"/>
      <c r="L8" s="16">
        <v>4</v>
      </c>
      <c r="M8" s="55">
        <f>I13</f>
        <v>0.88480186559556528</v>
      </c>
      <c r="N8" s="53"/>
    </row>
    <row r="9" spans="1:14" ht="16" customHeight="1" x14ac:dyDescent="0.15">
      <c r="A9" s="11"/>
      <c r="B9" s="76"/>
      <c r="C9" s="49">
        <v>1</v>
      </c>
      <c r="D9" s="50">
        <v>97.865438945275727</v>
      </c>
      <c r="E9" s="49">
        <v>0.26800000000000002</v>
      </c>
      <c r="F9" s="51">
        <f t="shared" si="0"/>
        <v>0.10468640000000001</v>
      </c>
      <c r="G9" s="74"/>
      <c r="H9" s="51">
        <f t="shared" si="1"/>
        <v>1.0696973428846359</v>
      </c>
      <c r="I9" s="73"/>
      <c r="J9" s="42"/>
      <c r="K9" s="52"/>
      <c r="L9" s="16">
        <v>5</v>
      </c>
      <c r="M9" s="55">
        <f>I16</f>
        <v>0.94883334724874102</v>
      </c>
      <c r="N9" s="53"/>
    </row>
    <row r="10" spans="1:14" ht="16" customHeight="1" x14ac:dyDescent="0.15">
      <c r="A10" s="11"/>
      <c r="B10" s="80">
        <v>3</v>
      </c>
      <c r="C10" s="49">
        <v>1.0009999999999999</v>
      </c>
      <c r="D10" s="50">
        <v>96.089457974650699</v>
      </c>
      <c r="E10" s="49">
        <v>0.23</v>
      </c>
      <c r="F10" s="51">
        <f t="shared" si="0"/>
        <v>9.3103999999999992E-2</v>
      </c>
      <c r="G10" s="74">
        <f>(F10+F11+F12)/3</f>
        <v>9.2494399999999991E-2</v>
      </c>
      <c r="H10" s="51">
        <f t="shared" si="1"/>
        <v>0.9679624692599077</v>
      </c>
      <c r="I10" s="73">
        <f>(H10+H11+H12)/3</f>
        <v>0.96195054180543826</v>
      </c>
      <c r="J10" s="42"/>
      <c r="K10" s="52"/>
      <c r="L10" s="16">
        <v>6</v>
      </c>
      <c r="M10" s="55">
        <f>I19</f>
        <v>0.91707130664611025</v>
      </c>
      <c r="N10" s="53"/>
    </row>
    <row r="11" spans="1:14" ht="16" customHeight="1" x14ac:dyDescent="0.15">
      <c r="A11" s="11"/>
      <c r="B11" s="76"/>
      <c r="C11" s="49">
        <v>1.0009999999999999</v>
      </c>
      <c r="D11" s="50">
        <v>96.089457974650742</v>
      </c>
      <c r="E11" s="49">
        <v>0.221</v>
      </c>
      <c r="F11" s="51">
        <f t="shared" si="0"/>
        <v>9.0360799999999991E-2</v>
      </c>
      <c r="G11" s="74"/>
      <c r="H11" s="51">
        <f t="shared" si="1"/>
        <v>0.93944259207231273</v>
      </c>
      <c r="I11" s="73"/>
      <c r="J11" s="42"/>
      <c r="K11" s="52"/>
      <c r="L11" s="16">
        <v>7</v>
      </c>
      <c r="M11" s="55">
        <f>I22</f>
        <v>0.97667706220399364</v>
      </c>
      <c r="N11" s="53"/>
    </row>
    <row r="12" spans="1:14" ht="16" customHeight="1" x14ac:dyDescent="0.15">
      <c r="A12" s="11"/>
      <c r="B12" s="76"/>
      <c r="C12" s="49">
        <v>1</v>
      </c>
      <c r="D12" s="50">
        <v>96.089457974650742</v>
      </c>
      <c r="E12" s="49">
        <v>0.23300000000000001</v>
      </c>
      <c r="F12" s="51">
        <f t="shared" si="0"/>
        <v>9.4018400000000002E-2</v>
      </c>
      <c r="G12" s="74"/>
      <c r="H12" s="51">
        <f t="shared" si="1"/>
        <v>0.97844656408409436</v>
      </c>
      <c r="I12" s="73"/>
      <c r="J12" s="42"/>
      <c r="K12" s="52"/>
      <c r="L12" s="16">
        <v>8</v>
      </c>
      <c r="M12" s="55">
        <f>I25</f>
        <v>0.74485386108945784</v>
      </c>
      <c r="N12" s="53"/>
    </row>
    <row r="13" spans="1:14" ht="16" customHeight="1" x14ac:dyDescent="0.15">
      <c r="A13" s="11"/>
      <c r="B13" s="80">
        <v>4</v>
      </c>
      <c r="C13" s="49">
        <v>1</v>
      </c>
      <c r="D13" s="50">
        <v>96.926375982844831</v>
      </c>
      <c r="E13" s="49">
        <v>0.20699999999999999</v>
      </c>
      <c r="F13" s="51">
        <f t="shared" si="0"/>
        <v>8.6093599999999992E-2</v>
      </c>
      <c r="G13" s="74">
        <f>(F13+F14+F15)/3</f>
        <v>8.5788799999999998E-2</v>
      </c>
      <c r="H13" s="51">
        <f t="shared" si="1"/>
        <v>0.88823706784660794</v>
      </c>
      <c r="I13" s="73">
        <f>(H13+H14+H15)/3</f>
        <v>0.88480186559556528</v>
      </c>
      <c r="J13" s="42"/>
      <c r="K13" s="52"/>
      <c r="L13" s="16">
        <v>9</v>
      </c>
      <c r="M13" s="55">
        <f>I28</f>
        <v>0.75520275877232679</v>
      </c>
      <c r="N13" s="53"/>
    </row>
    <row r="14" spans="1:14" ht="16" customHeight="1" x14ac:dyDescent="0.15">
      <c r="A14" s="11"/>
      <c r="B14" s="76"/>
      <c r="C14" s="49">
        <v>1.0009999999999999</v>
      </c>
      <c r="D14" s="50">
        <v>96.926375982844831</v>
      </c>
      <c r="E14" s="49">
        <v>0.20200000000000001</v>
      </c>
      <c r="F14" s="51">
        <f t="shared" si="0"/>
        <v>8.4569600000000009E-2</v>
      </c>
      <c r="G14" s="74"/>
      <c r="H14" s="51">
        <f t="shared" si="1"/>
        <v>0.87164215135896628</v>
      </c>
      <c r="I14" s="73"/>
      <c r="J14" s="42"/>
      <c r="K14" s="52"/>
      <c r="L14" s="16">
        <v>10</v>
      </c>
      <c r="M14" s="55">
        <f>I31</f>
        <v>0.84007243168601564</v>
      </c>
      <c r="N14" s="53"/>
    </row>
    <row r="15" spans="1:14" ht="16" customHeight="1" x14ac:dyDescent="0.15">
      <c r="A15" s="11"/>
      <c r="B15" s="76"/>
      <c r="C15" s="49">
        <v>1</v>
      </c>
      <c r="D15" s="50">
        <v>96.926375982844831</v>
      </c>
      <c r="E15" s="49">
        <v>0.20899999999999999</v>
      </c>
      <c r="F15" s="51">
        <f t="shared" si="0"/>
        <v>8.6703200000000008E-2</v>
      </c>
      <c r="G15" s="74"/>
      <c r="H15" s="51">
        <f t="shared" si="1"/>
        <v>0.89452637758112141</v>
      </c>
      <c r="I15" s="73"/>
      <c r="J15" s="42"/>
      <c r="K15" s="52"/>
      <c r="L15" s="16">
        <v>11</v>
      </c>
      <c r="M15" s="55">
        <f>I34</f>
        <v>0.91909155430506351</v>
      </c>
      <c r="N15" s="53"/>
    </row>
    <row r="16" spans="1:14" ht="16" customHeight="1" x14ac:dyDescent="0.15">
      <c r="A16" s="11"/>
      <c r="B16" s="80">
        <v>5</v>
      </c>
      <c r="C16" s="49">
        <v>1.0009999999999999</v>
      </c>
      <c r="D16" s="50">
        <v>96.560899688723751</v>
      </c>
      <c r="E16" s="49">
        <v>0.22600000000000001</v>
      </c>
      <c r="F16" s="51">
        <f t="shared" si="0"/>
        <v>9.1884800000000016E-2</v>
      </c>
      <c r="G16" s="74">
        <f>(F16+F17+F18)/3</f>
        <v>9.1681600000000016E-2</v>
      </c>
      <c r="H16" s="51">
        <f t="shared" si="1"/>
        <v>0.95062294664728042</v>
      </c>
      <c r="I16" s="73">
        <f>(H16+H17+H18)/3</f>
        <v>0.94883334724874102</v>
      </c>
      <c r="J16" s="42"/>
      <c r="K16" s="52"/>
      <c r="L16" s="16">
        <v>12</v>
      </c>
      <c r="M16" s="55">
        <f>I37</f>
        <v>0.7400746201888162</v>
      </c>
      <c r="N16" s="53"/>
    </row>
    <row r="17" spans="1:14" ht="16" customHeight="1" x14ac:dyDescent="0.15">
      <c r="A17" s="11"/>
      <c r="B17" s="76"/>
      <c r="C17" s="49">
        <v>1.0009999999999999</v>
      </c>
      <c r="D17" s="50">
        <v>96.560899688723751</v>
      </c>
      <c r="E17" s="49">
        <v>0.22800000000000001</v>
      </c>
      <c r="F17" s="51">
        <f t="shared" si="0"/>
        <v>9.2494400000000004E-2</v>
      </c>
      <c r="G17" s="74"/>
      <c r="H17" s="51">
        <f t="shared" si="1"/>
        <v>0.95692975417449</v>
      </c>
      <c r="I17" s="73"/>
      <c r="J17" s="42"/>
      <c r="K17" s="52"/>
      <c r="L17" s="16">
        <v>13</v>
      </c>
      <c r="M17" s="55">
        <f>I40</f>
        <v>0.84358263953088264</v>
      </c>
      <c r="N17" s="53"/>
    </row>
    <row r="18" spans="1:14" ht="16" customHeight="1" x14ac:dyDescent="0.15">
      <c r="A18" s="11"/>
      <c r="B18" s="76"/>
      <c r="C18" s="49">
        <v>1</v>
      </c>
      <c r="D18" s="50">
        <v>96.560899688723751</v>
      </c>
      <c r="E18" s="49">
        <v>0.222</v>
      </c>
      <c r="F18" s="51">
        <f t="shared" si="0"/>
        <v>9.0665600000000013E-2</v>
      </c>
      <c r="G18" s="74"/>
      <c r="H18" s="51">
        <f t="shared" si="1"/>
        <v>0.93894734092445298</v>
      </c>
      <c r="I18" s="73"/>
      <c r="J18" s="42"/>
      <c r="K18" s="52"/>
      <c r="L18" s="16">
        <v>14</v>
      </c>
      <c r="M18" s="55">
        <f>I43</f>
        <v>0.94483458772176354</v>
      </c>
      <c r="N18" s="53"/>
    </row>
    <row r="19" spans="1:14" ht="16" customHeight="1" x14ac:dyDescent="0.15">
      <c r="A19" s="11"/>
      <c r="B19" s="80">
        <v>6</v>
      </c>
      <c r="C19" s="49">
        <v>1</v>
      </c>
      <c r="D19" s="50">
        <v>97.091686714782085</v>
      </c>
      <c r="E19" s="49">
        <v>0.215</v>
      </c>
      <c r="F19" s="51">
        <f t="shared" si="0"/>
        <v>8.8532E-2</v>
      </c>
      <c r="G19" s="74">
        <f>(F19+F20+F21)/3</f>
        <v>8.9040000000000008E-2</v>
      </c>
      <c r="H19" s="51">
        <f t="shared" si="1"/>
        <v>0.9118391388139423</v>
      </c>
      <c r="I19" s="73">
        <f>(H19+H20+H21)/3</f>
        <v>0.91707130664611025</v>
      </c>
      <c r="J19" s="42"/>
      <c r="K19" s="52"/>
      <c r="L19" s="16">
        <v>15</v>
      </c>
      <c r="M19" s="56"/>
      <c r="N19" s="53"/>
    </row>
    <row r="20" spans="1:14" ht="16" customHeight="1" x14ac:dyDescent="0.15">
      <c r="A20" s="11"/>
      <c r="B20" s="76"/>
      <c r="C20" s="49">
        <v>1</v>
      </c>
      <c r="D20" s="50">
        <v>97.091686714782085</v>
      </c>
      <c r="E20" s="49">
        <v>0.215</v>
      </c>
      <c r="F20" s="51">
        <f t="shared" si="0"/>
        <v>8.8532E-2</v>
      </c>
      <c r="G20" s="74"/>
      <c r="H20" s="51">
        <f t="shared" si="1"/>
        <v>0.9118391388139423</v>
      </c>
      <c r="I20" s="73"/>
      <c r="J20" s="42"/>
      <c r="K20" s="52"/>
      <c r="L20" s="16">
        <v>16</v>
      </c>
      <c r="M20" s="55">
        <f>I49</f>
        <v>0.80505691687043013</v>
      </c>
      <c r="N20" s="53"/>
    </row>
    <row r="21" spans="1:14" ht="16" customHeight="1" x14ac:dyDescent="0.15">
      <c r="A21" s="11"/>
      <c r="B21" s="76"/>
      <c r="C21" s="49">
        <v>1</v>
      </c>
      <c r="D21" s="50">
        <v>97.091686714782085</v>
      </c>
      <c r="E21" s="49">
        <v>0.22</v>
      </c>
      <c r="F21" s="51">
        <f t="shared" si="0"/>
        <v>9.0055999999999997E-2</v>
      </c>
      <c r="G21" s="74"/>
      <c r="H21" s="51">
        <f t="shared" si="1"/>
        <v>0.92753564231044594</v>
      </c>
      <c r="I21" s="73"/>
      <c r="J21" s="42"/>
      <c r="K21" s="52"/>
      <c r="L21" s="16">
        <v>17</v>
      </c>
      <c r="M21" s="55">
        <f>I52</f>
        <v>0.99314351972887727</v>
      </c>
      <c r="N21" s="53"/>
    </row>
    <row r="22" spans="1:14" ht="16" customHeight="1" x14ac:dyDescent="0.15">
      <c r="A22" s="11"/>
      <c r="B22" s="80">
        <v>7</v>
      </c>
      <c r="C22" s="49">
        <v>1.0009999999999999</v>
      </c>
      <c r="D22" s="50">
        <v>97.414448669201605</v>
      </c>
      <c r="E22" s="49">
        <v>0.23599999999999999</v>
      </c>
      <c r="F22" s="51">
        <f t="shared" si="0"/>
        <v>9.4932800000000012E-2</v>
      </c>
      <c r="G22" s="74">
        <f>(F22+F23)/2</f>
        <v>9.5237600000000006E-2</v>
      </c>
      <c r="H22" s="51">
        <f t="shared" si="1"/>
        <v>0.97355128868009366</v>
      </c>
      <c r="I22" s="73">
        <f>(H22+H23)/2</f>
        <v>0.97667706220399364</v>
      </c>
      <c r="J22" s="42"/>
      <c r="K22" s="52"/>
      <c r="L22" s="16">
        <v>18</v>
      </c>
      <c r="M22" s="55">
        <f>I55</f>
        <v>0.73961818036230076</v>
      </c>
      <c r="N22" s="53"/>
    </row>
    <row r="23" spans="1:14" ht="16" customHeight="1" x14ac:dyDescent="0.15">
      <c r="A23" s="11"/>
      <c r="B23" s="76"/>
      <c r="C23" s="49">
        <v>1.0009999999999999</v>
      </c>
      <c r="D23" s="50">
        <v>97.414448669201605</v>
      </c>
      <c r="E23" s="49">
        <v>0.23799999999999999</v>
      </c>
      <c r="F23" s="51">
        <f t="shared" si="0"/>
        <v>9.55424E-2</v>
      </c>
      <c r="G23" s="74"/>
      <c r="H23" s="51">
        <f t="shared" si="1"/>
        <v>0.97980283572789362</v>
      </c>
      <c r="I23" s="73"/>
      <c r="J23" s="42"/>
      <c r="K23" s="52"/>
      <c r="L23" s="16">
        <v>19</v>
      </c>
      <c r="M23" s="55">
        <f>I58</f>
        <v>0.95403545132651724</v>
      </c>
      <c r="N23" s="53"/>
    </row>
    <row r="24" spans="1:14" ht="16" customHeight="1" x14ac:dyDescent="0.15">
      <c r="A24" s="11"/>
      <c r="B24" s="76"/>
      <c r="C24" s="49">
        <v>1</v>
      </c>
      <c r="D24" s="50">
        <v>97.414448669201605</v>
      </c>
      <c r="E24" s="49">
        <v>0.217</v>
      </c>
      <c r="F24" s="51">
        <f t="shared" si="0"/>
        <v>8.9141600000000015E-2</v>
      </c>
      <c r="G24" s="74"/>
      <c r="H24" s="51">
        <f t="shared" si="1"/>
        <v>0.91507575331771995</v>
      </c>
      <c r="I24" s="73"/>
      <c r="J24" s="42"/>
      <c r="K24" s="52"/>
      <c r="L24" s="16">
        <v>20</v>
      </c>
      <c r="M24" s="55">
        <f>I61</f>
        <v>1.0184028587762708</v>
      </c>
      <c r="N24" s="53"/>
    </row>
    <row r="25" spans="1:14" ht="16" customHeight="1" x14ac:dyDescent="0.15">
      <c r="A25" s="11"/>
      <c r="B25" s="80">
        <v>8</v>
      </c>
      <c r="C25" s="49">
        <v>1.0009999999999999</v>
      </c>
      <c r="D25" s="50">
        <v>96.728772578580489</v>
      </c>
      <c r="E25" s="49">
        <v>0.161</v>
      </c>
      <c r="F25" s="51">
        <f t="shared" si="0"/>
        <v>7.2072800000000006E-2</v>
      </c>
      <c r="G25" s="74">
        <f>(F25+F26+F27)/3</f>
        <v>7.2072800000000006E-2</v>
      </c>
      <c r="H25" s="51">
        <f t="shared" si="1"/>
        <v>0.74435762267434158</v>
      </c>
      <c r="I25" s="73">
        <f>(H25+H26+H27)/3</f>
        <v>0.74485386108945784</v>
      </c>
      <c r="J25" s="42"/>
      <c r="K25" s="52"/>
      <c r="L25" s="16">
        <v>21</v>
      </c>
      <c r="M25" s="55">
        <f>I64</f>
        <v>1.097981826626518</v>
      </c>
      <c r="N25" s="53"/>
    </row>
    <row r="26" spans="1:14" ht="16" customHeight="1" x14ac:dyDescent="0.15">
      <c r="A26" s="11"/>
      <c r="B26" s="76"/>
      <c r="C26" s="49">
        <v>1</v>
      </c>
      <c r="D26" s="50">
        <v>96.728772578580489</v>
      </c>
      <c r="E26" s="49">
        <v>0.16400000000000001</v>
      </c>
      <c r="F26" s="51">
        <f t="shared" si="0"/>
        <v>7.2987200000000002E-2</v>
      </c>
      <c r="G26" s="74"/>
      <c r="H26" s="51">
        <f t="shared" si="1"/>
        <v>0.75455521717394569</v>
      </c>
      <c r="I26" s="73"/>
      <c r="J26" s="42"/>
      <c r="K26" s="52"/>
      <c r="L26" s="16">
        <v>22</v>
      </c>
      <c r="M26" s="55">
        <f>I67</f>
        <v>0.95812493888396855</v>
      </c>
      <c r="N26" s="53"/>
    </row>
    <row r="27" spans="1:14" ht="16" customHeight="1" x14ac:dyDescent="0.15">
      <c r="A27" s="11"/>
      <c r="B27" s="76"/>
      <c r="C27" s="49">
        <v>1</v>
      </c>
      <c r="D27" s="50">
        <v>96.728772578580489</v>
      </c>
      <c r="E27" s="49">
        <v>0.158</v>
      </c>
      <c r="F27" s="51">
        <f t="shared" si="0"/>
        <v>7.1158400000000011E-2</v>
      </c>
      <c r="G27" s="74"/>
      <c r="H27" s="51">
        <f t="shared" si="1"/>
        <v>0.73564874342008602</v>
      </c>
      <c r="I27" s="73"/>
      <c r="J27" s="42"/>
      <c r="K27" s="52"/>
      <c r="L27" s="16">
        <v>23</v>
      </c>
      <c r="M27" s="55">
        <f>I70</f>
        <v>1.0986090648481872</v>
      </c>
      <c r="N27" s="53"/>
    </row>
    <row r="28" spans="1:14" ht="16" customHeight="1" x14ac:dyDescent="0.15">
      <c r="A28" s="11"/>
      <c r="B28" s="80">
        <v>9</v>
      </c>
      <c r="C28" s="49">
        <v>1</v>
      </c>
      <c r="D28" s="50">
        <v>97.420716337417176</v>
      </c>
      <c r="E28" s="49">
        <v>0.16500000000000001</v>
      </c>
      <c r="F28" s="51">
        <f t="shared" si="0"/>
        <v>7.3291999999999996E-2</v>
      </c>
      <c r="G28" s="74">
        <f>(F28+F29+F30)/3</f>
        <v>7.3596800000000004E-2</v>
      </c>
      <c r="H28" s="51">
        <f t="shared" si="1"/>
        <v>0.75232458511342448</v>
      </c>
      <c r="I28" s="73">
        <f>(H28+H29+H30)/3</f>
        <v>0.75520275877232679</v>
      </c>
      <c r="J28" s="42"/>
      <c r="K28" s="52"/>
      <c r="L28" s="16">
        <v>24</v>
      </c>
      <c r="M28" s="55">
        <f>I73</f>
        <v>1.0080524124379673</v>
      </c>
      <c r="N28" s="53"/>
    </row>
    <row r="29" spans="1:14" ht="16" customHeight="1" x14ac:dyDescent="0.15">
      <c r="A29" s="11"/>
      <c r="B29" s="76"/>
      <c r="C29" s="49">
        <v>1.0009999999999999</v>
      </c>
      <c r="D29" s="50">
        <v>97.420716337417176</v>
      </c>
      <c r="E29" s="49">
        <v>0.16500000000000001</v>
      </c>
      <c r="F29" s="51">
        <f t="shared" si="0"/>
        <v>7.3291999999999996E-2</v>
      </c>
      <c r="G29" s="74"/>
      <c r="H29" s="51">
        <f t="shared" si="1"/>
        <v>0.75157301210132321</v>
      </c>
      <c r="I29" s="73"/>
      <c r="J29" s="42"/>
      <c r="K29" s="52"/>
      <c r="L29" s="16">
        <v>25</v>
      </c>
      <c r="M29" s="55">
        <f>I76</f>
        <v>1.0567380873642698</v>
      </c>
      <c r="N29" s="53"/>
    </row>
    <row r="30" spans="1:14" ht="16" customHeight="1" x14ac:dyDescent="0.15">
      <c r="A30" s="11"/>
      <c r="B30" s="76"/>
      <c r="C30" s="49">
        <v>1</v>
      </c>
      <c r="D30" s="50">
        <v>97.420716337417176</v>
      </c>
      <c r="E30" s="49">
        <v>0.16800000000000001</v>
      </c>
      <c r="F30" s="51">
        <f t="shared" si="0"/>
        <v>7.4206400000000006E-2</v>
      </c>
      <c r="G30" s="74"/>
      <c r="H30" s="51">
        <f t="shared" si="1"/>
        <v>0.76171067910223256</v>
      </c>
      <c r="I30" s="73"/>
      <c r="J30" s="42"/>
      <c r="K30" s="52"/>
      <c r="L30" s="16">
        <v>26</v>
      </c>
      <c r="M30" s="55">
        <f>I79</f>
        <v>1.0416034740706941</v>
      </c>
      <c r="N30" s="53"/>
    </row>
    <row r="31" spans="1:14" ht="16" customHeight="1" x14ac:dyDescent="0.15">
      <c r="A31" s="11"/>
      <c r="B31" s="80">
        <v>10</v>
      </c>
      <c r="C31" s="49">
        <v>1.0009999999999999</v>
      </c>
      <c r="D31" s="50">
        <v>96.460927388762443</v>
      </c>
      <c r="E31" s="49">
        <v>0.193</v>
      </c>
      <c r="F31" s="51">
        <f t="shared" si="0"/>
        <v>8.1826400000000007E-2</v>
      </c>
      <c r="G31" s="74">
        <f>(F31+F32+F33)/3</f>
        <v>8.1115199999999998E-2</v>
      </c>
      <c r="H31" s="51">
        <f t="shared" si="1"/>
        <v>0.84743799958716237</v>
      </c>
      <c r="I31" s="73">
        <f>(H31+H32+H33)/3</f>
        <v>0.84007243168601564</v>
      </c>
      <c r="J31" s="42"/>
      <c r="K31" s="52"/>
      <c r="L31" s="16">
        <v>27</v>
      </c>
      <c r="M31" s="55">
        <f>I82</f>
        <v>1.0605380092062899</v>
      </c>
      <c r="N31" s="53"/>
    </row>
    <row r="32" spans="1:14" ht="16" customHeight="1" x14ac:dyDescent="0.15">
      <c r="A32" s="11"/>
      <c r="B32" s="76"/>
      <c r="C32" s="49">
        <v>1.0009999999999999</v>
      </c>
      <c r="D32" s="50">
        <v>96.460927388762443</v>
      </c>
      <c r="E32" s="49">
        <v>0.19</v>
      </c>
      <c r="F32" s="51">
        <f t="shared" si="0"/>
        <v>8.0912000000000012E-2</v>
      </c>
      <c r="G32" s="74"/>
      <c r="H32" s="51">
        <f t="shared" si="1"/>
        <v>0.8379679837142594</v>
      </c>
      <c r="I32" s="73"/>
      <c r="J32" s="42"/>
      <c r="K32" s="52"/>
      <c r="L32" s="16">
        <v>28</v>
      </c>
      <c r="M32" s="55">
        <f>I85</f>
        <v>1.0301136369555119</v>
      </c>
      <c r="N32" s="53"/>
    </row>
    <row r="33" spans="1:14" ht="16" customHeight="1" x14ac:dyDescent="0.15">
      <c r="A33" s="11"/>
      <c r="B33" s="76"/>
      <c r="C33" s="49">
        <v>1.0009999999999999</v>
      </c>
      <c r="D33" s="50">
        <v>96.460927388762443</v>
      </c>
      <c r="E33" s="49">
        <v>0.189</v>
      </c>
      <c r="F33" s="51">
        <f t="shared" si="0"/>
        <v>8.0607200000000004E-2</v>
      </c>
      <c r="G33" s="74"/>
      <c r="H33" s="51">
        <f t="shared" si="1"/>
        <v>0.83481131175662504</v>
      </c>
      <c r="I33" s="73"/>
      <c r="J33" s="42"/>
      <c r="K33" s="52"/>
      <c r="L33" s="16">
        <v>29</v>
      </c>
      <c r="M33" s="55">
        <f>I88</f>
        <v>1.2864804300661465</v>
      </c>
      <c r="N33" s="53"/>
    </row>
    <row r="34" spans="1:14" ht="16" customHeight="1" x14ac:dyDescent="0.15">
      <c r="A34" s="11"/>
      <c r="B34" s="80">
        <v>11</v>
      </c>
      <c r="C34" s="49">
        <v>1</v>
      </c>
      <c r="D34" s="50">
        <v>97.287596547024108</v>
      </c>
      <c r="E34" s="49">
        <v>0.21199999999999999</v>
      </c>
      <c r="F34" s="51">
        <f t="shared" si="0"/>
        <v>8.761759999999999E-2</v>
      </c>
      <c r="G34" s="74">
        <f>(F34+F35+F36)/3</f>
        <v>8.9446399999999995E-2</v>
      </c>
      <c r="H34" s="51">
        <f t="shared" si="1"/>
        <v>0.90060401438378512</v>
      </c>
      <c r="I34" s="73">
        <f>(H34+H35+H36)/3</f>
        <v>0.91909155430506351</v>
      </c>
      <c r="J34" s="42"/>
      <c r="K34" s="52"/>
      <c r="L34" s="16">
        <v>30</v>
      </c>
      <c r="M34" s="55">
        <f>I91</f>
        <v>1.1827494461742558</v>
      </c>
      <c r="N34" s="53"/>
    </row>
    <row r="35" spans="1:14" ht="16" customHeight="1" x14ac:dyDescent="0.15">
      <c r="A35" s="11"/>
      <c r="B35" s="76"/>
      <c r="C35" s="49">
        <v>1</v>
      </c>
      <c r="D35" s="50">
        <v>97.287596547024108</v>
      </c>
      <c r="E35" s="49">
        <v>0.22</v>
      </c>
      <c r="F35" s="51">
        <f t="shared" si="0"/>
        <v>9.0055999999999997E-2</v>
      </c>
      <c r="G35" s="74"/>
      <c r="H35" s="51">
        <f t="shared" si="1"/>
        <v>0.92566784663522106</v>
      </c>
      <c r="I35" s="73"/>
      <c r="J35" s="42"/>
      <c r="K35" s="52"/>
      <c r="L35" s="16">
        <v>31</v>
      </c>
      <c r="M35" s="55">
        <f>I94</f>
        <v>1.3198232849203755</v>
      </c>
      <c r="N35" s="53"/>
    </row>
    <row r="36" spans="1:14" ht="16" customHeight="1" x14ac:dyDescent="0.15">
      <c r="A36" s="11"/>
      <c r="B36" s="76"/>
      <c r="C36" s="49">
        <v>1.0009999999999999</v>
      </c>
      <c r="D36" s="50">
        <v>97.287596547024108</v>
      </c>
      <c r="E36" s="49">
        <v>0.222</v>
      </c>
      <c r="F36" s="51">
        <f t="shared" si="0"/>
        <v>9.0665600000000013E-2</v>
      </c>
      <c r="G36" s="74"/>
      <c r="H36" s="51">
        <f t="shared" si="1"/>
        <v>0.93100280189618445</v>
      </c>
      <c r="I36" s="73"/>
      <c r="J36" s="42"/>
      <c r="K36" s="52"/>
      <c r="L36" s="16">
        <v>32</v>
      </c>
      <c r="M36" s="55">
        <f>I97</f>
        <v>1.1666824839796706</v>
      </c>
      <c r="N36" s="53"/>
    </row>
    <row r="37" spans="1:14" ht="16" customHeight="1" x14ac:dyDescent="0.15">
      <c r="A37" s="11"/>
      <c r="B37" s="80">
        <v>12</v>
      </c>
      <c r="C37" s="49">
        <v>1</v>
      </c>
      <c r="D37" s="50">
        <v>96.699438202247194</v>
      </c>
      <c r="E37" s="49">
        <v>0.156</v>
      </c>
      <c r="F37" s="51">
        <f t="shared" si="0"/>
        <v>7.0548799999999995E-2</v>
      </c>
      <c r="G37" s="74">
        <f>(F37+F38+F39)/3</f>
        <v>7.1564799999999998E-2</v>
      </c>
      <c r="H37" s="51">
        <f t="shared" si="1"/>
        <v>0.72956783732752351</v>
      </c>
      <c r="I37" s="73">
        <f>(H37+H38+H39)/3</f>
        <v>0.7400746201888162</v>
      </c>
      <c r="J37" s="42"/>
      <c r="K37" s="52"/>
      <c r="L37" s="16">
        <v>33</v>
      </c>
      <c r="M37" s="55">
        <f>I100</f>
        <v>1.1439318669462224</v>
      </c>
      <c r="N37" s="53"/>
    </row>
    <row r="38" spans="1:14" ht="16" customHeight="1" x14ac:dyDescent="0.15">
      <c r="A38" s="11"/>
      <c r="B38" s="76"/>
      <c r="C38" s="49">
        <v>1</v>
      </c>
      <c r="D38" s="50">
        <v>96.699438202247194</v>
      </c>
      <c r="E38" s="49">
        <v>0.16</v>
      </c>
      <c r="F38" s="51">
        <f t="shared" si="0"/>
        <v>7.1767999999999998E-2</v>
      </c>
      <c r="G38" s="74"/>
      <c r="H38" s="51">
        <f t="shared" si="1"/>
        <v>0.74217597676107472</v>
      </c>
      <c r="I38" s="73"/>
      <c r="J38" s="42"/>
      <c r="K38" s="52"/>
      <c r="L38" s="16">
        <v>34</v>
      </c>
      <c r="M38" s="55">
        <f>I103</f>
        <v>1.2788308035914748</v>
      </c>
      <c r="N38" s="53"/>
    </row>
    <row r="39" spans="1:14" ht="16" customHeight="1" x14ac:dyDescent="0.15">
      <c r="A39" s="11"/>
      <c r="B39" s="76"/>
      <c r="C39" s="49">
        <v>1</v>
      </c>
      <c r="D39" s="50">
        <v>96.699438202247194</v>
      </c>
      <c r="E39" s="49">
        <v>0.16200000000000001</v>
      </c>
      <c r="F39" s="51">
        <f t="shared" si="0"/>
        <v>7.23776E-2</v>
      </c>
      <c r="G39" s="74"/>
      <c r="H39" s="51">
        <f t="shared" si="1"/>
        <v>0.74848004647785038</v>
      </c>
      <c r="I39" s="73"/>
      <c r="J39" s="42"/>
      <c r="K39" s="52"/>
      <c r="L39" s="16">
        <v>35</v>
      </c>
      <c r="M39" s="55">
        <f>I106</f>
        <v>1.4565351541057361</v>
      </c>
      <c r="N39" s="53"/>
    </row>
    <row r="40" spans="1:14" ht="16" customHeight="1" x14ac:dyDescent="0.15">
      <c r="A40" s="11"/>
      <c r="B40" s="80">
        <v>13</v>
      </c>
      <c r="C40" s="49">
        <v>1.0009999999999999</v>
      </c>
      <c r="D40" s="50">
        <v>97.415830663375232</v>
      </c>
      <c r="E40" s="49">
        <v>0.193</v>
      </c>
      <c r="F40" s="51">
        <f t="shared" si="0"/>
        <v>8.1826400000000007E-2</v>
      </c>
      <c r="G40" s="74">
        <f>(F40+F41+F42)/3</f>
        <v>8.2232800000000009E-2</v>
      </c>
      <c r="H40" s="51">
        <f t="shared" si="1"/>
        <v>0.8391311226111462</v>
      </c>
      <c r="I40" s="73">
        <f>(H40+H41+H42)/3</f>
        <v>0.84358263953088264</v>
      </c>
      <c r="J40" s="42"/>
      <c r="K40" s="52"/>
      <c r="L40" s="16">
        <v>36</v>
      </c>
      <c r="M40" s="55">
        <f>I109</f>
        <v>1.1209069803162943</v>
      </c>
      <c r="N40" s="53"/>
    </row>
    <row r="41" spans="1:14" ht="16" customHeight="1" x14ac:dyDescent="0.15">
      <c r="A41" s="11"/>
      <c r="B41" s="76"/>
      <c r="C41" s="49">
        <v>1.0009999999999999</v>
      </c>
      <c r="D41" s="50">
        <v>97.415830663375232</v>
      </c>
      <c r="E41" s="49">
        <v>0.193</v>
      </c>
      <c r="F41" s="51">
        <f t="shared" si="0"/>
        <v>8.1826400000000007E-2</v>
      </c>
      <c r="G41" s="74"/>
      <c r="H41" s="51">
        <f t="shared" si="1"/>
        <v>0.8391311226111462</v>
      </c>
      <c r="I41" s="73"/>
      <c r="J41" s="42"/>
      <c r="K41" s="52"/>
      <c r="L41" s="16">
        <v>37</v>
      </c>
      <c r="M41" s="55">
        <f>I112</f>
        <v>1.176272233584442</v>
      </c>
      <c r="N41" s="53"/>
    </row>
    <row r="42" spans="1:14" ht="16" customHeight="1" x14ac:dyDescent="0.15">
      <c r="A42" s="11"/>
      <c r="B42" s="76"/>
      <c r="C42" s="49">
        <v>1</v>
      </c>
      <c r="D42" s="50">
        <v>97.415830663375232</v>
      </c>
      <c r="E42" s="49">
        <v>0.19700000000000001</v>
      </c>
      <c r="F42" s="51">
        <f t="shared" si="0"/>
        <v>8.3045599999999997E-2</v>
      </c>
      <c r="G42" s="74"/>
      <c r="H42" s="51">
        <f t="shared" si="1"/>
        <v>0.85248567337035586</v>
      </c>
      <c r="I42" s="73"/>
      <c r="J42" s="42"/>
      <c r="K42" s="52"/>
      <c r="L42" s="16">
        <v>38</v>
      </c>
      <c r="M42" s="55">
        <f>I115</f>
        <v>0.85031666122706595</v>
      </c>
      <c r="N42" s="53"/>
    </row>
    <row r="43" spans="1:14" ht="16" customHeight="1" x14ac:dyDescent="0.15">
      <c r="A43" s="11"/>
      <c r="B43" s="80">
        <v>14</v>
      </c>
      <c r="C43" s="49">
        <v>1.002</v>
      </c>
      <c r="D43" s="50">
        <v>97.260273972602647</v>
      </c>
      <c r="E43" s="49">
        <v>0.22500000000000001</v>
      </c>
      <c r="F43" s="51">
        <f t="shared" si="0"/>
        <v>9.1579999999999995E-2</v>
      </c>
      <c r="G43" s="74">
        <f>(F43+F44+F45)/3</f>
        <v>9.198640000000001E-2</v>
      </c>
      <c r="H43" s="51">
        <f t="shared" si="1"/>
        <v>0.93971774760338556</v>
      </c>
      <c r="I43" s="73">
        <f>(H43+H44+H45)/3</f>
        <v>0.94483458772176354</v>
      </c>
      <c r="J43" s="42"/>
      <c r="K43" s="52"/>
      <c r="L43" s="16">
        <v>39</v>
      </c>
      <c r="M43" s="55">
        <f>I118</f>
        <v>0.95713923469361095</v>
      </c>
      <c r="N43" s="53"/>
    </row>
    <row r="44" spans="1:14" ht="16" customHeight="1" x14ac:dyDescent="0.15">
      <c r="A44" s="11"/>
      <c r="B44" s="76"/>
      <c r="C44" s="49">
        <v>1.0009999999999999</v>
      </c>
      <c r="D44" s="50">
        <v>97.260273972602647</v>
      </c>
      <c r="E44" s="49">
        <v>0.22600000000000001</v>
      </c>
      <c r="F44" s="51">
        <f t="shared" si="0"/>
        <v>9.1884800000000016E-2</v>
      </c>
      <c r="G44" s="74"/>
      <c r="H44" s="51">
        <f t="shared" si="1"/>
        <v>0.94378725499852378</v>
      </c>
      <c r="I44" s="73"/>
      <c r="J44" s="42"/>
      <c r="K44" s="52"/>
      <c r="L44" s="16">
        <v>40</v>
      </c>
      <c r="M44" s="55">
        <f>I121</f>
        <v>0.92977956357078551</v>
      </c>
      <c r="N44" s="53"/>
    </row>
    <row r="45" spans="1:14" ht="16" customHeight="1" x14ac:dyDescent="0.15">
      <c r="A45" s="11"/>
      <c r="B45" s="76"/>
      <c r="C45" s="49">
        <v>1</v>
      </c>
      <c r="D45" s="50">
        <v>97.260273972602604</v>
      </c>
      <c r="E45" s="49">
        <v>0.22800000000000001</v>
      </c>
      <c r="F45" s="51">
        <f t="shared" si="0"/>
        <v>9.2494400000000004E-2</v>
      </c>
      <c r="G45" s="74"/>
      <c r="H45" s="51">
        <f t="shared" si="1"/>
        <v>0.95099876056338151</v>
      </c>
      <c r="I45" s="73"/>
      <c r="J45" s="42"/>
      <c r="K45" s="52"/>
      <c r="L45" s="16">
        <v>41</v>
      </c>
      <c r="M45" s="55">
        <f>I124</f>
        <v>1.0970468056848819</v>
      </c>
      <c r="N45" s="53"/>
    </row>
    <row r="46" spans="1:14" ht="16" customHeight="1" x14ac:dyDescent="0.15">
      <c r="A46" s="11"/>
      <c r="B46" s="80">
        <v>15</v>
      </c>
      <c r="C46" s="49"/>
      <c r="D46" s="50"/>
      <c r="E46" s="49"/>
      <c r="F46" s="51"/>
      <c r="G46" s="74"/>
      <c r="H46" s="51"/>
      <c r="I46" s="73"/>
      <c r="J46" s="42"/>
      <c r="K46" s="52"/>
      <c r="L46" s="16">
        <v>42</v>
      </c>
      <c r="M46" s="55">
        <f>I127</f>
        <v>1.0433780362764198</v>
      </c>
      <c r="N46" s="53"/>
    </row>
    <row r="47" spans="1:14" ht="16" customHeight="1" x14ac:dyDescent="0.15">
      <c r="A47" s="11"/>
      <c r="B47" s="76"/>
      <c r="C47" s="49"/>
      <c r="D47" s="50"/>
      <c r="E47" s="49"/>
      <c r="F47" s="51"/>
      <c r="G47" s="74"/>
      <c r="H47" s="51"/>
      <c r="I47" s="73"/>
      <c r="J47" s="42"/>
      <c r="K47" s="52"/>
      <c r="L47" s="16">
        <v>43</v>
      </c>
      <c r="M47" s="55">
        <f>I130</f>
        <v>0.82291286448184298</v>
      </c>
      <c r="N47" s="53"/>
    </row>
    <row r="48" spans="1:14" ht="16" customHeight="1" x14ac:dyDescent="0.15">
      <c r="A48" s="11"/>
      <c r="B48" s="76"/>
      <c r="C48" s="49"/>
      <c r="D48" s="50"/>
      <c r="E48" s="49"/>
      <c r="F48" s="51"/>
      <c r="G48" s="74"/>
      <c r="H48" s="51"/>
      <c r="I48" s="73"/>
      <c r="J48" s="42"/>
      <c r="K48" s="52"/>
      <c r="L48" s="16">
        <v>44</v>
      </c>
      <c r="M48" s="55">
        <f>I133</f>
        <v>0.85634065329262532</v>
      </c>
      <c r="N48" s="53"/>
    </row>
    <row r="49" spans="1:14" ht="16" customHeight="1" x14ac:dyDescent="0.15">
      <c r="A49" s="11"/>
      <c r="B49" s="80">
        <v>16</v>
      </c>
      <c r="C49" s="49">
        <v>1.0009999999999999</v>
      </c>
      <c r="D49" s="50">
        <v>96.748081602096136</v>
      </c>
      <c r="E49" s="49">
        <v>0.17799999999999999</v>
      </c>
      <c r="F49" s="51">
        <f t="shared" ref="F49:F112" si="2">0.3048*E49+0.023</f>
        <v>7.7254400000000001E-2</v>
      </c>
      <c r="G49" s="74">
        <f>(F49+F50+F51)/3</f>
        <v>7.7965599999999996E-2</v>
      </c>
      <c r="H49" s="51">
        <f t="shared" ref="H49:H112" si="3">(F49*100/1000)/(C49*D49/100)*100</f>
        <v>0.79771321042453291</v>
      </c>
      <c r="I49" s="73">
        <f>(H49+H50+H51)/3</f>
        <v>0.80505691687043013</v>
      </c>
      <c r="J49" s="42"/>
      <c r="K49" s="52"/>
      <c r="L49" s="16">
        <v>45</v>
      </c>
      <c r="M49" s="55">
        <f>I136</f>
        <v>0.8941141915095242</v>
      </c>
      <c r="N49" s="53"/>
    </row>
    <row r="50" spans="1:14" ht="16" customHeight="1" x14ac:dyDescent="0.15">
      <c r="A50" s="11"/>
      <c r="B50" s="76"/>
      <c r="C50" s="49">
        <v>1.0009999999999999</v>
      </c>
      <c r="D50" s="50">
        <v>96.748081602096136</v>
      </c>
      <c r="E50" s="49">
        <v>0.17899999999999999</v>
      </c>
      <c r="F50" s="51">
        <f t="shared" si="2"/>
        <v>7.7559199999999995E-2</v>
      </c>
      <c r="G50" s="74"/>
      <c r="H50" s="51">
        <f t="shared" si="3"/>
        <v>0.8008605131870602</v>
      </c>
      <c r="I50" s="73"/>
      <c r="J50" s="42"/>
      <c r="K50" s="52"/>
      <c r="L50" s="16">
        <v>46</v>
      </c>
      <c r="M50" s="55">
        <f>I139</f>
        <v>0.99486315789473556</v>
      </c>
      <c r="N50" s="53"/>
    </row>
    <row r="51" spans="1:14" ht="16" customHeight="1" x14ac:dyDescent="0.15">
      <c r="A51" s="11"/>
      <c r="B51" s="76"/>
      <c r="C51" s="49">
        <v>1.0009999999999999</v>
      </c>
      <c r="D51" s="50">
        <v>96.748081602096093</v>
      </c>
      <c r="E51" s="49">
        <v>0.184</v>
      </c>
      <c r="F51" s="51">
        <f t="shared" si="2"/>
        <v>7.9083199999999992E-2</v>
      </c>
      <c r="G51" s="74"/>
      <c r="H51" s="51">
        <f t="shared" si="3"/>
        <v>0.81659702699969738</v>
      </c>
      <c r="I51" s="73"/>
      <c r="J51" s="42"/>
      <c r="K51" s="52"/>
      <c r="L51" s="16">
        <v>47</v>
      </c>
      <c r="M51" s="55">
        <f>I142</f>
        <v>0.80107504451107214</v>
      </c>
      <c r="N51" s="53"/>
    </row>
    <row r="52" spans="1:14" ht="16" customHeight="1" x14ac:dyDescent="0.15">
      <c r="A52" s="11"/>
      <c r="B52" s="80">
        <v>17</v>
      </c>
      <c r="C52" s="49">
        <v>1</v>
      </c>
      <c r="D52" s="50">
        <v>97.83883000769751</v>
      </c>
      <c r="E52" s="49">
        <v>0.251</v>
      </c>
      <c r="F52" s="51">
        <f t="shared" si="2"/>
        <v>9.9504800000000004E-2</v>
      </c>
      <c r="G52" s="74">
        <f>(F52+F53+F54)/3</f>
        <v>9.716799999999999E-2</v>
      </c>
      <c r="H52" s="51">
        <f t="shared" si="3"/>
        <v>1.0170276974098262</v>
      </c>
      <c r="I52" s="73">
        <f>(H52+H53+H54)/3</f>
        <v>0.99314351972887727</v>
      </c>
      <c r="J52" s="42"/>
      <c r="K52" s="52"/>
      <c r="L52" s="16">
        <v>48</v>
      </c>
      <c r="M52" s="55">
        <f>I145</f>
        <v>0.84533681833958829</v>
      </c>
      <c r="N52" s="53"/>
    </row>
    <row r="53" spans="1:14" ht="16" customHeight="1" x14ac:dyDescent="0.15">
      <c r="A53" s="11"/>
      <c r="B53" s="76"/>
      <c r="C53" s="49">
        <v>1</v>
      </c>
      <c r="D53" s="50">
        <v>97.83883000769751</v>
      </c>
      <c r="E53" s="49">
        <v>0.24399999999999999</v>
      </c>
      <c r="F53" s="51">
        <f t="shared" si="2"/>
        <v>9.7371199999999991E-2</v>
      </c>
      <c r="G53" s="74"/>
      <c r="H53" s="51">
        <f t="shared" si="3"/>
        <v>0.99522040474461171</v>
      </c>
      <c r="I53" s="73"/>
      <c r="J53" s="42"/>
      <c r="K53" s="52"/>
      <c r="L53" s="16">
        <v>49</v>
      </c>
      <c r="M53" s="55">
        <f>I148</f>
        <v>0.68074390375247795</v>
      </c>
      <c r="N53" s="53"/>
    </row>
    <row r="54" spans="1:14" ht="16" customHeight="1" x14ac:dyDescent="0.15">
      <c r="A54" s="11"/>
      <c r="B54" s="76"/>
      <c r="C54" s="49">
        <v>1</v>
      </c>
      <c r="D54" s="50">
        <v>97.83883000769751</v>
      </c>
      <c r="E54" s="49">
        <v>0.23499999999999999</v>
      </c>
      <c r="F54" s="51">
        <f t="shared" si="2"/>
        <v>9.462799999999999E-2</v>
      </c>
      <c r="G54" s="74"/>
      <c r="H54" s="51">
        <f t="shared" si="3"/>
        <v>0.96718245703219385</v>
      </c>
      <c r="I54" s="73"/>
      <c r="J54" s="42"/>
      <c r="K54" s="52"/>
      <c r="L54" s="16">
        <v>50</v>
      </c>
      <c r="M54" s="55">
        <f>I151</f>
        <v>0.7590842179245284</v>
      </c>
      <c r="N54" s="53"/>
    </row>
    <row r="55" spans="1:14" ht="16" customHeight="1" x14ac:dyDescent="0.15">
      <c r="A55" s="11"/>
      <c r="B55" s="80">
        <v>18</v>
      </c>
      <c r="C55" s="49">
        <v>1.0009999999999999</v>
      </c>
      <c r="D55" s="50">
        <v>97.79274886978115</v>
      </c>
      <c r="E55" s="49">
        <v>0.16300000000000001</v>
      </c>
      <c r="F55" s="51">
        <f t="shared" si="2"/>
        <v>7.2682400000000008E-2</v>
      </c>
      <c r="G55" s="74">
        <f>(F55+F56+F57)/3</f>
        <v>7.23776E-2</v>
      </c>
      <c r="H55" s="51">
        <f t="shared" si="3"/>
        <v>0.74248644249151796</v>
      </c>
      <c r="I55" s="73">
        <f>(H55+H56+H57)/3</f>
        <v>0.73961818036230076</v>
      </c>
      <c r="J55" s="42"/>
      <c r="K55" s="52"/>
      <c r="L55" s="16">
        <v>51</v>
      </c>
      <c r="M55" s="55">
        <f>I154</f>
        <v>0.91055489997313466</v>
      </c>
      <c r="N55" s="53"/>
    </row>
    <row r="56" spans="1:14" ht="16" customHeight="1" x14ac:dyDescent="0.15">
      <c r="A56" s="11"/>
      <c r="B56" s="76"/>
      <c r="C56" s="49">
        <v>1.0009999999999999</v>
      </c>
      <c r="D56" s="50">
        <v>97.79274886978115</v>
      </c>
      <c r="E56" s="49">
        <v>0.16200000000000001</v>
      </c>
      <c r="F56" s="51">
        <f t="shared" si="2"/>
        <v>7.23776E-2</v>
      </c>
      <c r="G56" s="74"/>
      <c r="H56" s="51">
        <f t="shared" si="3"/>
        <v>0.73937276066935165</v>
      </c>
      <c r="I56" s="73"/>
      <c r="J56" s="42"/>
      <c r="K56" s="52"/>
      <c r="L56" s="16">
        <v>52</v>
      </c>
      <c r="M56" s="55">
        <f>I157</f>
        <v>0.89424801906274765</v>
      </c>
      <c r="N56" s="53"/>
    </row>
    <row r="57" spans="1:14" ht="16" customHeight="1" x14ac:dyDescent="0.15">
      <c r="A57" s="11"/>
      <c r="B57" s="76"/>
      <c r="C57" s="49">
        <v>1</v>
      </c>
      <c r="D57" s="50">
        <v>97.79274886978115</v>
      </c>
      <c r="E57" s="49">
        <v>0.161</v>
      </c>
      <c r="F57" s="51">
        <f t="shared" si="2"/>
        <v>7.2072800000000006E-2</v>
      </c>
      <c r="G57" s="74"/>
      <c r="H57" s="51">
        <f t="shared" si="3"/>
        <v>0.73699533792603267</v>
      </c>
      <c r="I57" s="73"/>
      <c r="J57" s="42"/>
      <c r="K57" s="52"/>
      <c r="L57" s="16">
        <v>53</v>
      </c>
      <c r="M57" s="55">
        <f>I160</f>
        <v>0.98419057840000768</v>
      </c>
      <c r="N57" s="53"/>
    </row>
    <row r="58" spans="1:14" ht="16" customHeight="1" x14ac:dyDescent="0.15">
      <c r="A58" s="11"/>
      <c r="B58" s="80">
        <v>19</v>
      </c>
      <c r="C58" s="49">
        <v>1.002</v>
      </c>
      <c r="D58" s="50">
        <v>98.081377782253995</v>
      </c>
      <c r="E58" s="49">
        <v>0.23300000000000001</v>
      </c>
      <c r="F58" s="51">
        <f t="shared" si="2"/>
        <v>9.4018400000000002E-2</v>
      </c>
      <c r="G58" s="74">
        <f>(F58+F59)/2</f>
        <v>9.3713600000000008E-2</v>
      </c>
      <c r="H58" s="51">
        <f t="shared" si="3"/>
        <v>0.95666211715809535</v>
      </c>
      <c r="I58" s="73">
        <f>(H58+H59)/2</f>
        <v>0.95403545132651724</v>
      </c>
      <c r="J58" s="42"/>
      <c r="K58" s="52"/>
      <c r="L58" s="16">
        <v>54</v>
      </c>
      <c r="M58" s="55">
        <f>I163</f>
        <v>1.0179278195727324</v>
      </c>
      <c r="N58" s="53"/>
    </row>
    <row r="59" spans="1:14" ht="16" customHeight="1" x14ac:dyDescent="0.15">
      <c r="A59" s="11"/>
      <c r="B59" s="76"/>
      <c r="C59" s="49">
        <v>1.0009999999999999</v>
      </c>
      <c r="D59" s="50">
        <v>98.081377782253995</v>
      </c>
      <c r="E59" s="49">
        <v>0.23100000000000001</v>
      </c>
      <c r="F59" s="51">
        <f t="shared" si="2"/>
        <v>9.3408800000000014E-2</v>
      </c>
      <c r="G59" s="74"/>
      <c r="H59" s="51">
        <f t="shared" si="3"/>
        <v>0.95140878549493901</v>
      </c>
      <c r="I59" s="73"/>
      <c r="J59" s="42"/>
      <c r="K59" s="52"/>
      <c r="L59" s="16">
        <v>55</v>
      </c>
      <c r="M59" s="55">
        <f>I166</f>
        <v>1.004827418784062</v>
      </c>
      <c r="N59" s="53"/>
    </row>
    <row r="60" spans="1:14" ht="16" customHeight="1" x14ac:dyDescent="0.15">
      <c r="A60" s="11"/>
      <c r="B60" s="76"/>
      <c r="C60" s="49">
        <v>1</v>
      </c>
      <c r="D60" s="50">
        <v>98.081377782253995</v>
      </c>
      <c r="E60" s="49">
        <v>0.18</v>
      </c>
      <c r="F60" s="51">
        <f t="shared" si="2"/>
        <v>7.7864000000000003E-2</v>
      </c>
      <c r="G60" s="74"/>
      <c r="H60" s="51">
        <f t="shared" si="3"/>
        <v>0.79387139292498854</v>
      </c>
      <c r="I60" s="73"/>
      <c r="J60" s="42"/>
      <c r="K60" s="52"/>
      <c r="L60" s="16">
        <v>56</v>
      </c>
      <c r="M60" s="55">
        <f>I169</f>
        <v>1.278454920359384</v>
      </c>
      <c r="N60" s="53"/>
    </row>
    <row r="61" spans="1:14" ht="16" customHeight="1" x14ac:dyDescent="0.15">
      <c r="A61" s="11"/>
      <c r="B61" s="80">
        <v>20</v>
      </c>
      <c r="C61" s="49">
        <v>1</v>
      </c>
      <c r="D61" s="50">
        <v>96.611286919831386</v>
      </c>
      <c r="E61" s="49">
        <v>0.25</v>
      </c>
      <c r="F61" s="51">
        <f t="shared" si="2"/>
        <v>9.920000000000001E-2</v>
      </c>
      <c r="G61" s="74">
        <f>(F61+F62)/2</f>
        <v>9.8438000000000012E-2</v>
      </c>
      <c r="H61" s="51">
        <f t="shared" si="3"/>
        <v>1.026795141258358</v>
      </c>
      <c r="I61" s="73">
        <f>(H61+H62)/2</f>
        <v>1.0184028587762708</v>
      </c>
      <c r="J61" s="42"/>
      <c r="K61" s="52"/>
      <c r="L61" s="16">
        <v>57</v>
      </c>
      <c r="M61" s="55">
        <f>I172</f>
        <v>1.1353010466575706</v>
      </c>
      <c r="N61" s="53"/>
    </row>
    <row r="62" spans="1:14" ht="16" customHeight="1" x14ac:dyDescent="0.15">
      <c r="A62" s="11"/>
      <c r="B62" s="76"/>
      <c r="C62" s="49">
        <v>1.0009999999999999</v>
      </c>
      <c r="D62" s="50">
        <v>96.611286919831386</v>
      </c>
      <c r="E62" s="49">
        <v>0.245</v>
      </c>
      <c r="F62" s="51">
        <f t="shared" si="2"/>
        <v>9.7676000000000013E-2</v>
      </c>
      <c r="G62" s="74"/>
      <c r="H62" s="51">
        <f t="shared" si="3"/>
        <v>1.0100105762941836</v>
      </c>
      <c r="I62" s="73"/>
      <c r="J62" s="42"/>
      <c r="K62" s="52"/>
      <c r="L62" s="16">
        <v>58</v>
      </c>
      <c r="M62" s="55">
        <f>I175</f>
        <v>1.046825065025011</v>
      </c>
      <c r="N62" s="53"/>
    </row>
    <row r="63" spans="1:14" ht="16" customHeight="1" x14ac:dyDescent="0.15">
      <c r="A63" s="11"/>
      <c r="B63" s="76"/>
      <c r="C63" s="49">
        <v>1</v>
      </c>
      <c r="D63" s="50">
        <v>96.611286919831386</v>
      </c>
      <c r="E63" s="49">
        <v>0.214</v>
      </c>
      <c r="F63" s="51">
        <f t="shared" si="2"/>
        <v>8.8227200000000006E-2</v>
      </c>
      <c r="G63" s="74"/>
      <c r="H63" s="51">
        <f t="shared" si="3"/>
        <v>0.91321834966561888</v>
      </c>
      <c r="I63" s="73"/>
      <c r="J63" s="42"/>
      <c r="K63" s="52"/>
      <c r="L63" s="16">
        <v>59</v>
      </c>
      <c r="M63" s="55">
        <f>I178</f>
        <v>1.0300727938219254</v>
      </c>
      <c r="N63" s="53"/>
    </row>
    <row r="64" spans="1:14" ht="16" customHeight="1" x14ac:dyDescent="0.15">
      <c r="A64" s="11"/>
      <c r="B64" s="80">
        <v>21</v>
      </c>
      <c r="C64" s="49">
        <v>1</v>
      </c>
      <c r="D64" s="50">
        <v>96.145803899406559</v>
      </c>
      <c r="E64" s="49">
        <v>0.27200000000000002</v>
      </c>
      <c r="F64" s="51">
        <f t="shared" si="2"/>
        <v>0.10590560000000002</v>
      </c>
      <c r="G64" s="74">
        <f>(F64+F65+F66)/3</f>
        <v>0.10560080000000001</v>
      </c>
      <c r="H64" s="51">
        <f t="shared" si="3"/>
        <v>1.1015103697172759</v>
      </c>
      <c r="I64" s="73">
        <f>(H64+H65+H66)/3</f>
        <v>1.097981826626518</v>
      </c>
      <c r="J64" s="42"/>
      <c r="K64" s="52"/>
      <c r="L64" s="16">
        <v>60</v>
      </c>
      <c r="M64" s="55">
        <f>I181</f>
        <v>1.01367028566163</v>
      </c>
      <c r="N64" s="53"/>
    </row>
    <row r="65" spans="1:14" ht="16" customHeight="1" x14ac:dyDescent="0.15">
      <c r="A65" s="11"/>
      <c r="B65" s="76"/>
      <c r="C65" s="49">
        <v>1.0009999999999999</v>
      </c>
      <c r="D65" s="50">
        <v>96.145803899406559</v>
      </c>
      <c r="E65" s="49">
        <v>0.26400000000000001</v>
      </c>
      <c r="F65" s="51">
        <f t="shared" si="2"/>
        <v>0.10346720000000001</v>
      </c>
      <c r="G65" s="74"/>
      <c r="H65" s="51">
        <f t="shared" si="3"/>
        <v>1.0750738146823502</v>
      </c>
      <c r="I65" s="73"/>
      <c r="J65" s="42"/>
      <c r="K65" s="52"/>
      <c r="L65" s="16">
        <v>61</v>
      </c>
      <c r="M65" s="55">
        <f>I184</f>
        <v>0.97637393378901016</v>
      </c>
      <c r="N65" s="53"/>
    </row>
    <row r="66" spans="1:14" ht="16" customHeight="1" x14ac:dyDescent="0.15">
      <c r="A66" s="11"/>
      <c r="B66" s="76"/>
      <c r="C66" s="49">
        <v>1</v>
      </c>
      <c r="D66" s="50">
        <v>96.145803899406559</v>
      </c>
      <c r="E66" s="49">
        <v>0.27700000000000002</v>
      </c>
      <c r="F66" s="51">
        <f t="shared" si="2"/>
        <v>0.10742960000000001</v>
      </c>
      <c r="G66" s="74"/>
      <c r="H66" s="51">
        <f t="shared" si="3"/>
        <v>1.1173612954799279</v>
      </c>
      <c r="I66" s="73"/>
      <c r="J66" s="42"/>
      <c r="K66" s="52"/>
      <c r="L66" s="16">
        <v>62</v>
      </c>
      <c r="M66" s="55">
        <f>I187</f>
        <v>0.86785660651317231</v>
      </c>
      <c r="N66" s="53"/>
    </row>
    <row r="67" spans="1:14" ht="16" customHeight="1" x14ac:dyDescent="0.15">
      <c r="A67" s="11"/>
      <c r="B67" s="80">
        <v>22</v>
      </c>
      <c r="C67" s="49">
        <v>1</v>
      </c>
      <c r="D67" s="50">
        <v>96.748968989341734</v>
      </c>
      <c r="E67" s="49">
        <v>0.23100000000000001</v>
      </c>
      <c r="F67" s="51">
        <f t="shared" si="2"/>
        <v>9.3408800000000014E-2</v>
      </c>
      <c r="G67" s="74">
        <f>(F67+F68+F69)/3</f>
        <v>9.2697600000000005E-2</v>
      </c>
      <c r="H67" s="51">
        <f t="shared" si="3"/>
        <v>0.96547592161204654</v>
      </c>
      <c r="I67" s="73">
        <f>(H67+H68+H69)/3</f>
        <v>0.95812493888396855</v>
      </c>
      <c r="J67" s="42"/>
      <c r="K67" s="52"/>
      <c r="L67" s="16">
        <v>63</v>
      </c>
      <c r="M67" s="55">
        <f>I190</f>
        <v>0.93940328170648701</v>
      </c>
      <c r="N67" s="53"/>
    </row>
    <row r="68" spans="1:14" ht="16" customHeight="1" x14ac:dyDescent="0.15">
      <c r="A68" s="11"/>
      <c r="B68" s="76"/>
      <c r="C68" s="49">
        <v>1</v>
      </c>
      <c r="D68" s="50">
        <v>96.748968989341734</v>
      </c>
      <c r="E68" s="49">
        <v>0.22900000000000001</v>
      </c>
      <c r="F68" s="51">
        <f t="shared" si="2"/>
        <v>9.2799199999999998E-2</v>
      </c>
      <c r="G68" s="74"/>
      <c r="H68" s="51">
        <f t="shared" si="3"/>
        <v>0.95917507927369383</v>
      </c>
      <c r="I68" s="73"/>
      <c r="J68" s="42"/>
      <c r="K68" s="52"/>
      <c r="L68" s="16">
        <v>64</v>
      </c>
      <c r="M68" s="55">
        <f>I193</f>
        <v>1.0638997537796975</v>
      </c>
      <c r="N68" s="53"/>
    </row>
    <row r="69" spans="1:14" ht="16" customHeight="1" x14ac:dyDescent="0.15">
      <c r="A69" s="11"/>
      <c r="B69" s="76"/>
      <c r="C69" s="49">
        <v>1</v>
      </c>
      <c r="D69" s="50">
        <v>96.748968989341734</v>
      </c>
      <c r="E69" s="49">
        <v>0.22600000000000001</v>
      </c>
      <c r="F69" s="51">
        <f t="shared" si="2"/>
        <v>9.1884800000000016E-2</v>
      </c>
      <c r="G69" s="74"/>
      <c r="H69" s="51">
        <f t="shared" si="3"/>
        <v>0.94972381576616527</v>
      </c>
      <c r="I69" s="73"/>
      <c r="J69" s="42"/>
      <c r="K69" s="52"/>
      <c r="L69" s="16">
        <v>65</v>
      </c>
      <c r="M69" s="55">
        <f>I196</f>
        <v>1.0959929577464795</v>
      </c>
      <c r="N69" s="53"/>
    </row>
    <row r="70" spans="1:14" ht="16" customHeight="1" x14ac:dyDescent="0.15">
      <c r="A70" s="11"/>
      <c r="B70" s="80">
        <v>23</v>
      </c>
      <c r="C70" s="49">
        <v>1.002</v>
      </c>
      <c r="D70" s="50">
        <v>96.920027445299993</v>
      </c>
      <c r="E70" s="49">
        <v>0.251</v>
      </c>
      <c r="F70" s="51">
        <f t="shared" si="2"/>
        <v>9.9504800000000004E-2</v>
      </c>
      <c r="G70" s="74">
        <f>(F70+F71+F72)/3</f>
        <v>0.1066168</v>
      </c>
      <c r="H70" s="51">
        <f t="shared" si="3"/>
        <v>1.0246198875748072</v>
      </c>
      <c r="I70" s="73">
        <f>(H70+H71+H72)/3</f>
        <v>1.0986090648481872</v>
      </c>
      <c r="J70" s="42"/>
      <c r="K70" s="52"/>
      <c r="L70" s="16">
        <v>66</v>
      </c>
      <c r="M70" s="55">
        <f>I199</f>
        <v>0.93796712941290628</v>
      </c>
      <c r="N70" s="53"/>
    </row>
    <row r="71" spans="1:14" ht="16" customHeight="1" x14ac:dyDescent="0.15">
      <c r="A71" s="11"/>
      <c r="B71" s="76"/>
      <c r="C71" s="49">
        <v>1.0009999999999999</v>
      </c>
      <c r="D71" s="50">
        <v>96.920027445299993</v>
      </c>
      <c r="E71" s="49">
        <v>0.27900000000000003</v>
      </c>
      <c r="F71" s="51">
        <f t="shared" si="2"/>
        <v>0.1080392</v>
      </c>
      <c r="G71" s="74"/>
      <c r="H71" s="51">
        <f t="shared" si="3"/>
        <v>1.1136116195611201</v>
      </c>
      <c r="I71" s="73"/>
      <c r="J71" s="42"/>
      <c r="K71" s="52"/>
      <c r="L71" s="16">
        <v>67</v>
      </c>
      <c r="M71" s="55">
        <f>I202</f>
        <v>0.88190332132912197</v>
      </c>
      <c r="N71" s="53"/>
    </row>
    <row r="72" spans="1:14" ht="16" customHeight="1" x14ac:dyDescent="0.15">
      <c r="A72" s="11"/>
      <c r="B72" s="76"/>
      <c r="C72" s="49">
        <v>1.0009999999999999</v>
      </c>
      <c r="D72" s="50">
        <v>96.920027445299993</v>
      </c>
      <c r="E72" s="49">
        <v>0.29299999999999998</v>
      </c>
      <c r="F72" s="51">
        <f t="shared" si="2"/>
        <v>0.1123064</v>
      </c>
      <c r="G72" s="74"/>
      <c r="H72" s="51">
        <f t="shared" si="3"/>
        <v>1.1575956874086348</v>
      </c>
      <c r="I72" s="73"/>
      <c r="J72" s="42"/>
      <c r="K72" s="52"/>
      <c r="L72" s="16">
        <v>68</v>
      </c>
      <c r="M72" s="55">
        <f>I205</f>
        <v>0.89349433328841676</v>
      </c>
      <c r="N72" s="53"/>
    </row>
    <row r="73" spans="1:14" ht="16" customHeight="1" x14ac:dyDescent="0.15">
      <c r="A73" s="11"/>
      <c r="B73" s="80">
        <v>24</v>
      </c>
      <c r="C73" s="49">
        <v>1.002</v>
      </c>
      <c r="D73" s="50">
        <v>96.931874415791526</v>
      </c>
      <c r="E73" s="49">
        <v>0.246</v>
      </c>
      <c r="F73" s="51">
        <f t="shared" si="2"/>
        <v>9.7980800000000007E-2</v>
      </c>
      <c r="G73" s="74">
        <f>(F73+F74+F75)/3</f>
        <v>9.7777600000000006E-2</v>
      </c>
      <c r="H73" s="51">
        <f t="shared" si="3"/>
        <v>1.0088036585516356</v>
      </c>
      <c r="I73" s="73">
        <f>(H73+H74+H75)/3</f>
        <v>1.0080524124379673</v>
      </c>
      <c r="J73" s="42"/>
      <c r="K73" s="52"/>
      <c r="L73" s="16">
        <v>69</v>
      </c>
      <c r="M73" s="55">
        <f>I208</f>
        <v>1.0163802985074624</v>
      </c>
      <c r="N73" s="53"/>
    </row>
    <row r="74" spans="1:14" ht="16" customHeight="1" x14ac:dyDescent="0.15">
      <c r="A74" s="11"/>
      <c r="B74" s="76"/>
      <c r="C74" s="49">
        <v>1</v>
      </c>
      <c r="D74" s="50">
        <v>96.931874415791526</v>
      </c>
      <c r="E74" s="49">
        <v>0.246</v>
      </c>
      <c r="F74" s="51">
        <f t="shared" si="2"/>
        <v>9.7980800000000007E-2</v>
      </c>
      <c r="G74" s="74"/>
      <c r="H74" s="51">
        <f t="shared" si="3"/>
        <v>1.0108212658687388</v>
      </c>
      <c r="I74" s="73"/>
      <c r="J74" s="42"/>
      <c r="K74" s="52"/>
      <c r="L74" s="16">
        <v>70</v>
      </c>
      <c r="M74" s="55">
        <f>I211</f>
        <v>0.82510770157275737</v>
      </c>
      <c r="N74" s="53"/>
    </row>
    <row r="75" spans="1:14" ht="16" customHeight="1" x14ac:dyDescent="0.15">
      <c r="A75" s="11"/>
      <c r="B75" s="76"/>
      <c r="C75" s="49">
        <v>1</v>
      </c>
      <c r="D75" s="50">
        <v>96.931874415791526</v>
      </c>
      <c r="E75" s="49">
        <v>0.24399999999999999</v>
      </c>
      <c r="F75" s="51">
        <f t="shared" si="2"/>
        <v>9.7371199999999991E-2</v>
      </c>
      <c r="G75" s="74"/>
      <c r="H75" s="51">
        <f t="shared" si="3"/>
        <v>1.0045323128935273</v>
      </c>
      <c r="I75" s="73"/>
      <c r="J75" s="42"/>
      <c r="K75" s="52"/>
      <c r="L75" s="16">
        <v>71</v>
      </c>
      <c r="M75" s="55">
        <f>I214</f>
        <v>0.76708058478715957</v>
      </c>
      <c r="N75" s="53"/>
    </row>
    <row r="76" spans="1:14" ht="16" customHeight="1" x14ac:dyDescent="0.15">
      <c r="A76" s="11"/>
      <c r="B76" s="80">
        <v>25</v>
      </c>
      <c r="C76" s="49">
        <v>1</v>
      </c>
      <c r="D76" s="50">
        <v>97.687357554632015</v>
      </c>
      <c r="E76" s="49">
        <v>0.26700000000000002</v>
      </c>
      <c r="F76" s="51">
        <f t="shared" si="2"/>
        <v>0.10438160000000002</v>
      </c>
      <c r="G76" s="74">
        <f>(F76+F77+F78)/3</f>
        <v>0.10326400000000002</v>
      </c>
      <c r="H76" s="51">
        <f t="shared" si="3"/>
        <v>1.0685272138886981</v>
      </c>
      <c r="I76" s="73">
        <f>(H76+H77+H78)/3</f>
        <v>1.0567380873642698</v>
      </c>
      <c r="J76" s="42"/>
      <c r="K76" s="52"/>
      <c r="L76" s="16">
        <v>72</v>
      </c>
      <c r="M76" s="55">
        <f>I217</f>
        <v>0.97902613908580882</v>
      </c>
      <c r="N76" s="53"/>
    </row>
    <row r="77" spans="1:14" ht="16" customHeight="1" x14ac:dyDescent="0.15">
      <c r="A77" s="11"/>
      <c r="B77" s="76"/>
      <c r="C77" s="49">
        <v>1.0009999999999999</v>
      </c>
      <c r="D77" s="50">
        <v>97.687357554632015</v>
      </c>
      <c r="E77" s="49">
        <v>0.26</v>
      </c>
      <c r="F77" s="51">
        <f t="shared" si="2"/>
        <v>0.10224800000000001</v>
      </c>
      <c r="G77" s="74"/>
      <c r="H77" s="51">
        <f t="shared" si="3"/>
        <v>1.0456404667178014</v>
      </c>
      <c r="I77" s="73"/>
      <c r="J77" s="42"/>
      <c r="K77" s="52"/>
      <c r="L77" s="16">
        <v>73</v>
      </c>
      <c r="M77" s="55">
        <f>I220</f>
        <v>0.92755820871889438</v>
      </c>
      <c r="N77" s="53"/>
    </row>
    <row r="78" spans="1:14" ht="16" customHeight="1" x14ac:dyDescent="0.15">
      <c r="A78" s="11"/>
      <c r="B78" s="76"/>
      <c r="C78" s="49">
        <v>1</v>
      </c>
      <c r="D78" s="50">
        <v>97.687357554632015</v>
      </c>
      <c r="E78" s="49">
        <v>0.26300000000000001</v>
      </c>
      <c r="F78" s="51">
        <f t="shared" si="2"/>
        <v>0.10316240000000002</v>
      </c>
      <c r="G78" s="74"/>
      <c r="H78" s="51">
        <f t="shared" si="3"/>
        <v>1.0560465814863103</v>
      </c>
      <c r="I78" s="73"/>
      <c r="J78" s="42"/>
      <c r="K78" s="52"/>
      <c r="L78" s="16">
        <v>74</v>
      </c>
      <c r="M78" s="55">
        <f>I223</f>
        <v>0.93585460697580414</v>
      </c>
      <c r="N78" s="53"/>
    </row>
    <row r="79" spans="1:14" ht="16" customHeight="1" x14ac:dyDescent="0.15">
      <c r="A79" s="11"/>
      <c r="B79" s="80">
        <v>26</v>
      </c>
      <c r="C79" s="49">
        <v>1.0009999999999999</v>
      </c>
      <c r="D79" s="50">
        <v>97.091686714782085</v>
      </c>
      <c r="E79" s="49">
        <v>0.253</v>
      </c>
      <c r="F79" s="51">
        <f t="shared" si="2"/>
        <v>0.10011439999999999</v>
      </c>
      <c r="G79" s="74">
        <f>(F79+F80+F81)/3</f>
        <v>0.101232</v>
      </c>
      <c r="H79" s="51">
        <f t="shared" si="3"/>
        <v>1.0301024629244446</v>
      </c>
      <c r="I79" s="73">
        <f>(H79+H80+H81)/3</f>
        <v>1.0416034740706941</v>
      </c>
      <c r="J79" s="42"/>
      <c r="K79" s="52"/>
      <c r="L79" s="16">
        <v>75</v>
      </c>
      <c r="M79" s="55">
        <f>I220</f>
        <v>0.92755820871889438</v>
      </c>
      <c r="N79" s="53"/>
    </row>
    <row r="80" spans="1:14" ht="16" customHeight="1" x14ac:dyDescent="0.15">
      <c r="A80" s="11"/>
      <c r="B80" s="76"/>
      <c r="C80" s="49">
        <v>1.002</v>
      </c>
      <c r="D80" s="50">
        <v>97.091686714782085</v>
      </c>
      <c r="E80" s="49">
        <v>0.25800000000000001</v>
      </c>
      <c r="F80" s="51">
        <f t="shared" si="2"/>
        <v>0.10163840000000002</v>
      </c>
      <c r="G80" s="74"/>
      <c r="H80" s="51">
        <f t="shared" si="3"/>
        <v>1.0447395897044638</v>
      </c>
      <c r="I80" s="73"/>
      <c r="J80" s="42"/>
      <c r="K80" s="52"/>
      <c r="L80" s="16">
        <v>76</v>
      </c>
      <c r="M80" s="55">
        <f>I229</f>
        <v>0.98275493131085945</v>
      </c>
      <c r="N80" s="53"/>
    </row>
    <row r="81" spans="1:14" ht="16" customHeight="1" x14ac:dyDescent="0.15">
      <c r="A81" s="11"/>
      <c r="B81" s="76"/>
      <c r="C81" s="49">
        <v>1</v>
      </c>
      <c r="D81" s="50">
        <v>97.091686714782085</v>
      </c>
      <c r="E81" s="49">
        <v>0.25900000000000001</v>
      </c>
      <c r="F81" s="51">
        <f t="shared" si="2"/>
        <v>0.10194320000000001</v>
      </c>
      <c r="G81" s="74"/>
      <c r="H81" s="51">
        <f t="shared" si="3"/>
        <v>1.0499683695831736</v>
      </c>
      <c r="I81" s="73"/>
      <c r="J81" s="42"/>
      <c r="K81" s="52"/>
      <c r="L81" s="16">
        <v>77</v>
      </c>
      <c r="M81" s="55">
        <f>I232</f>
        <v>0.89215215739613918</v>
      </c>
      <c r="N81" s="53"/>
    </row>
    <row r="82" spans="1:14" ht="16" customHeight="1" x14ac:dyDescent="0.15">
      <c r="A82" s="11"/>
      <c r="B82" s="80">
        <v>27</v>
      </c>
      <c r="C82" s="49">
        <v>1.0009999999999999</v>
      </c>
      <c r="D82" s="50">
        <v>97.176470588235333</v>
      </c>
      <c r="E82" s="49">
        <v>0.23300000000000001</v>
      </c>
      <c r="F82" s="51">
        <f t="shared" si="2"/>
        <v>9.4018400000000002E-2</v>
      </c>
      <c r="G82" s="74">
        <f>(F83+F84)/2</f>
        <v>0.10316240000000002</v>
      </c>
      <c r="H82" s="51">
        <f t="shared" si="3"/>
        <v>0.96653515975549853</v>
      </c>
      <c r="I82" s="73">
        <f>(H83+H84)/2</f>
        <v>1.0605380092062899</v>
      </c>
      <c r="J82" s="42"/>
      <c r="K82" s="52"/>
      <c r="L82" s="16">
        <v>78</v>
      </c>
      <c r="M82" s="55">
        <f>I235</f>
        <v>1.1067964422332752</v>
      </c>
      <c r="N82" s="53"/>
    </row>
    <row r="83" spans="1:14" ht="16" customHeight="1" x14ac:dyDescent="0.15">
      <c r="A83" s="11"/>
      <c r="B83" s="76"/>
      <c r="C83" s="49">
        <v>1.0009999999999999</v>
      </c>
      <c r="D83" s="50">
        <v>97.176470588235333</v>
      </c>
      <c r="E83" s="49">
        <v>0.26300000000000001</v>
      </c>
      <c r="F83" s="51">
        <f t="shared" si="2"/>
        <v>0.10316240000000002</v>
      </c>
      <c r="G83" s="74"/>
      <c r="H83" s="51">
        <f t="shared" si="3"/>
        <v>1.0605380092062899</v>
      </c>
      <c r="I83" s="73"/>
      <c r="J83" s="42"/>
      <c r="K83" s="52"/>
      <c r="L83" s="16">
        <v>79</v>
      </c>
      <c r="M83" s="55">
        <f>I235</f>
        <v>1.1067964422332752</v>
      </c>
      <c r="N83" s="53"/>
    </row>
    <row r="84" spans="1:14" ht="16" customHeight="1" x14ac:dyDescent="0.15">
      <c r="A84" s="11"/>
      <c r="B84" s="76"/>
      <c r="C84" s="49">
        <v>1.0009999999999999</v>
      </c>
      <c r="D84" s="50">
        <v>97.176470588235333</v>
      </c>
      <c r="E84" s="49">
        <v>0.26300000000000001</v>
      </c>
      <c r="F84" s="51">
        <f t="shared" si="2"/>
        <v>0.10316240000000002</v>
      </c>
      <c r="G84" s="74"/>
      <c r="H84" s="51">
        <f t="shared" si="3"/>
        <v>1.0605380092062899</v>
      </c>
      <c r="I84" s="73"/>
      <c r="J84" s="42"/>
      <c r="K84" s="52"/>
      <c r="L84" s="16">
        <v>80</v>
      </c>
      <c r="M84" s="55">
        <f>I241</f>
        <v>1.2531514232753453</v>
      </c>
      <c r="N84" s="53"/>
    </row>
    <row r="85" spans="1:14" ht="16" customHeight="1" x14ac:dyDescent="0.15">
      <c r="A85" s="11"/>
      <c r="B85" s="80">
        <v>28</v>
      </c>
      <c r="C85" s="49">
        <v>1</v>
      </c>
      <c r="D85" s="50">
        <v>96.398684997011259</v>
      </c>
      <c r="E85" s="49">
        <v>0.25</v>
      </c>
      <c r="F85" s="51">
        <f t="shared" si="2"/>
        <v>9.920000000000001E-2</v>
      </c>
      <c r="G85" s="74">
        <f>(F85+F86+F87)/3</f>
        <v>9.9301600000000004E-2</v>
      </c>
      <c r="H85" s="51">
        <f t="shared" si="3"/>
        <v>1.0290596806696648</v>
      </c>
      <c r="I85" s="73">
        <f>(H85+H86+H87)/3</f>
        <v>1.0301136369555119</v>
      </c>
      <c r="J85" s="42"/>
      <c r="K85" s="52"/>
      <c r="L85" s="16">
        <v>81</v>
      </c>
      <c r="M85" s="55">
        <f>I244</f>
        <v>0.93467039996657553</v>
      </c>
      <c r="N85" s="53"/>
    </row>
    <row r="86" spans="1:14" ht="16" customHeight="1" x14ac:dyDescent="0.15">
      <c r="A86" s="11"/>
      <c r="B86" s="76"/>
      <c r="C86" s="49">
        <v>1</v>
      </c>
      <c r="D86" s="50">
        <v>96.398684997011259</v>
      </c>
      <c r="E86" s="49">
        <v>0.25</v>
      </c>
      <c r="F86" s="51">
        <f t="shared" si="2"/>
        <v>9.920000000000001E-2</v>
      </c>
      <c r="G86" s="74"/>
      <c r="H86" s="51">
        <f t="shared" si="3"/>
        <v>1.0290596806696648</v>
      </c>
      <c r="I86" s="73"/>
      <c r="J86" s="42"/>
      <c r="K86" s="52"/>
      <c r="L86" s="16">
        <v>82</v>
      </c>
      <c r="M86" s="55">
        <f>I247</f>
        <v>0.96196285425087968</v>
      </c>
      <c r="N86" s="53"/>
    </row>
    <row r="87" spans="1:14" ht="16" customHeight="1" x14ac:dyDescent="0.15">
      <c r="A87" s="11"/>
      <c r="B87" s="76"/>
      <c r="C87" s="49">
        <v>1</v>
      </c>
      <c r="D87" s="50">
        <v>96.398684997011259</v>
      </c>
      <c r="E87" s="49">
        <v>0.251</v>
      </c>
      <c r="F87" s="51">
        <f t="shared" si="2"/>
        <v>9.9504800000000004E-2</v>
      </c>
      <c r="G87" s="74"/>
      <c r="H87" s="51">
        <f t="shared" si="3"/>
        <v>1.0322215495272062</v>
      </c>
      <c r="I87" s="73"/>
      <c r="J87" s="42"/>
      <c r="K87" s="52"/>
      <c r="L87" s="16">
        <v>83</v>
      </c>
      <c r="M87" s="55">
        <f>I250</f>
        <v>1.1786128765353603</v>
      </c>
      <c r="N87" s="53"/>
    </row>
    <row r="88" spans="1:14" ht="16" customHeight="1" x14ac:dyDescent="0.15">
      <c r="A88" s="11"/>
      <c r="B88" s="80">
        <v>29</v>
      </c>
      <c r="C88" s="49">
        <v>1</v>
      </c>
      <c r="D88" s="50">
        <v>97.48519842898169</v>
      </c>
      <c r="E88" s="49">
        <v>0.33700000000000002</v>
      </c>
      <c r="F88" s="51">
        <f t="shared" si="2"/>
        <v>0.12571760000000001</v>
      </c>
      <c r="G88" s="74">
        <f>(F88+F89+F90)/3</f>
        <v>0.12541280000000002</v>
      </c>
      <c r="H88" s="51">
        <f t="shared" si="3"/>
        <v>1.2896070585688526</v>
      </c>
      <c r="I88" s="73">
        <f>(H88+H89+H90)/3</f>
        <v>1.2864804300661465</v>
      </c>
      <c r="J88" s="42"/>
      <c r="K88" s="52"/>
      <c r="L88" s="16">
        <v>84</v>
      </c>
      <c r="M88" s="55">
        <f>I253</f>
        <v>0.97971435793964745</v>
      </c>
      <c r="N88" s="53"/>
    </row>
    <row r="89" spans="1:14" ht="16" customHeight="1" x14ac:dyDescent="0.15">
      <c r="A89" s="11"/>
      <c r="B89" s="76"/>
      <c r="C89" s="49">
        <v>1</v>
      </c>
      <c r="D89" s="50">
        <v>97.48519842898169</v>
      </c>
      <c r="E89" s="49">
        <v>0.33600000000000002</v>
      </c>
      <c r="F89" s="51">
        <f t="shared" si="2"/>
        <v>0.12541280000000002</v>
      </c>
      <c r="G89" s="74"/>
      <c r="H89" s="51">
        <f t="shared" si="3"/>
        <v>1.2864804300661468</v>
      </c>
      <c r="I89" s="73"/>
      <c r="J89" s="42"/>
      <c r="K89" s="52"/>
      <c r="L89" s="16">
        <v>85</v>
      </c>
      <c r="M89" s="55">
        <f>I256</f>
        <v>0.95626760336793026</v>
      </c>
      <c r="N89" s="53"/>
    </row>
    <row r="90" spans="1:14" ht="17" customHeight="1" x14ac:dyDescent="0.15">
      <c r="A90" s="11"/>
      <c r="B90" s="76"/>
      <c r="C90" s="49">
        <v>1</v>
      </c>
      <c r="D90" s="50">
        <v>97.48519842898169</v>
      </c>
      <c r="E90" s="49">
        <v>0.33500000000000002</v>
      </c>
      <c r="F90" s="51">
        <f t="shared" si="2"/>
        <v>0.125108</v>
      </c>
      <c r="G90" s="74"/>
      <c r="H90" s="51">
        <f t="shared" si="3"/>
        <v>1.2833538015634405</v>
      </c>
      <c r="I90" s="73"/>
      <c r="J90" s="42"/>
      <c r="K90" s="52"/>
      <c r="L90" s="21">
        <v>86</v>
      </c>
      <c r="M90" s="58">
        <f>I259</f>
        <v>1.0466669891412999</v>
      </c>
      <c r="N90" s="53"/>
    </row>
    <row r="91" spans="1:14" ht="17" customHeight="1" x14ac:dyDescent="0.15">
      <c r="A91" s="11"/>
      <c r="B91" s="80">
        <v>30</v>
      </c>
      <c r="C91" s="49">
        <v>1.0009999999999999</v>
      </c>
      <c r="D91" s="50">
        <v>97.498581219714438</v>
      </c>
      <c r="E91" s="49">
        <v>0.29899999999999999</v>
      </c>
      <c r="F91" s="51">
        <f t="shared" si="2"/>
        <v>0.11413519999999999</v>
      </c>
      <c r="G91" s="74">
        <f>(F91+F92+F93)/3</f>
        <v>0.11535440000000001</v>
      </c>
      <c r="H91" s="51">
        <f t="shared" si="3"/>
        <v>1.1694650054879308</v>
      </c>
      <c r="I91" s="73">
        <f>(H91+H92+H93)/3</f>
        <v>1.1827494461742558</v>
      </c>
      <c r="J91" s="42"/>
      <c r="K91" s="59"/>
      <c r="L91" s="60"/>
      <c r="M91" s="60"/>
      <c r="N91" s="61"/>
    </row>
    <row r="92" spans="1:14" ht="16" customHeight="1" x14ac:dyDescent="0.15">
      <c r="A92" s="11"/>
      <c r="B92" s="76"/>
      <c r="C92" s="49">
        <v>1</v>
      </c>
      <c r="D92" s="50">
        <v>97.498581219714438</v>
      </c>
      <c r="E92" s="49">
        <v>0.3</v>
      </c>
      <c r="F92" s="51">
        <f t="shared" si="2"/>
        <v>0.11444000000000001</v>
      </c>
      <c r="G92" s="74"/>
      <c r="H92" s="51">
        <f t="shared" si="3"/>
        <v>1.1737606698307521</v>
      </c>
      <c r="I92" s="73"/>
      <c r="J92" s="42"/>
      <c r="K92" s="59"/>
      <c r="L92" s="61"/>
      <c r="M92" s="61"/>
      <c r="N92" s="61"/>
    </row>
    <row r="93" spans="1:14" ht="16" customHeight="1" x14ac:dyDescent="0.15">
      <c r="A93" s="11"/>
      <c r="B93" s="76"/>
      <c r="C93" s="49">
        <v>1</v>
      </c>
      <c r="D93" s="50">
        <v>97.498581219714438</v>
      </c>
      <c r="E93" s="49">
        <v>0.31</v>
      </c>
      <c r="F93" s="51">
        <f t="shared" si="2"/>
        <v>0.11748800000000001</v>
      </c>
      <c r="G93" s="74"/>
      <c r="H93" s="51">
        <f t="shared" si="3"/>
        <v>1.2050226632040841</v>
      </c>
      <c r="I93" s="73"/>
      <c r="J93" s="42"/>
      <c r="K93" s="59"/>
      <c r="L93" s="61"/>
      <c r="M93" s="61"/>
      <c r="N93" s="61"/>
    </row>
    <row r="94" spans="1:14" ht="16" customHeight="1" x14ac:dyDescent="0.15">
      <c r="A94" s="11"/>
      <c r="B94" s="80">
        <v>31</v>
      </c>
      <c r="C94" s="49">
        <v>1</v>
      </c>
      <c r="D94" s="50">
        <v>97.331818181818178</v>
      </c>
      <c r="E94" s="49">
        <v>0.34799999999999998</v>
      </c>
      <c r="F94" s="51">
        <f t="shared" si="2"/>
        <v>0.1290704</v>
      </c>
      <c r="G94" s="74">
        <f>(F94+F95+F96)/3</f>
        <v>0.12846079999999999</v>
      </c>
      <c r="H94" s="51">
        <f t="shared" si="3"/>
        <v>1.32608639611451</v>
      </c>
      <c r="I94" s="73">
        <f>(H94+H95+H96)/3</f>
        <v>1.3198232849203755</v>
      </c>
      <c r="J94" s="42"/>
      <c r="K94" s="59"/>
      <c r="L94" s="61"/>
      <c r="M94" s="61"/>
      <c r="N94" s="61"/>
    </row>
    <row r="95" spans="1:14" ht="16" customHeight="1" x14ac:dyDescent="0.15">
      <c r="A95" s="11"/>
      <c r="B95" s="76"/>
      <c r="C95" s="49">
        <v>1</v>
      </c>
      <c r="D95" s="50">
        <v>97.331818181818178</v>
      </c>
      <c r="E95" s="49">
        <v>0.34399999999999997</v>
      </c>
      <c r="F95" s="51">
        <f t="shared" si="2"/>
        <v>0.1278512</v>
      </c>
      <c r="G95" s="74"/>
      <c r="H95" s="51">
        <f t="shared" si="3"/>
        <v>1.313560173726241</v>
      </c>
      <c r="I95" s="73"/>
      <c r="J95" s="42"/>
      <c r="K95" s="59"/>
      <c r="L95" s="61"/>
      <c r="M95" s="61"/>
      <c r="N95" s="61"/>
    </row>
    <row r="96" spans="1:14" ht="16" customHeight="1" x14ac:dyDescent="0.15">
      <c r="A96" s="11"/>
      <c r="B96" s="76"/>
      <c r="C96" s="49">
        <v>1</v>
      </c>
      <c r="D96" s="50">
        <v>97.331818181818178</v>
      </c>
      <c r="E96" s="49">
        <v>0.34599999999999997</v>
      </c>
      <c r="F96" s="51">
        <f t="shared" si="2"/>
        <v>0.12846079999999999</v>
      </c>
      <c r="G96" s="74"/>
      <c r="H96" s="51">
        <f t="shared" si="3"/>
        <v>1.3198232849203755</v>
      </c>
      <c r="I96" s="73"/>
      <c r="J96" s="42"/>
      <c r="K96" s="59"/>
      <c r="L96" s="61"/>
      <c r="M96" s="61"/>
      <c r="N96" s="61"/>
    </row>
    <row r="97" spans="1:14" ht="16" customHeight="1" x14ac:dyDescent="0.15">
      <c r="A97" s="11"/>
      <c r="B97" s="80">
        <v>32</v>
      </c>
      <c r="C97" s="49">
        <v>1</v>
      </c>
      <c r="D97" s="50">
        <v>97.534927458355739</v>
      </c>
      <c r="E97" s="49">
        <v>0.29299999999999998</v>
      </c>
      <c r="F97" s="51">
        <f t="shared" si="2"/>
        <v>0.1123064</v>
      </c>
      <c r="G97" s="74">
        <f>(F97+F98+F99)/3</f>
        <v>0.1138304</v>
      </c>
      <c r="H97" s="51">
        <f t="shared" si="3"/>
        <v>1.1514480291990907</v>
      </c>
      <c r="I97" s="73">
        <f>(H97+H98+H99)/3</f>
        <v>1.1666824839796706</v>
      </c>
      <c r="J97" s="42"/>
      <c r="K97" s="59"/>
      <c r="L97" s="61"/>
      <c r="M97" s="61"/>
      <c r="N97" s="61"/>
    </row>
    <row r="98" spans="1:14" ht="16" customHeight="1" x14ac:dyDescent="0.15">
      <c r="A98" s="11"/>
      <c r="B98" s="76"/>
      <c r="C98" s="49">
        <v>1</v>
      </c>
      <c r="D98" s="50">
        <v>97.534927458355739</v>
      </c>
      <c r="E98" s="49">
        <v>0.30099999999999999</v>
      </c>
      <c r="F98" s="51">
        <f t="shared" si="2"/>
        <v>0.11474480000000001</v>
      </c>
      <c r="G98" s="74"/>
      <c r="H98" s="51">
        <f t="shared" si="3"/>
        <v>1.1764483041112872</v>
      </c>
      <c r="I98" s="73"/>
      <c r="J98" s="42"/>
      <c r="K98" s="59"/>
      <c r="L98" s="61"/>
      <c r="M98" s="61"/>
      <c r="N98" s="61"/>
    </row>
    <row r="99" spans="1:14" ht="16" customHeight="1" x14ac:dyDescent="0.15">
      <c r="A99" s="11"/>
      <c r="B99" s="76"/>
      <c r="C99" s="49">
        <v>1.0009999999999999</v>
      </c>
      <c r="D99" s="50">
        <v>97.534927458355739</v>
      </c>
      <c r="E99" s="49">
        <v>0.3</v>
      </c>
      <c r="F99" s="51">
        <f t="shared" si="2"/>
        <v>0.11444000000000001</v>
      </c>
      <c r="G99" s="74"/>
      <c r="H99" s="51">
        <f t="shared" si="3"/>
        <v>1.1721511186286342</v>
      </c>
      <c r="I99" s="73"/>
      <c r="J99" s="42"/>
      <c r="K99" s="59"/>
      <c r="L99" s="61"/>
      <c r="M99" s="61"/>
      <c r="N99" s="61"/>
    </row>
    <row r="100" spans="1:14" ht="16" customHeight="1" x14ac:dyDescent="0.15">
      <c r="A100" s="11"/>
      <c r="B100" s="80">
        <v>33</v>
      </c>
      <c r="C100" s="49">
        <v>1</v>
      </c>
      <c r="D100" s="50">
        <v>97.287612327030217</v>
      </c>
      <c r="E100" s="49">
        <v>0.29099999999999998</v>
      </c>
      <c r="F100" s="51">
        <f t="shared" si="2"/>
        <v>0.11169679999999998</v>
      </c>
      <c r="G100" s="74">
        <f>(F100+F101+F102)/3</f>
        <v>0.1112904</v>
      </c>
      <c r="H100" s="51">
        <f t="shared" si="3"/>
        <v>1.1481091716439047</v>
      </c>
      <c r="I100" s="73">
        <f>(H100+H101+H102)/3</f>
        <v>1.1439318669462224</v>
      </c>
      <c r="J100" s="42"/>
      <c r="K100" s="59"/>
      <c r="L100" s="61"/>
      <c r="M100" s="61"/>
      <c r="N100" s="61"/>
    </row>
    <row r="101" spans="1:14" ht="16" customHeight="1" x14ac:dyDescent="0.15">
      <c r="A101" s="11"/>
      <c r="B101" s="76"/>
      <c r="C101" s="49">
        <v>1</v>
      </c>
      <c r="D101" s="50">
        <v>97.287612327030217</v>
      </c>
      <c r="E101" s="49">
        <v>0.28999999999999998</v>
      </c>
      <c r="F101" s="51">
        <f t="shared" si="2"/>
        <v>0.11139199999999999</v>
      </c>
      <c r="G101" s="74"/>
      <c r="H101" s="51">
        <f t="shared" si="3"/>
        <v>1.1449761931206428</v>
      </c>
      <c r="I101" s="73"/>
      <c r="J101" s="42"/>
      <c r="K101" s="59"/>
      <c r="L101" s="61"/>
      <c r="M101" s="61"/>
      <c r="N101" s="61"/>
    </row>
    <row r="102" spans="1:14" ht="16" customHeight="1" x14ac:dyDescent="0.15">
      <c r="A102" s="11"/>
      <c r="B102" s="76"/>
      <c r="C102" s="49">
        <v>1</v>
      </c>
      <c r="D102" s="50">
        <v>97.287612327030217</v>
      </c>
      <c r="E102" s="49">
        <v>0.28799999999999998</v>
      </c>
      <c r="F102" s="51">
        <f t="shared" si="2"/>
        <v>0.1107824</v>
      </c>
      <c r="G102" s="74"/>
      <c r="H102" s="51">
        <f t="shared" si="3"/>
        <v>1.1387102360741197</v>
      </c>
      <c r="I102" s="73"/>
      <c r="J102" s="42"/>
      <c r="K102" s="59"/>
      <c r="L102" s="61"/>
      <c r="M102" s="61"/>
      <c r="N102" s="61"/>
    </row>
    <row r="103" spans="1:14" ht="16" customHeight="1" x14ac:dyDescent="0.15">
      <c r="A103" s="11"/>
      <c r="B103" s="80">
        <v>34</v>
      </c>
      <c r="C103" s="49">
        <v>1</v>
      </c>
      <c r="D103" s="50">
        <v>97.226809799064114</v>
      </c>
      <c r="E103" s="49">
        <v>0.33100000000000002</v>
      </c>
      <c r="F103" s="51">
        <f t="shared" si="2"/>
        <v>0.12388880000000002</v>
      </c>
      <c r="G103" s="74">
        <f>(F103+F104+F105)/3</f>
        <v>0.12429520000000001</v>
      </c>
      <c r="H103" s="51">
        <f t="shared" si="3"/>
        <v>1.2742246737914931</v>
      </c>
      <c r="I103" s="73">
        <f>(H103+H104+H105)/3</f>
        <v>1.2788308035914748</v>
      </c>
      <c r="J103" s="42"/>
      <c r="K103" s="59"/>
      <c r="L103" s="61"/>
      <c r="M103" s="61"/>
      <c r="N103" s="61"/>
    </row>
    <row r="104" spans="1:14" ht="16" customHeight="1" x14ac:dyDescent="0.15">
      <c r="A104" s="11"/>
      <c r="B104" s="76"/>
      <c r="C104" s="49">
        <v>0.999</v>
      </c>
      <c r="D104" s="50">
        <v>97.226809799064114</v>
      </c>
      <c r="E104" s="49">
        <v>0.33200000000000002</v>
      </c>
      <c r="F104" s="51">
        <f t="shared" si="2"/>
        <v>0.12419360000000002</v>
      </c>
      <c r="G104" s="74"/>
      <c r="H104" s="51">
        <f t="shared" si="3"/>
        <v>1.2786382498288511</v>
      </c>
      <c r="I104" s="73"/>
      <c r="J104" s="42"/>
      <c r="K104" s="59"/>
      <c r="L104" s="61"/>
      <c r="M104" s="61"/>
      <c r="N104" s="61"/>
    </row>
    <row r="105" spans="1:14" ht="16" customHeight="1" x14ac:dyDescent="0.15">
      <c r="A105" s="11"/>
      <c r="B105" s="76"/>
      <c r="C105" s="49">
        <v>1</v>
      </c>
      <c r="D105" s="50">
        <v>97.226809799064114</v>
      </c>
      <c r="E105" s="49">
        <v>0.33400000000000002</v>
      </c>
      <c r="F105" s="51">
        <f t="shared" si="2"/>
        <v>0.1248032</v>
      </c>
      <c r="G105" s="74"/>
      <c r="H105" s="51">
        <f t="shared" si="3"/>
        <v>1.2836294871540805</v>
      </c>
      <c r="I105" s="73"/>
      <c r="J105" s="42"/>
      <c r="K105" s="59"/>
      <c r="L105" s="61"/>
      <c r="M105" s="61"/>
      <c r="N105" s="61"/>
    </row>
    <row r="106" spans="1:14" ht="16" customHeight="1" x14ac:dyDescent="0.15">
      <c r="A106" s="11"/>
      <c r="B106" s="80">
        <v>35</v>
      </c>
      <c r="C106" s="49">
        <v>1</v>
      </c>
      <c r="D106" s="50">
        <v>97.613023344631742</v>
      </c>
      <c r="E106" s="49">
        <v>0.39500000000000002</v>
      </c>
      <c r="F106" s="51">
        <f t="shared" si="2"/>
        <v>0.14339600000000002</v>
      </c>
      <c r="G106" s="74">
        <f>(F106+F107+F108)/3</f>
        <v>0.14217680000000002</v>
      </c>
      <c r="H106" s="51">
        <f t="shared" si="3"/>
        <v>1.469025290751699</v>
      </c>
      <c r="I106" s="73">
        <f>(H106+H107+H108)/3</f>
        <v>1.4565351541057361</v>
      </c>
      <c r="J106" s="42"/>
      <c r="K106" s="59"/>
      <c r="L106" s="61"/>
      <c r="M106" s="61"/>
      <c r="N106" s="61"/>
    </row>
    <row r="107" spans="1:14" ht="16" customHeight="1" x14ac:dyDescent="0.15">
      <c r="A107" s="11"/>
      <c r="B107" s="76"/>
      <c r="C107" s="49">
        <v>1</v>
      </c>
      <c r="D107" s="50">
        <v>97.613023344631742</v>
      </c>
      <c r="E107" s="49">
        <v>0.39</v>
      </c>
      <c r="F107" s="51">
        <f t="shared" si="2"/>
        <v>0.141872</v>
      </c>
      <c r="G107" s="74"/>
      <c r="H107" s="51">
        <f t="shared" si="3"/>
        <v>1.4534126199442454</v>
      </c>
      <c r="I107" s="73"/>
      <c r="J107" s="42"/>
      <c r="K107" s="59"/>
      <c r="L107" s="61"/>
      <c r="M107" s="61"/>
      <c r="N107" s="61"/>
    </row>
    <row r="108" spans="1:14" ht="16" customHeight="1" x14ac:dyDescent="0.15">
      <c r="A108" s="11"/>
      <c r="B108" s="76"/>
      <c r="C108" s="49">
        <v>1</v>
      </c>
      <c r="D108" s="50">
        <v>97.613023344631742</v>
      </c>
      <c r="E108" s="49">
        <v>0.38800000000000001</v>
      </c>
      <c r="F108" s="51">
        <f t="shared" si="2"/>
        <v>0.14126240000000001</v>
      </c>
      <c r="G108" s="74"/>
      <c r="H108" s="51">
        <f t="shared" si="3"/>
        <v>1.4471675516212641</v>
      </c>
      <c r="I108" s="73"/>
      <c r="J108" s="42"/>
      <c r="K108" s="59"/>
      <c r="L108" s="61"/>
      <c r="M108" s="61"/>
      <c r="N108" s="61"/>
    </row>
    <row r="109" spans="1:14" ht="16" customHeight="1" x14ac:dyDescent="0.15">
      <c r="A109" s="11"/>
      <c r="B109" s="80">
        <v>36</v>
      </c>
      <c r="C109" s="49">
        <v>1</v>
      </c>
      <c r="D109" s="50">
        <v>96.748081602096136</v>
      </c>
      <c r="E109" s="49">
        <v>0.28499999999999998</v>
      </c>
      <c r="F109" s="51">
        <f t="shared" si="2"/>
        <v>0.10986799999999999</v>
      </c>
      <c r="G109" s="74">
        <f>(F109+F110+F111)/3</f>
        <v>0.10844559999999999</v>
      </c>
      <c r="H109" s="51">
        <f t="shared" si="3"/>
        <v>1.1356090806209802</v>
      </c>
      <c r="I109" s="73">
        <f>(H109+H110+H111)/3</f>
        <v>1.1209069803162943</v>
      </c>
      <c r="J109" s="42"/>
      <c r="K109" s="59"/>
      <c r="L109" s="61"/>
      <c r="M109" s="61"/>
      <c r="N109" s="61"/>
    </row>
    <row r="110" spans="1:14" ht="16" customHeight="1" x14ac:dyDescent="0.15">
      <c r="A110" s="11"/>
      <c r="B110" s="76"/>
      <c r="C110" s="49">
        <v>1</v>
      </c>
      <c r="D110" s="50">
        <v>96.748081602096136</v>
      </c>
      <c r="E110" s="49">
        <v>0.27700000000000002</v>
      </c>
      <c r="F110" s="51">
        <f t="shared" si="2"/>
        <v>0.10742960000000001</v>
      </c>
      <c r="G110" s="74"/>
      <c r="H110" s="51">
        <f t="shared" si="3"/>
        <v>1.1104054800986614</v>
      </c>
      <c r="I110" s="73"/>
      <c r="J110" s="42"/>
      <c r="K110" s="59"/>
      <c r="L110" s="61"/>
      <c r="M110" s="61"/>
      <c r="N110" s="61"/>
    </row>
    <row r="111" spans="1:14" ht="16" customHeight="1" x14ac:dyDescent="0.15">
      <c r="A111" s="11"/>
      <c r="B111" s="76"/>
      <c r="C111" s="49">
        <v>1</v>
      </c>
      <c r="D111" s="50">
        <v>96.748081602096136</v>
      </c>
      <c r="E111" s="49">
        <v>0.27900000000000003</v>
      </c>
      <c r="F111" s="51">
        <f t="shared" si="2"/>
        <v>0.1080392</v>
      </c>
      <c r="G111" s="74"/>
      <c r="H111" s="51">
        <f t="shared" si="3"/>
        <v>1.116706380229241</v>
      </c>
      <c r="I111" s="73"/>
      <c r="J111" s="42"/>
      <c r="K111" s="59"/>
      <c r="L111" s="61"/>
      <c r="M111" s="61"/>
      <c r="N111" s="61"/>
    </row>
    <row r="112" spans="1:14" ht="16" customHeight="1" x14ac:dyDescent="0.15">
      <c r="A112" s="11"/>
      <c r="B112" s="80">
        <v>37</v>
      </c>
      <c r="C112" s="49">
        <v>1</v>
      </c>
      <c r="D112" s="50">
        <v>97.517042967039842</v>
      </c>
      <c r="E112" s="49">
        <v>0.3</v>
      </c>
      <c r="F112" s="51">
        <f t="shared" si="2"/>
        <v>0.11444000000000001</v>
      </c>
      <c r="G112" s="74">
        <f>(F112+F113+F114)/3</f>
        <v>0.11474480000000002</v>
      </c>
      <c r="H112" s="51">
        <f t="shared" si="3"/>
        <v>1.173538455618266</v>
      </c>
      <c r="I112" s="73">
        <f>(H112+H113+H114)/3</f>
        <v>1.176272233584442</v>
      </c>
      <c r="J112" s="42"/>
      <c r="K112" s="59"/>
      <c r="L112" s="61"/>
      <c r="M112" s="61"/>
      <c r="N112" s="61"/>
    </row>
    <row r="113" spans="1:14" ht="16" customHeight="1" x14ac:dyDescent="0.15">
      <c r="A113" s="11"/>
      <c r="B113" s="76"/>
      <c r="C113" s="49">
        <v>1.0009999999999999</v>
      </c>
      <c r="D113" s="50">
        <v>97.517042967039842</v>
      </c>
      <c r="E113" s="49">
        <v>0.30099999999999999</v>
      </c>
      <c r="F113" s="51">
        <f t="shared" ref="F113:F176" si="4">0.3048*E113+0.023</f>
        <v>0.11474480000000001</v>
      </c>
      <c r="G113" s="74"/>
      <c r="H113" s="51">
        <f t="shared" ref="H113:H176" si="5">(F113*100/1000)/(C113*D113/100)*100</f>
        <v>1.1754885745347525</v>
      </c>
      <c r="I113" s="73"/>
      <c r="J113" s="42"/>
      <c r="K113" s="59"/>
      <c r="L113" s="61"/>
      <c r="M113" s="61"/>
      <c r="N113" s="61"/>
    </row>
    <row r="114" spans="1:14" ht="16" customHeight="1" x14ac:dyDescent="0.15">
      <c r="A114" s="11"/>
      <c r="B114" s="76"/>
      <c r="C114" s="49">
        <v>1</v>
      </c>
      <c r="D114" s="50">
        <v>97.517042967039842</v>
      </c>
      <c r="E114" s="49">
        <v>0.30199999999999999</v>
      </c>
      <c r="F114" s="51">
        <f t="shared" si="4"/>
        <v>0.1150496</v>
      </c>
      <c r="G114" s="74"/>
      <c r="H114" s="51">
        <f t="shared" si="5"/>
        <v>1.1797896706003077</v>
      </c>
      <c r="I114" s="73"/>
      <c r="J114" s="42"/>
      <c r="K114" s="59"/>
      <c r="L114" s="61"/>
      <c r="M114" s="61"/>
      <c r="N114" s="61"/>
    </row>
    <row r="115" spans="1:14" ht="16" customHeight="1" x14ac:dyDescent="0.15">
      <c r="A115" s="11"/>
      <c r="B115" s="80">
        <v>38</v>
      </c>
      <c r="C115" s="49">
        <v>1</v>
      </c>
      <c r="D115" s="50">
        <v>98.381231151321614</v>
      </c>
      <c r="E115" s="49">
        <v>0.19900000000000001</v>
      </c>
      <c r="F115" s="51">
        <f t="shared" si="4"/>
        <v>8.3655200000000013E-2</v>
      </c>
      <c r="G115" s="74">
        <f>(F115+F116+F117)/3</f>
        <v>8.3655199999999999E-2</v>
      </c>
      <c r="H115" s="51">
        <f t="shared" si="5"/>
        <v>0.85031666122706606</v>
      </c>
      <c r="I115" s="73">
        <f>(H115+H116+H117)/3</f>
        <v>0.85031666122706595</v>
      </c>
      <c r="J115" s="42"/>
      <c r="K115" s="59"/>
      <c r="L115" s="61"/>
      <c r="M115" s="61"/>
      <c r="N115" s="61"/>
    </row>
    <row r="116" spans="1:14" ht="16" customHeight="1" x14ac:dyDescent="0.15">
      <c r="A116" s="11"/>
      <c r="B116" s="76"/>
      <c r="C116" s="49">
        <v>1</v>
      </c>
      <c r="D116" s="50">
        <v>98.381231151321614</v>
      </c>
      <c r="E116" s="49">
        <v>0.19700000000000001</v>
      </c>
      <c r="F116" s="51">
        <f t="shared" si="4"/>
        <v>8.3045599999999997E-2</v>
      </c>
      <c r="G116" s="74"/>
      <c r="H116" s="51">
        <f t="shared" si="5"/>
        <v>0.84412035739079483</v>
      </c>
      <c r="I116" s="73"/>
      <c r="J116" s="42"/>
      <c r="K116" s="59"/>
      <c r="L116" s="61"/>
      <c r="M116" s="61"/>
      <c r="N116" s="61"/>
    </row>
    <row r="117" spans="1:14" ht="16" customHeight="1" x14ac:dyDescent="0.15">
      <c r="A117" s="11"/>
      <c r="B117" s="76"/>
      <c r="C117" s="49">
        <v>1</v>
      </c>
      <c r="D117" s="50">
        <v>98.381231151321614</v>
      </c>
      <c r="E117" s="49">
        <v>0.20100000000000001</v>
      </c>
      <c r="F117" s="51">
        <f t="shared" si="4"/>
        <v>8.4264800000000001E-2</v>
      </c>
      <c r="G117" s="74"/>
      <c r="H117" s="51">
        <f t="shared" si="5"/>
        <v>0.85651296506333696</v>
      </c>
      <c r="I117" s="73"/>
      <c r="J117" s="42"/>
      <c r="K117" s="59"/>
      <c r="L117" s="61"/>
      <c r="M117" s="61"/>
      <c r="N117" s="61"/>
    </row>
    <row r="118" spans="1:14" ht="16" customHeight="1" x14ac:dyDescent="0.15">
      <c r="A118" s="11"/>
      <c r="B118" s="80">
        <v>39</v>
      </c>
      <c r="C118" s="49">
        <v>0.999</v>
      </c>
      <c r="D118" s="50">
        <v>98.081377782253995</v>
      </c>
      <c r="E118" s="49">
        <v>0.23200000000000001</v>
      </c>
      <c r="F118" s="51">
        <f t="shared" si="4"/>
        <v>9.3713600000000008E-2</v>
      </c>
      <c r="G118" s="74">
        <f>(F118+F119+F120)/3</f>
        <v>9.3815199999999987E-2</v>
      </c>
      <c r="H118" s="51">
        <f t="shared" si="5"/>
        <v>0.95642424207850096</v>
      </c>
      <c r="I118" s="73">
        <f>(H118+H119+H120)/3</f>
        <v>0.95713923469361095</v>
      </c>
      <c r="J118" s="42"/>
      <c r="K118" s="59"/>
      <c r="L118" s="61"/>
      <c r="M118" s="61"/>
      <c r="N118" s="61"/>
    </row>
    <row r="119" spans="1:14" ht="16" customHeight="1" x14ac:dyDescent="0.15">
      <c r="A119" s="11"/>
      <c r="B119" s="76"/>
      <c r="C119" s="49">
        <v>0.999</v>
      </c>
      <c r="D119" s="50">
        <v>98.081377782253995</v>
      </c>
      <c r="E119" s="49">
        <v>0.23</v>
      </c>
      <c r="F119" s="51">
        <f t="shared" si="4"/>
        <v>9.3103999999999992E-2</v>
      </c>
      <c r="G119" s="74"/>
      <c r="H119" s="51">
        <f t="shared" si="5"/>
        <v>0.95020277349794224</v>
      </c>
      <c r="I119" s="73"/>
      <c r="J119" s="42"/>
      <c r="K119" s="59"/>
      <c r="L119" s="61"/>
      <c r="M119" s="61"/>
      <c r="N119" s="61"/>
    </row>
    <row r="120" spans="1:14" ht="16" customHeight="1" x14ac:dyDescent="0.15">
      <c r="A120" s="11"/>
      <c r="B120" s="76"/>
      <c r="C120" s="49">
        <v>1</v>
      </c>
      <c r="D120" s="50">
        <v>98.081377782253995</v>
      </c>
      <c r="E120" s="49">
        <v>0.23499999999999999</v>
      </c>
      <c r="F120" s="51">
        <f t="shared" si="4"/>
        <v>9.462799999999999E-2</v>
      </c>
      <c r="G120" s="74"/>
      <c r="H120" s="51">
        <f t="shared" si="5"/>
        <v>0.96479068850438987</v>
      </c>
      <c r="I120" s="73"/>
      <c r="J120" s="42"/>
      <c r="K120" s="59"/>
      <c r="L120" s="61"/>
      <c r="M120" s="61"/>
      <c r="N120" s="61"/>
    </row>
    <row r="121" spans="1:14" ht="16" customHeight="1" x14ac:dyDescent="0.15">
      <c r="A121" s="11"/>
      <c r="B121" s="80">
        <v>40</v>
      </c>
      <c r="C121" s="49">
        <v>1</v>
      </c>
      <c r="D121" s="50">
        <v>96.96663976324983</v>
      </c>
      <c r="E121" s="49">
        <v>0.22</v>
      </c>
      <c r="F121" s="51">
        <f t="shared" si="4"/>
        <v>9.0055999999999997E-2</v>
      </c>
      <c r="G121" s="74">
        <f>(F121+F122+F123)/3</f>
        <v>9.0157600000000004E-2</v>
      </c>
      <c r="H121" s="51">
        <f t="shared" si="5"/>
        <v>0.92873178053686711</v>
      </c>
      <c r="I121" s="73">
        <f>(H121+H122+H123)/3</f>
        <v>0.92977956357078551</v>
      </c>
      <c r="J121" s="42"/>
      <c r="K121" s="59"/>
      <c r="L121" s="61"/>
      <c r="M121" s="61"/>
      <c r="N121" s="61"/>
    </row>
    <row r="122" spans="1:14" ht="16" customHeight="1" x14ac:dyDescent="0.15">
      <c r="A122" s="11"/>
      <c r="B122" s="76"/>
      <c r="C122" s="49">
        <v>1</v>
      </c>
      <c r="D122" s="50">
        <v>96.96663976324983</v>
      </c>
      <c r="E122" s="49">
        <v>0.223</v>
      </c>
      <c r="F122" s="51">
        <f t="shared" si="4"/>
        <v>9.0970400000000007E-2</v>
      </c>
      <c r="G122" s="74"/>
      <c r="H122" s="51">
        <f t="shared" si="5"/>
        <v>0.93816182784213165</v>
      </c>
      <c r="I122" s="73"/>
      <c r="J122" s="42"/>
      <c r="K122" s="59"/>
      <c r="L122" s="61"/>
      <c r="M122" s="61"/>
      <c r="N122" s="61"/>
    </row>
    <row r="123" spans="1:14" ht="16" customHeight="1" x14ac:dyDescent="0.15">
      <c r="A123" s="11"/>
      <c r="B123" s="76"/>
      <c r="C123" s="49">
        <v>1</v>
      </c>
      <c r="D123" s="50">
        <v>96.96663976324983</v>
      </c>
      <c r="E123" s="49">
        <v>0.218</v>
      </c>
      <c r="F123" s="51">
        <f t="shared" si="4"/>
        <v>8.9446400000000009E-2</v>
      </c>
      <c r="G123" s="74"/>
      <c r="H123" s="51">
        <f t="shared" si="5"/>
        <v>0.92244508233335765</v>
      </c>
      <c r="I123" s="73"/>
      <c r="J123" s="42"/>
      <c r="K123" s="59"/>
      <c r="L123" s="61"/>
      <c r="M123" s="61"/>
      <c r="N123" s="61"/>
    </row>
    <row r="124" spans="1:14" ht="16" customHeight="1" x14ac:dyDescent="0.15">
      <c r="A124" s="11"/>
      <c r="B124" s="80">
        <v>41</v>
      </c>
      <c r="C124" s="49">
        <v>1</v>
      </c>
      <c r="D124" s="50">
        <v>97.555728201756963</v>
      </c>
      <c r="E124" s="49">
        <v>0.27700000000000002</v>
      </c>
      <c r="F124" s="51">
        <f t="shared" si="4"/>
        <v>0.10742960000000001</v>
      </c>
      <c r="G124" s="74">
        <f>(F124+F125+F126)/3</f>
        <v>0.10702320000000003</v>
      </c>
      <c r="H124" s="51">
        <f t="shared" si="5"/>
        <v>1.1012126297476115</v>
      </c>
      <c r="I124" s="73">
        <f>(H124+H125+H126)/3</f>
        <v>1.0970468056848819</v>
      </c>
      <c r="J124" s="42"/>
      <c r="K124" s="59"/>
      <c r="L124" s="61"/>
      <c r="M124" s="61"/>
      <c r="N124" s="61"/>
    </row>
    <row r="125" spans="1:14" ht="16" customHeight="1" x14ac:dyDescent="0.15">
      <c r="A125" s="11"/>
      <c r="B125" s="76"/>
      <c r="C125" s="49">
        <v>1</v>
      </c>
      <c r="D125" s="50">
        <v>97.555728201756963</v>
      </c>
      <c r="E125" s="49">
        <v>0.27700000000000002</v>
      </c>
      <c r="F125" s="51">
        <f t="shared" si="4"/>
        <v>0.10742960000000001</v>
      </c>
      <c r="G125" s="74"/>
      <c r="H125" s="51">
        <f t="shared" si="5"/>
        <v>1.1012126297476115</v>
      </c>
      <c r="I125" s="73"/>
      <c r="J125" s="42"/>
      <c r="K125" s="59"/>
      <c r="L125" s="61"/>
      <c r="M125" s="61"/>
      <c r="N125" s="61"/>
    </row>
    <row r="126" spans="1:14" ht="16" customHeight="1" x14ac:dyDescent="0.15">
      <c r="A126" s="11"/>
      <c r="B126" s="76"/>
      <c r="C126" s="49">
        <v>1</v>
      </c>
      <c r="D126" s="50">
        <v>97.555728201756963</v>
      </c>
      <c r="E126" s="49">
        <v>0.27300000000000002</v>
      </c>
      <c r="F126" s="51">
        <f t="shared" si="4"/>
        <v>0.10621040000000001</v>
      </c>
      <c r="G126" s="74"/>
      <c r="H126" s="51">
        <f t="shared" si="5"/>
        <v>1.0887151575594223</v>
      </c>
      <c r="I126" s="73"/>
      <c r="J126" s="42"/>
      <c r="K126" s="59"/>
      <c r="L126" s="61"/>
      <c r="M126" s="61"/>
      <c r="N126" s="61"/>
    </row>
    <row r="127" spans="1:14" ht="16" customHeight="1" x14ac:dyDescent="0.15">
      <c r="A127" s="11"/>
      <c r="B127" s="80">
        <v>42</v>
      </c>
      <c r="C127" s="49">
        <v>1</v>
      </c>
      <c r="D127" s="50">
        <v>97.02331895088966</v>
      </c>
      <c r="E127" s="49">
        <v>0.26</v>
      </c>
      <c r="F127" s="51">
        <f t="shared" si="4"/>
        <v>0.10224800000000001</v>
      </c>
      <c r="G127" s="74">
        <f>(F127+F128+F129)/3</f>
        <v>0.101232</v>
      </c>
      <c r="H127" s="51">
        <f t="shared" si="5"/>
        <v>1.0538497456653171</v>
      </c>
      <c r="I127" s="73">
        <f>(H127+H128+H129)/3</f>
        <v>1.0433780362764198</v>
      </c>
      <c r="J127" s="42"/>
      <c r="K127" s="59"/>
      <c r="L127" s="61"/>
      <c r="M127" s="61"/>
      <c r="N127" s="61"/>
    </row>
    <row r="128" spans="1:14" ht="16" customHeight="1" x14ac:dyDescent="0.15">
      <c r="A128" s="11"/>
      <c r="B128" s="76"/>
      <c r="C128" s="49">
        <v>1</v>
      </c>
      <c r="D128" s="50">
        <v>97.02331895088966</v>
      </c>
      <c r="E128" s="49">
        <v>0.255</v>
      </c>
      <c r="F128" s="51">
        <f t="shared" si="4"/>
        <v>0.10072400000000001</v>
      </c>
      <c r="G128" s="74"/>
      <c r="H128" s="51">
        <f t="shared" si="5"/>
        <v>1.0381421815819711</v>
      </c>
      <c r="I128" s="73"/>
      <c r="J128" s="42"/>
      <c r="K128" s="59"/>
      <c r="L128" s="61"/>
      <c r="M128" s="61"/>
      <c r="N128" s="61"/>
    </row>
    <row r="129" spans="1:14" ht="16" customHeight="1" x14ac:dyDescent="0.15">
      <c r="A129" s="11"/>
      <c r="B129" s="76"/>
      <c r="C129" s="49">
        <v>1</v>
      </c>
      <c r="D129" s="50">
        <v>97.02331895088966</v>
      </c>
      <c r="E129" s="49">
        <v>0.255</v>
      </c>
      <c r="F129" s="51">
        <f t="shared" si="4"/>
        <v>0.10072400000000001</v>
      </c>
      <c r="G129" s="74"/>
      <c r="H129" s="51">
        <f t="shared" si="5"/>
        <v>1.0381421815819711</v>
      </c>
      <c r="I129" s="73"/>
      <c r="J129" s="42"/>
      <c r="K129" s="59"/>
      <c r="L129" s="61"/>
      <c r="M129" s="61"/>
      <c r="N129" s="61"/>
    </row>
    <row r="130" spans="1:14" ht="16" customHeight="1" x14ac:dyDescent="0.15">
      <c r="A130" s="11"/>
      <c r="B130" s="80">
        <v>43</v>
      </c>
      <c r="C130" s="49">
        <v>1</v>
      </c>
      <c r="D130" s="50">
        <v>96.842330992333601</v>
      </c>
      <c r="E130" s="49">
        <v>0.188</v>
      </c>
      <c r="F130" s="51">
        <f t="shared" si="4"/>
        <v>8.0302399999999996E-2</v>
      </c>
      <c r="G130" s="74">
        <f>(F130+F131+F132)/3</f>
        <v>7.9692800000000008E-2</v>
      </c>
      <c r="H130" s="51">
        <f t="shared" si="5"/>
        <v>0.82920763241806972</v>
      </c>
      <c r="I130" s="73">
        <f>(H130+H131+H132)/3</f>
        <v>0.82291286448184298</v>
      </c>
      <c r="J130" s="42"/>
      <c r="K130" s="59"/>
      <c r="L130" s="61"/>
      <c r="M130" s="61"/>
      <c r="N130" s="61"/>
    </row>
    <row r="131" spans="1:14" ht="16" customHeight="1" x14ac:dyDescent="0.15">
      <c r="A131" s="11"/>
      <c r="B131" s="76"/>
      <c r="C131" s="49">
        <v>1</v>
      </c>
      <c r="D131" s="50">
        <v>96.842330992333601</v>
      </c>
      <c r="E131" s="49">
        <v>0.185</v>
      </c>
      <c r="F131" s="51">
        <f t="shared" si="4"/>
        <v>7.9388E-2</v>
      </c>
      <c r="G131" s="74"/>
      <c r="H131" s="51">
        <f t="shared" si="5"/>
        <v>0.81976548051372944</v>
      </c>
      <c r="I131" s="73"/>
      <c r="J131" s="42"/>
      <c r="K131" s="59"/>
      <c r="L131" s="61"/>
      <c r="M131" s="61"/>
      <c r="N131" s="61"/>
    </row>
    <row r="132" spans="1:14" ht="16" customHeight="1" x14ac:dyDescent="0.15">
      <c r="A132" s="11"/>
      <c r="B132" s="76"/>
      <c r="C132" s="49">
        <v>1</v>
      </c>
      <c r="D132" s="50">
        <v>96.842330992333601</v>
      </c>
      <c r="E132" s="49">
        <v>0.185</v>
      </c>
      <c r="F132" s="51">
        <f t="shared" si="4"/>
        <v>7.9388E-2</v>
      </c>
      <c r="G132" s="74"/>
      <c r="H132" s="51">
        <f t="shared" si="5"/>
        <v>0.81976548051372944</v>
      </c>
      <c r="I132" s="73"/>
      <c r="J132" s="42"/>
      <c r="K132" s="59"/>
      <c r="L132" s="61"/>
      <c r="M132" s="61"/>
      <c r="N132" s="61"/>
    </row>
    <row r="133" spans="1:14" ht="16" customHeight="1" x14ac:dyDescent="0.15">
      <c r="A133" s="11"/>
      <c r="B133" s="80">
        <v>44</v>
      </c>
      <c r="C133" s="49">
        <v>1.0009999999999999</v>
      </c>
      <c r="D133" s="50">
        <v>96.826238448719891</v>
      </c>
      <c r="E133" s="49">
        <v>0.19800000000000001</v>
      </c>
      <c r="F133" s="51">
        <f t="shared" si="4"/>
        <v>8.3350400000000005E-2</v>
      </c>
      <c r="G133" s="74">
        <f>(F133+F134+F135)/3</f>
        <v>8.2944000000000004E-2</v>
      </c>
      <c r="H133" s="51">
        <f t="shared" si="5"/>
        <v>0.85996455300937846</v>
      </c>
      <c r="I133" s="73">
        <f>(H133+H134+H135)/3</f>
        <v>0.85634065329262532</v>
      </c>
      <c r="J133" s="42"/>
      <c r="K133" s="59"/>
      <c r="L133" s="61"/>
      <c r="M133" s="61"/>
      <c r="N133" s="61"/>
    </row>
    <row r="134" spans="1:14" ht="16" customHeight="1" x14ac:dyDescent="0.15">
      <c r="A134" s="11"/>
      <c r="B134" s="76"/>
      <c r="C134" s="49">
        <v>1</v>
      </c>
      <c r="D134" s="50">
        <v>96.826238448719891</v>
      </c>
      <c r="E134" s="49">
        <v>0.19700000000000001</v>
      </c>
      <c r="F134" s="51">
        <f t="shared" si="4"/>
        <v>8.3045599999999997E-2</v>
      </c>
      <c r="G134" s="74"/>
      <c r="H134" s="51">
        <f t="shared" si="5"/>
        <v>0.85767661049831811</v>
      </c>
      <c r="I134" s="73"/>
      <c r="J134" s="42"/>
      <c r="K134" s="59"/>
      <c r="L134" s="61"/>
      <c r="M134" s="61"/>
      <c r="N134" s="61"/>
    </row>
    <row r="135" spans="1:14" ht="16" customHeight="1" x14ac:dyDescent="0.15">
      <c r="A135" s="11"/>
      <c r="B135" s="76"/>
      <c r="C135" s="49">
        <v>1</v>
      </c>
      <c r="D135" s="50">
        <v>96.826238448719891</v>
      </c>
      <c r="E135" s="49">
        <v>0.19500000000000001</v>
      </c>
      <c r="F135" s="51">
        <f t="shared" si="4"/>
        <v>8.2436000000000009E-2</v>
      </c>
      <c r="G135" s="74"/>
      <c r="H135" s="51">
        <f t="shared" si="5"/>
        <v>0.85138079637017916</v>
      </c>
      <c r="I135" s="73"/>
      <c r="J135" s="42"/>
      <c r="K135" s="59"/>
      <c r="L135" s="61"/>
      <c r="M135" s="61"/>
      <c r="N135" s="61"/>
    </row>
    <row r="136" spans="1:14" ht="16" customHeight="1" x14ac:dyDescent="0.15">
      <c r="A136" s="11"/>
      <c r="B136" s="80">
        <v>45</v>
      </c>
      <c r="C136" s="49">
        <v>0.998</v>
      </c>
      <c r="D136" s="50">
        <v>96.726498990670592</v>
      </c>
      <c r="E136" s="49">
        <v>0.20599999999999999</v>
      </c>
      <c r="F136" s="51">
        <f t="shared" si="4"/>
        <v>8.5788799999999998E-2</v>
      </c>
      <c r="G136" s="74">
        <f>(F136+F137+F138)/3</f>
        <v>8.6398399999999986E-2</v>
      </c>
      <c r="H136" s="51">
        <f t="shared" si="5"/>
        <v>0.88869877789308616</v>
      </c>
      <c r="I136" s="73">
        <f>(H136+H137+H138)/3</f>
        <v>0.8941141915095242</v>
      </c>
      <c r="J136" s="42"/>
      <c r="K136" s="59"/>
      <c r="L136" s="61"/>
      <c r="M136" s="61"/>
      <c r="N136" s="61"/>
    </row>
    <row r="137" spans="1:14" ht="16" customHeight="1" x14ac:dyDescent="0.15">
      <c r="A137" s="11"/>
      <c r="B137" s="76"/>
      <c r="C137" s="49">
        <v>0.999</v>
      </c>
      <c r="D137" s="50">
        <v>96.726498990670592</v>
      </c>
      <c r="E137" s="49">
        <v>0.20799999999999999</v>
      </c>
      <c r="F137" s="51">
        <f t="shared" si="4"/>
        <v>8.6398399999999986E-2</v>
      </c>
      <c r="G137" s="74"/>
      <c r="H137" s="51">
        <f t="shared" si="5"/>
        <v>0.89411780419372444</v>
      </c>
      <c r="I137" s="73"/>
      <c r="J137" s="42"/>
      <c r="K137" s="59"/>
      <c r="L137" s="61"/>
      <c r="M137" s="61"/>
      <c r="N137" s="61"/>
    </row>
    <row r="138" spans="1:14" ht="16" customHeight="1" x14ac:dyDescent="0.15">
      <c r="A138" s="11"/>
      <c r="B138" s="76"/>
      <c r="C138" s="49">
        <v>1</v>
      </c>
      <c r="D138" s="50">
        <v>96.726498990670592</v>
      </c>
      <c r="E138" s="49">
        <v>0.21</v>
      </c>
      <c r="F138" s="51">
        <f t="shared" si="4"/>
        <v>8.7008000000000002E-2</v>
      </c>
      <c r="G138" s="74"/>
      <c r="H138" s="51">
        <f t="shared" si="5"/>
        <v>0.89952599244176157</v>
      </c>
      <c r="I138" s="73"/>
      <c r="J138" s="42"/>
      <c r="K138" s="59"/>
      <c r="L138" s="61"/>
      <c r="M138" s="61"/>
      <c r="N138" s="61"/>
    </row>
    <row r="139" spans="1:14" ht="16" customHeight="1" x14ac:dyDescent="0.15">
      <c r="A139" s="11"/>
      <c r="B139" s="80">
        <v>46</v>
      </c>
      <c r="C139" s="49">
        <v>1</v>
      </c>
      <c r="D139" s="50">
        <v>97.15909090909102</v>
      </c>
      <c r="E139" s="49">
        <v>0.245</v>
      </c>
      <c r="F139" s="51">
        <f t="shared" si="4"/>
        <v>9.7676000000000013E-2</v>
      </c>
      <c r="G139" s="74">
        <f>(F139+F140+F141)/3</f>
        <v>9.666000000000001E-2</v>
      </c>
      <c r="H139" s="51">
        <f t="shared" si="5"/>
        <v>1.0053202339181277</v>
      </c>
      <c r="I139" s="73">
        <f>(H139+H140+H141)/3</f>
        <v>0.99486315789473556</v>
      </c>
      <c r="J139" s="42"/>
      <c r="K139" s="59"/>
      <c r="L139" s="61"/>
      <c r="M139" s="61"/>
      <c r="N139" s="61"/>
    </row>
    <row r="140" spans="1:14" ht="16" customHeight="1" x14ac:dyDescent="0.15">
      <c r="A140" s="11"/>
      <c r="B140" s="76"/>
      <c r="C140" s="49">
        <v>1</v>
      </c>
      <c r="D140" s="50">
        <v>97.15909090909102</v>
      </c>
      <c r="E140" s="49">
        <v>0.24</v>
      </c>
      <c r="F140" s="51">
        <f t="shared" si="4"/>
        <v>9.6151999999999987E-2</v>
      </c>
      <c r="G140" s="74"/>
      <c r="H140" s="51">
        <f t="shared" si="5"/>
        <v>0.98963461988303947</v>
      </c>
      <c r="I140" s="73"/>
      <c r="J140" s="42"/>
      <c r="K140" s="59"/>
      <c r="L140" s="61"/>
      <c r="M140" s="61"/>
      <c r="N140" s="61"/>
    </row>
    <row r="141" spans="1:14" ht="16" customHeight="1" x14ac:dyDescent="0.15">
      <c r="A141" s="11"/>
      <c r="B141" s="76"/>
      <c r="C141" s="49">
        <v>1</v>
      </c>
      <c r="D141" s="50">
        <v>97.15909090909102</v>
      </c>
      <c r="E141" s="49">
        <v>0.24</v>
      </c>
      <c r="F141" s="51">
        <f t="shared" si="4"/>
        <v>9.6151999999999987E-2</v>
      </c>
      <c r="G141" s="74"/>
      <c r="H141" s="51">
        <f t="shared" si="5"/>
        <v>0.98963461988303947</v>
      </c>
      <c r="I141" s="73"/>
      <c r="J141" s="42"/>
      <c r="K141" s="59"/>
      <c r="L141" s="61"/>
      <c r="M141" s="61"/>
      <c r="N141" s="61"/>
    </row>
    <row r="142" spans="1:14" ht="16" customHeight="1" x14ac:dyDescent="0.15">
      <c r="A142" s="11"/>
      <c r="B142" s="80">
        <v>47</v>
      </c>
      <c r="C142" s="49">
        <v>1.0009999999999999</v>
      </c>
      <c r="D142" s="50">
        <v>97.293591654247351</v>
      </c>
      <c r="E142" s="49">
        <v>0.182</v>
      </c>
      <c r="F142" s="51">
        <f t="shared" si="4"/>
        <v>7.8473600000000004E-2</v>
      </c>
      <c r="G142" s="74">
        <f>(F142+F143+F144)/3</f>
        <v>7.796560000000001E-2</v>
      </c>
      <c r="H142" s="51">
        <f t="shared" si="5"/>
        <v>0.80575918169202931</v>
      </c>
      <c r="I142" s="73">
        <f>(H142+H143+H144)/3</f>
        <v>0.80107504451107214</v>
      </c>
      <c r="J142" s="42"/>
      <c r="K142" s="59"/>
      <c r="L142" s="61"/>
      <c r="M142" s="61"/>
      <c r="N142" s="61"/>
    </row>
    <row r="143" spans="1:14" ht="16" customHeight="1" x14ac:dyDescent="0.15">
      <c r="A143" s="11"/>
      <c r="B143" s="76"/>
      <c r="C143" s="49">
        <v>1</v>
      </c>
      <c r="D143" s="50">
        <v>97.293591654247351</v>
      </c>
      <c r="E143" s="49">
        <v>0.18</v>
      </c>
      <c r="F143" s="51">
        <f t="shared" si="4"/>
        <v>7.7864000000000003E-2</v>
      </c>
      <c r="G143" s="74"/>
      <c r="H143" s="51">
        <f t="shared" si="5"/>
        <v>0.80029936891121911</v>
      </c>
      <c r="I143" s="73"/>
      <c r="J143" s="42"/>
      <c r="K143" s="59"/>
      <c r="L143" s="61"/>
      <c r="M143" s="61"/>
      <c r="N143" s="61"/>
    </row>
    <row r="144" spans="1:14" ht="16" customHeight="1" x14ac:dyDescent="0.15">
      <c r="A144" s="11"/>
      <c r="B144" s="76"/>
      <c r="C144" s="49">
        <v>1</v>
      </c>
      <c r="D144" s="50">
        <v>97.293591654247351</v>
      </c>
      <c r="E144" s="49">
        <v>0.17899999999999999</v>
      </c>
      <c r="F144" s="51">
        <f t="shared" si="4"/>
        <v>7.7559199999999995E-2</v>
      </c>
      <c r="G144" s="74"/>
      <c r="H144" s="51">
        <f t="shared" si="5"/>
        <v>0.79716658292996789</v>
      </c>
      <c r="I144" s="73"/>
      <c r="J144" s="42"/>
      <c r="K144" s="59"/>
      <c r="L144" s="61"/>
      <c r="M144" s="61"/>
      <c r="N144" s="61"/>
    </row>
    <row r="145" spans="1:14" ht="16" customHeight="1" x14ac:dyDescent="0.15">
      <c r="A145" s="11"/>
      <c r="B145" s="75" t="s">
        <v>65</v>
      </c>
      <c r="C145" s="49">
        <v>1.0009999999999999</v>
      </c>
      <c r="D145" s="50">
        <v>96.284644194756524</v>
      </c>
      <c r="E145" s="49">
        <v>0.191</v>
      </c>
      <c r="F145" s="51">
        <f t="shared" si="4"/>
        <v>8.1216800000000006E-2</v>
      </c>
      <c r="G145" s="74">
        <f>(F145+F146+F147)/3</f>
        <v>8.1420000000000006E-2</v>
      </c>
      <c r="H145" s="51">
        <f t="shared" si="5"/>
        <v>0.84266463270664338</v>
      </c>
      <c r="I145" s="73">
        <f>(H145+H146+H147)/3</f>
        <v>0.84533681833958829</v>
      </c>
      <c r="J145" s="42"/>
      <c r="K145" s="59"/>
      <c r="L145" s="61"/>
      <c r="M145" s="61"/>
      <c r="N145" s="61"/>
    </row>
    <row r="146" spans="1:14" ht="16" customHeight="1" x14ac:dyDescent="0.15">
      <c r="A146" s="11"/>
      <c r="B146" s="76"/>
      <c r="C146" s="49">
        <v>1</v>
      </c>
      <c r="D146" s="50">
        <v>96.284644194756524</v>
      </c>
      <c r="E146" s="49">
        <v>0.191</v>
      </c>
      <c r="F146" s="51">
        <f t="shared" si="4"/>
        <v>8.1216800000000006E-2</v>
      </c>
      <c r="G146" s="74"/>
      <c r="H146" s="51">
        <f t="shared" si="5"/>
        <v>0.84350729733934993</v>
      </c>
      <c r="I146" s="73"/>
      <c r="J146" s="42"/>
      <c r="K146" s="59"/>
      <c r="L146" s="61"/>
      <c r="M146" s="61"/>
      <c r="N146" s="61"/>
    </row>
    <row r="147" spans="1:14" ht="16" customHeight="1" x14ac:dyDescent="0.15">
      <c r="A147" s="11"/>
      <c r="B147" s="76"/>
      <c r="C147" s="49">
        <v>1</v>
      </c>
      <c r="D147" s="50">
        <v>96.284644194756524</v>
      </c>
      <c r="E147" s="49">
        <v>0.193</v>
      </c>
      <c r="F147" s="51">
        <f t="shared" si="4"/>
        <v>8.1826400000000007E-2</v>
      </c>
      <c r="G147" s="74"/>
      <c r="H147" s="51">
        <f t="shared" si="5"/>
        <v>0.84983852497277168</v>
      </c>
      <c r="I147" s="73"/>
      <c r="J147" s="42"/>
      <c r="K147" s="59"/>
      <c r="L147" s="61"/>
      <c r="M147" s="61"/>
      <c r="N147" s="61"/>
    </row>
    <row r="148" spans="1:14" ht="16" customHeight="1" x14ac:dyDescent="0.15">
      <c r="A148" s="11"/>
      <c r="B148" s="75" t="s">
        <v>66</v>
      </c>
      <c r="C148" s="49">
        <v>1.0009999999999999</v>
      </c>
      <c r="D148" s="50">
        <v>96.289858547110924</v>
      </c>
      <c r="E148" s="49">
        <v>0.13800000000000001</v>
      </c>
      <c r="F148" s="51">
        <f t="shared" si="4"/>
        <v>6.5062400000000006E-2</v>
      </c>
      <c r="G148" s="74">
        <f>(F148+F149+F150)/3</f>
        <v>6.5570400000000015E-2</v>
      </c>
      <c r="H148" s="51">
        <f t="shared" si="5"/>
        <v>0.67501815433244083</v>
      </c>
      <c r="I148" s="73">
        <f>(H148+H149+H150)/3</f>
        <v>0.68074390375247795</v>
      </c>
      <c r="J148" s="42"/>
      <c r="K148" s="59"/>
      <c r="L148" s="61"/>
      <c r="M148" s="61"/>
      <c r="N148" s="61"/>
    </row>
    <row r="149" spans="1:14" ht="16" customHeight="1" x14ac:dyDescent="0.15">
      <c r="A149" s="11"/>
      <c r="B149" s="76"/>
      <c r="C149" s="49">
        <v>1</v>
      </c>
      <c r="D149" s="50">
        <v>96.289858547110924</v>
      </c>
      <c r="E149" s="49">
        <v>0.13300000000000001</v>
      </c>
      <c r="F149" s="51">
        <f t="shared" si="4"/>
        <v>6.3538399999999995E-2</v>
      </c>
      <c r="G149" s="74"/>
      <c r="H149" s="51">
        <f t="shared" si="5"/>
        <v>0.65986596053532576</v>
      </c>
      <c r="I149" s="73"/>
      <c r="J149" s="42"/>
      <c r="K149" s="59"/>
      <c r="L149" s="61"/>
      <c r="M149" s="61"/>
      <c r="N149" s="61"/>
    </row>
    <row r="150" spans="1:14" ht="16" customHeight="1" x14ac:dyDescent="0.15">
      <c r="A150" s="11"/>
      <c r="B150" s="76"/>
      <c r="C150" s="49">
        <v>1</v>
      </c>
      <c r="D150" s="50">
        <v>96.289858547110924</v>
      </c>
      <c r="E150" s="49">
        <v>0.14799999999999999</v>
      </c>
      <c r="F150" s="51">
        <f t="shared" si="4"/>
        <v>6.8110400000000001E-2</v>
      </c>
      <c r="G150" s="74"/>
      <c r="H150" s="51">
        <f t="shared" si="5"/>
        <v>0.70734759638966749</v>
      </c>
      <c r="I150" s="73"/>
      <c r="J150" s="42"/>
      <c r="K150" s="59"/>
      <c r="L150" s="61"/>
      <c r="M150" s="61"/>
      <c r="N150" s="61"/>
    </row>
    <row r="151" spans="1:14" ht="16" customHeight="1" x14ac:dyDescent="0.15">
      <c r="A151" s="11"/>
      <c r="B151" s="75" t="s">
        <v>67</v>
      </c>
      <c r="C151" s="49">
        <v>1</v>
      </c>
      <c r="D151" s="50">
        <v>97.75779583837685</v>
      </c>
      <c r="E151" s="49">
        <v>0.16600000000000001</v>
      </c>
      <c r="F151" s="51">
        <f t="shared" si="4"/>
        <v>7.3596800000000004E-2</v>
      </c>
      <c r="G151" s="74">
        <f>(F151+F152+F153)/3</f>
        <v>7.4206400000000006E-2</v>
      </c>
      <c r="H151" s="51">
        <f t="shared" si="5"/>
        <v>0.7528483981132077</v>
      </c>
      <c r="I151" s="73">
        <f>(H151+H152+H153)/3</f>
        <v>0.7590842179245284</v>
      </c>
      <c r="J151" s="42"/>
      <c r="K151" s="59"/>
      <c r="L151" s="61"/>
      <c r="M151" s="61"/>
      <c r="N151" s="61"/>
    </row>
    <row r="152" spans="1:14" ht="16" customHeight="1" x14ac:dyDescent="0.15">
      <c r="A152" s="11"/>
      <c r="B152" s="76"/>
      <c r="C152" s="49">
        <v>1</v>
      </c>
      <c r="D152" s="50">
        <v>97.75779583837685</v>
      </c>
      <c r="E152" s="49">
        <v>0.16800000000000001</v>
      </c>
      <c r="F152" s="51">
        <f t="shared" si="4"/>
        <v>7.4206400000000006E-2</v>
      </c>
      <c r="G152" s="74"/>
      <c r="H152" s="51">
        <f t="shared" si="5"/>
        <v>0.7590842179245284</v>
      </c>
      <c r="I152" s="73"/>
      <c r="J152" s="42"/>
      <c r="K152" s="59"/>
      <c r="L152" s="61"/>
      <c r="M152" s="61"/>
      <c r="N152" s="61"/>
    </row>
    <row r="153" spans="1:14" ht="16" customHeight="1" x14ac:dyDescent="0.15">
      <c r="A153" s="11"/>
      <c r="B153" s="76"/>
      <c r="C153" s="49">
        <v>1</v>
      </c>
      <c r="D153" s="50">
        <v>97.75779583837685</v>
      </c>
      <c r="E153" s="49">
        <v>0.17</v>
      </c>
      <c r="F153" s="51">
        <f t="shared" si="4"/>
        <v>7.4816000000000007E-2</v>
      </c>
      <c r="G153" s="74"/>
      <c r="H153" s="51">
        <f t="shared" si="5"/>
        <v>0.76532003773584922</v>
      </c>
      <c r="I153" s="73"/>
      <c r="J153" s="42"/>
      <c r="K153" s="59"/>
      <c r="L153" s="61"/>
      <c r="M153" s="61"/>
      <c r="N153" s="61"/>
    </row>
    <row r="154" spans="1:14" ht="16" customHeight="1" x14ac:dyDescent="0.15">
      <c r="A154" s="11"/>
      <c r="B154" s="75" t="s">
        <v>68</v>
      </c>
      <c r="C154" s="49">
        <v>1</v>
      </c>
      <c r="D154" s="50">
        <v>97.451784623440133</v>
      </c>
      <c r="E154" s="49">
        <v>0.215</v>
      </c>
      <c r="F154" s="51">
        <f t="shared" si="4"/>
        <v>8.8532E-2</v>
      </c>
      <c r="G154" s="74">
        <f>(F154+F155+F156)/3</f>
        <v>8.87352E-2</v>
      </c>
      <c r="H154" s="51">
        <f t="shared" si="5"/>
        <v>0.90846976627563303</v>
      </c>
      <c r="I154" s="73">
        <f>(H154+H155+H156)/3</f>
        <v>0.91055489997313466</v>
      </c>
      <c r="J154" s="42"/>
      <c r="K154" s="59"/>
      <c r="L154" s="61"/>
      <c r="M154" s="61"/>
      <c r="N154" s="61"/>
    </row>
    <row r="155" spans="1:14" ht="16" customHeight="1" x14ac:dyDescent="0.15">
      <c r="A155" s="11"/>
      <c r="B155" s="76"/>
      <c r="C155" s="49">
        <v>1</v>
      </c>
      <c r="D155" s="50">
        <v>97.451784623440133</v>
      </c>
      <c r="E155" s="49">
        <v>0.216</v>
      </c>
      <c r="F155" s="51">
        <f t="shared" si="4"/>
        <v>8.8836799999999994E-2</v>
      </c>
      <c r="G155" s="74"/>
      <c r="H155" s="51">
        <f t="shared" si="5"/>
        <v>0.91159746682188558</v>
      </c>
      <c r="I155" s="73"/>
      <c r="J155" s="42"/>
      <c r="K155" s="59"/>
      <c r="L155" s="61"/>
      <c r="M155" s="61"/>
      <c r="N155" s="61"/>
    </row>
    <row r="156" spans="1:14" ht="16" customHeight="1" x14ac:dyDescent="0.15">
      <c r="A156" s="11"/>
      <c r="B156" s="76"/>
      <c r="C156" s="49">
        <v>1</v>
      </c>
      <c r="D156" s="50">
        <v>97.451784623440133</v>
      </c>
      <c r="E156" s="49">
        <v>0.216</v>
      </c>
      <c r="F156" s="51">
        <f t="shared" si="4"/>
        <v>8.8836799999999994E-2</v>
      </c>
      <c r="G156" s="74"/>
      <c r="H156" s="51">
        <f t="shared" si="5"/>
        <v>0.91159746682188558</v>
      </c>
      <c r="I156" s="73"/>
      <c r="J156" s="42"/>
      <c r="K156" s="59"/>
      <c r="L156" s="61"/>
      <c r="M156" s="61"/>
      <c r="N156" s="61"/>
    </row>
    <row r="157" spans="1:14" ht="16" customHeight="1" x14ac:dyDescent="0.15">
      <c r="A157" s="11"/>
      <c r="B157" s="75" t="s">
        <v>69</v>
      </c>
      <c r="C157" s="49">
        <v>1</v>
      </c>
      <c r="D157" s="50">
        <v>97.070161912104922</v>
      </c>
      <c r="E157" s="49">
        <v>0.20899999999999999</v>
      </c>
      <c r="F157" s="51">
        <f t="shared" si="4"/>
        <v>8.6703200000000008E-2</v>
      </c>
      <c r="G157" s="74">
        <f>(F157+F158+F159)/3</f>
        <v>8.6804800000000015E-2</v>
      </c>
      <c r="H157" s="51">
        <f t="shared" si="5"/>
        <v>0.89320135345512253</v>
      </c>
      <c r="I157" s="73">
        <f>(H157+H158+H159)/3</f>
        <v>0.89424801906274765</v>
      </c>
      <c r="J157" s="42"/>
      <c r="K157" s="59"/>
      <c r="L157" s="61"/>
      <c r="M157" s="61"/>
      <c r="N157" s="61"/>
    </row>
    <row r="158" spans="1:14" ht="16" customHeight="1" x14ac:dyDescent="0.15">
      <c r="A158" s="11"/>
      <c r="B158" s="76"/>
      <c r="C158" s="49">
        <v>1</v>
      </c>
      <c r="D158" s="50">
        <v>97.070161912104922</v>
      </c>
      <c r="E158" s="49">
        <v>0.21</v>
      </c>
      <c r="F158" s="51">
        <f t="shared" si="4"/>
        <v>8.7008000000000002E-2</v>
      </c>
      <c r="G158" s="74"/>
      <c r="H158" s="51">
        <f t="shared" si="5"/>
        <v>0.89634135027799788</v>
      </c>
      <c r="I158" s="73"/>
      <c r="J158" s="42"/>
      <c r="K158" s="59"/>
      <c r="L158" s="61"/>
      <c r="M158" s="61"/>
      <c r="N158" s="61"/>
    </row>
    <row r="159" spans="1:14" ht="16" customHeight="1" x14ac:dyDescent="0.15">
      <c r="A159" s="11"/>
      <c r="B159" s="76"/>
      <c r="C159" s="49">
        <v>1</v>
      </c>
      <c r="D159" s="50">
        <v>97.070161912104922</v>
      </c>
      <c r="E159" s="49">
        <v>0.20899999999999999</v>
      </c>
      <c r="F159" s="51">
        <f t="shared" si="4"/>
        <v>8.6703200000000008E-2</v>
      </c>
      <c r="G159" s="74"/>
      <c r="H159" s="51">
        <f t="shared" si="5"/>
        <v>0.89320135345512253</v>
      </c>
      <c r="I159" s="73"/>
      <c r="J159" s="42"/>
      <c r="K159" s="59"/>
      <c r="L159" s="61"/>
      <c r="M159" s="61"/>
      <c r="N159" s="61"/>
    </row>
    <row r="160" spans="1:14" ht="16" customHeight="1" x14ac:dyDescent="0.15">
      <c r="A160" s="11"/>
      <c r="B160" s="75" t="s">
        <v>70</v>
      </c>
      <c r="C160" s="49">
        <v>1</v>
      </c>
      <c r="D160" s="50">
        <v>97.457528508261717</v>
      </c>
      <c r="E160" s="49">
        <v>0.24</v>
      </c>
      <c r="F160" s="51">
        <f t="shared" si="4"/>
        <v>9.6151999999999987E-2</v>
      </c>
      <c r="G160" s="74">
        <f>(F160+F161+F162)/3</f>
        <v>9.5948799999999987E-2</v>
      </c>
      <c r="H160" s="51">
        <f t="shared" si="5"/>
        <v>0.98660412870873215</v>
      </c>
      <c r="I160" s="73">
        <f>(H160+H161+H162)/3</f>
        <v>0.98419057840000768</v>
      </c>
      <c r="J160" s="42"/>
      <c r="K160" s="59"/>
      <c r="L160" s="61"/>
      <c r="M160" s="61"/>
      <c r="N160" s="61"/>
    </row>
    <row r="161" spans="1:14" ht="16" customHeight="1" x14ac:dyDescent="0.15">
      <c r="A161" s="11"/>
      <c r="B161" s="76"/>
      <c r="C161" s="49">
        <v>1.0009999999999999</v>
      </c>
      <c r="D161" s="50">
        <v>97.457528508261717</v>
      </c>
      <c r="E161" s="49">
        <v>0.24</v>
      </c>
      <c r="F161" s="51">
        <f t="shared" si="4"/>
        <v>9.6151999999999987E-2</v>
      </c>
      <c r="G161" s="74"/>
      <c r="H161" s="51">
        <f t="shared" si="5"/>
        <v>0.98561851019853364</v>
      </c>
      <c r="I161" s="73"/>
      <c r="J161" s="42"/>
      <c r="K161" s="59"/>
      <c r="L161" s="61"/>
      <c r="M161" s="61"/>
      <c r="N161" s="61"/>
    </row>
    <row r="162" spans="1:14" ht="16" customHeight="1" x14ac:dyDescent="0.15">
      <c r="A162" s="11"/>
      <c r="B162" s="76"/>
      <c r="C162" s="49">
        <v>1</v>
      </c>
      <c r="D162" s="50">
        <v>97.457528508261717</v>
      </c>
      <c r="E162" s="49">
        <v>0.23799999999999999</v>
      </c>
      <c r="F162" s="51">
        <f t="shared" si="4"/>
        <v>9.55424E-2</v>
      </c>
      <c r="G162" s="74"/>
      <c r="H162" s="51">
        <f t="shared" si="5"/>
        <v>0.98034909629275724</v>
      </c>
      <c r="I162" s="73"/>
      <c r="J162" s="42"/>
      <c r="K162" s="59"/>
      <c r="L162" s="61"/>
      <c r="M162" s="61"/>
      <c r="N162" s="61"/>
    </row>
    <row r="163" spans="1:14" ht="16" customHeight="1" x14ac:dyDescent="0.15">
      <c r="A163" s="11"/>
      <c r="B163" s="75" t="s">
        <v>71</v>
      </c>
      <c r="C163" s="49">
        <v>1</v>
      </c>
      <c r="D163" s="50">
        <v>96.754208015790311</v>
      </c>
      <c r="E163" s="49">
        <v>0.25</v>
      </c>
      <c r="F163" s="51">
        <f t="shared" si="4"/>
        <v>9.920000000000001E-2</v>
      </c>
      <c r="G163" s="74">
        <f>(F163+F164+F165)/3</f>
        <v>9.8488800000000001E-2</v>
      </c>
      <c r="H163" s="51">
        <f t="shared" si="5"/>
        <v>1.0252784042613479</v>
      </c>
      <c r="I163" s="73">
        <f>(H163+H164+H165)/3</f>
        <v>1.0179278195727324</v>
      </c>
      <c r="J163" s="42"/>
      <c r="K163" s="59"/>
      <c r="L163" s="61"/>
      <c r="M163" s="61"/>
      <c r="N163" s="61"/>
    </row>
    <row r="164" spans="1:14" ht="16" customHeight="1" x14ac:dyDescent="0.15">
      <c r="A164" s="11"/>
      <c r="B164" s="76"/>
      <c r="C164" s="49">
        <v>1</v>
      </c>
      <c r="D164" s="50">
        <v>96.754208015790311</v>
      </c>
      <c r="E164" s="49">
        <v>0.248</v>
      </c>
      <c r="F164" s="51">
        <f t="shared" si="4"/>
        <v>9.8590399999999995E-2</v>
      </c>
      <c r="G164" s="74"/>
      <c r="H164" s="51">
        <f t="shared" si="5"/>
        <v>1.0189779030996773</v>
      </c>
      <c r="I164" s="73"/>
      <c r="J164" s="42"/>
      <c r="K164" s="59"/>
      <c r="L164" s="61"/>
      <c r="M164" s="61"/>
      <c r="N164" s="61"/>
    </row>
    <row r="165" spans="1:14" ht="16" customHeight="1" x14ac:dyDescent="0.15">
      <c r="A165" s="11"/>
      <c r="B165" s="76"/>
      <c r="C165" s="49">
        <v>1</v>
      </c>
      <c r="D165" s="50">
        <v>96.754208015790311</v>
      </c>
      <c r="E165" s="49">
        <v>0.245</v>
      </c>
      <c r="F165" s="51">
        <f t="shared" si="4"/>
        <v>9.7676000000000013E-2</v>
      </c>
      <c r="G165" s="74"/>
      <c r="H165" s="51">
        <f t="shared" si="5"/>
        <v>1.0095271513571715</v>
      </c>
      <c r="I165" s="73"/>
      <c r="J165" s="42"/>
      <c r="K165" s="59"/>
      <c r="L165" s="61"/>
      <c r="M165" s="61"/>
      <c r="N165" s="61"/>
    </row>
    <row r="166" spans="1:14" ht="16" customHeight="1" x14ac:dyDescent="0.15">
      <c r="A166" s="11"/>
      <c r="B166" s="75" t="s">
        <v>72</v>
      </c>
      <c r="C166" s="49">
        <v>1</v>
      </c>
      <c r="D166" s="50">
        <v>97.206742346061148</v>
      </c>
      <c r="E166" s="49">
        <v>0.23</v>
      </c>
      <c r="F166" s="51">
        <f t="shared" si="4"/>
        <v>9.3103999999999992E-2</v>
      </c>
      <c r="G166" s="74">
        <f>(F166+F167+F168)/3</f>
        <v>9.7675999999999999E-2</v>
      </c>
      <c r="H166" s="51">
        <f t="shared" si="5"/>
        <v>0.95779364427772751</v>
      </c>
      <c r="I166" s="73">
        <f>(H166+H167+H168)/3</f>
        <v>1.004827418784062</v>
      </c>
      <c r="J166" s="42"/>
      <c r="K166" s="59"/>
      <c r="L166" s="61"/>
      <c r="M166" s="61"/>
      <c r="N166" s="61"/>
    </row>
    <row r="167" spans="1:14" ht="16" customHeight="1" x14ac:dyDescent="0.15">
      <c r="A167" s="11"/>
      <c r="B167" s="76"/>
      <c r="C167" s="49">
        <v>1</v>
      </c>
      <c r="D167" s="50">
        <v>97.206742346061148</v>
      </c>
      <c r="E167" s="49">
        <v>0.22800000000000001</v>
      </c>
      <c r="F167" s="51">
        <f t="shared" si="4"/>
        <v>9.2494400000000004E-2</v>
      </c>
      <c r="G167" s="74"/>
      <c r="H167" s="51">
        <f t="shared" si="5"/>
        <v>0.95152247434354942</v>
      </c>
      <c r="I167" s="73"/>
      <c r="J167" s="42"/>
      <c r="K167" s="59"/>
      <c r="L167" s="61"/>
      <c r="M167" s="61"/>
      <c r="N167" s="61"/>
    </row>
    <row r="168" spans="1:14" ht="16" customHeight="1" x14ac:dyDescent="0.15">
      <c r="A168" s="11"/>
      <c r="B168" s="76"/>
      <c r="C168" s="49">
        <v>1</v>
      </c>
      <c r="D168" s="50">
        <v>97.206742346061148</v>
      </c>
      <c r="E168" s="49">
        <v>0.27700000000000002</v>
      </c>
      <c r="F168" s="51">
        <f t="shared" si="4"/>
        <v>0.10742960000000001</v>
      </c>
      <c r="G168" s="74"/>
      <c r="H168" s="51">
        <f t="shared" si="5"/>
        <v>1.105166137730909</v>
      </c>
      <c r="I168" s="73"/>
      <c r="J168" s="42"/>
      <c r="K168" s="59"/>
      <c r="L168" s="61"/>
      <c r="M168" s="61"/>
      <c r="N168" s="61"/>
    </row>
    <row r="169" spans="1:14" ht="16" customHeight="1" x14ac:dyDescent="0.15">
      <c r="A169" s="11"/>
      <c r="B169" s="75" t="s">
        <v>73</v>
      </c>
      <c r="C169" s="49">
        <v>0.999</v>
      </c>
      <c r="D169" s="50">
        <v>96.619310178291158</v>
      </c>
      <c r="E169" s="49">
        <v>0.32800000000000001</v>
      </c>
      <c r="F169" s="51">
        <f t="shared" si="4"/>
        <v>0.12297440000000001</v>
      </c>
      <c r="G169" s="74">
        <f>(F169+F170+F171)/3</f>
        <v>0.12348240000000001</v>
      </c>
      <c r="H169" s="51">
        <f t="shared" si="5"/>
        <v>1.2740465365603033</v>
      </c>
      <c r="I169" s="73">
        <f>(H169+H170+H171)/3</f>
        <v>1.278454920359384</v>
      </c>
      <c r="J169" s="42"/>
      <c r="K169" s="59"/>
      <c r="L169" s="61"/>
      <c r="M169" s="61"/>
      <c r="N169" s="61"/>
    </row>
    <row r="170" spans="1:14" ht="16" customHeight="1" x14ac:dyDescent="0.15">
      <c r="A170" s="11"/>
      <c r="B170" s="76"/>
      <c r="C170" s="49">
        <v>1</v>
      </c>
      <c r="D170" s="50">
        <v>96.619310178291158</v>
      </c>
      <c r="E170" s="49">
        <v>0.33</v>
      </c>
      <c r="F170" s="51">
        <f t="shared" si="4"/>
        <v>0.123584</v>
      </c>
      <c r="G170" s="74"/>
      <c r="H170" s="51">
        <f t="shared" si="5"/>
        <v>1.2790817878118879</v>
      </c>
      <c r="I170" s="73"/>
      <c r="J170" s="42"/>
      <c r="K170" s="59"/>
      <c r="L170" s="61"/>
      <c r="M170" s="61"/>
      <c r="N170" s="61"/>
    </row>
    <row r="171" spans="1:14" ht="16" customHeight="1" x14ac:dyDescent="0.15">
      <c r="A171" s="11"/>
      <c r="B171" s="76"/>
      <c r="C171" s="49">
        <v>1</v>
      </c>
      <c r="D171" s="50">
        <v>96.619310178291158</v>
      </c>
      <c r="E171" s="49">
        <v>0.33100000000000002</v>
      </c>
      <c r="F171" s="51">
        <f t="shared" si="4"/>
        <v>0.12388880000000002</v>
      </c>
      <c r="G171" s="74"/>
      <c r="H171" s="51">
        <f t="shared" si="5"/>
        <v>1.2822364367059607</v>
      </c>
      <c r="I171" s="73"/>
      <c r="J171" s="42"/>
      <c r="K171" s="59"/>
      <c r="L171" s="61"/>
      <c r="M171" s="61"/>
      <c r="N171" s="61"/>
    </row>
    <row r="172" spans="1:14" ht="16" customHeight="1" x14ac:dyDescent="0.15">
      <c r="A172" s="11"/>
      <c r="B172" s="75" t="s">
        <v>74</v>
      </c>
      <c r="C172" s="49">
        <v>1</v>
      </c>
      <c r="D172" s="50">
        <v>96.684839957791141</v>
      </c>
      <c r="E172" s="49">
        <v>0.28999999999999998</v>
      </c>
      <c r="F172" s="51">
        <f t="shared" si="4"/>
        <v>0.11139199999999999</v>
      </c>
      <c r="G172" s="74">
        <f>(F172+F173+F174)/3</f>
        <v>0.10976639999999999</v>
      </c>
      <c r="H172" s="51">
        <f t="shared" si="5"/>
        <v>1.1521144374715768</v>
      </c>
      <c r="I172" s="73">
        <f>(H172+H173+H174)/3</f>
        <v>1.1353010466575706</v>
      </c>
      <c r="J172" s="42"/>
      <c r="K172" s="59"/>
      <c r="L172" s="61"/>
      <c r="M172" s="61"/>
      <c r="N172" s="61"/>
    </row>
    <row r="173" spans="1:14" ht="16" customHeight="1" x14ac:dyDescent="0.15">
      <c r="A173" s="11"/>
      <c r="B173" s="76"/>
      <c r="C173" s="49">
        <v>1</v>
      </c>
      <c r="D173" s="50">
        <v>96.684839957791141</v>
      </c>
      <c r="E173" s="49">
        <v>0.28199999999999997</v>
      </c>
      <c r="F173" s="51">
        <f t="shared" si="4"/>
        <v>0.10895359999999998</v>
      </c>
      <c r="G173" s="74"/>
      <c r="H173" s="51">
        <f t="shared" si="5"/>
        <v>1.1268943512505676</v>
      </c>
      <c r="I173" s="73"/>
      <c r="J173" s="42"/>
      <c r="K173" s="59"/>
      <c r="L173" s="61"/>
      <c r="M173" s="61"/>
      <c r="N173" s="61"/>
    </row>
    <row r="174" spans="1:14" ht="16" customHeight="1" x14ac:dyDescent="0.15">
      <c r="A174" s="11"/>
      <c r="B174" s="76"/>
      <c r="C174" s="49">
        <v>1</v>
      </c>
      <c r="D174" s="50">
        <v>96.684839957791141</v>
      </c>
      <c r="E174" s="49">
        <v>0.28199999999999997</v>
      </c>
      <c r="F174" s="51">
        <f t="shared" si="4"/>
        <v>0.10895359999999998</v>
      </c>
      <c r="G174" s="74"/>
      <c r="H174" s="51">
        <f t="shared" si="5"/>
        <v>1.1268943512505676</v>
      </c>
      <c r="I174" s="73"/>
      <c r="J174" s="42"/>
      <c r="K174" s="59"/>
      <c r="L174" s="61"/>
      <c r="M174" s="61"/>
      <c r="N174" s="61"/>
    </row>
    <row r="175" spans="1:14" ht="16" customHeight="1" x14ac:dyDescent="0.15">
      <c r="A175" s="11"/>
      <c r="B175" s="75" t="s">
        <v>75</v>
      </c>
      <c r="C175" s="49">
        <v>1</v>
      </c>
      <c r="D175" s="50">
        <v>97.28616881901543</v>
      </c>
      <c r="E175" s="49">
        <v>0.26</v>
      </c>
      <c r="F175" s="51">
        <f t="shared" si="4"/>
        <v>0.10224800000000001</v>
      </c>
      <c r="G175" s="74">
        <f>(F175+F176+F177)/3</f>
        <v>0.10184160000000002</v>
      </c>
      <c r="H175" s="51">
        <f t="shared" si="5"/>
        <v>1.0510024317045028</v>
      </c>
      <c r="I175" s="73">
        <f>(H175+H176+H177)/3</f>
        <v>1.046825065025011</v>
      </c>
      <c r="J175" s="42"/>
      <c r="K175" s="59"/>
      <c r="L175" s="61"/>
      <c r="M175" s="61"/>
      <c r="N175" s="61"/>
    </row>
    <row r="176" spans="1:14" ht="16" customHeight="1" x14ac:dyDescent="0.15">
      <c r="A176" s="11"/>
      <c r="B176" s="76"/>
      <c r="C176" s="49">
        <v>1</v>
      </c>
      <c r="D176" s="50">
        <v>97.28616881901543</v>
      </c>
      <c r="E176" s="49">
        <v>0.25800000000000001</v>
      </c>
      <c r="F176" s="51">
        <f t="shared" si="4"/>
        <v>0.10163840000000002</v>
      </c>
      <c r="G176" s="74"/>
      <c r="H176" s="51">
        <f t="shared" si="5"/>
        <v>1.0447363816852648</v>
      </c>
      <c r="I176" s="73"/>
      <c r="J176" s="42"/>
      <c r="K176" s="59"/>
      <c r="L176" s="61"/>
      <c r="M176" s="61"/>
      <c r="N176" s="61"/>
    </row>
    <row r="177" spans="1:14" ht="16" customHeight="1" x14ac:dyDescent="0.15">
      <c r="A177" s="11"/>
      <c r="B177" s="76"/>
      <c r="C177" s="49">
        <v>1</v>
      </c>
      <c r="D177" s="50">
        <v>97.28616881901543</v>
      </c>
      <c r="E177" s="49">
        <v>0.25800000000000001</v>
      </c>
      <c r="F177" s="51">
        <f t="shared" ref="F177:F240" si="6">0.3048*E177+0.023</f>
        <v>0.10163840000000002</v>
      </c>
      <c r="G177" s="74"/>
      <c r="H177" s="51">
        <f t="shared" ref="H177:H240" si="7">(F177*100/1000)/(C177*D177/100)*100</f>
        <v>1.0447363816852648</v>
      </c>
      <c r="I177" s="73"/>
      <c r="J177" s="42"/>
      <c r="K177" s="59"/>
      <c r="L177" s="61"/>
      <c r="M177" s="61"/>
      <c r="N177" s="61"/>
    </row>
    <row r="178" spans="1:14" ht="16" customHeight="1" x14ac:dyDescent="0.15">
      <c r="A178" s="11"/>
      <c r="B178" s="75" t="s">
        <v>76</v>
      </c>
      <c r="C178" s="49">
        <v>0.998</v>
      </c>
      <c r="D178" s="50">
        <v>97.091169907554971</v>
      </c>
      <c r="E178" s="49">
        <v>0.251</v>
      </c>
      <c r="F178" s="51">
        <f t="shared" si="6"/>
        <v>9.9504800000000004E-2</v>
      </c>
      <c r="G178" s="74">
        <f>(F178+F179+F180)/3</f>
        <v>9.9911200000000019E-2</v>
      </c>
      <c r="H178" s="51">
        <f t="shared" si="7"/>
        <v>1.02691324568204</v>
      </c>
      <c r="I178" s="73">
        <f>(H178+H179+H180)/3</f>
        <v>1.0300727938219254</v>
      </c>
      <c r="J178" s="42"/>
      <c r="K178" s="59"/>
      <c r="L178" s="61"/>
      <c r="M178" s="61"/>
      <c r="N178" s="61"/>
    </row>
    <row r="179" spans="1:14" ht="16" customHeight="1" x14ac:dyDescent="0.15">
      <c r="A179" s="11"/>
      <c r="B179" s="76"/>
      <c r="C179" s="49">
        <v>0.999</v>
      </c>
      <c r="D179" s="50">
        <v>97.091169907554971</v>
      </c>
      <c r="E179" s="49">
        <v>0.252</v>
      </c>
      <c r="F179" s="51">
        <f t="shared" si="6"/>
        <v>9.9809599999999998E-2</v>
      </c>
      <c r="G179" s="74"/>
      <c r="H179" s="51">
        <f t="shared" si="7"/>
        <v>1.0290277643645451</v>
      </c>
      <c r="I179" s="73"/>
      <c r="J179" s="42"/>
      <c r="K179" s="59"/>
      <c r="L179" s="61"/>
      <c r="M179" s="61"/>
      <c r="N179" s="61"/>
    </row>
    <row r="180" spans="1:14" ht="16" customHeight="1" x14ac:dyDescent="0.15">
      <c r="A180" s="11"/>
      <c r="B180" s="76"/>
      <c r="C180" s="49">
        <v>1</v>
      </c>
      <c r="D180" s="50">
        <v>97.091169907554971</v>
      </c>
      <c r="E180" s="49">
        <v>0.254</v>
      </c>
      <c r="F180" s="51">
        <f t="shared" si="6"/>
        <v>0.10041920000000001</v>
      </c>
      <c r="G180" s="74"/>
      <c r="H180" s="51">
        <f t="shared" si="7"/>
        <v>1.0342773714191911</v>
      </c>
      <c r="I180" s="73"/>
      <c r="J180" s="42"/>
      <c r="K180" s="59"/>
      <c r="L180" s="61"/>
      <c r="M180" s="61"/>
      <c r="N180" s="61"/>
    </row>
    <row r="181" spans="1:14" ht="16" customHeight="1" x14ac:dyDescent="0.15">
      <c r="A181" s="11"/>
      <c r="B181" s="75" t="s">
        <v>77</v>
      </c>
      <c r="C181" s="49">
        <v>1.0009999999999999</v>
      </c>
      <c r="D181" s="50">
        <v>96.62664946919331</v>
      </c>
      <c r="E181" s="49">
        <v>0.252</v>
      </c>
      <c r="F181" s="51">
        <f t="shared" si="6"/>
        <v>9.9809599999999998E-2</v>
      </c>
      <c r="G181" s="74">
        <f>(F181+F182+F183)/3</f>
        <v>9.7980799999999993E-2</v>
      </c>
      <c r="H181" s="51">
        <f t="shared" si="7"/>
        <v>1.0319088021537972</v>
      </c>
      <c r="I181" s="73">
        <f>(H181+H182+H183)/3</f>
        <v>1.01367028566163</v>
      </c>
      <c r="J181" s="42"/>
      <c r="K181" s="59"/>
      <c r="L181" s="61"/>
      <c r="M181" s="61"/>
      <c r="N181" s="61"/>
    </row>
    <row r="182" spans="1:14" ht="16" customHeight="1" x14ac:dyDescent="0.15">
      <c r="A182" s="11"/>
      <c r="B182" s="76"/>
      <c r="C182" s="49">
        <v>1</v>
      </c>
      <c r="D182" s="50">
        <v>96.62664946919331</v>
      </c>
      <c r="E182" s="49">
        <v>0.23799999999999999</v>
      </c>
      <c r="F182" s="51">
        <f t="shared" si="6"/>
        <v>9.55424E-2</v>
      </c>
      <c r="G182" s="74"/>
      <c r="H182" s="51">
        <f t="shared" si="7"/>
        <v>0.98877898100421058</v>
      </c>
      <c r="I182" s="73"/>
      <c r="J182" s="42"/>
      <c r="K182" s="59"/>
      <c r="L182" s="61"/>
      <c r="M182" s="61"/>
      <c r="N182" s="61"/>
    </row>
    <row r="183" spans="1:14" ht="16" customHeight="1" x14ac:dyDescent="0.15">
      <c r="A183" s="11"/>
      <c r="B183" s="76"/>
      <c r="C183" s="49">
        <v>1</v>
      </c>
      <c r="D183" s="50">
        <v>96.62664946919331</v>
      </c>
      <c r="E183" s="49">
        <v>0.248</v>
      </c>
      <c r="F183" s="51">
        <f t="shared" si="6"/>
        <v>9.8590399999999995E-2</v>
      </c>
      <c r="G183" s="74"/>
      <c r="H183" s="51">
        <f t="shared" si="7"/>
        <v>1.0203230738268823</v>
      </c>
      <c r="I183" s="73"/>
      <c r="J183" s="42"/>
      <c r="K183" s="59"/>
      <c r="L183" s="61"/>
      <c r="M183" s="61"/>
      <c r="N183" s="61"/>
    </row>
    <row r="184" spans="1:14" ht="16" customHeight="1" x14ac:dyDescent="0.15">
      <c r="A184" s="11"/>
      <c r="B184" s="75" t="s">
        <v>78</v>
      </c>
      <c r="C184" s="49">
        <v>1.0009999999999999</v>
      </c>
      <c r="D184" s="50">
        <v>96.9890510948903</v>
      </c>
      <c r="E184" s="49">
        <v>0.24</v>
      </c>
      <c r="F184" s="51">
        <f t="shared" si="6"/>
        <v>9.6151999999999987E-2</v>
      </c>
      <c r="G184" s="74">
        <f>(F184+F185+F186)/3</f>
        <v>9.4729600000000011E-2</v>
      </c>
      <c r="H184" s="51">
        <f t="shared" si="7"/>
        <v>0.99037925385997083</v>
      </c>
      <c r="I184" s="73">
        <f>(H184+H185+H186)/3</f>
        <v>0.97637393378901016</v>
      </c>
      <c r="J184" s="42"/>
      <c r="K184" s="59"/>
      <c r="L184" s="61"/>
      <c r="M184" s="61"/>
      <c r="N184" s="61"/>
    </row>
    <row r="185" spans="1:14" ht="16" customHeight="1" x14ac:dyDescent="0.15">
      <c r="A185" s="11"/>
      <c r="B185" s="76"/>
      <c r="C185" s="49">
        <v>1</v>
      </c>
      <c r="D185" s="50">
        <v>96.9890510948903</v>
      </c>
      <c r="E185" s="49">
        <v>0.23300000000000001</v>
      </c>
      <c r="F185" s="51">
        <f t="shared" si="6"/>
        <v>9.4018400000000002E-2</v>
      </c>
      <c r="G185" s="74"/>
      <c r="H185" s="51">
        <f t="shared" si="7"/>
        <v>0.96937127375352983</v>
      </c>
      <c r="I185" s="73"/>
      <c r="J185" s="42"/>
      <c r="K185" s="59"/>
      <c r="L185" s="61"/>
      <c r="M185" s="61"/>
      <c r="N185" s="61"/>
    </row>
    <row r="186" spans="1:14" ht="16" customHeight="1" x14ac:dyDescent="0.15">
      <c r="A186" s="11"/>
      <c r="B186" s="76"/>
      <c r="C186" s="49">
        <v>1</v>
      </c>
      <c r="D186" s="50">
        <v>96.9890510948903</v>
      </c>
      <c r="E186" s="49">
        <v>0.23300000000000001</v>
      </c>
      <c r="F186" s="51">
        <f t="shared" si="6"/>
        <v>9.4018400000000002E-2</v>
      </c>
      <c r="G186" s="74"/>
      <c r="H186" s="51">
        <f t="shared" si="7"/>
        <v>0.96937127375352983</v>
      </c>
      <c r="I186" s="73"/>
      <c r="J186" s="42"/>
      <c r="K186" s="59"/>
      <c r="L186" s="61"/>
      <c r="M186" s="61"/>
      <c r="N186" s="61"/>
    </row>
    <row r="187" spans="1:14" ht="16" customHeight="1" x14ac:dyDescent="0.15">
      <c r="A187" s="11"/>
      <c r="B187" s="75" t="s">
        <v>79</v>
      </c>
      <c r="C187" s="49">
        <v>1</v>
      </c>
      <c r="D187" s="50">
        <v>96.744092710580361</v>
      </c>
      <c r="E187" s="49">
        <v>0.19900000000000001</v>
      </c>
      <c r="F187" s="51">
        <f t="shared" si="6"/>
        <v>8.3655200000000013E-2</v>
      </c>
      <c r="G187" s="74">
        <f>(F187+F188+F189)/3</f>
        <v>8.3959999999999993E-2</v>
      </c>
      <c r="H187" s="51">
        <f t="shared" si="7"/>
        <v>0.86470602655050899</v>
      </c>
      <c r="I187" s="73">
        <f>(H187+H188+H189)/3</f>
        <v>0.86785660651317231</v>
      </c>
      <c r="J187" s="42"/>
      <c r="K187" s="59"/>
      <c r="L187" s="61"/>
      <c r="M187" s="61"/>
      <c r="N187" s="61"/>
    </row>
    <row r="188" spans="1:14" ht="16" customHeight="1" x14ac:dyDescent="0.15">
      <c r="A188" s="11"/>
      <c r="B188" s="76"/>
      <c r="C188" s="49">
        <v>1</v>
      </c>
      <c r="D188" s="50">
        <v>96.744092710580361</v>
      </c>
      <c r="E188" s="49">
        <v>0.2</v>
      </c>
      <c r="F188" s="51">
        <f t="shared" si="6"/>
        <v>8.3960000000000007E-2</v>
      </c>
      <c r="G188" s="74"/>
      <c r="H188" s="51">
        <f t="shared" si="7"/>
        <v>0.86785660651317231</v>
      </c>
      <c r="I188" s="73"/>
      <c r="J188" s="42"/>
      <c r="K188" s="59"/>
      <c r="L188" s="61"/>
      <c r="M188" s="61"/>
      <c r="N188" s="61"/>
    </row>
    <row r="189" spans="1:14" ht="16" customHeight="1" x14ac:dyDescent="0.15">
      <c r="A189" s="11"/>
      <c r="B189" s="76"/>
      <c r="C189" s="49">
        <v>1</v>
      </c>
      <c r="D189" s="50">
        <v>96.744092710580361</v>
      </c>
      <c r="E189" s="49">
        <v>0.20100000000000001</v>
      </c>
      <c r="F189" s="51">
        <f t="shared" si="6"/>
        <v>8.4264800000000001E-2</v>
      </c>
      <c r="G189" s="74"/>
      <c r="H189" s="51">
        <f t="shared" si="7"/>
        <v>0.87100718647583564</v>
      </c>
      <c r="I189" s="73"/>
      <c r="J189" s="42"/>
      <c r="K189" s="59"/>
      <c r="L189" s="61"/>
      <c r="M189" s="61"/>
      <c r="N189" s="61"/>
    </row>
    <row r="190" spans="1:14" ht="16" customHeight="1" x14ac:dyDescent="0.15">
      <c r="A190" s="11"/>
      <c r="B190" s="75" t="s">
        <v>80</v>
      </c>
      <c r="C190" s="49">
        <v>1</v>
      </c>
      <c r="D190" s="50">
        <v>97.487417580273913</v>
      </c>
      <c r="E190" s="49">
        <v>0.22500000000000001</v>
      </c>
      <c r="F190" s="51">
        <f t="shared" si="6"/>
        <v>9.1579999999999995E-2</v>
      </c>
      <c r="G190" s="74">
        <f>(F190+F191)/2</f>
        <v>9.1579999999999995E-2</v>
      </c>
      <c r="H190" s="51">
        <f t="shared" si="7"/>
        <v>0.93940328170648701</v>
      </c>
      <c r="I190" s="73">
        <f>(H190+H191)/2</f>
        <v>0.93940328170648701</v>
      </c>
      <c r="J190" s="42"/>
      <c r="K190" s="59"/>
      <c r="L190" s="61"/>
      <c r="M190" s="61"/>
      <c r="N190" s="61"/>
    </row>
    <row r="191" spans="1:14" ht="16" customHeight="1" x14ac:dyDescent="0.15">
      <c r="A191" s="11"/>
      <c r="B191" s="76"/>
      <c r="C191" s="49">
        <v>1</v>
      </c>
      <c r="D191" s="50">
        <v>97.487417580273913</v>
      </c>
      <c r="E191" s="49">
        <v>0.22500000000000001</v>
      </c>
      <c r="F191" s="51">
        <f t="shared" si="6"/>
        <v>9.1579999999999995E-2</v>
      </c>
      <c r="G191" s="74"/>
      <c r="H191" s="51">
        <f t="shared" si="7"/>
        <v>0.93940328170648701</v>
      </c>
      <c r="I191" s="73"/>
      <c r="J191" s="42"/>
      <c r="K191" s="59"/>
      <c r="L191" s="61"/>
      <c r="M191" s="61"/>
      <c r="N191" s="61"/>
    </row>
    <row r="192" spans="1:14" ht="16" customHeight="1" x14ac:dyDescent="0.15">
      <c r="A192" s="11"/>
      <c r="B192" s="76"/>
      <c r="C192" s="49">
        <v>1</v>
      </c>
      <c r="D192" s="50">
        <v>97.487417580273913</v>
      </c>
      <c r="E192" s="49">
        <v>0.20100000000000001</v>
      </c>
      <c r="F192" s="51">
        <f t="shared" si="6"/>
        <v>8.4264800000000001E-2</v>
      </c>
      <c r="G192" s="74"/>
      <c r="H192" s="51">
        <f t="shared" si="7"/>
        <v>0.86436590579101102</v>
      </c>
      <c r="I192" s="73"/>
      <c r="J192" s="42"/>
      <c r="K192" s="59"/>
      <c r="L192" s="61"/>
      <c r="M192" s="61"/>
      <c r="N192" s="61"/>
    </row>
    <row r="193" spans="1:14" ht="16" customHeight="1" x14ac:dyDescent="0.15">
      <c r="A193" s="11"/>
      <c r="B193" s="75" t="s">
        <v>81</v>
      </c>
      <c r="C193" s="49">
        <v>1</v>
      </c>
      <c r="D193" s="50">
        <v>97.443767264436389</v>
      </c>
      <c r="E193" s="49">
        <v>0.26400000000000001</v>
      </c>
      <c r="F193" s="51">
        <f t="shared" si="6"/>
        <v>0.10346720000000001</v>
      </c>
      <c r="G193" s="74">
        <f>(F193+F194+F195)/3</f>
        <v>0.10367040000000001</v>
      </c>
      <c r="H193" s="51">
        <f t="shared" si="7"/>
        <v>1.0618144485241181</v>
      </c>
      <c r="I193" s="73">
        <f>(H193+H194+H195)/3</f>
        <v>1.0638997537796975</v>
      </c>
      <c r="J193" s="42"/>
      <c r="K193" s="59"/>
      <c r="L193" s="61"/>
      <c r="M193" s="61"/>
      <c r="N193" s="61"/>
    </row>
    <row r="194" spans="1:14" ht="16" customHeight="1" x14ac:dyDescent="0.15">
      <c r="A194" s="11"/>
      <c r="B194" s="76"/>
      <c r="C194" s="49">
        <v>1</v>
      </c>
      <c r="D194" s="50">
        <v>97.443767264436389</v>
      </c>
      <c r="E194" s="49">
        <v>0.26400000000000001</v>
      </c>
      <c r="F194" s="51">
        <f t="shared" si="6"/>
        <v>0.10346720000000001</v>
      </c>
      <c r="G194" s="74"/>
      <c r="H194" s="51">
        <f t="shared" si="7"/>
        <v>1.0618144485241181</v>
      </c>
      <c r="I194" s="73"/>
      <c r="J194" s="42"/>
      <c r="K194" s="59"/>
      <c r="L194" s="61"/>
      <c r="M194" s="61"/>
      <c r="N194" s="61"/>
    </row>
    <row r="195" spans="1:14" ht="16" customHeight="1" x14ac:dyDescent="0.15">
      <c r="A195" s="11"/>
      <c r="B195" s="76"/>
      <c r="C195" s="49">
        <v>1</v>
      </c>
      <c r="D195" s="50">
        <v>97.443767264436389</v>
      </c>
      <c r="E195" s="49">
        <v>0.26600000000000001</v>
      </c>
      <c r="F195" s="51">
        <f t="shared" si="6"/>
        <v>0.1040768</v>
      </c>
      <c r="G195" s="74"/>
      <c r="H195" s="51">
        <f t="shared" si="7"/>
        <v>1.0680703642908562</v>
      </c>
      <c r="I195" s="73"/>
      <c r="J195" s="42"/>
      <c r="K195" s="59"/>
      <c r="L195" s="61"/>
      <c r="M195" s="61"/>
      <c r="N195" s="61"/>
    </row>
    <row r="196" spans="1:14" ht="16" customHeight="1" x14ac:dyDescent="0.15">
      <c r="A196" s="11"/>
      <c r="B196" s="75" t="s">
        <v>82</v>
      </c>
      <c r="C196" s="49">
        <v>1</v>
      </c>
      <c r="D196" s="50">
        <v>97.371428571428524</v>
      </c>
      <c r="E196" s="62">
        <v>0.27600000000000002</v>
      </c>
      <c r="F196" s="51">
        <f t="shared" si="6"/>
        <v>0.10712480000000002</v>
      </c>
      <c r="G196" s="74">
        <f>(F196+F197+F198)/3</f>
        <v>0.1067184</v>
      </c>
      <c r="H196" s="51">
        <f t="shared" si="7"/>
        <v>1.1001666666666676</v>
      </c>
      <c r="I196" s="73">
        <f>(H196+H197+H198)/3</f>
        <v>1.0959929577464795</v>
      </c>
      <c r="J196" s="42"/>
      <c r="K196" s="59"/>
      <c r="L196" s="61"/>
      <c r="M196" s="61"/>
      <c r="N196" s="61"/>
    </row>
    <row r="197" spans="1:14" ht="16" customHeight="1" x14ac:dyDescent="0.15">
      <c r="A197" s="11"/>
      <c r="B197" s="76"/>
      <c r="C197" s="49">
        <v>1</v>
      </c>
      <c r="D197" s="50">
        <v>97.371428571428524</v>
      </c>
      <c r="E197" s="62">
        <v>0.27400000000000002</v>
      </c>
      <c r="F197" s="51">
        <f t="shared" si="6"/>
        <v>0.1065152</v>
      </c>
      <c r="G197" s="74"/>
      <c r="H197" s="51">
        <f t="shared" si="7"/>
        <v>1.0939061032863855</v>
      </c>
      <c r="I197" s="73"/>
      <c r="J197" s="42"/>
      <c r="K197" s="59"/>
      <c r="L197" s="61"/>
      <c r="M197" s="61"/>
      <c r="N197" s="61"/>
    </row>
    <row r="198" spans="1:14" ht="16" customHeight="1" x14ac:dyDescent="0.15">
      <c r="A198" s="11"/>
      <c r="B198" s="76"/>
      <c r="C198" s="49">
        <v>1</v>
      </c>
      <c r="D198" s="50">
        <v>97.371428571428524</v>
      </c>
      <c r="E198" s="62">
        <v>0.27400000000000002</v>
      </c>
      <c r="F198" s="51">
        <f t="shared" si="6"/>
        <v>0.1065152</v>
      </c>
      <c r="G198" s="74"/>
      <c r="H198" s="51">
        <f t="shared" si="7"/>
        <v>1.0939061032863855</v>
      </c>
      <c r="I198" s="73"/>
      <c r="J198" s="42"/>
      <c r="K198" s="59"/>
      <c r="L198" s="61"/>
      <c r="M198" s="61"/>
      <c r="N198" s="61"/>
    </row>
    <row r="199" spans="1:14" ht="16" customHeight="1" x14ac:dyDescent="0.15">
      <c r="A199" s="11"/>
      <c r="B199" s="75" t="s">
        <v>83</v>
      </c>
      <c r="C199" s="49">
        <v>0.999</v>
      </c>
      <c r="D199" s="50">
        <v>96.910809526324101</v>
      </c>
      <c r="E199" s="62">
        <v>0.223</v>
      </c>
      <c r="F199" s="51">
        <f t="shared" si="6"/>
        <v>9.0970400000000007E-2</v>
      </c>
      <c r="G199" s="74">
        <f>(F199+F200+F201)/3</f>
        <v>9.0868800000000013E-2</v>
      </c>
      <c r="H199" s="51">
        <f t="shared" si="7"/>
        <v>0.93964194403645152</v>
      </c>
      <c r="I199" s="73">
        <f>(H199+H200+H201)/3</f>
        <v>0.93796712941290628</v>
      </c>
      <c r="J199" s="42"/>
      <c r="K199" s="59"/>
      <c r="L199" s="61"/>
      <c r="M199" s="61"/>
      <c r="N199" s="61"/>
    </row>
    <row r="200" spans="1:14" ht="16" customHeight="1" x14ac:dyDescent="0.15">
      <c r="A200" s="11"/>
      <c r="B200" s="76"/>
      <c r="C200" s="49">
        <v>1</v>
      </c>
      <c r="D200" s="50">
        <v>96.910809526324101</v>
      </c>
      <c r="E200" s="62">
        <v>0.223</v>
      </c>
      <c r="F200" s="51">
        <f t="shared" si="6"/>
        <v>9.0970400000000007E-2</v>
      </c>
      <c r="G200" s="74"/>
      <c r="H200" s="51">
        <f t="shared" si="7"/>
        <v>0.93870230209241512</v>
      </c>
      <c r="I200" s="73"/>
      <c r="J200" s="42"/>
      <c r="K200" s="59"/>
      <c r="L200" s="61"/>
      <c r="M200" s="61"/>
      <c r="N200" s="61"/>
    </row>
    <row r="201" spans="1:14" ht="16" customHeight="1" x14ac:dyDescent="0.15">
      <c r="A201" s="11"/>
      <c r="B201" s="76"/>
      <c r="C201" s="49">
        <v>1</v>
      </c>
      <c r="D201" s="50">
        <v>96.910809526324101</v>
      </c>
      <c r="E201" s="62">
        <v>0.222</v>
      </c>
      <c r="F201" s="51">
        <f t="shared" si="6"/>
        <v>9.0665600000000013E-2</v>
      </c>
      <c r="G201" s="74"/>
      <c r="H201" s="51">
        <f t="shared" si="7"/>
        <v>0.93555714210985208</v>
      </c>
      <c r="I201" s="73"/>
      <c r="J201" s="42"/>
      <c r="K201" s="59"/>
      <c r="L201" s="61"/>
      <c r="M201" s="61"/>
      <c r="N201" s="61"/>
    </row>
    <row r="202" spans="1:14" ht="16" customHeight="1" x14ac:dyDescent="0.15">
      <c r="A202" s="11"/>
      <c r="B202" s="75" t="s">
        <v>84</v>
      </c>
      <c r="C202" s="49">
        <v>0.999</v>
      </c>
      <c r="D202" s="50">
        <v>97.193898032918483</v>
      </c>
      <c r="E202" s="62">
        <v>0.20399999999999999</v>
      </c>
      <c r="F202" s="51">
        <f t="shared" si="6"/>
        <v>8.5179199999999997E-2</v>
      </c>
      <c r="G202" s="74">
        <f>(F202+F203+F204)/3</f>
        <v>8.5687200000000005E-2</v>
      </c>
      <c r="H202" s="51">
        <f t="shared" si="7"/>
        <v>0.87726149676172416</v>
      </c>
      <c r="I202" s="73">
        <f>(H202+H203+H204)/3</f>
        <v>0.88190332132912197</v>
      </c>
      <c r="J202" s="42"/>
      <c r="K202" s="59"/>
      <c r="L202" s="61"/>
      <c r="M202" s="61"/>
      <c r="N202" s="61"/>
    </row>
    <row r="203" spans="1:14" ht="16" customHeight="1" x14ac:dyDescent="0.15">
      <c r="A203" s="11"/>
      <c r="B203" s="76"/>
      <c r="C203" s="49">
        <v>1</v>
      </c>
      <c r="D203" s="50">
        <v>97.193898032918483</v>
      </c>
      <c r="E203" s="62">
        <v>0.20499999999999999</v>
      </c>
      <c r="F203" s="51">
        <f t="shared" si="6"/>
        <v>8.5484000000000004E-2</v>
      </c>
      <c r="G203" s="74"/>
      <c r="H203" s="51">
        <f t="shared" si="7"/>
        <v>0.87952023460410589</v>
      </c>
      <c r="I203" s="73"/>
      <c r="J203" s="42"/>
      <c r="K203" s="59"/>
      <c r="L203" s="61"/>
      <c r="M203" s="61"/>
      <c r="N203" s="61"/>
    </row>
    <row r="204" spans="1:14" ht="16" customHeight="1" x14ac:dyDescent="0.15">
      <c r="A204" s="11"/>
      <c r="B204" s="76"/>
      <c r="C204" s="49">
        <v>1</v>
      </c>
      <c r="D204" s="50">
        <v>97.193898032918483</v>
      </c>
      <c r="E204" s="62">
        <v>0.20799999999999999</v>
      </c>
      <c r="F204" s="51">
        <f t="shared" si="6"/>
        <v>8.6398399999999986E-2</v>
      </c>
      <c r="G204" s="74"/>
      <c r="H204" s="51">
        <f t="shared" si="7"/>
        <v>0.88892823262153586</v>
      </c>
      <c r="I204" s="73"/>
      <c r="J204" s="42"/>
      <c r="K204" s="59"/>
      <c r="L204" s="61"/>
      <c r="M204" s="61"/>
      <c r="N204" s="61"/>
    </row>
    <row r="205" spans="1:14" ht="16" customHeight="1" x14ac:dyDescent="0.15">
      <c r="A205" s="11"/>
      <c r="B205" s="75" t="s">
        <v>85</v>
      </c>
      <c r="C205" s="49">
        <v>1</v>
      </c>
      <c r="D205" s="50">
        <v>96.956316966913903</v>
      </c>
      <c r="E205" s="62">
        <v>0.218</v>
      </c>
      <c r="F205" s="51">
        <f t="shared" si="6"/>
        <v>8.9446400000000009E-2</v>
      </c>
      <c r="G205" s="74">
        <f>(F205+F206+F207)/3</f>
        <v>8.6601600000000015E-2</v>
      </c>
      <c r="H205" s="51">
        <f t="shared" si="7"/>
        <v>0.92254329370332189</v>
      </c>
      <c r="I205" s="73">
        <f>(H205+H206+H207)/3</f>
        <v>0.89349433328841676</v>
      </c>
      <c r="J205" s="42"/>
      <c r="K205" s="59"/>
      <c r="L205" s="61"/>
      <c r="M205" s="61"/>
      <c r="N205" s="61"/>
    </row>
    <row r="206" spans="1:14" ht="16" customHeight="1" x14ac:dyDescent="0.15">
      <c r="A206" s="11"/>
      <c r="B206" s="76"/>
      <c r="C206" s="49">
        <v>0.999</v>
      </c>
      <c r="D206" s="50">
        <v>96.956316966913903</v>
      </c>
      <c r="E206" s="62">
        <v>0.20300000000000001</v>
      </c>
      <c r="F206" s="51">
        <f t="shared" si="6"/>
        <v>8.4874400000000016E-2</v>
      </c>
      <c r="G206" s="74"/>
      <c r="H206" s="51">
        <f t="shared" si="7"/>
        <v>0.8762643014621887</v>
      </c>
      <c r="I206" s="73"/>
      <c r="J206" s="42"/>
      <c r="K206" s="59"/>
      <c r="L206" s="61"/>
      <c r="M206" s="61"/>
      <c r="N206" s="61"/>
    </row>
    <row r="207" spans="1:14" ht="16" customHeight="1" x14ac:dyDescent="0.15">
      <c r="A207" s="11"/>
      <c r="B207" s="76"/>
      <c r="C207" s="49">
        <v>1</v>
      </c>
      <c r="D207" s="50">
        <v>96.956316966913903</v>
      </c>
      <c r="E207" s="62">
        <v>0.20499999999999999</v>
      </c>
      <c r="F207" s="51">
        <f t="shared" si="6"/>
        <v>8.5484000000000004E-2</v>
      </c>
      <c r="G207" s="74"/>
      <c r="H207" s="51">
        <f t="shared" si="7"/>
        <v>0.88167540469973937</v>
      </c>
      <c r="I207" s="73"/>
      <c r="J207" s="42"/>
      <c r="K207" s="59"/>
      <c r="L207" s="61"/>
      <c r="M207" s="61"/>
      <c r="N207" s="61"/>
    </row>
    <row r="208" spans="1:14" ht="16" customHeight="1" x14ac:dyDescent="0.15">
      <c r="A208" s="11"/>
      <c r="B208" s="80">
        <v>69</v>
      </c>
      <c r="C208" s="49">
        <v>1</v>
      </c>
      <c r="D208" s="50">
        <v>97.101449275362341</v>
      </c>
      <c r="E208" s="62">
        <v>0.248</v>
      </c>
      <c r="F208" s="51">
        <f t="shared" si="6"/>
        <v>9.8590399999999995E-2</v>
      </c>
      <c r="G208" s="74">
        <f>(F208+F209+F210)/3</f>
        <v>9.8692000000000002E-2</v>
      </c>
      <c r="H208" s="51">
        <f t="shared" si="7"/>
        <v>1.0153339701492534</v>
      </c>
      <c r="I208" s="73">
        <f>(H208+H209+H210)/3</f>
        <v>1.0163802985074624</v>
      </c>
      <c r="J208" s="42"/>
      <c r="K208" s="59"/>
      <c r="L208" s="61"/>
      <c r="M208" s="61"/>
      <c r="N208" s="61"/>
    </row>
    <row r="209" spans="1:14" ht="16" customHeight="1" x14ac:dyDescent="0.15">
      <c r="A209" s="11"/>
      <c r="B209" s="76"/>
      <c r="C209" s="49">
        <v>1</v>
      </c>
      <c r="D209" s="50">
        <v>97.101449275362341</v>
      </c>
      <c r="E209" s="49">
        <v>0.248</v>
      </c>
      <c r="F209" s="51">
        <f t="shared" si="6"/>
        <v>9.8590399999999995E-2</v>
      </c>
      <c r="G209" s="74"/>
      <c r="H209" s="51">
        <f t="shared" si="7"/>
        <v>1.0153339701492534</v>
      </c>
      <c r="I209" s="73"/>
      <c r="J209" s="42"/>
      <c r="K209" s="59"/>
      <c r="L209" s="61"/>
      <c r="M209" s="61"/>
      <c r="N209" s="61"/>
    </row>
    <row r="210" spans="1:14" ht="16" customHeight="1" x14ac:dyDescent="0.15">
      <c r="A210" s="11"/>
      <c r="B210" s="76"/>
      <c r="C210" s="49">
        <v>1</v>
      </c>
      <c r="D210" s="50">
        <v>97.101449275362341</v>
      </c>
      <c r="E210" s="49">
        <v>0.249</v>
      </c>
      <c r="F210" s="51">
        <f t="shared" si="6"/>
        <v>9.8895200000000016E-2</v>
      </c>
      <c r="G210" s="74"/>
      <c r="H210" s="51">
        <f t="shared" si="7"/>
        <v>1.0184729552238805</v>
      </c>
      <c r="I210" s="73"/>
      <c r="J210" s="42"/>
      <c r="K210" s="59"/>
      <c r="L210" s="61"/>
      <c r="M210" s="61"/>
      <c r="N210" s="61"/>
    </row>
    <row r="211" spans="1:14" ht="16" customHeight="1" x14ac:dyDescent="0.15">
      <c r="A211" s="11"/>
      <c r="B211" s="80">
        <v>70</v>
      </c>
      <c r="C211" s="49">
        <v>1.0009999999999999</v>
      </c>
      <c r="D211" s="50">
        <v>97.167992882914064</v>
      </c>
      <c r="E211" s="49">
        <v>0.188</v>
      </c>
      <c r="F211" s="51">
        <f t="shared" si="6"/>
        <v>8.0302399999999996E-2</v>
      </c>
      <c r="G211" s="74">
        <f>(F211+F212+F213)/3</f>
        <v>8.0200800000000003E-2</v>
      </c>
      <c r="H211" s="51">
        <f t="shared" si="7"/>
        <v>0.82560291143241293</v>
      </c>
      <c r="I211" s="73">
        <f>(H211+H212+H213)/3</f>
        <v>0.82510770157275737</v>
      </c>
      <c r="J211" s="42"/>
      <c r="K211" s="59"/>
      <c r="L211" s="61"/>
      <c r="M211" s="61"/>
      <c r="N211" s="61"/>
    </row>
    <row r="212" spans="1:14" ht="16" customHeight="1" x14ac:dyDescent="0.15">
      <c r="A212" s="11"/>
      <c r="B212" s="76"/>
      <c r="C212" s="49">
        <v>1</v>
      </c>
      <c r="D212" s="50">
        <v>97.167992882914064</v>
      </c>
      <c r="E212" s="49">
        <v>0.185</v>
      </c>
      <c r="F212" s="51">
        <f t="shared" si="6"/>
        <v>7.9388E-2</v>
      </c>
      <c r="G212" s="74"/>
      <c r="H212" s="51">
        <f t="shared" si="7"/>
        <v>0.81701800813835168</v>
      </c>
      <c r="I212" s="73"/>
      <c r="J212" s="42"/>
      <c r="K212" s="59"/>
      <c r="L212" s="61"/>
      <c r="M212" s="61"/>
      <c r="N212" s="61"/>
    </row>
    <row r="213" spans="1:14" ht="16" customHeight="1" x14ac:dyDescent="0.15">
      <c r="A213" s="11"/>
      <c r="B213" s="76"/>
      <c r="C213" s="49">
        <v>1</v>
      </c>
      <c r="D213" s="50">
        <v>97.167992882914064</v>
      </c>
      <c r="E213" s="49">
        <v>0.19</v>
      </c>
      <c r="F213" s="51">
        <f t="shared" si="6"/>
        <v>8.0912000000000012E-2</v>
      </c>
      <c r="G213" s="74"/>
      <c r="H213" s="51">
        <f t="shared" si="7"/>
        <v>0.83270218514750749</v>
      </c>
      <c r="I213" s="73"/>
      <c r="J213" s="42"/>
      <c r="K213" s="59"/>
      <c r="L213" s="61"/>
      <c r="M213" s="61"/>
      <c r="N213" s="61"/>
    </row>
    <row r="214" spans="1:14" ht="16" customHeight="1" x14ac:dyDescent="0.15">
      <c r="A214" s="11"/>
      <c r="B214" s="80">
        <v>71</v>
      </c>
      <c r="C214" s="49">
        <v>1</v>
      </c>
      <c r="D214" s="50">
        <v>97.136078630740599</v>
      </c>
      <c r="E214" s="49">
        <v>0.17</v>
      </c>
      <c r="F214" s="51">
        <f t="shared" si="6"/>
        <v>7.4816000000000007E-2</v>
      </c>
      <c r="G214" s="74">
        <f>(F214+F215+F216)/3</f>
        <v>7.45112E-2</v>
      </c>
      <c r="H214" s="51">
        <f t="shared" si="7"/>
        <v>0.77021845080251206</v>
      </c>
      <c r="I214" s="73">
        <f>(H214+H215+H216)/3</f>
        <v>0.76708058478715957</v>
      </c>
      <c r="J214" s="42"/>
      <c r="K214" s="59"/>
      <c r="L214" s="61"/>
      <c r="M214" s="61"/>
      <c r="N214" s="61"/>
    </row>
    <row r="215" spans="1:14" ht="16" customHeight="1" x14ac:dyDescent="0.15">
      <c r="A215" s="11"/>
      <c r="B215" s="76"/>
      <c r="C215" s="49">
        <v>1</v>
      </c>
      <c r="D215" s="50">
        <v>97.136078630740599</v>
      </c>
      <c r="E215" s="49">
        <v>0.16800000000000001</v>
      </c>
      <c r="F215" s="51">
        <f t="shared" si="6"/>
        <v>7.4206400000000006E-2</v>
      </c>
      <c r="G215" s="74"/>
      <c r="H215" s="51">
        <f t="shared" si="7"/>
        <v>0.76394271877180719</v>
      </c>
      <c r="I215" s="73"/>
      <c r="J215" s="42"/>
      <c r="K215" s="59"/>
      <c r="L215" s="61"/>
      <c r="M215" s="61"/>
      <c r="N215" s="61"/>
    </row>
    <row r="216" spans="1:14" ht="16" customHeight="1" x14ac:dyDescent="0.15">
      <c r="A216" s="11"/>
      <c r="B216" s="76"/>
      <c r="C216" s="49">
        <v>1</v>
      </c>
      <c r="D216" s="50">
        <v>97.136078630740599</v>
      </c>
      <c r="E216" s="49">
        <v>0.16900000000000001</v>
      </c>
      <c r="F216" s="51">
        <f t="shared" si="6"/>
        <v>7.45112E-2</v>
      </c>
      <c r="G216" s="74"/>
      <c r="H216" s="51">
        <f t="shared" si="7"/>
        <v>0.76708058478715946</v>
      </c>
      <c r="I216" s="73"/>
      <c r="J216" s="42"/>
      <c r="K216" s="59"/>
      <c r="L216" s="61"/>
      <c r="M216" s="61"/>
      <c r="N216" s="61"/>
    </row>
    <row r="217" spans="1:14" ht="16" customHeight="1" x14ac:dyDescent="0.15">
      <c r="A217" s="11"/>
      <c r="B217" s="80">
        <v>72</v>
      </c>
      <c r="C217" s="49">
        <v>1</v>
      </c>
      <c r="D217" s="50">
        <v>97.796775977202159</v>
      </c>
      <c r="E217" s="49">
        <v>0.23799999999999999</v>
      </c>
      <c r="F217" s="51">
        <f t="shared" si="6"/>
        <v>9.55424E-2</v>
      </c>
      <c r="G217" s="74">
        <f>(F217+F218+F219)/3</f>
        <v>9.5745599999999986E-2</v>
      </c>
      <c r="H217" s="51">
        <f t="shared" si="7"/>
        <v>0.97694836097942872</v>
      </c>
      <c r="I217" s="73">
        <f>(H217+H218+H219)/3</f>
        <v>0.97902613908580882</v>
      </c>
      <c r="J217" s="42"/>
      <c r="K217" s="59"/>
      <c r="L217" s="61"/>
      <c r="M217" s="61"/>
      <c r="N217" s="61"/>
    </row>
    <row r="218" spans="1:14" ht="16" customHeight="1" x14ac:dyDescent="0.15">
      <c r="A218" s="11"/>
      <c r="B218" s="76"/>
      <c r="C218" s="49">
        <v>1</v>
      </c>
      <c r="D218" s="50">
        <v>97.796775977202159</v>
      </c>
      <c r="E218" s="49">
        <v>0.23899999999999999</v>
      </c>
      <c r="F218" s="51">
        <f t="shared" si="6"/>
        <v>9.5847199999999994E-2</v>
      </c>
      <c r="G218" s="74"/>
      <c r="H218" s="51">
        <f t="shared" si="7"/>
        <v>0.98006502813899887</v>
      </c>
      <c r="I218" s="73"/>
      <c r="J218" s="42"/>
      <c r="K218" s="59"/>
      <c r="L218" s="61"/>
      <c r="M218" s="61"/>
      <c r="N218" s="61"/>
    </row>
    <row r="219" spans="1:14" ht="16" customHeight="1" x14ac:dyDescent="0.15">
      <c r="A219" s="11"/>
      <c r="B219" s="76"/>
      <c r="C219" s="49">
        <v>1</v>
      </c>
      <c r="D219" s="50">
        <v>97.796775977202159</v>
      </c>
      <c r="E219" s="49">
        <v>0.23899999999999999</v>
      </c>
      <c r="F219" s="51">
        <f t="shared" si="6"/>
        <v>9.5847199999999994E-2</v>
      </c>
      <c r="G219" s="74"/>
      <c r="H219" s="51">
        <f t="shared" si="7"/>
        <v>0.98006502813899887</v>
      </c>
      <c r="I219" s="73"/>
      <c r="J219" s="42"/>
      <c r="K219" s="59"/>
      <c r="L219" s="61"/>
      <c r="M219" s="61"/>
      <c r="N219" s="61"/>
    </row>
    <row r="220" spans="1:14" ht="16" customHeight="1" x14ac:dyDescent="0.15">
      <c r="A220" s="11"/>
      <c r="B220" s="80">
        <v>73</v>
      </c>
      <c r="C220" s="49">
        <v>0.999</v>
      </c>
      <c r="D220" s="50">
        <v>97.373404693289402</v>
      </c>
      <c r="E220" s="49">
        <v>0.22600000000000001</v>
      </c>
      <c r="F220" s="51">
        <f t="shared" si="6"/>
        <v>9.1884800000000016E-2</v>
      </c>
      <c r="G220" s="74">
        <f>(F220+F221+F222)/3</f>
        <v>9.0259199999999998E-2</v>
      </c>
      <c r="H220" s="51">
        <f t="shared" si="7"/>
        <v>0.94457800943172199</v>
      </c>
      <c r="I220" s="73">
        <f>(H220+H221+H222)/3</f>
        <v>0.92755820871889438</v>
      </c>
      <c r="J220" s="42"/>
      <c r="K220" s="59"/>
      <c r="L220" s="61"/>
      <c r="M220" s="61"/>
      <c r="N220" s="61"/>
    </row>
    <row r="221" spans="1:14" ht="16" customHeight="1" x14ac:dyDescent="0.15">
      <c r="A221" s="11"/>
      <c r="B221" s="76"/>
      <c r="C221" s="49">
        <v>0.999</v>
      </c>
      <c r="D221" s="50">
        <v>97.373404693289402</v>
      </c>
      <c r="E221" s="49">
        <v>0.216</v>
      </c>
      <c r="F221" s="51">
        <f t="shared" si="6"/>
        <v>8.8836799999999994E-2</v>
      </c>
      <c r="G221" s="74"/>
      <c r="H221" s="51">
        <f t="shared" si="7"/>
        <v>0.91324449428288423</v>
      </c>
      <c r="I221" s="73"/>
      <c r="J221" s="42"/>
      <c r="K221" s="59"/>
      <c r="L221" s="61"/>
      <c r="M221" s="61"/>
      <c r="N221" s="61"/>
    </row>
    <row r="222" spans="1:14" ht="16" customHeight="1" x14ac:dyDescent="0.15">
      <c r="A222" s="11"/>
      <c r="B222" s="76"/>
      <c r="C222" s="49">
        <v>1</v>
      </c>
      <c r="D222" s="50">
        <v>97.373404693289402</v>
      </c>
      <c r="E222" s="49">
        <v>0.22</v>
      </c>
      <c r="F222" s="51">
        <f t="shared" si="6"/>
        <v>9.0055999999999997E-2</v>
      </c>
      <c r="G222" s="74"/>
      <c r="H222" s="51">
        <f t="shared" si="7"/>
        <v>0.92485212244207693</v>
      </c>
      <c r="I222" s="73"/>
      <c r="J222" s="42"/>
      <c r="K222" s="59"/>
      <c r="L222" s="61"/>
      <c r="M222" s="61"/>
      <c r="N222" s="61"/>
    </row>
    <row r="223" spans="1:14" ht="16" customHeight="1" x14ac:dyDescent="0.15">
      <c r="A223" s="11"/>
      <c r="B223" s="80">
        <v>74</v>
      </c>
      <c r="C223" s="49">
        <v>1.0009999999999999</v>
      </c>
      <c r="D223" s="50">
        <v>96.957284961966081</v>
      </c>
      <c r="E223" s="49">
        <v>0.21299999999999999</v>
      </c>
      <c r="F223" s="51">
        <f t="shared" si="6"/>
        <v>8.7922400000000012E-2</v>
      </c>
      <c r="G223" s="74">
        <f>(F223+F224+F225)/3</f>
        <v>9.0767200000000006E-2</v>
      </c>
      <c r="H223" s="51">
        <f t="shared" si="7"/>
        <v>0.90590991145245814</v>
      </c>
      <c r="I223" s="73">
        <f>(H223+H224+H225)/3</f>
        <v>0.93585460697580414</v>
      </c>
      <c r="J223" s="42"/>
      <c r="K223" s="59"/>
      <c r="L223" s="61"/>
      <c r="M223" s="61"/>
      <c r="N223" s="61"/>
    </row>
    <row r="224" spans="1:14" ht="16" customHeight="1" x14ac:dyDescent="0.15">
      <c r="A224" s="11"/>
      <c r="B224" s="76"/>
      <c r="C224" s="49">
        <v>1</v>
      </c>
      <c r="D224" s="50">
        <v>96.957284961966081</v>
      </c>
      <c r="E224" s="49">
        <v>0.23400000000000001</v>
      </c>
      <c r="F224" s="51">
        <f t="shared" si="6"/>
        <v>9.4323199999999996E-2</v>
      </c>
      <c r="G224" s="74"/>
      <c r="H224" s="51">
        <f t="shared" si="7"/>
        <v>0.97283252142426035</v>
      </c>
      <c r="I224" s="73"/>
      <c r="J224" s="42"/>
      <c r="K224" s="59"/>
      <c r="L224" s="61"/>
      <c r="M224" s="61"/>
      <c r="N224" s="61"/>
    </row>
    <row r="225" spans="1:14" ht="16" customHeight="1" x14ac:dyDescent="0.15">
      <c r="A225" s="11"/>
      <c r="B225" s="76"/>
      <c r="C225" s="49">
        <v>1</v>
      </c>
      <c r="D225" s="50">
        <v>96.957284961966081</v>
      </c>
      <c r="E225" s="49">
        <v>0.22</v>
      </c>
      <c r="F225" s="51">
        <f t="shared" si="6"/>
        <v>9.0055999999999997E-2</v>
      </c>
      <c r="G225" s="74"/>
      <c r="H225" s="51">
        <f t="shared" si="7"/>
        <v>0.9288213880506937</v>
      </c>
      <c r="I225" s="73"/>
      <c r="J225" s="42"/>
      <c r="K225" s="59"/>
      <c r="L225" s="61"/>
      <c r="M225" s="61"/>
      <c r="N225" s="61"/>
    </row>
    <row r="226" spans="1:14" ht="16" customHeight="1" x14ac:dyDescent="0.15">
      <c r="A226" s="11"/>
      <c r="B226" s="80">
        <v>75</v>
      </c>
      <c r="C226" s="49">
        <v>1.0009999999999999</v>
      </c>
      <c r="D226" s="50">
        <v>96.995224553307892</v>
      </c>
      <c r="E226" s="49">
        <v>0.217</v>
      </c>
      <c r="F226" s="51">
        <f t="shared" si="6"/>
        <v>8.9141600000000015E-2</v>
      </c>
      <c r="G226" s="74">
        <f>(F226+F228)/2</f>
        <v>8.9446400000000009E-2</v>
      </c>
      <c r="H226" s="51">
        <f t="shared" si="7"/>
        <v>0.91811269949279639</v>
      </c>
      <c r="I226" s="73">
        <f>(H226+H228)/2</f>
        <v>0.92171417858967986</v>
      </c>
      <c r="J226" s="42"/>
      <c r="K226" s="59"/>
      <c r="L226" s="61"/>
      <c r="M226" s="61"/>
      <c r="N226" s="61"/>
    </row>
    <row r="227" spans="1:14" ht="16" customHeight="1" x14ac:dyDescent="0.15">
      <c r="A227" s="11"/>
      <c r="B227" s="76"/>
      <c r="C227" s="49">
        <v>1</v>
      </c>
      <c r="D227" s="50">
        <v>96.995224553307892</v>
      </c>
      <c r="E227" s="49">
        <v>0.19900000000000001</v>
      </c>
      <c r="F227" s="51">
        <f t="shared" si="6"/>
        <v>8.3655200000000013E-2</v>
      </c>
      <c r="G227" s="74"/>
      <c r="H227" s="51">
        <f t="shared" si="7"/>
        <v>0.86246720274381872</v>
      </c>
      <c r="I227" s="73"/>
      <c r="J227" s="42"/>
      <c r="K227" s="59"/>
      <c r="L227" s="61"/>
      <c r="M227" s="61"/>
      <c r="N227" s="61"/>
    </row>
    <row r="228" spans="1:14" ht="16" customHeight="1" x14ac:dyDescent="0.15">
      <c r="A228" s="11"/>
      <c r="B228" s="76"/>
      <c r="C228" s="49">
        <v>1</v>
      </c>
      <c r="D228" s="50">
        <v>96.995224553307892</v>
      </c>
      <c r="E228" s="49">
        <v>0.219</v>
      </c>
      <c r="F228" s="51">
        <f t="shared" si="6"/>
        <v>8.9751200000000003E-2</v>
      </c>
      <c r="G228" s="74"/>
      <c r="H228" s="51">
        <f t="shared" si="7"/>
        <v>0.92531565768656332</v>
      </c>
      <c r="I228" s="73"/>
      <c r="J228" s="42"/>
      <c r="K228" s="59"/>
      <c r="L228" s="61"/>
      <c r="M228" s="61"/>
      <c r="N228" s="61"/>
    </row>
    <row r="229" spans="1:14" ht="16" customHeight="1" x14ac:dyDescent="0.15">
      <c r="A229" s="11"/>
      <c r="B229" s="80">
        <v>76</v>
      </c>
      <c r="C229" s="49">
        <v>1</v>
      </c>
      <c r="D229" s="50">
        <v>97.394062129838332</v>
      </c>
      <c r="E229" s="49">
        <v>0.247</v>
      </c>
      <c r="F229" s="51">
        <f t="shared" si="6"/>
        <v>9.8285600000000001E-2</v>
      </c>
      <c r="G229" s="74">
        <f>(F229+F230+F231)/3</f>
        <v>9.57456E-2</v>
      </c>
      <c r="H229" s="51">
        <f t="shared" si="7"/>
        <v>1.0091539242810628</v>
      </c>
      <c r="I229" s="73">
        <f>(H229+H230+H231)/3</f>
        <v>0.98275493131085945</v>
      </c>
      <c r="J229" s="42"/>
      <c r="K229" s="59"/>
      <c r="L229" s="61"/>
      <c r="M229" s="61"/>
      <c r="N229" s="61"/>
    </row>
    <row r="230" spans="1:14" ht="16" customHeight="1" x14ac:dyDescent="0.15">
      <c r="A230" s="11"/>
      <c r="B230" s="76"/>
      <c r="C230" s="49">
        <v>1.0009999999999999</v>
      </c>
      <c r="D230" s="50">
        <v>97.394062129838332</v>
      </c>
      <c r="E230" s="49">
        <v>0.23100000000000001</v>
      </c>
      <c r="F230" s="51">
        <f t="shared" si="6"/>
        <v>9.3408800000000014E-2</v>
      </c>
      <c r="G230" s="74"/>
      <c r="H230" s="51">
        <f t="shared" si="7"/>
        <v>0.95812293352220468</v>
      </c>
      <c r="I230" s="73"/>
      <c r="J230" s="42"/>
      <c r="K230" s="59"/>
      <c r="L230" s="61"/>
      <c r="M230" s="61"/>
      <c r="N230" s="61"/>
    </row>
    <row r="231" spans="1:14" ht="16" customHeight="1" x14ac:dyDescent="0.15">
      <c r="A231" s="11"/>
      <c r="B231" s="76"/>
      <c r="C231" s="49">
        <v>1</v>
      </c>
      <c r="D231" s="50">
        <v>97.394062129838332</v>
      </c>
      <c r="E231" s="49">
        <v>0.23799999999999999</v>
      </c>
      <c r="F231" s="51">
        <f t="shared" si="6"/>
        <v>9.55424E-2</v>
      </c>
      <c r="G231" s="74"/>
      <c r="H231" s="51">
        <f t="shared" si="7"/>
        <v>0.98098793612931101</v>
      </c>
      <c r="I231" s="73"/>
      <c r="J231" s="42"/>
      <c r="K231" s="59"/>
      <c r="L231" s="61"/>
      <c r="M231" s="61"/>
      <c r="N231" s="61"/>
    </row>
    <row r="232" spans="1:14" ht="16" customHeight="1" x14ac:dyDescent="0.15">
      <c r="A232" s="11"/>
      <c r="B232" s="80">
        <v>77</v>
      </c>
      <c r="C232" s="49">
        <v>1.0009999999999999</v>
      </c>
      <c r="D232" s="50">
        <v>97.152525586002014</v>
      </c>
      <c r="E232" s="49">
        <v>0.20399999999999999</v>
      </c>
      <c r="F232" s="51">
        <f t="shared" si="6"/>
        <v>8.5179199999999997E-2</v>
      </c>
      <c r="G232" s="74">
        <f>(F232+F233+F234)/3</f>
        <v>8.6703200000000022E-2</v>
      </c>
      <c r="H232" s="51">
        <f t="shared" si="7"/>
        <v>0.87588156232519476</v>
      </c>
      <c r="I232" s="73">
        <f>(H232+H233+H234)/3</f>
        <v>0.89215215739613918</v>
      </c>
      <c r="J232" s="42"/>
      <c r="K232" s="59"/>
      <c r="L232" s="61"/>
      <c r="M232" s="61"/>
      <c r="N232" s="61"/>
    </row>
    <row r="233" spans="1:14" ht="16" customHeight="1" x14ac:dyDescent="0.15">
      <c r="A233" s="11"/>
      <c r="B233" s="76"/>
      <c r="C233" s="49">
        <v>1</v>
      </c>
      <c r="D233" s="50">
        <v>97.152525586002014</v>
      </c>
      <c r="E233" s="49">
        <v>0.214</v>
      </c>
      <c r="F233" s="51">
        <f t="shared" si="6"/>
        <v>8.8227200000000006E-2</v>
      </c>
      <c r="G233" s="74"/>
      <c r="H233" s="51">
        <f t="shared" si="7"/>
        <v>0.90813079194630864</v>
      </c>
      <c r="I233" s="73"/>
      <c r="J233" s="42"/>
      <c r="K233" s="59"/>
      <c r="L233" s="61"/>
      <c r="M233" s="61"/>
      <c r="N233" s="61"/>
    </row>
    <row r="234" spans="1:14" ht="16" customHeight="1" x14ac:dyDescent="0.15">
      <c r="A234" s="11"/>
      <c r="B234" s="76"/>
      <c r="C234" s="49">
        <v>1</v>
      </c>
      <c r="D234" s="50">
        <v>97.152525586002014</v>
      </c>
      <c r="E234" s="49">
        <v>0.20899999999999999</v>
      </c>
      <c r="F234" s="51">
        <f t="shared" si="6"/>
        <v>8.6703200000000008E-2</v>
      </c>
      <c r="G234" s="74"/>
      <c r="H234" s="51">
        <f t="shared" si="7"/>
        <v>0.89244411791691414</v>
      </c>
      <c r="I234" s="73"/>
      <c r="J234" s="42"/>
      <c r="K234" s="59"/>
      <c r="L234" s="61"/>
      <c r="M234" s="61"/>
      <c r="N234" s="61"/>
    </row>
    <row r="235" spans="1:14" ht="16" customHeight="1" x14ac:dyDescent="0.15">
      <c r="A235" s="11"/>
      <c r="B235" s="80">
        <v>78</v>
      </c>
      <c r="C235" s="49">
        <v>1</v>
      </c>
      <c r="D235" s="50">
        <v>97.307358233031351</v>
      </c>
      <c r="E235" s="49">
        <v>0.28799999999999998</v>
      </c>
      <c r="F235" s="51">
        <f t="shared" si="6"/>
        <v>0.1107824</v>
      </c>
      <c r="G235" s="74">
        <f>(F235+F236+F237)/3</f>
        <v>0.10773440000000001</v>
      </c>
      <c r="H235" s="51">
        <f t="shared" si="7"/>
        <v>1.138479165519001</v>
      </c>
      <c r="I235" s="73">
        <f>(H235+H236+H237)/3</f>
        <v>1.1067964422332752</v>
      </c>
      <c r="J235" s="42"/>
      <c r="K235" s="59"/>
      <c r="L235" s="61"/>
      <c r="M235" s="61"/>
      <c r="N235" s="61"/>
    </row>
    <row r="236" spans="1:14" ht="16" customHeight="1" x14ac:dyDescent="0.15">
      <c r="A236" s="11"/>
      <c r="B236" s="76"/>
      <c r="C236" s="49">
        <v>1.0009999999999999</v>
      </c>
      <c r="D236" s="50">
        <v>97.307358233031351</v>
      </c>
      <c r="E236" s="49">
        <v>0.26900000000000002</v>
      </c>
      <c r="F236" s="51">
        <f t="shared" si="6"/>
        <v>0.10499120000000001</v>
      </c>
      <c r="G236" s="74"/>
      <c r="H236" s="51">
        <f t="shared" si="7"/>
        <v>1.0778867661285418</v>
      </c>
      <c r="I236" s="73"/>
      <c r="J236" s="42"/>
      <c r="K236" s="59"/>
      <c r="L236" s="61"/>
      <c r="M236" s="61"/>
      <c r="N236" s="61"/>
    </row>
    <row r="237" spans="1:14" ht="16" customHeight="1" x14ac:dyDescent="0.15">
      <c r="A237" s="11"/>
      <c r="B237" s="76"/>
      <c r="C237" s="49">
        <v>1</v>
      </c>
      <c r="D237" s="50">
        <v>97.307358233031351</v>
      </c>
      <c r="E237" s="49">
        <v>0.27700000000000002</v>
      </c>
      <c r="F237" s="51">
        <f t="shared" si="6"/>
        <v>0.10742960000000001</v>
      </c>
      <c r="G237" s="74"/>
      <c r="H237" s="51">
        <f t="shared" si="7"/>
        <v>1.1040233950522833</v>
      </c>
      <c r="I237" s="73"/>
      <c r="J237" s="42"/>
      <c r="K237" s="59"/>
      <c r="L237" s="61"/>
      <c r="M237" s="61"/>
      <c r="N237" s="61"/>
    </row>
    <row r="238" spans="1:14" ht="16" customHeight="1" x14ac:dyDescent="0.15">
      <c r="A238" s="11"/>
      <c r="B238" s="80">
        <v>79</v>
      </c>
      <c r="C238" s="49">
        <v>1.0009999999999999</v>
      </c>
      <c r="D238" s="50">
        <v>96.918431685981901</v>
      </c>
      <c r="E238" s="49">
        <v>0.27200000000000002</v>
      </c>
      <c r="F238" s="51">
        <f t="shared" si="6"/>
        <v>0.10590560000000002</v>
      </c>
      <c r="G238" s="74">
        <f>(F238+F239+F240)/3</f>
        <v>0.10488960000000001</v>
      </c>
      <c r="H238" s="51">
        <f t="shared" si="7"/>
        <v>1.0916375591238845</v>
      </c>
      <c r="I238" s="73">
        <f>(H238+H239+H240)/3</f>
        <v>1.081882275392817</v>
      </c>
      <c r="J238" s="42"/>
      <c r="K238" s="59"/>
      <c r="L238" s="61"/>
      <c r="M238" s="61"/>
      <c r="N238" s="61"/>
    </row>
    <row r="239" spans="1:14" ht="16" customHeight="1" x14ac:dyDescent="0.15">
      <c r="A239" s="11"/>
      <c r="B239" s="76"/>
      <c r="C239" s="49">
        <v>1</v>
      </c>
      <c r="D239" s="50">
        <v>96.918431685981901</v>
      </c>
      <c r="E239" s="49">
        <v>0.26800000000000002</v>
      </c>
      <c r="F239" s="51">
        <f t="shared" si="6"/>
        <v>0.10468640000000001</v>
      </c>
      <c r="G239" s="74"/>
      <c r="H239" s="51">
        <f t="shared" si="7"/>
        <v>1.0801495461584285</v>
      </c>
      <c r="I239" s="73"/>
      <c r="J239" s="42"/>
      <c r="K239" s="59"/>
      <c r="L239" s="61"/>
      <c r="M239" s="61"/>
      <c r="N239" s="61"/>
    </row>
    <row r="240" spans="1:14" ht="16" customHeight="1" x14ac:dyDescent="0.15">
      <c r="A240" s="11"/>
      <c r="B240" s="76"/>
      <c r="C240" s="49">
        <v>1</v>
      </c>
      <c r="D240" s="50">
        <v>96.918431685981901</v>
      </c>
      <c r="E240" s="49">
        <v>0.26600000000000001</v>
      </c>
      <c r="F240" s="51">
        <f t="shared" si="6"/>
        <v>0.1040768</v>
      </c>
      <c r="G240" s="74"/>
      <c r="H240" s="51">
        <f t="shared" si="7"/>
        <v>1.0738597208961385</v>
      </c>
      <c r="I240" s="73"/>
      <c r="J240" s="42"/>
      <c r="K240" s="59"/>
      <c r="L240" s="61"/>
      <c r="M240" s="61"/>
      <c r="N240" s="61"/>
    </row>
    <row r="241" spans="1:14" ht="16" customHeight="1" x14ac:dyDescent="0.15">
      <c r="A241" s="11"/>
      <c r="B241" s="80">
        <v>80</v>
      </c>
      <c r="C241" s="49">
        <v>1.002</v>
      </c>
      <c r="D241" s="50">
        <v>97.062242890359514</v>
      </c>
      <c r="E241" s="49">
        <v>0.32400000000000001</v>
      </c>
      <c r="F241" s="51">
        <f t="shared" ref="F241:F304" si="8">0.3048*E241+0.023</f>
        <v>0.12175520000000001</v>
      </c>
      <c r="G241" s="74">
        <f>(F241+F243)/2</f>
        <v>0.12175520000000001</v>
      </c>
      <c r="H241" s="51">
        <f t="shared" ref="H241:H261" si="9">(F241*100/1000)/(C241*D241/100)*100</f>
        <v>1.251899523751594</v>
      </c>
      <c r="I241" s="73">
        <f>(H241+H243)/2</f>
        <v>1.2531514232753453</v>
      </c>
      <c r="J241" s="42"/>
      <c r="K241" s="59"/>
      <c r="L241" s="61"/>
      <c r="M241" s="61"/>
      <c r="N241" s="61"/>
    </row>
    <row r="242" spans="1:14" ht="16" customHeight="1" x14ac:dyDescent="0.15">
      <c r="A242" s="11"/>
      <c r="B242" s="76"/>
      <c r="C242" s="49">
        <v>1</v>
      </c>
      <c r="D242" s="50">
        <v>97.062242890359514</v>
      </c>
      <c r="E242" s="49">
        <v>0.307</v>
      </c>
      <c r="F242" s="51">
        <f t="shared" si="8"/>
        <v>0.1165736</v>
      </c>
      <c r="G242" s="74"/>
      <c r="H242" s="51">
        <f t="shared" si="9"/>
        <v>1.2010190216980696</v>
      </c>
      <c r="I242" s="73"/>
      <c r="J242" s="42"/>
      <c r="K242" s="59"/>
      <c r="L242" s="61"/>
      <c r="M242" s="61"/>
      <c r="N242" s="61"/>
    </row>
    <row r="243" spans="1:14" ht="16" customHeight="1" x14ac:dyDescent="0.15">
      <c r="A243" s="11"/>
      <c r="B243" s="76"/>
      <c r="C243" s="49">
        <v>1</v>
      </c>
      <c r="D243" s="50">
        <v>97.062242890359514</v>
      </c>
      <c r="E243" s="49">
        <v>0.32400000000000001</v>
      </c>
      <c r="F243" s="51">
        <f t="shared" si="8"/>
        <v>0.12175520000000001</v>
      </c>
      <c r="G243" s="74"/>
      <c r="H243" s="51">
        <f t="shared" si="9"/>
        <v>1.2544033227990969</v>
      </c>
      <c r="I243" s="73"/>
      <c r="J243" s="42"/>
      <c r="K243" s="59"/>
      <c r="L243" s="61"/>
      <c r="M243" s="61"/>
      <c r="N243" s="61"/>
    </row>
    <row r="244" spans="1:14" ht="16" customHeight="1" x14ac:dyDescent="0.15">
      <c r="A244" s="11"/>
      <c r="B244" s="80">
        <v>81</v>
      </c>
      <c r="C244" s="49">
        <v>0.999</v>
      </c>
      <c r="D244" s="50">
        <v>97.253717289811277</v>
      </c>
      <c r="E244" s="49">
        <v>0.23300000000000001</v>
      </c>
      <c r="F244" s="51">
        <f t="shared" si="8"/>
        <v>9.4018400000000002E-2</v>
      </c>
      <c r="G244" s="74">
        <f>(F244+F245+F246)/3</f>
        <v>9.0868800000000013E-2</v>
      </c>
      <c r="H244" s="51">
        <f t="shared" si="9"/>
        <v>0.96770092840833921</v>
      </c>
      <c r="I244" s="73">
        <f>(H244+H245+H246)/3</f>
        <v>0.93467039996657553</v>
      </c>
      <c r="J244" s="42"/>
      <c r="K244" s="59"/>
      <c r="L244" s="61"/>
      <c r="M244" s="61"/>
      <c r="N244" s="61"/>
    </row>
    <row r="245" spans="1:14" ht="16" customHeight="1" x14ac:dyDescent="0.15">
      <c r="A245" s="11"/>
      <c r="B245" s="76"/>
      <c r="C245" s="49">
        <v>1</v>
      </c>
      <c r="D245" s="50">
        <v>97.253717289811277</v>
      </c>
      <c r="E245" s="49">
        <v>0.216</v>
      </c>
      <c r="F245" s="51">
        <f t="shared" si="8"/>
        <v>8.8836799999999994E-2</v>
      </c>
      <c r="G245" s="74"/>
      <c r="H245" s="51">
        <f t="shared" si="9"/>
        <v>0.9134540300939934</v>
      </c>
      <c r="I245" s="73"/>
      <c r="J245" s="42"/>
      <c r="K245" s="59"/>
      <c r="L245" s="61"/>
      <c r="M245" s="61"/>
      <c r="N245" s="61"/>
    </row>
    <row r="246" spans="1:14" ht="16" customHeight="1" x14ac:dyDescent="0.15">
      <c r="A246" s="11"/>
      <c r="B246" s="76"/>
      <c r="C246" s="49">
        <v>1</v>
      </c>
      <c r="D246" s="50">
        <v>97.253717289811277</v>
      </c>
      <c r="E246" s="49">
        <v>0.219</v>
      </c>
      <c r="F246" s="51">
        <f t="shared" si="8"/>
        <v>8.9751200000000003E-2</v>
      </c>
      <c r="G246" s="74"/>
      <c r="H246" s="51">
        <f t="shared" si="9"/>
        <v>0.92285624139739408</v>
      </c>
      <c r="I246" s="73"/>
      <c r="J246" s="42"/>
      <c r="K246" s="59"/>
      <c r="L246" s="61"/>
      <c r="M246" s="61"/>
      <c r="N246" s="61"/>
    </row>
    <row r="247" spans="1:14" ht="16" customHeight="1" x14ac:dyDescent="0.15">
      <c r="A247" s="11"/>
      <c r="B247" s="80">
        <v>82</v>
      </c>
      <c r="C247" s="49">
        <v>1.0009999999999999</v>
      </c>
      <c r="D247" s="50">
        <v>97.281404808892873</v>
      </c>
      <c r="E247" s="49">
        <v>0.22900000000000001</v>
      </c>
      <c r="F247" s="51">
        <f t="shared" si="8"/>
        <v>9.2799199999999998E-2</v>
      </c>
      <c r="G247" s="74">
        <f>(F247+F248+F249)/3</f>
        <v>9.3611999999999987E-2</v>
      </c>
      <c r="H247" s="51">
        <f t="shared" si="9"/>
        <v>0.9529723968173911</v>
      </c>
      <c r="I247" s="73">
        <f>(H247+H248+H249)/3</f>
        <v>0.96196285425087968</v>
      </c>
      <c r="J247" s="42"/>
      <c r="K247" s="59"/>
      <c r="L247" s="61"/>
      <c r="M247" s="61"/>
      <c r="N247" s="61"/>
    </row>
    <row r="248" spans="1:14" ht="16" customHeight="1" x14ac:dyDescent="0.15">
      <c r="A248" s="11"/>
      <c r="B248" s="76"/>
      <c r="C248" s="49">
        <v>1</v>
      </c>
      <c r="D248" s="50">
        <v>97.281404808892873</v>
      </c>
      <c r="E248" s="49">
        <v>0.23599999999999999</v>
      </c>
      <c r="F248" s="51">
        <f t="shared" si="8"/>
        <v>9.4932800000000012E-2</v>
      </c>
      <c r="G248" s="74"/>
      <c r="H248" s="51">
        <f t="shared" si="9"/>
        <v>0.97585761828268558</v>
      </c>
      <c r="I248" s="73"/>
      <c r="J248" s="42"/>
      <c r="K248" s="59"/>
      <c r="L248" s="61"/>
      <c r="M248" s="61"/>
      <c r="N248" s="61"/>
    </row>
    <row r="249" spans="1:14" ht="16" customHeight="1" x14ac:dyDescent="0.15">
      <c r="A249" s="11"/>
      <c r="B249" s="76"/>
      <c r="C249" s="49">
        <v>1</v>
      </c>
      <c r="D249" s="50">
        <v>97.281404808892873</v>
      </c>
      <c r="E249" s="49">
        <v>0.23</v>
      </c>
      <c r="F249" s="51">
        <f t="shared" si="8"/>
        <v>9.3103999999999992E-2</v>
      </c>
      <c r="G249" s="74"/>
      <c r="H249" s="51">
        <f t="shared" si="9"/>
        <v>0.95705854765256226</v>
      </c>
      <c r="I249" s="73"/>
      <c r="J249" s="42"/>
      <c r="K249" s="59"/>
      <c r="L249" s="61"/>
      <c r="M249" s="61"/>
      <c r="N249" s="61"/>
    </row>
    <row r="250" spans="1:14" ht="16" customHeight="1" x14ac:dyDescent="0.15">
      <c r="A250" s="11"/>
      <c r="B250" s="80">
        <v>83</v>
      </c>
      <c r="C250" s="49">
        <v>1.0009999999999999</v>
      </c>
      <c r="D250" s="50">
        <v>97.151319332256278</v>
      </c>
      <c r="E250" s="49">
        <v>0.29699999999999999</v>
      </c>
      <c r="F250" s="51">
        <f t="shared" si="8"/>
        <v>0.1135256</v>
      </c>
      <c r="G250" s="74">
        <f>(F250+F251+F252)/3</f>
        <v>0.11454160000000001</v>
      </c>
      <c r="H250" s="51">
        <f t="shared" si="9"/>
        <v>1.1673767128608887</v>
      </c>
      <c r="I250" s="73">
        <f>(H250+H251+H252)/3</f>
        <v>1.1786128765353603</v>
      </c>
      <c r="J250" s="42"/>
      <c r="K250" s="59"/>
      <c r="L250" s="61"/>
      <c r="M250" s="61"/>
      <c r="N250" s="61"/>
    </row>
    <row r="251" spans="1:14" ht="16" customHeight="1" x14ac:dyDescent="0.15">
      <c r="A251" s="11"/>
      <c r="B251" s="76"/>
      <c r="C251" s="49">
        <v>1</v>
      </c>
      <c r="D251" s="50">
        <v>97.151319332256278</v>
      </c>
      <c r="E251" s="49">
        <v>0.30399999999999999</v>
      </c>
      <c r="F251" s="51">
        <f t="shared" si="8"/>
        <v>0.11565919999999999</v>
      </c>
      <c r="G251" s="74"/>
      <c r="H251" s="51">
        <f t="shared" si="9"/>
        <v>1.1905057058921351</v>
      </c>
      <c r="I251" s="73"/>
      <c r="J251" s="42"/>
      <c r="K251" s="59"/>
      <c r="L251" s="61"/>
      <c r="M251" s="61"/>
      <c r="N251" s="61"/>
    </row>
    <row r="252" spans="1:14" ht="16" customHeight="1" x14ac:dyDescent="0.15">
      <c r="A252" s="11"/>
      <c r="B252" s="76"/>
      <c r="C252" s="49">
        <v>1</v>
      </c>
      <c r="D252" s="50">
        <v>97.151319332256278</v>
      </c>
      <c r="E252" s="49">
        <v>0.3</v>
      </c>
      <c r="F252" s="51">
        <f t="shared" si="8"/>
        <v>0.11444000000000001</v>
      </c>
      <c r="G252" s="74"/>
      <c r="H252" s="51">
        <f t="shared" si="9"/>
        <v>1.1779562108530575</v>
      </c>
      <c r="I252" s="73"/>
      <c r="J252" s="42"/>
      <c r="K252" s="59"/>
      <c r="L252" s="61"/>
      <c r="M252" s="61"/>
      <c r="N252" s="61"/>
    </row>
    <row r="253" spans="1:14" ht="16" customHeight="1" x14ac:dyDescent="0.15">
      <c r="A253" s="11"/>
      <c r="B253" s="80">
        <v>84</v>
      </c>
      <c r="C253" s="49">
        <v>1.0009999999999999</v>
      </c>
      <c r="D253" s="50">
        <v>97.054002760524469</v>
      </c>
      <c r="E253" s="49">
        <v>0.216</v>
      </c>
      <c r="F253" s="51">
        <f t="shared" si="8"/>
        <v>8.8836799999999994E-2</v>
      </c>
      <c r="G253" s="74">
        <f>(F254+F255)/2</f>
        <v>9.5085199999999995E-2</v>
      </c>
      <c r="H253" s="51">
        <f t="shared" si="9"/>
        <v>0.91441928641555359</v>
      </c>
      <c r="I253" s="73">
        <f>(H254+H255)/2</f>
        <v>0.97971435793964745</v>
      </c>
      <c r="J253" s="42"/>
      <c r="K253" s="59"/>
      <c r="L253" s="61"/>
      <c r="M253" s="61"/>
      <c r="N253" s="61"/>
    </row>
    <row r="254" spans="1:14" ht="16" customHeight="1" x14ac:dyDescent="0.15">
      <c r="A254" s="11"/>
      <c r="B254" s="76"/>
      <c r="C254" s="49">
        <v>1</v>
      </c>
      <c r="D254" s="50">
        <v>97.054002760524469</v>
      </c>
      <c r="E254" s="49">
        <v>0.23499999999999999</v>
      </c>
      <c r="F254" s="51">
        <f t="shared" si="8"/>
        <v>9.462799999999999E-2</v>
      </c>
      <c r="G254" s="74"/>
      <c r="H254" s="51">
        <f t="shared" si="9"/>
        <v>0.9750035785076222</v>
      </c>
      <c r="I254" s="73"/>
      <c r="J254" s="42"/>
      <c r="K254" s="59"/>
      <c r="L254" s="61"/>
      <c r="M254" s="61"/>
      <c r="N254" s="61"/>
    </row>
    <row r="255" spans="1:14" ht="16" customHeight="1" x14ac:dyDescent="0.15">
      <c r="A255" s="11"/>
      <c r="B255" s="76"/>
      <c r="C255" s="49">
        <v>1</v>
      </c>
      <c r="D255" s="50">
        <v>97.054002760524469</v>
      </c>
      <c r="E255" s="49">
        <v>0.23799999999999999</v>
      </c>
      <c r="F255" s="51">
        <f t="shared" si="8"/>
        <v>9.55424E-2</v>
      </c>
      <c r="G255" s="74"/>
      <c r="H255" s="51">
        <f t="shared" si="9"/>
        <v>0.98442513737167259</v>
      </c>
      <c r="I255" s="73"/>
      <c r="J255" s="42"/>
      <c r="K255" s="59"/>
      <c r="L255" s="61"/>
      <c r="M255" s="61"/>
      <c r="N255" s="61"/>
    </row>
    <row r="256" spans="1:14" ht="16" customHeight="1" x14ac:dyDescent="0.15">
      <c r="A256" s="11"/>
      <c r="B256" s="80">
        <v>85</v>
      </c>
      <c r="C256" s="49">
        <v>0.999</v>
      </c>
      <c r="D256" s="50">
        <v>96.969155916618234</v>
      </c>
      <c r="E256" s="49">
        <v>0.22800000000000001</v>
      </c>
      <c r="F256" s="51">
        <f t="shared" si="8"/>
        <v>9.2494400000000004E-2</v>
      </c>
      <c r="G256" s="74">
        <f>(F256+F257+F258)/3</f>
        <v>9.2697600000000005E-2</v>
      </c>
      <c r="H256" s="51">
        <f t="shared" si="9"/>
        <v>0.95480863076296774</v>
      </c>
      <c r="I256" s="73">
        <f>(H256+H257+H258)/3</f>
        <v>0.95626760336793026</v>
      </c>
      <c r="J256" s="42"/>
      <c r="K256" s="59"/>
      <c r="L256" s="61"/>
      <c r="M256" s="61"/>
      <c r="N256" s="61"/>
    </row>
    <row r="257" spans="1:14" ht="16" customHeight="1" x14ac:dyDescent="0.15">
      <c r="A257" s="11"/>
      <c r="B257" s="76"/>
      <c r="C257" s="49">
        <v>1</v>
      </c>
      <c r="D257" s="50">
        <v>96.969155916618234</v>
      </c>
      <c r="E257" s="49">
        <v>0.22800000000000001</v>
      </c>
      <c r="F257" s="51">
        <f t="shared" si="8"/>
        <v>9.2494400000000004E-2</v>
      </c>
      <c r="G257" s="74"/>
      <c r="H257" s="51">
        <f t="shared" si="9"/>
        <v>0.95385382213220471</v>
      </c>
      <c r="I257" s="73"/>
      <c r="J257" s="42"/>
      <c r="K257" s="59"/>
      <c r="L257" s="61"/>
      <c r="M257" s="61"/>
      <c r="N257" s="61"/>
    </row>
    <row r="258" spans="1:14" ht="16" customHeight="1" x14ac:dyDescent="0.15">
      <c r="A258" s="11"/>
      <c r="B258" s="76"/>
      <c r="C258" s="49">
        <v>1</v>
      </c>
      <c r="D258" s="50">
        <v>96.969155916618234</v>
      </c>
      <c r="E258" s="49">
        <v>0.23</v>
      </c>
      <c r="F258" s="51">
        <f t="shared" si="8"/>
        <v>9.3103999999999992E-2</v>
      </c>
      <c r="G258" s="74"/>
      <c r="H258" s="51">
        <f t="shared" si="9"/>
        <v>0.96014035720861801</v>
      </c>
      <c r="I258" s="73"/>
      <c r="J258" s="42"/>
      <c r="K258" s="59"/>
      <c r="L258" s="61"/>
      <c r="M258" s="61"/>
      <c r="N258" s="61"/>
    </row>
    <row r="259" spans="1:14" ht="16" customHeight="1" x14ac:dyDescent="0.15">
      <c r="A259" s="11"/>
      <c r="B259" s="80">
        <v>86</v>
      </c>
      <c r="C259" s="49">
        <v>1</v>
      </c>
      <c r="D259" s="50">
        <v>97.397931775450004</v>
      </c>
      <c r="E259" s="49">
        <v>0.25600000000000001</v>
      </c>
      <c r="F259" s="51">
        <f t="shared" si="8"/>
        <v>0.1010288</v>
      </c>
      <c r="G259" s="74">
        <f>(F259+F260+F261)/3</f>
        <v>0.10194320000000001</v>
      </c>
      <c r="H259" s="51">
        <f t="shared" si="9"/>
        <v>1.0372786994381045</v>
      </c>
      <c r="I259" s="73">
        <f>(H259+H260+H261)/3</f>
        <v>1.0466669891412999</v>
      </c>
      <c r="J259" s="42"/>
      <c r="K259" s="59"/>
      <c r="L259" s="61"/>
      <c r="M259" s="61"/>
      <c r="N259" s="61"/>
    </row>
    <row r="260" spans="1:14" ht="16" customHeight="1" x14ac:dyDescent="0.15">
      <c r="A260" s="11"/>
      <c r="B260" s="76"/>
      <c r="C260" s="49">
        <v>1</v>
      </c>
      <c r="D260" s="50">
        <v>97.397931775450004</v>
      </c>
      <c r="E260" s="49">
        <v>0.26100000000000001</v>
      </c>
      <c r="F260" s="51">
        <f t="shared" si="8"/>
        <v>0.1025528</v>
      </c>
      <c r="G260" s="74"/>
      <c r="H260" s="51">
        <f t="shared" si="9"/>
        <v>1.0529258489434301</v>
      </c>
      <c r="I260" s="73"/>
      <c r="J260" s="42"/>
      <c r="K260" s="59"/>
      <c r="L260" s="61"/>
      <c r="M260" s="61"/>
      <c r="N260" s="61"/>
    </row>
    <row r="261" spans="1:14" ht="16" customHeight="1" x14ac:dyDescent="0.15">
      <c r="A261" s="63"/>
      <c r="B261" s="76"/>
      <c r="C261" s="49">
        <v>1</v>
      </c>
      <c r="D261" s="50">
        <v>97.397931775450004</v>
      </c>
      <c r="E261" s="49">
        <v>0.26</v>
      </c>
      <c r="F261" s="51">
        <f t="shared" si="8"/>
        <v>0.10224800000000001</v>
      </c>
      <c r="G261" s="74"/>
      <c r="H261" s="51">
        <f t="shared" si="9"/>
        <v>1.0497964190423652</v>
      </c>
      <c r="I261" s="73"/>
      <c r="J261" s="64"/>
      <c r="K261" s="59"/>
      <c r="L261" s="61"/>
      <c r="M261" s="61"/>
      <c r="N261" s="61"/>
    </row>
  </sheetData>
  <mergeCells count="261">
    <mergeCell ref="K2:N2"/>
    <mergeCell ref="B2:I2"/>
    <mergeCell ref="I7:I9"/>
    <mergeCell ref="I19:I21"/>
    <mergeCell ref="I43:I45"/>
    <mergeCell ref="I193:I195"/>
    <mergeCell ref="G4:G6"/>
    <mergeCell ref="G109:G111"/>
    <mergeCell ref="I4:I6"/>
    <mergeCell ref="I25:I27"/>
    <mergeCell ref="I49:I51"/>
    <mergeCell ref="G10:G12"/>
    <mergeCell ref="G34:G36"/>
    <mergeCell ref="I76:I78"/>
    <mergeCell ref="G184:G186"/>
    <mergeCell ref="B7:B9"/>
    <mergeCell ref="I10:I12"/>
    <mergeCell ref="B4:B6"/>
    <mergeCell ref="I205:I207"/>
    <mergeCell ref="G16:G18"/>
    <mergeCell ref="G40:G42"/>
    <mergeCell ref="I82:I84"/>
    <mergeCell ref="G190:G192"/>
    <mergeCell ref="B13:B15"/>
    <mergeCell ref="I94:I96"/>
    <mergeCell ref="G202:G204"/>
    <mergeCell ref="B25:B27"/>
    <mergeCell ref="B49:B51"/>
    <mergeCell ref="G79:G81"/>
    <mergeCell ref="B199:B201"/>
    <mergeCell ref="I199:I201"/>
    <mergeCell ref="B10:B12"/>
    <mergeCell ref="I202:I204"/>
    <mergeCell ref="G13:G15"/>
    <mergeCell ref="I13:I15"/>
    <mergeCell ref="I196:I198"/>
    <mergeCell ref="G7:G9"/>
    <mergeCell ref="G31:G33"/>
    <mergeCell ref="I73:I75"/>
    <mergeCell ref="G181:G183"/>
    <mergeCell ref="B22:B24"/>
    <mergeCell ref="I211:I213"/>
    <mergeCell ref="G22:G24"/>
    <mergeCell ref="I22:I24"/>
    <mergeCell ref="I214:I216"/>
    <mergeCell ref="G25:G27"/>
    <mergeCell ref="I16:I18"/>
    <mergeCell ref="I88:I90"/>
    <mergeCell ref="G196:G198"/>
    <mergeCell ref="B19:B21"/>
    <mergeCell ref="G43:G45"/>
    <mergeCell ref="I85:I87"/>
    <mergeCell ref="G193:G195"/>
    <mergeCell ref="B16:B18"/>
    <mergeCell ref="I208:I210"/>
    <mergeCell ref="G19:G21"/>
    <mergeCell ref="G37:G39"/>
    <mergeCell ref="I79:I81"/>
    <mergeCell ref="G187:G189"/>
    <mergeCell ref="B34:B36"/>
    <mergeCell ref="I34:I36"/>
    <mergeCell ref="B37:B39"/>
    <mergeCell ref="I37:I39"/>
    <mergeCell ref="I97:I99"/>
    <mergeCell ref="G205:G207"/>
    <mergeCell ref="B28:B30"/>
    <mergeCell ref="I217:I219"/>
    <mergeCell ref="G28:G30"/>
    <mergeCell ref="I28:I30"/>
    <mergeCell ref="I100:I102"/>
    <mergeCell ref="G208:G210"/>
    <mergeCell ref="B31:B33"/>
    <mergeCell ref="I31:I33"/>
    <mergeCell ref="G49:G51"/>
    <mergeCell ref="I91:I93"/>
    <mergeCell ref="G199:G201"/>
    <mergeCell ref="B46:B48"/>
    <mergeCell ref="G46:G48"/>
    <mergeCell ref="I46:I48"/>
    <mergeCell ref="I109:I111"/>
    <mergeCell ref="G217:G219"/>
    <mergeCell ref="B40:B42"/>
    <mergeCell ref="I40:I42"/>
    <mergeCell ref="B43:B45"/>
    <mergeCell ref="I103:I105"/>
    <mergeCell ref="G211:G213"/>
    <mergeCell ref="B58:B60"/>
    <mergeCell ref="G58:G60"/>
    <mergeCell ref="I58:I60"/>
    <mergeCell ref="B61:B63"/>
    <mergeCell ref="G61:G63"/>
    <mergeCell ref="I61:I63"/>
    <mergeCell ref="B52:B54"/>
    <mergeCell ref="G52:G54"/>
    <mergeCell ref="I52:I54"/>
    <mergeCell ref="B55:B57"/>
    <mergeCell ref="G55:G57"/>
    <mergeCell ref="I55:I57"/>
    <mergeCell ref="G82:G84"/>
    <mergeCell ref="B85:B87"/>
    <mergeCell ref="G85:G87"/>
    <mergeCell ref="G76:G78"/>
    <mergeCell ref="I70:I72"/>
    <mergeCell ref="G73:G75"/>
    <mergeCell ref="I64:I66"/>
    <mergeCell ref="G67:G69"/>
    <mergeCell ref="I67:I69"/>
    <mergeCell ref="B100:B102"/>
    <mergeCell ref="G100:G102"/>
    <mergeCell ref="B103:B105"/>
    <mergeCell ref="G103:G105"/>
    <mergeCell ref="B94:B96"/>
    <mergeCell ref="G94:G96"/>
    <mergeCell ref="B97:B99"/>
    <mergeCell ref="G97:G99"/>
    <mergeCell ref="B88:B90"/>
    <mergeCell ref="G88:G90"/>
    <mergeCell ref="B91:B93"/>
    <mergeCell ref="G91:G93"/>
    <mergeCell ref="B112:B114"/>
    <mergeCell ref="G112:G114"/>
    <mergeCell ref="I112:I114"/>
    <mergeCell ref="B115:B117"/>
    <mergeCell ref="G115:G117"/>
    <mergeCell ref="I115:I117"/>
    <mergeCell ref="B106:B108"/>
    <mergeCell ref="G106:G108"/>
    <mergeCell ref="I106:I108"/>
    <mergeCell ref="B109:B111"/>
    <mergeCell ref="B124:B126"/>
    <mergeCell ref="G124:G126"/>
    <mergeCell ref="I124:I126"/>
    <mergeCell ref="B127:B129"/>
    <mergeCell ref="G127:G129"/>
    <mergeCell ref="I127:I129"/>
    <mergeCell ref="B118:B120"/>
    <mergeCell ref="G118:G120"/>
    <mergeCell ref="I118:I120"/>
    <mergeCell ref="B121:B123"/>
    <mergeCell ref="G121:G123"/>
    <mergeCell ref="I121:I123"/>
    <mergeCell ref="B136:B138"/>
    <mergeCell ref="G136:G138"/>
    <mergeCell ref="I136:I138"/>
    <mergeCell ref="B139:B141"/>
    <mergeCell ref="G139:G141"/>
    <mergeCell ref="I139:I141"/>
    <mergeCell ref="B130:B132"/>
    <mergeCell ref="G130:G132"/>
    <mergeCell ref="I130:I132"/>
    <mergeCell ref="B133:B135"/>
    <mergeCell ref="G133:G135"/>
    <mergeCell ref="I133:I135"/>
    <mergeCell ref="B148:B150"/>
    <mergeCell ref="G148:G150"/>
    <mergeCell ref="I148:I150"/>
    <mergeCell ref="B151:B153"/>
    <mergeCell ref="G151:G153"/>
    <mergeCell ref="I151:I153"/>
    <mergeCell ref="B142:B144"/>
    <mergeCell ref="G142:G144"/>
    <mergeCell ref="I142:I144"/>
    <mergeCell ref="B145:B147"/>
    <mergeCell ref="G145:G147"/>
    <mergeCell ref="I145:I147"/>
    <mergeCell ref="I187:I189"/>
    <mergeCell ref="G178:G180"/>
    <mergeCell ref="B1:C1"/>
    <mergeCell ref="I178:I180"/>
    <mergeCell ref="I181:I183"/>
    <mergeCell ref="G172:G174"/>
    <mergeCell ref="I172:I174"/>
    <mergeCell ref="I175:I177"/>
    <mergeCell ref="G166:G168"/>
    <mergeCell ref="I166:I168"/>
    <mergeCell ref="G169:G171"/>
    <mergeCell ref="I169:I171"/>
    <mergeCell ref="B160:B162"/>
    <mergeCell ref="G160:G162"/>
    <mergeCell ref="I160:I162"/>
    <mergeCell ref="B163:B165"/>
    <mergeCell ref="G163:G165"/>
    <mergeCell ref="I163:I165"/>
    <mergeCell ref="B154:B156"/>
    <mergeCell ref="G154:G156"/>
    <mergeCell ref="I154:I156"/>
    <mergeCell ref="B157:B159"/>
    <mergeCell ref="G157:G159"/>
    <mergeCell ref="I157:I159"/>
    <mergeCell ref="B214:B216"/>
    <mergeCell ref="I241:I243"/>
    <mergeCell ref="B172:B174"/>
    <mergeCell ref="G232:G234"/>
    <mergeCell ref="I232:I234"/>
    <mergeCell ref="B235:B237"/>
    <mergeCell ref="G235:G237"/>
    <mergeCell ref="I235:I237"/>
    <mergeCell ref="B166:B168"/>
    <mergeCell ref="G226:G228"/>
    <mergeCell ref="I226:I228"/>
    <mergeCell ref="G229:G231"/>
    <mergeCell ref="I229:I231"/>
    <mergeCell ref="I220:I222"/>
    <mergeCell ref="G223:G225"/>
    <mergeCell ref="I223:I225"/>
    <mergeCell ref="B208:B210"/>
    <mergeCell ref="B211:B213"/>
    <mergeCell ref="B202:B204"/>
    <mergeCell ref="B205:B207"/>
    <mergeCell ref="B196:B198"/>
    <mergeCell ref="I190:I192"/>
    <mergeCell ref="B193:B195"/>
    <mergeCell ref="I184:I186"/>
    <mergeCell ref="G253:G255"/>
    <mergeCell ref="B76:B78"/>
    <mergeCell ref="B226:B228"/>
    <mergeCell ref="B253:B255"/>
    <mergeCell ref="G256:G258"/>
    <mergeCell ref="B79:B81"/>
    <mergeCell ref="B229:B231"/>
    <mergeCell ref="I253:I255"/>
    <mergeCell ref="G64:G66"/>
    <mergeCell ref="B184:B186"/>
    <mergeCell ref="G214:G216"/>
    <mergeCell ref="G238:G240"/>
    <mergeCell ref="B244:B246"/>
    <mergeCell ref="G247:G249"/>
    <mergeCell ref="B70:B72"/>
    <mergeCell ref="B220:B222"/>
    <mergeCell ref="I244:I246"/>
    <mergeCell ref="B175:B177"/>
    <mergeCell ref="I247:I249"/>
    <mergeCell ref="B178:B180"/>
    <mergeCell ref="I238:I240"/>
    <mergeCell ref="B169:B171"/>
    <mergeCell ref="G241:G243"/>
    <mergeCell ref="B64:B66"/>
    <mergeCell ref="I250:I252"/>
    <mergeCell ref="B181:B183"/>
    <mergeCell ref="G175:G177"/>
    <mergeCell ref="I259:I261"/>
    <mergeCell ref="G70:G72"/>
    <mergeCell ref="B190:B192"/>
    <mergeCell ref="G220:G222"/>
    <mergeCell ref="G244:G246"/>
    <mergeCell ref="B67:B69"/>
    <mergeCell ref="B217:B219"/>
    <mergeCell ref="B241:B243"/>
    <mergeCell ref="I256:I258"/>
    <mergeCell ref="B187:B189"/>
    <mergeCell ref="B238:B240"/>
    <mergeCell ref="B259:B261"/>
    <mergeCell ref="G250:G252"/>
    <mergeCell ref="B73:B75"/>
    <mergeCell ref="B223:B225"/>
    <mergeCell ref="B247:B249"/>
    <mergeCell ref="G259:G261"/>
    <mergeCell ref="B82:B84"/>
    <mergeCell ref="B232:B234"/>
    <mergeCell ref="B256:B258"/>
    <mergeCell ref="B250:B252"/>
  </mergeCells>
  <phoneticPr fontId="4" type="noConversion"/>
  <conditionalFormatting sqref="D3:D4 I3 F4:I20 M4:M18 D5:D261 M20:M90 F21:I261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cover</vt:lpstr>
      <vt:lpstr>water content of fresh leaves</vt:lpstr>
      <vt:lpstr>water content of dry tea</vt:lpstr>
      <vt:lpstr>tea polyphenols content</vt:lpstr>
      <vt:lpstr>amino acid content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用户</cp:lastModifiedBy>
  <dcterms:created xsi:type="dcterms:W3CDTF">2018-02-01T04:51:17Z</dcterms:created>
  <dcterms:modified xsi:type="dcterms:W3CDTF">2018-02-01T04:51:17Z</dcterms:modified>
</cp:coreProperties>
</file>