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VgExpressionPaper\"/>
    </mc:Choice>
  </mc:AlternateContent>
  <xr:revisionPtr revIDLastSave="0" documentId="13_ncr:1_{F3CD5BC9-7394-438F-97E5-0299093DDDB5}" xr6:coauthVersionLast="28" xr6:coauthVersionMax="28" xr10:uidLastSave="{00000000-0000-0000-0000-000000000000}"/>
  <bookViews>
    <workbookView xWindow="0" yWindow="465" windowWidth="25605" windowHeight="14340" activeTab="3" xr2:uid="{00000000-000D-0000-FFFF-FFFF00000000}"/>
  </bookViews>
  <sheets>
    <sheet name="Vg1" sheetId="1" r:id="rId1"/>
    <sheet name="Vg2" sheetId="2" r:id="rId2"/>
    <sheet name="Vg3" sheetId="3" r:id="rId3"/>
    <sheet name="Vg4" sheetId="4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4" l="1"/>
  <c r="J5" i="3"/>
  <c r="E5" i="3"/>
  <c r="K5" i="3"/>
  <c r="J3" i="3"/>
  <c r="E3" i="3"/>
  <c r="K3" i="3"/>
  <c r="L5" i="3"/>
  <c r="M5" i="3"/>
  <c r="Q3" i="3"/>
  <c r="R3" i="1"/>
  <c r="R10" i="1"/>
  <c r="S10" i="1"/>
  <c r="Q10" i="1"/>
  <c r="S7" i="1"/>
  <c r="R7" i="1"/>
  <c r="Q7" i="1"/>
  <c r="E38" i="1"/>
  <c r="K38" i="1"/>
  <c r="L42" i="1"/>
  <c r="M42" i="1"/>
  <c r="E40" i="1"/>
  <c r="K40" i="1"/>
  <c r="L40" i="1"/>
  <c r="M40" i="1"/>
  <c r="L38" i="1"/>
  <c r="M38" i="1"/>
  <c r="K42" i="1"/>
  <c r="J42" i="1"/>
  <c r="J40" i="1"/>
  <c r="J38" i="1"/>
  <c r="E42" i="1"/>
  <c r="J7" i="2"/>
  <c r="E7" i="2"/>
  <c r="K7" i="2"/>
  <c r="J3" i="2"/>
  <c r="E3" i="2"/>
  <c r="K3" i="2"/>
  <c r="L7" i="2"/>
  <c r="M7" i="2"/>
  <c r="R3" i="2"/>
  <c r="J15" i="2"/>
  <c r="E15" i="2"/>
  <c r="K15" i="2"/>
  <c r="J11" i="2"/>
  <c r="E11" i="2"/>
  <c r="K11" i="2"/>
  <c r="L15" i="2"/>
  <c r="M15" i="2"/>
  <c r="R4" i="2"/>
  <c r="J26" i="2"/>
  <c r="E26" i="2"/>
  <c r="K26" i="2"/>
  <c r="J20" i="2"/>
  <c r="E20" i="2"/>
  <c r="K20" i="2"/>
  <c r="L26" i="2"/>
  <c r="M26" i="2"/>
  <c r="R5" i="2"/>
  <c r="J34" i="2"/>
  <c r="E34" i="2"/>
  <c r="K34" i="2"/>
  <c r="J30" i="2"/>
  <c r="E30" i="2"/>
  <c r="K30" i="2"/>
  <c r="L34" i="2"/>
  <c r="M34" i="2"/>
  <c r="R6" i="2"/>
  <c r="J42" i="2"/>
  <c r="E42" i="2"/>
  <c r="K42" i="2"/>
  <c r="J38" i="2"/>
  <c r="E38" i="2"/>
  <c r="K38" i="2"/>
  <c r="L42" i="2"/>
  <c r="M42" i="2"/>
  <c r="R7" i="2"/>
  <c r="R9" i="2"/>
  <c r="R10" i="2"/>
  <c r="J5" i="2"/>
  <c r="E5" i="2"/>
  <c r="K5" i="2"/>
  <c r="L5" i="2"/>
  <c r="M5" i="2"/>
  <c r="Q3" i="2"/>
  <c r="J13" i="2"/>
  <c r="E13" i="2"/>
  <c r="K13" i="2"/>
  <c r="L13" i="2"/>
  <c r="M13" i="2"/>
  <c r="Q4" i="2"/>
  <c r="J23" i="2"/>
  <c r="E23" i="2"/>
  <c r="K23" i="2"/>
  <c r="L23" i="2"/>
  <c r="M23" i="2"/>
  <c r="Q5" i="2"/>
  <c r="J32" i="2"/>
  <c r="E32" i="2"/>
  <c r="K32" i="2"/>
  <c r="L32" i="2"/>
  <c r="M32" i="2"/>
  <c r="Q6" i="2"/>
  <c r="J40" i="2"/>
  <c r="E40" i="2"/>
  <c r="K40" i="2"/>
  <c r="L40" i="2"/>
  <c r="M40" i="2"/>
  <c r="Q7" i="2"/>
  <c r="Q9" i="2"/>
  <c r="Q10" i="2"/>
  <c r="M1" i="2"/>
  <c r="L3" i="2"/>
  <c r="M3" i="2"/>
  <c r="P3" i="2"/>
  <c r="L11" i="2"/>
  <c r="M11" i="2"/>
  <c r="P4" i="2"/>
  <c r="L20" i="2"/>
  <c r="M20" i="2"/>
  <c r="P5" i="2"/>
  <c r="L30" i="2"/>
  <c r="M30" i="2"/>
  <c r="P6" i="2"/>
  <c r="L38" i="2"/>
  <c r="M38" i="2"/>
  <c r="P7" i="2"/>
  <c r="P9" i="2"/>
  <c r="P10" i="2"/>
  <c r="J7" i="3"/>
  <c r="E7" i="3"/>
  <c r="K7" i="3"/>
  <c r="L7" i="3"/>
  <c r="M7" i="3"/>
  <c r="R3" i="3"/>
  <c r="J15" i="3"/>
  <c r="E15" i="3"/>
  <c r="K15" i="3"/>
  <c r="J11" i="3"/>
  <c r="E11" i="3"/>
  <c r="K11" i="3"/>
  <c r="L15" i="3"/>
  <c r="M15" i="3"/>
  <c r="R4" i="3"/>
  <c r="J26" i="3"/>
  <c r="E26" i="3"/>
  <c r="K26" i="3"/>
  <c r="J20" i="3"/>
  <c r="E20" i="3"/>
  <c r="K20" i="3"/>
  <c r="L26" i="3"/>
  <c r="M26" i="3"/>
  <c r="R5" i="3"/>
  <c r="J37" i="3"/>
  <c r="E37" i="3"/>
  <c r="K37" i="3"/>
  <c r="J31" i="3"/>
  <c r="E31" i="3"/>
  <c r="K31" i="3"/>
  <c r="L37" i="3"/>
  <c r="M37" i="3"/>
  <c r="R6" i="3"/>
  <c r="J45" i="3"/>
  <c r="E45" i="3"/>
  <c r="K45" i="3"/>
  <c r="J41" i="3"/>
  <c r="E41" i="3"/>
  <c r="K41" i="3"/>
  <c r="L45" i="3"/>
  <c r="M45" i="3"/>
  <c r="R7" i="3"/>
  <c r="R9" i="3"/>
  <c r="R10" i="3"/>
  <c r="J13" i="3"/>
  <c r="E13" i="3"/>
  <c r="K13" i="3"/>
  <c r="L13" i="3"/>
  <c r="M13" i="3"/>
  <c r="Q4" i="3"/>
  <c r="J23" i="3"/>
  <c r="E23" i="3"/>
  <c r="K23" i="3"/>
  <c r="L23" i="3"/>
  <c r="M23" i="3"/>
  <c r="Q5" i="3"/>
  <c r="J34" i="3"/>
  <c r="E34" i="3"/>
  <c r="K34" i="3"/>
  <c r="L34" i="3"/>
  <c r="M34" i="3"/>
  <c r="Q6" i="3"/>
  <c r="J43" i="3"/>
  <c r="E43" i="3"/>
  <c r="K43" i="3"/>
  <c r="L43" i="3"/>
  <c r="M43" i="3"/>
  <c r="Q7" i="3"/>
  <c r="Q9" i="3"/>
  <c r="Q10" i="3"/>
  <c r="L1" i="3"/>
  <c r="L3" i="3"/>
  <c r="M3" i="3"/>
  <c r="P3" i="3"/>
  <c r="L11" i="3"/>
  <c r="M11" i="3"/>
  <c r="P4" i="3"/>
  <c r="L20" i="3"/>
  <c r="M20" i="3"/>
  <c r="P5" i="3"/>
  <c r="L31" i="3"/>
  <c r="M31" i="3"/>
  <c r="P6" i="3"/>
  <c r="L41" i="3"/>
  <c r="M41" i="3"/>
  <c r="P7" i="3"/>
  <c r="P9" i="3"/>
  <c r="P10" i="3"/>
  <c r="R8" i="3"/>
  <c r="Q8" i="3"/>
  <c r="P8" i="3"/>
  <c r="Q10" i="4"/>
  <c r="R10" i="4"/>
  <c r="P10" i="4"/>
  <c r="P9" i="4"/>
  <c r="P8" i="4"/>
  <c r="L42" i="4"/>
  <c r="L40" i="4"/>
  <c r="E42" i="4"/>
  <c r="K42" i="4"/>
  <c r="M42" i="4"/>
  <c r="R7" i="4"/>
  <c r="Q7" i="4"/>
  <c r="E38" i="4"/>
  <c r="K38" i="4"/>
  <c r="L1" i="4"/>
  <c r="L38" i="4"/>
  <c r="M38" i="4"/>
  <c r="P7" i="4"/>
  <c r="E40" i="4"/>
  <c r="K40" i="4"/>
  <c r="J42" i="4"/>
  <c r="J40" i="4"/>
  <c r="J38" i="4"/>
  <c r="M40" i="4"/>
  <c r="J7" i="4"/>
  <c r="E7" i="4"/>
  <c r="K7" i="4"/>
  <c r="J3" i="4"/>
  <c r="E3" i="4"/>
  <c r="K3" i="4"/>
  <c r="L7" i="4"/>
  <c r="M7" i="4"/>
  <c r="R3" i="4"/>
  <c r="J11" i="4"/>
  <c r="E11" i="4"/>
  <c r="K11" i="4"/>
  <c r="J20" i="4"/>
  <c r="E20" i="4"/>
  <c r="K20" i="4"/>
  <c r="J30" i="4"/>
  <c r="E30" i="4"/>
  <c r="K30" i="4"/>
  <c r="J5" i="4"/>
  <c r="E5" i="4"/>
  <c r="K5" i="4"/>
  <c r="L5" i="4"/>
  <c r="M5" i="4"/>
  <c r="Q3" i="4"/>
  <c r="J13" i="4"/>
  <c r="E13" i="4"/>
  <c r="K13" i="4"/>
  <c r="L13" i="4"/>
  <c r="M13" i="4"/>
  <c r="Q4" i="4"/>
  <c r="J23" i="4"/>
  <c r="E23" i="4"/>
  <c r="K23" i="4"/>
  <c r="L23" i="4"/>
  <c r="M23" i="4"/>
  <c r="Q5" i="4"/>
  <c r="J32" i="4"/>
  <c r="E32" i="4"/>
  <c r="K32" i="4"/>
  <c r="L32" i="4"/>
  <c r="M32" i="4"/>
  <c r="Q6" i="4"/>
  <c r="Q9" i="4"/>
  <c r="J34" i="4"/>
  <c r="E34" i="4"/>
  <c r="K34" i="4"/>
  <c r="L34" i="4"/>
  <c r="M34" i="4"/>
  <c r="R6" i="4"/>
  <c r="J26" i="4"/>
  <c r="E26" i="4"/>
  <c r="K26" i="4"/>
  <c r="L26" i="4"/>
  <c r="M26" i="4"/>
  <c r="R5" i="4"/>
  <c r="J26" i="1"/>
  <c r="E26" i="1"/>
  <c r="K26" i="1"/>
  <c r="J20" i="1"/>
  <c r="E20" i="1"/>
  <c r="K20" i="1"/>
  <c r="L26" i="1"/>
  <c r="M26" i="1"/>
  <c r="S5" i="1"/>
  <c r="J30" i="1"/>
  <c r="J32" i="1"/>
  <c r="E32" i="1"/>
  <c r="K32" i="1"/>
  <c r="E30" i="1"/>
  <c r="K30" i="1"/>
  <c r="L32" i="1"/>
  <c r="M32" i="1"/>
  <c r="R6" i="1"/>
  <c r="J34" i="1"/>
  <c r="E34" i="1"/>
  <c r="K34" i="1"/>
  <c r="J23" i="1"/>
  <c r="E23" i="1"/>
  <c r="K23" i="1"/>
  <c r="L23" i="1"/>
  <c r="M23" i="1"/>
  <c r="R5" i="1"/>
  <c r="L34" i="1"/>
  <c r="M34" i="1"/>
  <c r="S6" i="1"/>
  <c r="J15" i="4"/>
  <c r="E15" i="4"/>
  <c r="K15" i="4"/>
  <c r="J15" i="1"/>
  <c r="J13" i="1"/>
  <c r="J11" i="1"/>
  <c r="E15" i="1"/>
  <c r="K15" i="1"/>
  <c r="E13" i="1"/>
  <c r="K13" i="1"/>
  <c r="E11" i="1"/>
  <c r="K11" i="1"/>
  <c r="J7" i="1"/>
  <c r="E7" i="1"/>
  <c r="K7" i="1"/>
  <c r="J3" i="1"/>
  <c r="E3" i="1"/>
  <c r="K3" i="1"/>
  <c r="L7" i="1"/>
  <c r="M7" i="1"/>
  <c r="S3" i="1"/>
  <c r="J5" i="1"/>
  <c r="E5" i="1"/>
  <c r="M1" i="1"/>
  <c r="L15" i="1"/>
  <c r="M15" i="1"/>
  <c r="S4" i="1"/>
  <c r="S8" i="1"/>
  <c r="L13" i="1"/>
  <c r="M13" i="1"/>
  <c r="R4" i="1"/>
  <c r="L15" i="4"/>
  <c r="M15" i="4"/>
  <c r="R4" i="4"/>
  <c r="K5" i="1"/>
  <c r="L5" i="1"/>
  <c r="M5" i="1"/>
  <c r="S9" i="1"/>
  <c r="R8" i="2"/>
  <c r="Q8" i="4"/>
  <c r="R8" i="1"/>
  <c r="R9" i="1"/>
  <c r="R9" i="4"/>
  <c r="R8" i="4"/>
  <c r="L20" i="1"/>
  <c r="M20" i="1"/>
  <c r="Q5" i="1"/>
  <c r="L11" i="1"/>
  <c r="M11" i="1"/>
  <c r="Q4" i="1"/>
  <c r="L30" i="1"/>
  <c r="M30" i="1"/>
  <c r="Q6" i="1"/>
  <c r="L3" i="1"/>
  <c r="M3" i="1"/>
  <c r="Q3" i="1"/>
  <c r="Q8" i="2"/>
  <c r="Q8" i="1"/>
  <c r="X20" i="1"/>
  <c r="Q9" i="1"/>
  <c r="P8" i="2"/>
  <c r="L11" i="4"/>
  <c r="M11" i="4"/>
  <c r="P4" i="4"/>
  <c r="L30" i="4"/>
  <c r="M30" i="4"/>
  <c r="P6" i="4"/>
  <c r="L20" i="4"/>
  <c r="M20" i="4"/>
  <c r="P5" i="4"/>
  <c r="L3" i="4"/>
  <c r="M3" i="4"/>
</calcChain>
</file>

<file path=xl/sharedStrings.xml><?xml version="1.0" encoding="utf-8"?>
<sst xmlns="http://schemas.openxmlformats.org/spreadsheetml/2006/main" count="657" uniqueCount="45">
  <si>
    <t>Vg1</t>
  </si>
  <si>
    <t>C</t>
  </si>
  <si>
    <t>P</t>
  </si>
  <si>
    <t>N</t>
  </si>
  <si>
    <t>Vg2</t>
  </si>
  <si>
    <t>Vg3</t>
  </si>
  <si>
    <t>Vg4</t>
  </si>
  <si>
    <t>RP18</t>
  </si>
  <si>
    <t>Gene</t>
  </si>
  <si>
    <t>Sample</t>
  </si>
  <si>
    <t>Rep</t>
  </si>
  <si>
    <t>Ct</t>
  </si>
  <si>
    <t>Ct Ave</t>
  </si>
  <si>
    <t>Carb</t>
  </si>
  <si>
    <t>Pro</t>
  </si>
  <si>
    <t>Nur</t>
  </si>
  <si>
    <t>Nurse</t>
  </si>
  <si>
    <t/>
  </si>
  <si>
    <t>Rep 2</t>
  </si>
  <si>
    <t>Rep 3</t>
  </si>
  <si>
    <t xml:space="preserve">Carb For </t>
  </si>
  <si>
    <t>Pro For</t>
  </si>
  <si>
    <t>Ave Carb</t>
  </si>
  <si>
    <t>Rep 1</t>
  </si>
  <si>
    <t>Rep 4</t>
  </si>
  <si>
    <t>Ave</t>
  </si>
  <si>
    <t>Std Dev</t>
  </si>
  <si>
    <t>Std dev</t>
  </si>
  <si>
    <t>Carb ave</t>
  </si>
  <si>
    <t>Source</t>
  </si>
  <si>
    <t>DF</t>
  </si>
  <si>
    <t>Sum of Squares</t>
  </si>
  <si>
    <t>Mean Square</t>
  </si>
  <si>
    <t>F Ratio</t>
  </si>
  <si>
    <t>Prob &gt; F</t>
  </si>
  <si>
    <t>Error</t>
  </si>
  <si>
    <t>C. Total</t>
  </si>
  <si>
    <t>Level</t>
  </si>
  <si>
    <t>Mean</t>
  </si>
  <si>
    <t>A</t>
  </si>
  <si>
    <t>B</t>
  </si>
  <si>
    <t>Std Error</t>
  </si>
  <si>
    <t>SEM</t>
  </si>
  <si>
    <t>Rep 5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</si>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</sst>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##0.00;\-#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1" fontId="1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2" xfId="0" applyFill="1" applyBorder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/>
    <xf numFmtId="164" fontId="2" fillId="0" borderId="0" xfId="0" applyNumberFormat="1" applyFont="1" applyFill="1"/>
    <xf numFmtId="164" fontId="0" fillId="2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1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Vg1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Carb For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'Vg1'!$Q$9</c:f>
                <c:numCache>
                  <c:formatCode>General</c:formatCode>
                  <c:ptCount val="1"/>
                  <c:pt idx="0">
                    <c:v>0.12811236165867912</c:v>
                  </c:pt>
                </c:numCache>
              </c:numRef>
            </c:plus>
            <c:minus>
              <c:numRef>
                <c:f>'Vg1'!$Q$9</c:f>
                <c:numCache>
                  <c:formatCode>General</c:formatCode>
                  <c:ptCount val="1"/>
                  <c:pt idx="0">
                    <c:v>0.12811236165867912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'Vg1'!$Q$8</c:f>
              <c:numCache>
                <c:formatCode>0.00</c:formatCode>
                <c:ptCount val="1"/>
                <c:pt idx="0">
                  <c:v>1.0114432386966445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F46-AE0A-0A1DD8174E2B}"/>
            </c:ext>
          </c:extLst>
        </c:ser>
        <c:ser>
          <c:idx val="1"/>
          <c:order val="1"/>
          <c:tx>
            <c:v>Pro For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'Vg1'!$R$9</c:f>
                <c:numCache>
                  <c:formatCode>General</c:formatCode>
                  <c:ptCount val="1"/>
                  <c:pt idx="0">
                    <c:v>0.15325329338284741</c:v>
                  </c:pt>
                </c:numCache>
              </c:numRef>
            </c:plus>
            <c:minus>
              <c:numRef>
                <c:f>'Vg1'!$R$9</c:f>
                <c:numCache>
                  <c:formatCode>General</c:formatCode>
                  <c:ptCount val="1"/>
                  <c:pt idx="0">
                    <c:v>0.15325329338284741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'Vg1'!$R$8</c:f>
              <c:numCache>
                <c:formatCode>0.00</c:formatCode>
                <c:ptCount val="1"/>
                <c:pt idx="0">
                  <c:v>0.63787960487417561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F46-AE0A-0A1DD8174E2B}"/>
            </c:ext>
          </c:extLst>
        </c:ser>
        <c:ser>
          <c:idx val="2"/>
          <c:order val="2"/>
          <c:tx>
            <c:v>Nur 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'Vg1'!$S$9</c:f>
                <c:numCache>
                  <c:formatCode>General</c:formatCode>
                  <c:ptCount val="1"/>
                  <c:pt idx="0">
                    <c:v>0.23382412222971899</c:v>
                  </c:pt>
                </c:numCache>
              </c:numRef>
            </c:plus>
            <c:minus>
              <c:numRef>
                <c:f>'Vg1'!$S$9</c:f>
                <c:numCache>
                  <c:formatCode>General</c:formatCode>
                  <c:ptCount val="1"/>
                  <c:pt idx="0">
                    <c:v>0.23382412222971899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'Vg1'!$S$8</c:f>
              <c:numCache>
                <c:formatCode>0.00</c:formatCode>
                <c:ptCount val="1"/>
                <c:pt idx="0">
                  <c:v>0.40642491965278466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F46-AE0A-0A1DD817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75178432"/>
        <c:axId val="-1048853424"/>
      </c:barChart>
      <c:catAx>
        <c:axId val="-1075178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48853424"/>
        <c:crosses val="autoZero"/>
        <c:auto val="1"/>
        <c:lblAlgn val="ctr"/>
        <c:lblOffset val="100"/>
        <c:noMultiLvlLbl val="0"/>
      </c:catAx>
      <c:valAx>
        <c:axId val="-1048853424"/>
        <c:scaling>
          <c:orientation val="minMax"/>
          <c:max val="1.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Relative expression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517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Vg1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137522461197"/>
          <c:y val="0.18316748753019399"/>
          <c:w val="0.64377004471567401"/>
          <c:h val="0.76503968378454701"/>
        </c:manualLayout>
      </c:layout>
      <c:barChart>
        <c:barDir val="col"/>
        <c:grouping val="clustered"/>
        <c:varyColors val="0"/>
        <c:ser>
          <c:idx val="0"/>
          <c:order val="0"/>
          <c:tx>
            <c:v>Carbohydrate Forager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'Vg1'!$Q$10</c:f>
                <c:numCache>
                  <c:formatCode>General</c:formatCode>
                  <c:ptCount val="1"/>
                  <c:pt idx="0">
                    <c:v>5.729358988536884E-2</c:v>
                  </c:pt>
                </c:numCache>
              </c:numRef>
            </c:plus>
            <c:minus>
              <c:numRef>
                <c:f>'Vg1'!$Q$10</c:f>
                <c:numCache>
                  <c:formatCode>General</c:formatCode>
                  <c:ptCount val="1"/>
                  <c:pt idx="0">
                    <c:v>5.729358988536884E-2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'Vg1'!$Q$8</c:f>
              <c:numCache>
                <c:formatCode>0.00</c:formatCode>
                <c:ptCount val="1"/>
                <c:pt idx="0">
                  <c:v>1.0114432386966445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F46-AE0A-0A1DD8174E2B}"/>
            </c:ext>
          </c:extLst>
        </c:ser>
        <c:ser>
          <c:idx val="1"/>
          <c:order val="1"/>
          <c:tx>
            <c:v>Protein Forager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'Vg1'!$R$10</c:f>
                <c:numCache>
                  <c:formatCode>General</c:formatCode>
                  <c:ptCount val="1"/>
                  <c:pt idx="0">
                    <c:v>6.8536956355953096E-2</c:v>
                  </c:pt>
                </c:numCache>
              </c:numRef>
            </c:plus>
            <c:minus>
              <c:numRef>
                <c:f>'Vg1'!$R$10</c:f>
                <c:numCache>
                  <c:formatCode>General</c:formatCode>
                  <c:ptCount val="1"/>
                  <c:pt idx="0">
                    <c:v>6.8536956355953096E-2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'Vg1'!$R$8</c:f>
              <c:numCache>
                <c:formatCode>0.00</c:formatCode>
                <c:ptCount val="1"/>
                <c:pt idx="0">
                  <c:v>0.63787960487417561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F46-AE0A-0A1DD8174E2B}"/>
            </c:ext>
          </c:extLst>
        </c:ser>
        <c:ser>
          <c:idx val="2"/>
          <c:order val="2"/>
          <c:tx>
            <c:v>Nurse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'Vg1'!$S$10</c:f>
                <c:numCache>
                  <c:formatCode>General</c:formatCode>
                  <c:ptCount val="1"/>
                  <c:pt idx="0">
                    <c:v>0.10456932641697426</c:v>
                  </c:pt>
                </c:numCache>
              </c:numRef>
            </c:plus>
            <c:minus>
              <c:numRef>
                <c:f>'Vg1'!$S$10</c:f>
                <c:numCache>
                  <c:formatCode>General</c:formatCode>
                  <c:ptCount val="1"/>
                  <c:pt idx="0">
                    <c:v>0.10456932641697426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'Vg1'!$S$8</c:f>
              <c:numCache>
                <c:formatCode>0.00</c:formatCode>
                <c:ptCount val="1"/>
                <c:pt idx="0">
                  <c:v>0.40642491965278466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F46-AE0A-0A1DD817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6507136"/>
        <c:axId val="-1056962256"/>
      </c:barChart>
      <c:catAx>
        <c:axId val="-1056507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56962256"/>
        <c:crosses val="autoZero"/>
        <c:auto val="1"/>
        <c:lblAlgn val="ctr"/>
        <c:lblOffset val="100"/>
        <c:noMultiLvlLbl val="0"/>
      </c:catAx>
      <c:valAx>
        <c:axId val="-1056962256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Fold change (</a:t>
                </a:r>
                <a:r>
                  <a:rPr lang="el-GR" sz="1600" b="0" i="0" baseline="0">
                    <a:effectLst/>
                  </a:rPr>
                  <a:t>ΔΔ</a:t>
                </a:r>
                <a:r>
                  <a:rPr lang="en-US" sz="16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650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087337607411702"/>
          <c:y val="0.23774821971954699"/>
          <c:w val="0.31912662392588298"/>
          <c:h val="0.21613043887442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Vg2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15389946897899"/>
          <c:y val="0.18390015748031499"/>
          <c:w val="0.65638012758604403"/>
          <c:h val="0.76409984251968499"/>
        </c:manualLayout>
      </c:layout>
      <c:barChart>
        <c:barDir val="col"/>
        <c:grouping val="clustered"/>
        <c:varyColors val="0"/>
        <c:ser>
          <c:idx val="0"/>
          <c:order val="0"/>
          <c:tx>
            <c:v>Carbohydrate Forager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'Vg2'!$P$10</c:f>
                <c:numCache>
                  <c:formatCode>General</c:formatCode>
                  <c:ptCount val="1"/>
                  <c:pt idx="0">
                    <c:v>0.14541791921167482</c:v>
                  </c:pt>
                </c:numCache>
              </c:numRef>
            </c:plus>
            <c:minus>
              <c:numRef>
                <c:f>'Vg2'!$P$10</c:f>
                <c:numCache>
                  <c:formatCode>General</c:formatCode>
                  <c:ptCount val="1"/>
                  <c:pt idx="0">
                    <c:v>0.14541791921167482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'Vg2'!$A$12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'Vg2'!$P$8</c:f>
              <c:numCache>
                <c:formatCode>0.00</c:formatCode>
                <c:ptCount val="1"/>
                <c:pt idx="0">
                  <c:v>1.0424279945988033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5-410F-958E-64848CCB93B7}"/>
            </c:ext>
          </c:extLst>
        </c:ser>
        <c:ser>
          <c:idx val="1"/>
          <c:order val="1"/>
          <c:tx>
            <c:v>Protein Forager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'Vg2'!$Q$10</c:f>
                <c:numCache>
                  <c:formatCode>General</c:formatCode>
                  <c:ptCount val="1"/>
                  <c:pt idx="0">
                    <c:v>0.2232446052897275</c:v>
                  </c:pt>
                </c:numCache>
              </c:numRef>
            </c:plus>
            <c:minus>
              <c:numRef>
                <c:f>'Vg2'!$Q$10</c:f>
                <c:numCache>
                  <c:formatCode>General</c:formatCode>
                  <c:ptCount val="1"/>
                  <c:pt idx="0">
                    <c:v>0.2232446052897275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'Vg2'!$A$12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'Vg2'!$Q$8</c:f>
              <c:numCache>
                <c:formatCode>0.00</c:formatCode>
                <c:ptCount val="1"/>
                <c:pt idx="0">
                  <c:v>0.89503989529008354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5-410F-958E-64848CCB93B7}"/>
            </c:ext>
          </c:extLst>
        </c:ser>
        <c:ser>
          <c:idx val="2"/>
          <c:order val="2"/>
          <c:tx>
            <c:v>Nurse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'Vg2'!$R$10</c:f>
                <c:numCache>
                  <c:formatCode>General</c:formatCode>
                  <c:ptCount val="1"/>
                  <c:pt idx="0">
                    <c:v>0.22896072289240671</c:v>
                  </c:pt>
                </c:numCache>
              </c:numRef>
            </c:plus>
            <c:minus>
              <c:numRef>
                <c:f>'Vg2'!$R$10</c:f>
                <c:numCache>
                  <c:formatCode>General</c:formatCode>
                  <c:ptCount val="1"/>
                  <c:pt idx="0">
                    <c:v>0.22896072289240671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'Vg2'!$A$12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'Vg2'!$R$8</c:f>
              <c:numCache>
                <c:formatCode>0.00</c:formatCode>
                <c:ptCount val="1"/>
                <c:pt idx="0">
                  <c:v>0.72095628376110077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5-410F-958E-64848CCB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95267600"/>
        <c:axId val="-1075338208"/>
      </c:barChart>
      <c:catAx>
        <c:axId val="-1095267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75338208"/>
        <c:crosses val="autoZero"/>
        <c:auto val="1"/>
        <c:lblAlgn val="ctr"/>
        <c:lblOffset val="100"/>
        <c:noMultiLvlLbl val="0"/>
      </c:catAx>
      <c:valAx>
        <c:axId val="-1075338208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Fold change (</a:t>
                </a:r>
                <a:r>
                  <a:rPr lang="el-GR" sz="1600" b="0" i="0" baseline="0">
                    <a:effectLst/>
                  </a:rPr>
                  <a:t>ΔΔ</a:t>
                </a:r>
                <a:r>
                  <a:rPr lang="en-US" sz="16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52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65327512852302"/>
          <c:y val="0.24145259842519701"/>
          <c:w val="0.31168934290610401"/>
          <c:h val="0.21699496062992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Vg3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61606417293701"/>
          <c:y val="0.19967443808937599"/>
          <c:w val="0.60683606672483503"/>
          <c:h val="0.74386519274667195"/>
        </c:manualLayout>
      </c:layout>
      <c:barChart>
        <c:barDir val="col"/>
        <c:grouping val="clustered"/>
        <c:varyColors val="0"/>
        <c:ser>
          <c:idx val="0"/>
          <c:order val="0"/>
          <c:tx>
            <c:v>Carbohydrate Forager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'Vg3'!$P$10</c:f>
                <c:numCache>
                  <c:formatCode>General</c:formatCode>
                  <c:ptCount val="1"/>
                  <c:pt idx="0">
                    <c:v>0.12762596905415405</c:v>
                  </c:pt>
                </c:numCache>
              </c:numRef>
            </c:plus>
            <c:minus>
              <c:numRef>
                <c:f>'Vg3'!$P$10</c:f>
                <c:numCache>
                  <c:formatCode>General</c:formatCode>
                  <c:ptCount val="1"/>
                  <c:pt idx="0">
                    <c:v>0.12762596905415405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'Vg3'!$A$14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'Vg3'!$P$8</c:f>
              <c:numCache>
                <c:formatCode>0.00</c:formatCode>
                <c:ptCount val="1"/>
                <c:pt idx="0">
                  <c:v>1.032914532447478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E2D-873A-01316E700DF8}"/>
            </c:ext>
          </c:extLst>
        </c:ser>
        <c:ser>
          <c:idx val="1"/>
          <c:order val="1"/>
          <c:tx>
            <c:v>Protein Forager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'Vg3'!$Q$10</c:f>
                <c:numCache>
                  <c:formatCode>General</c:formatCode>
                  <c:ptCount val="1"/>
                  <c:pt idx="0">
                    <c:v>0.19076822412872191</c:v>
                  </c:pt>
                </c:numCache>
              </c:numRef>
            </c:plus>
            <c:minus>
              <c:numRef>
                <c:f>'Vg3'!$Q$10</c:f>
                <c:numCache>
                  <c:formatCode>General</c:formatCode>
                  <c:ptCount val="1"/>
                  <c:pt idx="0">
                    <c:v>0.19076822412872191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'Vg3'!$A$14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'Vg3'!$Q$8</c:f>
              <c:numCache>
                <c:formatCode>0.00</c:formatCode>
                <c:ptCount val="1"/>
                <c:pt idx="0">
                  <c:v>0.67748515638487183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2-4E2D-873A-01316E700DF8}"/>
            </c:ext>
          </c:extLst>
        </c:ser>
        <c:ser>
          <c:idx val="2"/>
          <c:order val="2"/>
          <c:tx>
            <c:strRef>
              <c:f>'Vg3'!$R$2</c:f>
              <c:strCache>
                <c:ptCount val="1"/>
                <c:pt idx="0">
                  <c:v>Nurse</c:v>
                </c:pt>
              </c:strCache>
            </c:strRef>
          </c:tx>
          <c:spPr>
            <a:solidFill>
              <a:schemeClr val="accent3"/>
            </a:solidFill>
            <a:ln w="0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'Vg3'!$R$10</c:f>
                <c:numCache>
                  <c:formatCode>General</c:formatCode>
                  <c:ptCount val="1"/>
                  <c:pt idx="0">
                    <c:v>0.2152263247857446</c:v>
                  </c:pt>
                </c:numCache>
              </c:numRef>
            </c:plus>
            <c:minus>
              <c:numRef>
                <c:f>'Vg3'!$R$10</c:f>
                <c:numCache>
                  <c:formatCode>General</c:formatCode>
                  <c:ptCount val="1"/>
                  <c:pt idx="0">
                    <c:v>0.2152263247857446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'Vg3'!$A$14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'Vg3'!$R$8</c:f>
              <c:numCache>
                <c:formatCode>0.00</c:formatCode>
                <c:ptCount val="1"/>
                <c:pt idx="0">
                  <c:v>0.65616486446874644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B2-4E2D-873A-01316E700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0483184"/>
        <c:axId val="-1050614080"/>
      </c:barChart>
      <c:catAx>
        <c:axId val="-1050483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50614080"/>
        <c:crosses val="autoZero"/>
        <c:auto val="1"/>
        <c:lblAlgn val="ctr"/>
        <c:lblOffset val="100"/>
        <c:noMultiLvlLbl val="0"/>
      </c:catAx>
      <c:valAx>
        <c:axId val="-105061408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Fold change (</a:t>
                </a:r>
                <a:r>
                  <a:rPr lang="el-GR" sz="1600" b="0" i="0" baseline="0">
                    <a:effectLst/>
                  </a:rPr>
                  <a:t>ΔΔ</a:t>
                </a:r>
                <a:r>
                  <a:rPr lang="en-US" sz="16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4831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11053357475296"/>
          <c:y val="0.248859250899826"/>
          <c:w val="0.27502487832217898"/>
          <c:h val="0.314864192464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45290082053799"/>
          <c:y val="0.20433350831146099"/>
          <c:w val="0.63546100239689396"/>
          <c:h val="0.73788871391076105"/>
        </c:manualLayout>
      </c:layout>
      <c:barChart>
        <c:barDir val="col"/>
        <c:grouping val="clustered"/>
        <c:varyColors val="0"/>
        <c:ser>
          <c:idx val="0"/>
          <c:order val="0"/>
          <c:tx>
            <c:v>Carbohydrate Forager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'Vg4'!$P$10</c:f>
                <c:numCache>
                  <c:formatCode>General</c:formatCode>
                  <c:ptCount val="1"/>
                  <c:pt idx="0">
                    <c:v>0.22195891578539453</c:v>
                  </c:pt>
                </c:numCache>
              </c:numRef>
            </c:plus>
            <c:minus>
              <c:numRef>
                <c:f>'Vg4'!$P$10</c:f>
                <c:numCache>
                  <c:formatCode>General</c:formatCode>
                  <c:ptCount val="1"/>
                  <c:pt idx="0">
                    <c:v>0.22195891578539453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'Vg4'!$A$12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'Vg4'!$P$8</c:f>
              <c:numCache>
                <c:formatCode>0.00</c:formatCode>
                <c:ptCount val="1"/>
                <c:pt idx="0">
                  <c:v>1.0945311342237045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0-491B-8678-21ACEC8AA527}"/>
            </c:ext>
          </c:extLst>
        </c:ser>
        <c:ser>
          <c:idx val="1"/>
          <c:order val="1"/>
          <c:tx>
            <c:v>Protein Forager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'Vg4'!$Q$10</c:f>
                <c:numCache>
                  <c:formatCode>General</c:formatCode>
                  <c:ptCount val="1"/>
                  <c:pt idx="0">
                    <c:v>0.18463673271332573</c:v>
                  </c:pt>
                </c:numCache>
              </c:numRef>
            </c:plus>
            <c:minus>
              <c:numRef>
                <c:f>'Vg4'!$Q$10</c:f>
                <c:numCache>
                  <c:formatCode>General</c:formatCode>
                  <c:ptCount val="1"/>
                  <c:pt idx="0">
                    <c:v>0.18463673271332573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'Vg4'!$A$12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'Vg4'!$Q$8</c:f>
              <c:numCache>
                <c:formatCode>0.00</c:formatCode>
                <c:ptCount val="1"/>
                <c:pt idx="0">
                  <c:v>1.1713246743032601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0-491B-8678-21ACEC8AA527}"/>
            </c:ext>
          </c:extLst>
        </c:ser>
        <c:ser>
          <c:idx val="2"/>
          <c:order val="2"/>
          <c:tx>
            <c:v>Nurse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'Vg4'!$R$10</c:f>
                <c:numCache>
                  <c:formatCode>General</c:formatCode>
                  <c:ptCount val="1"/>
                  <c:pt idx="0">
                    <c:v>0.29276167298422201</c:v>
                  </c:pt>
                </c:numCache>
              </c:numRef>
            </c:plus>
            <c:minus>
              <c:numRef>
                <c:f>'Vg4'!$R$10</c:f>
                <c:numCache>
                  <c:formatCode>General</c:formatCode>
                  <c:ptCount val="1"/>
                  <c:pt idx="0">
                    <c:v>0.29276167298422201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'Vg4'!$A$12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'Vg4'!$R$8</c:f>
              <c:numCache>
                <c:formatCode>0.00</c:formatCode>
                <c:ptCount val="1"/>
                <c:pt idx="0">
                  <c:v>0.82909277164465922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0-491B-8678-21ACEC8AA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56057744"/>
        <c:axId val="-1456043408"/>
      </c:barChart>
      <c:catAx>
        <c:axId val="-145605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6043408"/>
        <c:crosses val="autoZero"/>
        <c:auto val="1"/>
        <c:lblAlgn val="ctr"/>
        <c:lblOffset val="100"/>
        <c:noMultiLvlLbl val="0"/>
      </c:catAx>
      <c:valAx>
        <c:axId val="-1456043408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Fold change (</a:t>
                </a:r>
                <a:r>
                  <a:rPr lang="el-GR" sz="1600" b="0" i="0" baseline="0">
                    <a:effectLst/>
                  </a:rPr>
                  <a:t>ΔΔ</a:t>
                </a:r>
                <a:r>
                  <a:rPr lang="en-US" sz="16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605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987603291307"/>
          <c:y val="0.18161399825021901"/>
          <c:w val="0.33794207728334502"/>
          <c:h val="0.24110551181102399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12699</xdr:colOff>
      <xdr:row>11</xdr:row>
      <xdr:rowOff>0</xdr:rowOff>
    </xdr:from>
    <xdr:to>
      <xdr:col>22</xdr:col>
      <xdr:colOff>161924</xdr:colOff>
      <xdr:row>27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188747</xdr:colOff>
      <xdr:row>12</xdr:row>
      <xdr:rowOff>57369</xdr:rowOff>
    </xdr:from>
    <xdr:to>
      <xdr:col>21</xdr:col>
      <xdr:colOff>188748</xdr:colOff>
      <xdr:row>29</xdr:row>
      <xdr:rowOff>6569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11</xdr:row>
      <xdr:rowOff>76200</xdr:rowOff>
    </xdr:from>
    <xdr:to>
      <xdr:col>19</xdr:col>
      <xdr:colOff>3175</xdr:colOff>
      <xdr:row>28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166686</xdr:colOff>
      <xdr:row>10</xdr:row>
      <xdr:rowOff>76200</xdr:rowOff>
    </xdr:from>
    <xdr:to>
      <xdr:col>19</xdr:col>
      <xdr:colOff>600074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585787</xdr:colOff>
      <xdr:row>11</xdr:row>
      <xdr:rowOff>76200</xdr:rowOff>
    </xdr:from>
    <xdr:to>
      <xdr:col>19</xdr:col>
      <xdr:colOff>76200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496B0"/>
      </a:accent1>
      <a:accent2>
        <a:srgbClr val="A6587F"/>
      </a:accent2>
      <a:accent3>
        <a:srgbClr val="FFD96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opLeftCell="M2" zoomScale="87" zoomScaleNormal="87" workbookViewId="0">
      <selection activeCell="T35" sqref="T35"/>
    </sheetView>
  </sheetViews>
  <sheetFormatPr defaultColWidth="8.85546875" defaultRowHeight="15" x14ac:dyDescent="0.25"/>
  <cols>
    <col min="3" max="3" width="8.85546875" style="5"/>
    <col min="8" max="8" width="8.85546875" style="5"/>
    <col min="13" max="13" width="10.140625" style="4" customWidth="1"/>
    <col min="15" max="15" width="7.28515625" customWidth="1"/>
    <col min="16" max="16" width="8.28515625" customWidth="1"/>
    <col min="17" max="17" width="5.42578125" customWidth="1"/>
    <col min="18" max="18" width="7.42578125" customWidth="1"/>
    <col min="19" max="19" width="9.140625" customWidth="1"/>
    <col min="20" max="20" width="16.42578125" customWidth="1"/>
  </cols>
  <sheetData>
    <row r="1" spans="1:31" x14ac:dyDescent="0.25">
      <c r="A1" t="s">
        <v>8</v>
      </c>
      <c r="B1" t="s">
        <v>9</v>
      </c>
      <c r="C1" s="5" t="s">
        <v>10</v>
      </c>
      <c r="D1" t="s">
        <v>11</v>
      </c>
      <c r="E1" t="s">
        <v>12</v>
      </c>
      <c r="L1" t="s">
        <v>22</v>
      </c>
      <c r="M1" s="4">
        <f>AVERAGE(K3,K11,K20,K30)</f>
        <v>3.5797120412190839</v>
      </c>
    </row>
    <row r="2" spans="1:31" x14ac:dyDescent="0.25">
      <c r="A2" t="s">
        <v>0</v>
      </c>
      <c r="B2" t="s">
        <v>13</v>
      </c>
      <c r="C2" s="5">
        <v>1</v>
      </c>
      <c r="D2" s="1">
        <v>18.603279113769531</v>
      </c>
      <c r="F2" t="s">
        <v>7</v>
      </c>
      <c r="G2" t="s">
        <v>1</v>
      </c>
      <c r="H2" s="5">
        <v>1</v>
      </c>
      <c r="I2" s="1">
        <v>21.882020950317383</v>
      </c>
      <c r="P2" s="8"/>
      <c r="Q2" s="8" t="s">
        <v>13</v>
      </c>
      <c r="R2" s="8" t="s">
        <v>14</v>
      </c>
      <c r="S2" s="8" t="s">
        <v>15</v>
      </c>
    </row>
    <row r="3" spans="1:31" x14ac:dyDescent="0.25">
      <c r="A3" t="s">
        <v>0</v>
      </c>
      <c r="B3" t="s">
        <v>13</v>
      </c>
      <c r="C3" s="5">
        <v>1</v>
      </c>
      <c r="D3" s="1">
        <v>18.371561050415039</v>
      </c>
      <c r="E3" s="1">
        <f>AVERAGE(D2:D3)</f>
        <v>18.487420082092285</v>
      </c>
      <c r="F3" t="s">
        <v>7</v>
      </c>
      <c r="G3" t="s">
        <v>1</v>
      </c>
      <c r="H3" s="5">
        <v>1</v>
      </c>
      <c r="I3" s="1">
        <v>21.663928985595703</v>
      </c>
      <c r="J3" s="1">
        <f>AVERAGE(I2:I3)</f>
        <v>21.772974967956543</v>
      </c>
      <c r="K3" s="1">
        <f>J3-E3</f>
        <v>3.2855548858642578</v>
      </c>
      <c r="L3" s="1">
        <f>K3-M1</f>
        <v>-0.29415715535482612</v>
      </c>
      <c r="M3" s="4">
        <f>2^L3</f>
        <v>0.81554864932502236</v>
      </c>
      <c r="P3" s="8" t="s">
        <v>23</v>
      </c>
      <c r="Q3" s="9">
        <f>M3</f>
        <v>0.81554864932502236</v>
      </c>
      <c r="R3" s="9">
        <f>M5</f>
        <v>0.86807567163842891</v>
      </c>
      <c r="S3" s="9">
        <f>M7</f>
        <v>0.44254013131536934</v>
      </c>
    </row>
    <row r="4" spans="1:31" x14ac:dyDescent="0.25">
      <c r="A4" t="s">
        <v>0</v>
      </c>
      <c r="B4" t="s">
        <v>14</v>
      </c>
      <c r="C4" s="5">
        <v>1</v>
      </c>
      <c r="D4" s="1">
        <v>19.063426971435547</v>
      </c>
      <c r="F4" t="s">
        <v>7</v>
      </c>
      <c r="G4" t="s">
        <v>2</v>
      </c>
      <c r="H4" s="5">
        <v>1</v>
      </c>
      <c r="I4" s="1">
        <v>22.187007904052734</v>
      </c>
      <c r="P4" s="8" t="s">
        <v>18</v>
      </c>
      <c r="Q4" s="9">
        <f>M11</f>
        <v>1.0510065681427907</v>
      </c>
      <c r="R4" s="9">
        <f>M13</f>
        <v>0.70165966949991609</v>
      </c>
      <c r="S4" s="9">
        <f>M15</f>
        <v>0.63115833466567794</v>
      </c>
      <c r="U4" t="s">
        <v>29</v>
      </c>
      <c r="V4" t="s">
        <v>30</v>
      </c>
      <c r="W4" t="s">
        <v>31</v>
      </c>
      <c r="X4" t="s">
        <v>32</v>
      </c>
      <c r="Y4" t="s">
        <v>33</v>
      </c>
      <c r="Z4" t="s">
        <v>34</v>
      </c>
    </row>
    <row r="5" spans="1:31" x14ac:dyDescent="0.25">
      <c r="A5" t="s">
        <v>0</v>
      </c>
      <c r="B5" t="s">
        <v>14</v>
      </c>
      <c r="C5" s="5">
        <v>1</v>
      </c>
      <c r="D5" s="1">
        <v>19.028390884399414</v>
      </c>
      <c r="E5" s="1">
        <f>AVERAGE(D4:D5)</f>
        <v>19.04590892791748</v>
      </c>
      <c r="F5" t="s">
        <v>7</v>
      </c>
      <c r="G5" t="s">
        <v>2</v>
      </c>
      <c r="H5" s="5">
        <v>1</v>
      </c>
      <c r="I5" s="1">
        <v>22.067705154418945</v>
      </c>
      <c r="J5" s="1">
        <f>AVERAGE(I4:I5)</f>
        <v>22.12735652923584</v>
      </c>
      <c r="K5" s="1">
        <f>J5-E5</f>
        <v>3.0814476013183594</v>
      </c>
      <c r="L5" s="1">
        <f>K5-K3</f>
        <v>-0.20410728454589844</v>
      </c>
      <c r="M5" s="4">
        <f>2^L5</f>
        <v>0.86807567163842891</v>
      </c>
      <c r="P5" s="8" t="s">
        <v>19</v>
      </c>
      <c r="Q5" s="9">
        <f>M20</f>
        <v>1.1706512338452539</v>
      </c>
      <c r="R5" s="9">
        <f>M23</f>
        <v>0.50541198966948475</v>
      </c>
      <c r="S5" s="9">
        <f>M26</f>
        <v>0.62858698257189127</v>
      </c>
      <c r="U5" t="s">
        <v>44</v>
      </c>
      <c r="V5">
        <v>2</v>
      </c>
      <c r="W5">
        <v>0.93489330000000004</v>
      </c>
      <c r="X5">
        <v>0.467447</v>
      </c>
      <c r="Y5">
        <v>14.907400000000001</v>
      </c>
      <c r="Z5">
        <v>5.9999999999999995E-4</v>
      </c>
      <c r="AB5" t="s">
        <v>37</v>
      </c>
      <c r="AE5" t="s">
        <v>38</v>
      </c>
    </row>
    <row r="6" spans="1:31" x14ac:dyDescent="0.25">
      <c r="A6" t="s">
        <v>0</v>
      </c>
      <c r="B6" t="s">
        <v>15</v>
      </c>
      <c r="C6" s="5">
        <v>1</v>
      </c>
      <c r="D6" s="1">
        <v>17.921230316162109</v>
      </c>
      <c r="F6" t="s">
        <v>7</v>
      </c>
      <c r="G6" t="s">
        <v>3</v>
      </c>
      <c r="H6" s="5">
        <v>1</v>
      </c>
      <c r="I6" s="1">
        <v>20.025924682617188</v>
      </c>
      <c r="P6" s="8" t="s">
        <v>24</v>
      </c>
      <c r="Q6" s="9">
        <f>M30</f>
        <v>0.99659147973344819</v>
      </c>
      <c r="R6" s="9">
        <f>M32</f>
        <v>0.50100942900789469</v>
      </c>
      <c r="S6" s="9">
        <f>M34</f>
        <v>0.14394555667331202</v>
      </c>
      <c r="U6" t="s">
        <v>35</v>
      </c>
      <c r="V6">
        <v>12</v>
      </c>
      <c r="W6">
        <v>0.37628</v>
      </c>
      <c r="X6">
        <v>3.1357000000000003E-2</v>
      </c>
      <c r="AB6" t="s">
        <v>13</v>
      </c>
      <c r="AC6" t="s">
        <v>39</v>
      </c>
      <c r="AE6">
        <v>1.012</v>
      </c>
    </row>
    <row r="7" spans="1:31" x14ac:dyDescent="0.25">
      <c r="A7" t="s">
        <v>0</v>
      </c>
      <c r="B7" t="s">
        <v>15</v>
      </c>
      <c r="C7" s="5">
        <v>1</v>
      </c>
      <c r="D7" s="1">
        <v>17.900365829467773</v>
      </c>
      <c r="E7" s="1">
        <f>AVERAGE(D6:D7)</f>
        <v>17.910798072814941</v>
      </c>
      <c r="F7" t="s">
        <v>7</v>
      </c>
      <c r="G7" t="s">
        <v>3</v>
      </c>
      <c r="H7" s="5">
        <v>1</v>
      </c>
      <c r="I7" s="1">
        <v>20.014541625976563</v>
      </c>
      <c r="J7" s="1">
        <f>AVERAGE(I6:I7)</f>
        <v>20.020233154296875</v>
      </c>
      <c r="K7" s="1">
        <f>J7-E7</f>
        <v>2.1094350814819336</v>
      </c>
      <c r="L7" s="1">
        <f>K7-K3</f>
        <v>-1.1761198043823242</v>
      </c>
      <c r="M7" s="4">
        <f>2^L7</f>
        <v>0.44254013131536934</v>
      </c>
      <c r="P7" s="8" t="s">
        <v>43</v>
      </c>
      <c r="Q7" s="9">
        <f>M38</f>
        <v>1.0234182624367079</v>
      </c>
      <c r="R7" s="9">
        <f>M40</f>
        <v>0.61324126455515315</v>
      </c>
      <c r="S7" s="9">
        <f>M42</f>
        <v>0.18589359303767247</v>
      </c>
      <c r="U7" t="s">
        <v>36</v>
      </c>
      <c r="V7">
        <v>14</v>
      </c>
      <c r="W7">
        <v>1.3111733000000001</v>
      </c>
      <c r="AB7" t="s">
        <v>14</v>
      </c>
      <c r="AD7" t="s">
        <v>40</v>
      </c>
      <c r="AE7">
        <v>0.63800000000000001</v>
      </c>
    </row>
    <row r="8" spans="1:31" x14ac:dyDescent="0.25">
      <c r="D8" s="1"/>
      <c r="P8" s="8" t="s">
        <v>25</v>
      </c>
      <c r="Q8" s="9">
        <f>AVERAGE(Q3:Q7)</f>
        <v>1.0114432386966445</v>
      </c>
      <c r="R8" s="9">
        <f>AVERAGE(R3:R7)</f>
        <v>0.63787960487417561</v>
      </c>
      <c r="S8" s="9">
        <f>AVERAGE(S3:S7)</f>
        <v>0.40642491965278466</v>
      </c>
      <c r="AB8" t="s">
        <v>15</v>
      </c>
      <c r="AD8" t="s">
        <v>40</v>
      </c>
      <c r="AE8">
        <v>0.40600000000000003</v>
      </c>
    </row>
    <row r="9" spans="1:31" x14ac:dyDescent="0.25">
      <c r="D9" s="1"/>
      <c r="I9" s="1"/>
      <c r="P9" s="8" t="s">
        <v>26</v>
      </c>
      <c r="Q9" s="8">
        <f>STDEV(Q3:Q7)</f>
        <v>0.12811236165867912</v>
      </c>
      <c r="R9" s="8">
        <f>STDEV(R3:R7)</f>
        <v>0.15325329338284741</v>
      </c>
      <c r="S9" s="8">
        <f>STDEV(S3:S7)</f>
        <v>0.23382412222971899</v>
      </c>
    </row>
    <row r="10" spans="1:31" x14ac:dyDescent="0.25">
      <c r="A10" t="s">
        <v>0</v>
      </c>
      <c r="B10" t="s">
        <v>13</v>
      </c>
      <c r="C10" s="5">
        <v>2</v>
      </c>
      <c r="D10" s="1">
        <v>21.521679306030201</v>
      </c>
      <c r="F10" t="s">
        <v>7</v>
      </c>
      <c r="G10" t="s">
        <v>13</v>
      </c>
      <c r="H10" s="5">
        <v>2</v>
      </c>
      <c r="I10" s="1">
        <v>25.0775032043457</v>
      </c>
      <c r="P10" s="13" t="s">
        <v>41</v>
      </c>
      <c r="Q10">
        <f>Q9/SQRT(5)</f>
        <v>5.729358988536884E-2</v>
      </c>
      <c r="R10">
        <f t="shared" ref="R10:S10" si="0">R9/SQRT(5)</f>
        <v>6.8536956355953096E-2</v>
      </c>
      <c r="S10">
        <f t="shared" si="0"/>
        <v>0.10456932641697426</v>
      </c>
    </row>
    <row r="11" spans="1:31" x14ac:dyDescent="0.25">
      <c r="A11" t="s">
        <v>0</v>
      </c>
      <c r="B11" t="s">
        <v>13</v>
      </c>
      <c r="C11" s="5">
        <v>2</v>
      </c>
      <c r="D11" s="1">
        <v>21.211796951293898</v>
      </c>
      <c r="E11" s="1">
        <f>AVERAGE(D10:D11)</f>
        <v>21.36673812866205</v>
      </c>
      <c r="F11" t="s">
        <v>7</v>
      </c>
      <c r="G11" t="s">
        <v>13</v>
      </c>
      <c r="H11" s="5">
        <v>2</v>
      </c>
      <c r="I11" s="1">
        <v>24.958940505981399</v>
      </c>
      <c r="J11" s="1">
        <f>AVERAGE(I10:I11)</f>
        <v>25.018221855163549</v>
      </c>
      <c r="K11" s="1">
        <f>J11-E11</f>
        <v>3.6514837265014997</v>
      </c>
      <c r="L11" s="1">
        <f>K11-M1</f>
        <v>7.1771685282415731E-2</v>
      </c>
      <c r="M11" s="4">
        <f>2^L11</f>
        <v>1.0510065681427907</v>
      </c>
    </row>
    <row r="12" spans="1:31" x14ac:dyDescent="0.25">
      <c r="A12" t="s">
        <v>0</v>
      </c>
      <c r="B12" t="s">
        <v>14</v>
      </c>
      <c r="C12" s="5">
        <v>2</v>
      </c>
      <c r="D12" s="1">
        <v>20.126477432250901</v>
      </c>
      <c r="F12" t="s">
        <v>7</v>
      </c>
      <c r="G12" t="s">
        <v>14</v>
      </c>
      <c r="H12" s="5">
        <v>2</v>
      </c>
      <c r="I12" s="1">
        <v>23.230615615844702</v>
      </c>
    </row>
    <row r="13" spans="1:31" x14ac:dyDescent="0.25">
      <c r="A13" t="s">
        <v>0</v>
      </c>
      <c r="B13" t="s">
        <v>14</v>
      </c>
      <c r="C13" s="5">
        <v>2</v>
      </c>
      <c r="D13" s="1">
        <v>20.025100326537999</v>
      </c>
      <c r="E13" s="1">
        <f>AVERAGE(D12:D13)</f>
        <v>20.075788879394452</v>
      </c>
      <c r="F13" t="s">
        <v>7</v>
      </c>
      <c r="G13" t="s">
        <v>14</v>
      </c>
      <c r="H13" s="5">
        <v>2</v>
      </c>
      <c r="I13" s="1">
        <v>23.201616287231399</v>
      </c>
      <c r="J13" s="1">
        <f>AVERAGE(I12:I13)</f>
        <v>23.21611595153805</v>
      </c>
      <c r="K13" s="1">
        <f>J13-E13</f>
        <v>3.1403270721435987</v>
      </c>
      <c r="L13" s="1">
        <f>K13-K11</f>
        <v>-0.51115665435790092</v>
      </c>
      <c r="M13" s="4">
        <f>2^L13</f>
        <v>0.70165966949991609</v>
      </c>
    </row>
    <row r="14" spans="1:31" x14ac:dyDescent="0.25">
      <c r="A14" t="s">
        <v>0</v>
      </c>
      <c r="B14" t="s">
        <v>15</v>
      </c>
      <c r="C14" s="5">
        <v>2</v>
      </c>
      <c r="D14" s="1">
        <v>21.750912094116199</v>
      </c>
      <c r="F14" t="s">
        <v>7</v>
      </c>
      <c r="G14" t="s">
        <v>15</v>
      </c>
      <c r="H14" s="5">
        <v>2</v>
      </c>
      <c r="I14" s="1">
        <v>24.357833862304599</v>
      </c>
    </row>
    <row r="15" spans="1:31" x14ac:dyDescent="0.25">
      <c r="A15" t="s">
        <v>0</v>
      </c>
      <c r="B15" t="s">
        <v>15</v>
      </c>
      <c r="C15" s="5">
        <v>2</v>
      </c>
      <c r="D15" s="1">
        <v>21.618159484863199</v>
      </c>
      <c r="E15" s="1">
        <f>AVERAGE(D14:D15)</f>
        <v>21.684535789489701</v>
      </c>
      <c r="F15" t="s">
        <v>7</v>
      </c>
      <c r="G15" t="s">
        <v>15</v>
      </c>
      <c r="H15" s="5">
        <v>2</v>
      </c>
      <c r="I15" s="1">
        <v>24.986352920532227</v>
      </c>
      <c r="J15" s="1">
        <f>AVERAGE(I14:I15)</f>
        <v>24.672093391418414</v>
      </c>
      <c r="K15" s="1">
        <f>J15-E15</f>
        <v>2.9875576019287138</v>
      </c>
      <c r="L15" s="1">
        <f>K15-K11</f>
        <v>-0.66392612457278588</v>
      </c>
      <c r="M15" s="4">
        <f>2^L15</f>
        <v>0.63115833466567794</v>
      </c>
    </row>
    <row r="16" spans="1:31" x14ac:dyDescent="0.25">
      <c r="D16" s="1"/>
      <c r="I16" s="1"/>
    </row>
    <row r="17" spans="1:25" x14ac:dyDescent="0.25">
      <c r="D17" s="1"/>
      <c r="E17" s="1"/>
      <c r="I17" s="1"/>
      <c r="J17" s="1"/>
    </row>
    <row r="18" spans="1:25" x14ac:dyDescent="0.25">
      <c r="A18" t="s">
        <v>0</v>
      </c>
      <c r="B18" t="s">
        <v>13</v>
      </c>
      <c r="C18" s="5">
        <v>3</v>
      </c>
      <c r="D18" s="1">
        <v>22.174972534179688</v>
      </c>
      <c r="E18" s="1"/>
      <c r="F18" t="s">
        <v>7</v>
      </c>
      <c r="G18" t="s">
        <v>14</v>
      </c>
      <c r="H18" s="5">
        <v>3</v>
      </c>
      <c r="I18" s="1">
        <v>25.942056655883789</v>
      </c>
    </row>
    <row r="19" spans="1:25" x14ac:dyDescent="0.25">
      <c r="A19" t="s">
        <v>0</v>
      </c>
      <c r="B19" t="s">
        <v>13</v>
      </c>
      <c r="C19" s="5">
        <v>3</v>
      </c>
      <c r="D19" s="1">
        <v>22.068185806274414</v>
      </c>
      <c r="E19" s="1"/>
      <c r="F19" t="s">
        <v>7</v>
      </c>
      <c r="G19" t="s">
        <v>14</v>
      </c>
      <c r="H19" s="5">
        <v>3</v>
      </c>
      <c r="I19" s="1">
        <v>25.915855407714844</v>
      </c>
    </row>
    <row r="20" spans="1:25" x14ac:dyDescent="0.25">
      <c r="A20" t="s">
        <v>0</v>
      </c>
      <c r="B20" t="s">
        <v>13</v>
      </c>
      <c r="C20" s="5">
        <v>3</v>
      </c>
      <c r="D20" s="1">
        <v>21.943885803222656</v>
      </c>
      <c r="E20" s="1">
        <f>AVERAGE(D18:D20)</f>
        <v>22.062348047892254</v>
      </c>
      <c r="F20" t="s">
        <v>7</v>
      </c>
      <c r="G20" t="s">
        <v>14</v>
      </c>
      <c r="H20" s="5">
        <v>3</v>
      </c>
      <c r="I20" s="1">
        <v>25.750202178955078</v>
      </c>
      <c r="J20" s="1">
        <f>AVERAGE(I18:I20)</f>
        <v>25.86937141418457</v>
      </c>
      <c r="K20" s="1">
        <f>J20-E20</f>
        <v>3.8070233662923165</v>
      </c>
      <c r="L20" s="1">
        <f>K20-M1</f>
        <v>0.2273113250732326</v>
      </c>
      <c r="M20" s="4">
        <f>2^L20</f>
        <v>1.1706512338452539</v>
      </c>
      <c r="X20">
        <f>Q8/S8</f>
        <v>2.4886348985705324</v>
      </c>
    </row>
    <row r="21" spans="1:25" x14ac:dyDescent="0.25">
      <c r="A21" t="s">
        <v>0</v>
      </c>
      <c r="B21" t="s">
        <v>14</v>
      </c>
      <c r="C21" s="5">
        <v>3</v>
      </c>
      <c r="D21" s="1">
        <v>21.410415649414063</v>
      </c>
      <c r="E21" s="1"/>
      <c r="F21" t="s">
        <v>7</v>
      </c>
      <c r="G21" t="s">
        <v>13</v>
      </c>
      <c r="H21" s="5">
        <v>3</v>
      </c>
      <c r="I21" s="1">
        <v>24.110084533691406</v>
      </c>
    </row>
    <row r="22" spans="1:25" x14ac:dyDescent="0.25">
      <c r="A22" t="s">
        <v>0</v>
      </c>
      <c r="B22" t="s">
        <v>14</v>
      </c>
      <c r="C22" s="5">
        <v>3</v>
      </c>
      <c r="D22" s="1">
        <v>21.204981231689398</v>
      </c>
      <c r="E22" s="1"/>
      <c r="F22" t="s">
        <v>7</v>
      </c>
      <c r="G22" t="s">
        <v>13</v>
      </c>
      <c r="H22" s="5">
        <v>3</v>
      </c>
      <c r="I22" s="1">
        <v>24.07750129699707</v>
      </c>
    </row>
    <row r="23" spans="1:25" x14ac:dyDescent="0.25">
      <c r="A23" t="s">
        <v>0</v>
      </c>
      <c r="B23" t="s">
        <v>14</v>
      </c>
      <c r="C23" s="5">
        <v>3</v>
      </c>
      <c r="D23" s="1">
        <v>21.1091087341308</v>
      </c>
      <c r="E23" s="1">
        <f>AVERAGE(D21:D23)</f>
        <v>21.241501871744756</v>
      </c>
      <c r="F23" t="s">
        <v>7</v>
      </c>
      <c r="G23" t="s">
        <v>13</v>
      </c>
      <c r="H23" s="5">
        <v>3</v>
      </c>
      <c r="I23" s="1">
        <v>24.004585266113281</v>
      </c>
      <c r="J23" s="1">
        <f>AVERAGE(I21:I23)</f>
        <v>24.064057032267254</v>
      </c>
      <c r="K23" s="1">
        <f>J23-E23</f>
        <v>2.8225551605224979</v>
      </c>
      <c r="L23" s="1">
        <f>K23-K20</f>
        <v>-0.98446820576981864</v>
      </c>
      <c r="M23" s="4">
        <f>2^L23</f>
        <v>0.50541198966948475</v>
      </c>
    </row>
    <row r="24" spans="1:25" x14ac:dyDescent="0.25">
      <c r="A24" t="s">
        <v>0</v>
      </c>
      <c r="B24" t="s">
        <v>16</v>
      </c>
      <c r="C24" s="5">
        <v>3</v>
      </c>
      <c r="D24" s="1">
        <v>20.208065032958984</v>
      </c>
      <c r="E24" s="1"/>
      <c r="F24" t="s">
        <v>7</v>
      </c>
      <c r="G24" t="s">
        <v>16</v>
      </c>
      <c r="H24" s="5">
        <v>3</v>
      </c>
      <c r="I24" s="1">
        <v>23.330541610717699</v>
      </c>
    </row>
    <row r="25" spans="1:25" x14ac:dyDescent="0.25">
      <c r="A25" t="s">
        <v>0</v>
      </c>
      <c r="B25" t="s">
        <v>16</v>
      </c>
      <c r="C25" s="5">
        <v>3</v>
      </c>
      <c r="D25" s="1">
        <v>20.09922981262207</v>
      </c>
      <c r="E25" s="1"/>
      <c r="F25" t="s">
        <v>7</v>
      </c>
      <c r="G25" t="s">
        <v>16</v>
      </c>
      <c r="H25" s="5">
        <v>3</v>
      </c>
      <c r="I25" s="1">
        <v>23.2721042633056</v>
      </c>
      <c r="Y25" s="1"/>
    </row>
    <row r="26" spans="1:25" x14ac:dyDescent="0.25">
      <c r="A26" t="s">
        <v>0</v>
      </c>
      <c r="B26" t="s">
        <v>16</v>
      </c>
      <c r="C26" s="5">
        <v>3</v>
      </c>
      <c r="D26" s="1">
        <v>20.150966644287109</v>
      </c>
      <c r="E26" s="1">
        <f>AVERAGE(D24:D26)</f>
        <v>20.152753829956055</v>
      </c>
      <c r="F26" t="s">
        <v>7</v>
      </c>
      <c r="G26" t="s">
        <v>16</v>
      </c>
      <c r="I26" s="1">
        <v>23.267238616943299</v>
      </c>
      <c r="J26" s="1">
        <f>AVERAGE(I24:I26)</f>
        <v>23.289961496988866</v>
      </c>
      <c r="K26" s="1">
        <f>J26-E26</f>
        <v>3.1372076670328113</v>
      </c>
      <c r="L26" s="1">
        <f>K26-K20</f>
        <v>-0.66981569925950524</v>
      </c>
      <c r="M26" s="4">
        <f>2^L26</f>
        <v>0.62858698257189127</v>
      </c>
      <c r="Y26" s="1"/>
    </row>
    <row r="27" spans="1:25" x14ac:dyDescent="0.25">
      <c r="D27" s="1"/>
      <c r="I27" s="1"/>
      <c r="Y27" s="1"/>
    </row>
    <row r="28" spans="1:25" x14ac:dyDescent="0.25">
      <c r="D28" s="1"/>
      <c r="E28" s="1"/>
      <c r="I28" s="1"/>
      <c r="J28" s="1"/>
      <c r="Y28" s="1"/>
    </row>
    <row r="29" spans="1:25" x14ac:dyDescent="0.25">
      <c r="A29" t="s">
        <v>0</v>
      </c>
      <c r="B29" t="s">
        <v>13</v>
      </c>
      <c r="C29" s="5">
        <v>4</v>
      </c>
      <c r="D29" s="1">
        <v>20.693143844604492</v>
      </c>
      <c r="E29" t="s">
        <v>17</v>
      </c>
      <c r="F29" t="s">
        <v>7</v>
      </c>
      <c r="G29" t="s">
        <v>14</v>
      </c>
      <c r="H29" s="5">
        <v>4</v>
      </c>
      <c r="I29" s="1">
        <v>24.238779067993164</v>
      </c>
      <c r="J29" t="s">
        <v>17</v>
      </c>
    </row>
    <row r="30" spans="1:25" x14ac:dyDescent="0.25">
      <c r="A30" t="s">
        <v>0</v>
      </c>
      <c r="B30" t="s">
        <v>13</v>
      </c>
      <c r="C30" s="5">
        <v>4</v>
      </c>
      <c r="D30" s="1">
        <v>20.56719970703125</v>
      </c>
      <c r="E30" s="1">
        <f>AVERAGE(D29:D30)</f>
        <v>20.630171775817871</v>
      </c>
      <c r="F30" t="s">
        <v>7</v>
      </c>
      <c r="G30" t="s">
        <v>14</v>
      </c>
      <c r="H30" s="5">
        <v>4</v>
      </c>
      <c r="I30" s="1">
        <v>24.171136856079102</v>
      </c>
      <c r="J30" s="1">
        <f>AVERAGE(I29:I30)</f>
        <v>24.204957962036133</v>
      </c>
      <c r="K30" s="1">
        <f>J30-E30</f>
        <v>3.5747861862182617</v>
      </c>
      <c r="L30" s="1">
        <f>K30-M1</f>
        <v>-4.9258550008222102E-3</v>
      </c>
      <c r="M30" s="4">
        <f>2^L30</f>
        <v>0.99659147973344819</v>
      </c>
    </row>
    <row r="31" spans="1:25" x14ac:dyDescent="0.25">
      <c r="A31" t="s">
        <v>0</v>
      </c>
      <c r="B31" t="s">
        <v>14</v>
      </c>
      <c r="C31" s="5">
        <v>4</v>
      </c>
      <c r="D31" s="1">
        <v>20.779895782470703</v>
      </c>
      <c r="E31" t="s">
        <v>17</v>
      </c>
      <c r="F31" t="s">
        <v>7</v>
      </c>
      <c r="G31" t="s">
        <v>13</v>
      </c>
      <c r="H31" s="5">
        <v>4</v>
      </c>
      <c r="I31" s="1">
        <v>23.368391036987305</v>
      </c>
      <c r="J31" t="s">
        <v>17</v>
      </c>
    </row>
    <row r="32" spans="1:25" x14ac:dyDescent="0.25">
      <c r="A32" t="s">
        <v>0</v>
      </c>
      <c r="B32" t="s">
        <v>14</v>
      </c>
      <c r="C32" s="5">
        <v>4</v>
      </c>
      <c r="D32" s="1">
        <v>20.702428817749023</v>
      </c>
      <c r="E32" s="1">
        <f>AVERAGE(D31:D32)</f>
        <v>20.741162300109863</v>
      </c>
      <c r="F32" t="s">
        <v>7</v>
      </c>
      <c r="G32" t="s">
        <v>13</v>
      </c>
      <c r="H32" s="5">
        <v>4</v>
      </c>
      <c r="I32" s="1">
        <v>23.269325256347656</v>
      </c>
      <c r="J32" s="1">
        <f>AVERAGE(I31:I32)</f>
        <v>23.31885814666748</v>
      </c>
      <c r="K32" s="1">
        <f>J32-E32</f>
        <v>2.5776958465576172</v>
      </c>
      <c r="L32" s="1">
        <f>K32-K30</f>
        <v>-0.99709033966064453</v>
      </c>
      <c r="M32" s="4">
        <f>2^L32</f>
        <v>0.50100942900789469</v>
      </c>
    </row>
    <row r="33" spans="1:13" x14ac:dyDescent="0.25">
      <c r="A33" t="s">
        <v>0</v>
      </c>
      <c r="B33" t="s">
        <v>15</v>
      </c>
      <c r="C33" s="5">
        <v>4</v>
      </c>
      <c r="D33" s="1">
        <v>21.734895706176758</v>
      </c>
      <c r="E33" t="s">
        <v>17</v>
      </c>
      <c r="F33" t="s">
        <v>7</v>
      </c>
      <c r="G33" t="s">
        <v>15</v>
      </c>
      <c r="H33" s="5">
        <v>4</v>
      </c>
      <c r="I33" s="1">
        <v>22.499767303466797</v>
      </c>
      <c r="J33" s="1"/>
    </row>
    <row r="34" spans="1:13" x14ac:dyDescent="0.25">
      <c r="A34" t="s">
        <v>0</v>
      </c>
      <c r="B34" t="s">
        <v>15</v>
      </c>
      <c r="C34" s="5">
        <v>4</v>
      </c>
      <c r="D34" s="1">
        <v>21.669086456298828</v>
      </c>
      <c r="E34" s="1">
        <f>AVERAGE(D33:D34)</f>
        <v>21.701991081237793</v>
      </c>
      <c r="F34" t="s">
        <v>7</v>
      </c>
      <c r="G34" t="s">
        <v>15</v>
      </c>
      <c r="H34" s="5">
        <v>4</v>
      </c>
      <c r="I34" s="1">
        <v>22.460977554321289</v>
      </c>
      <c r="J34" s="1">
        <f>AVERAGE(I33:I34)</f>
        <v>22.480372428894043</v>
      </c>
      <c r="K34" s="1">
        <f>J34-E34</f>
        <v>0.77838134765625</v>
      </c>
      <c r="L34" s="1">
        <f>K34-K30</f>
        <v>-2.7964048385620117</v>
      </c>
      <c r="M34" s="4">
        <f>2^L34</f>
        <v>0.14394555667331202</v>
      </c>
    </row>
    <row r="35" spans="1:13" x14ac:dyDescent="0.25">
      <c r="D35" s="1"/>
      <c r="E35" s="1"/>
    </row>
    <row r="37" spans="1:13" x14ac:dyDescent="0.25">
      <c r="A37" t="s">
        <v>0</v>
      </c>
      <c r="B37" s="14" t="s">
        <v>13</v>
      </c>
      <c r="C37" s="15">
        <v>5</v>
      </c>
      <c r="D37" s="25">
        <v>21.729958212254001</v>
      </c>
      <c r="E37" s="18"/>
      <c r="F37" s="14" t="s">
        <v>7</v>
      </c>
      <c r="G37" s="14" t="s">
        <v>14</v>
      </c>
      <c r="H37" s="15">
        <v>5</v>
      </c>
      <c r="I37" s="17">
        <v>25.148088455200099</v>
      </c>
      <c r="J37" s="18"/>
      <c r="K37" s="14"/>
      <c r="L37" s="14"/>
      <c r="M37" s="16"/>
    </row>
    <row r="38" spans="1:13" x14ac:dyDescent="0.25">
      <c r="A38" t="s">
        <v>0</v>
      </c>
      <c r="B38" s="14" t="s">
        <v>13</v>
      </c>
      <c r="C38" s="15">
        <v>5</v>
      </c>
      <c r="D38" s="25">
        <v>21.348446682241999</v>
      </c>
      <c r="E38" s="19">
        <f>AVERAGE(D37:D38)</f>
        <v>21.539202447248002</v>
      </c>
      <c r="F38" s="14" t="s">
        <v>7</v>
      </c>
      <c r="G38" s="14" t="s">
        <v>14</v>
      </c>
      <c r="H38" s="15">
        <v>5</v>
      </c>
      <c r="I38" s="17">
        <v>25.156532287597599</v>
      </c>
      <c r="J38" s="19">
        <f>AVERAGE(I37:I38)</f>
        <v>25.152310371398848</v>
      </c>
      <c r="K38" s="17">
        <f>J38-E38</f>
        <v>3.6131079241508459</v>
      </c>
      <c r="L38" s="17">
        <f>K38-M1</f>
        <v>3.3395882931761989E-2</v>
      </c>
      <c r="M38" s="16">
        <f>2^L38</f>
        <v>1.0234182624367079</v>
      </c>
    </row>
    <row r="39" spans="1:13" x14ac:dyDescent="0.25">
      <c r="A39" t="s">
        <v>0</v>
      </c>
      <c r="B39" s="14" t="s">
        <v>14</v>
      </c>
      <c r="C39" s="15">
        <v>5</v>
      </c>
      <c r="D39" s="25">
        <v>21.382874303970802</v>
      </c>
      <c r="E39" s="18"/>
      <c r="F39" s="14" t="s">
        <v>7</v>
      </c>
      <c r="G39" s="14" t="s">
        <v>13</v>
      </c>
      <c r="H39" s="15">
        <v>5</v>
      </c>
      <c r="I39" s="17">
        <v>24.200750350952099</v>
      </c>
      <c r="J39" s="18"/>
      <c r="K39" s="14"/>
      <c r="L39" s="14"/>
      <c r="M39" s="16"/>
    </row>
    <row r="40" spans="1:13" x14ac:dyDescent="0.25">
      <c r="A40" t="s">
        <v>0</v>
      </c>
      <c r="B40" s="14" t="s">
        <v>14</v>
      </c>
      <c r="C40" s="15">
        <v>5</v>
      </c>
      <c r="D40" s="25">
        <v>21.222009145377299</v>
      </c>
      <c r="E40" s="19">
        <f>AVERAGE(D39:D40)</f>
        <v>21.302441724674051</v>
      </c>
      <c r="F40" s="14" t="s">
        <v>7</v>
      </c>
      <c r="G40" s="14" t="s">
        <v>13</v>
      </c>
      <c r="H40" s="15">
        <v>5</v>
      </c>
      <c r="I40" s="17">
        <v>24.219402313232401</v>
      </c>
      <c r="J40" s="19">
        <f>AVERAGE(I39:I40)</f>
        <v>24.21007633209225</v>
      </c>
      <c r="K40" s="17">
        <f>J40-E40</f>
        <v>2.9076346074181991</v>
      </c>
      <c r="L40" s="17">
        <f>K40-K38</f>
        <v>-0.70547331673264679</v>
      </c>
      <c r="M40" s="16">
        <f>2^L40</f>
        <v>0.61324126455515315</v>
      </c>
    </row>
    <row r="41" spans="1:13" x14ac:dyDescent="0.25">
      <c r="A41" t="s">
        <v>0</v>
      </c>
      <c r="B41" s="14" t="s">
        <v>15</v>
      </c>
      <c r="C41" s="15">
        <v>5</v>
      </c>
      <c r="D41" s="25">
        <v>20.135930624828799</v>
      </c>
      <c r="E41" s="18"/>
      <c r="F41" s="14" t="s">
        <v>7</v>
      </c>
      <c r="G41" s="14" t="s">
        <v>15</v>
      </c>
      <c r="H41" s="15">
        <v>5</v>
      </c>
      <c r="I41" s="17">
        <v>21.204004287719702</v>
      </c>
      <c r="J41" s="18"/>
      <c r="K41" s="14"/>
      <c r="L41" s="14"/>
      <c r="M41" s="16"/>
    </row>
    <row r="42" spans="1:13" x14ac:dyDescent="0.25">
      <c r="A42" t="s">
        <v>0</v>
      </c>
      <c r="B42" s="14" t="s">
        <v>15</v>
      </c>
      <c r="C42" s="15">
        <v>5</v>
      </c>
      <c r="D42" s="25">
        <v>19.927608221650001</v>
      </c>
      <c r="E42" s="19">
        <f>AVERAGE(D41:D42)</f>
        <v>20.0317694232394</v>
      </c>
      <c r="F42" s="14" t="s">
        <v>7</v>
      </c>
      <c r="G42" s="14" t="s">
        <v>15</v>
      </c>
      <c r="H42" s="15">
        <v>5</v>
      </c>
      <c r="I42" s="17">
        <v>21.230848312377901</v>
      </c>
      <c r="J42" s="19">
        <f>AVERAGE(I41:I42)</f>
        <v>21.2174263000488</v>
      </c>
      <c r="K42" s="17">
        <f>J42-E42</f>
        <v>1.1856568768094</v>
      </c>
      <c r="L42" s="17">
        <f>K42-K38</f>
        <v>-2.4274510473414459</v>
      </c>
      <c r="M42" s="16">
        <f>2^L42</f>
        <v>0.18589359303767247</v>
      </c>
    </row>
    <row r="43" spans="1:13" x14ac:dyDescent="0.25">
      <c r="A43" s="17"/>
      <c r="B43" s="14"/>
      <c r="C43" s="15"/>
      <c r="D43" s="14"/>
      <c r="E43" s="14"/>
      <c r="F43" s="14"/>
      <c r="G43" s="14"/>
      <c r="H43" s="21"/>
      <c r="I43" s="23"/>
      <c r="J43" s="22"/>
      <c r="K43" s="14"/>
      <c r="L43" s="14"/>
      <c r="M43" s="16"/>
    </row>
    <row r="44" spans="1:13" x14ac:dyDescent="0.25">
      <c r="A44" s="1"/>
      <c r="H44" s="21"/>
      <c r="I44" s="23"/>
      <c r="J44" s="22"/>
    </row>
    <row r="45" spans="1:13" x14ac:dyDescent="0.25">
      <c r="A45" s="1"/>
      <c r="H45" s="26"/>
      <c r="I45" s="27"/>
      <c r="J45" s="28"/>
      <c r="K45" s="29"/>
    </row>
    <row r="46" spans="1:13" x14ac:dyDescent="0.25">
      <c r="A46" s="1"/>
      <c r="H46" s="30"/>
      <c r="I46" s="29"/>
      <c r="J46" s="29"/>
      <c r="K46" s="29"/>
    </row>
    <row r="48" spans="1:13" x14ac:dyDescent="0.25">
      <c r="D48" s="1"/>
      <c r="I48" s="1"/>
    </row>
    <row r="49" spans="4:12" x14ac:dyDescent="0.25">
      <c r="D49" s="1"/>
      <c r="E49" s="1"/>
      <c r="I49" s="1"/>
      <c r="J49" s="1"/>
    </row>
    <row r="50" spans="4:12" x14ac:dyDescent="0.25">
      <c r="D50" s="1"/>
      <c r="E50" s="1"/>
      <c r="I50" s="1"/>
    </row>
    <row r="51" spans="4:12" x14ac:dyDescent="0.25">
      <c r="D51" s="1"/>
      <c r="E51" s="1"/>
      <c r="I51" s="1"/>
    </row>
    <row r="52" spans="4:12" x14ac:dyDescent="0.25">
      <c r="D52" s="1"/>
      <c r="E52" s="1"/>
      <c r="I52" s="1"/>
      <c r="J52" s="1"/>
      <c r="K52" s="1"/>
      <c r="L52" s="1"/>
    </row>
    <row r="53" spans="4:12" x14ac:dyDescent="0.25">
      <c r="D53" s="1"/>
      <c r="E53" s="1"/>
      <c r="I53" s="1"/>
    </row>
    <row r="54" spans="4:12" x14ac:dyDescent="0.25">
      <c r="D54" s="1"/>
      <c r="E54" s="1"/>
      <c r="I54" s="1"/>
    </row>
    <row r="55" spans="4:12" x14ac:dyDescent="0.25">
      <c r="D55" s="1"/>
      <c r="E55" s="1"/>
      <c r="I55" s="1"/>
      <c r="J55" s="1"/>
      <c r="K55" s="1"/>
      <c r="L55" s="1"/>
    </row>
    <row r="56" spans="4:12" x14ac:dyDescent="0.25">
      <c r="D56" s="1"/>
      <c r="E56" s="1"/>
      <c r="I56" s="1"/>
    </row>
    <row r="57" spans="4:12" x14ac:dyDescent="0.25">
      <c r="D57" s="1"/>
      <c r="E57" s="1"/>
      <c r="I57" s="1"/>
    </row>
    <row r="58" spans="4:12" x14ac:dyDescent="0.25">
      <c r="D58" s="1"/>
      <c r="E58" s="1"/>
      <c r="I58" s="1"/>
      <c r="J58" s="1"/>
      <c r="K58" s="1"/>
      <c r="L58" s="1"/>
    </row>
    <row r="59" spans="4:12" x14ac:dyDescent="0.25">
      <c r="D59" s="1"/>
      <c r="I59" s="1"/>
    </row>
    <row r="60" spans="4:12" x14ac:dyDescent="0.25">
      <c r="D60" s="1"/>
      <c r="I60" s="1"/>
    </row>
    <row r="61" spans="4:12" x14ac:dyDescent="0.25">
      <c r="D61" s="1"/>
      <c r="E61" s="1"/>
      <c r="I61" s="1"/>
      <c r="J61" s="1"/>
    </row>
    <row r="62" spans="4:12" x14ac:dyDescent="0.25">
      <c r="D62" s="1"/>
      <c r="I62" s="1"/>
    </row>
    <row r="63" spans="4:12" x14ac:dyDescent="0.25">
      <c r="D63" s="1"/>
      <c r="E63" s="1"/>
      <c r="I63" s="1"/>
      <c r="J63" s="1"/>
    </row>
    <row r="64" spans="4:12" x14ac:dyDescent="0.25">
      <c r="D64" s="1"/>
      <c r="I64" s="1"/>
    </row>
    <row r="65" spans="4:10" x14ac:dyDescent="0.25">
      <c r="D65" s="1"/>
      <c r="E65" s="1"/>
      <c r="I65" s="1"/>
      <c r="J65" s="1"/>
    </row>
    <row r="66" spans="4:10" x14ac:dyDescent="0.25">
      <c r="D66" s="1"/>
      <c r="I66" s="1"/>
    </row>
    <row r="67" spans="4:10" x14ac:dyDescent="0.25">
      <c r="D67" s="1"/>
      <c r="E67" s="1"/>
      <c r="I67" s="1"/>
      <c r="J67" s="1"/>
    </row>
    <row r="68" spans="4:10" x14ac:dyDescent="0.25">
      <c r="D68" s="1"/>
      <c r="I68" s="1"/>
    </row>
    <row r="69" spans="4:10" x14ac:dyDescent="0.25">
      <c r="D69" s="1"/>
      <c r="E69" s="1"/>
      <c r="I69" s="1"/>
      <c r="J69" s="1"/>
    </row>
    <row r="70" spans="4:10" x14ac:dyDescent="0.25">
      <c r="D70" s="1"/>
      <c r="I70" s="1"/>
    </row>
    <row r="71" spans="4:10" x14ac:dyDescent="0.25">
      <c r="D71" s="1"/>
      <c r="E71" s="1"/>
      <c r="I71" s="1"/>
      <c r="J71" s="1"/>
    </row>
    <row r="72" spans="4:10" x14ac:dyDescent="0.25">
      <c r="D72" s="1"/>
    </row>
    <row r="73" spans="4:10" x14ac:dyDescent="0.25">
      <c r="D73" s="1"/>
      <c r="E73" s="1"/>
    </row>
    <row r="74" spans="4:10" x14ac:dyDescent="0.25">
      <c r="D74" s="1"/>
    </row>
    <row r="75" spans="4:10" x14ac:dyDescent="0.25">
      <c r="D75" s="1"/>
      <c r="E75" s="1"/>
    </row>
    <row r="76" spans="4:10" x14ac:dyDescent="0.25">
      <c r="D76" s="1"/>
    </row>
    <row r="77" spans="4:10" x14ac:dyDescent="0.25">
      <c r="D77" s="1"/>
      <c r="E7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topLeftCell="K1" zoomScale="86" zoomScaleNormal="86" workbookViewId="0">
      <selection activeCell="U28" sqref="U28"/>
    </sheetView>
  </sheetViews>
  <sheetFormatPr defaultColWidth="8.85546875" defaultRowHeight="15" x14ac:dyDescent="0.25"/>
  <cols>
    <col min="3" max="3" width="8.85546875" style="5"/>
    <col min="8" max="8" width="8.85546875" style="5"/>
    <col min="13" max="13" width="10.42578125" style="4" customWidth="1"/>
    <col min="14" max="14" width="9.140625" customWidth="1"/>
    <col min="16" max="16" width="16.7109375" customWidth="1"/>
    <col min="17" max="17" width="14.85546875" customWidth="1"/>
    <col min="18" max="18" width="9.140625" customWidth="1"/>
    <col min="19" max="19" width="10.140625" customWidth="1"/>
  </cols>
  <sheetData>
    <row r="1" spans="1:25" x14ac:dyDescent="0.25">
      <c r="L1" t="s">
        <v>22</v>
      </c>
      <c r="M1" s="4">
        <f>AVERAGE(K3,K11,K20,K30,K38)</f>
        <v>-4.8282704049302856</v>
      </c>
    </row>
    <row r="2" spans="1:25" x14ac:dyDescent="0.25">
      <c r="A2" t="s">
        <v>4</v>
      </c>
      <c r="B2" t="s">
        <v>1</v>
      </c>
      <c r="C2" s="5">
        <v>1</v>
      </c>
      <c r="D2" s="1">
        <v>27.283663177490201</v>
      </c>
      <c r="F2" t="s">
        <v>7</v>
      </c>
      <c r="G2" t="s">
        <v>1</v>
      </c>
      <c r="H2" s="5">
        <v>1</v>
      </c>
      <c r="I2" s="1">
        <v>21.882020950317383</v>
      </c>
      <c r="O2" s="8"/>
      <c r="P2" s="8" t="s">
        <v>13</v>
      </c>
      <c r="Q2" s="8" t="s">
        <v>14</v>
      </c>
      <c r="R2" s="8" t="s">
        <v>15</v>
      </c>
    </row>
    <row r="3" spans="1:25" x14ac:dyDescent="0.25">
      <c r="A3" t="s">
        <v>4</v>
      </c>
      <c r="B3" t="s">
        <v>1</v>
      </c>
      <c r="C3" s="5">
        <v>1</v>
      </c>
      <c r="D3" s="1">
        <v>27.130793762206999</v>
      </c>
      <c r="E3" s="1">
        <f>AVERAGE(D2:D3)</f>
        <v>27.207228469848602</v>
      </c>
      <c r="F3" t="s">
        <v>7</v>
      </c>
      <c r="G3" t="s">
        <v>1</v>
      </c>
      <c r="H3" s="5">
        <v>1</v>
      </c>
      <c r="I3" s="1">
        <v>21.663928985595703</v>
      </c>
      <c r="J3" s="1">
        <f>AVERAGE(I2:I3)</f>
        <v>21.772974967956543</v>
      </c>
      <c r="K3" s="1">
        <f>J3-E3</f>
        <v>-5.4342535018920586</v>
      </c>
      <c r="L3" s="1">
        <f>K3-M1</f>
        <v>-0.60598309696177299</v>
      </c>
      <c r="M3" s="4">
        <f>2^L3</f>
        <v>0.65702351140974846</v>
      </c>
      <c r="O3" s="8" t="s">
        <v>23</v>
      </c>
      <c r="P3" s="9">
        <f>M3</f>
        <v>0.65702351140974846</v>
      </c>
      <c r="Q3" s="9">
        <f>M5</f>
        <v>1.6301648373285367</v>
      </c>
      <c r="R3" s="9">
        <f>M7</f>
        <v>1.0486734916263025</v>
      </c>
    </row>
    <row r="4" spans="1:25" x14ac:dyDescent="0.25">
      <c r="A4" t="s">
        <v>4</v>
      </c>
      <c r="B4" t="s">
        <v>2</v>
      </c>
      <c r="C4" s="5">
        <v>1</v>
      </c>
      <c r="D4" s="1">
        <v>26.919275283813477</v>
      </c>
      <c r="F4" t="s">
        <v>7</v>
      </c>
      <c r="G4" t="s">
        <v>2</v>
      </c>
      <c r="H4" s="5">
        <v>1</v>
      </c>
      <c r="I4" s="1">
        <v>22.187007904052734</v>
      </c>
      <c r="O4" s="8" t="s">
        <v>18</v>
      </c>
      <c r="P4" s="9">
        <f>M11</f>
        <v>1.374264420954918</v>
      </c>
      <c r="Q4" s="9">
        <f>M13</f>
        <v>0.84264530995273146</v>
      </c>
      <c r="R4" s="9">
        <f>M15</f>
        <v>1.4041800868657068</v>
      </c>
      <c r="T4" t="s">
        <v>29</v>
      </c>
      <c r="U4" t="s">
        <v>30</v>
      </c>
      <c r="V4" t="s">
        <v>31</v>
      </c>
      <c r="W4" t="s">
        <v>32</v>
      </c>
      <c r="X4" t="s">
        <v>33</v>
      </c>
      <c r="Y4" t="s">
        <v>34</v>
      </c>
    </row>
    <row r="5" spans="1:25" x14ac:dyDescent="0.25">
      <c r="A5" t="s">
        <v>4</v>
      </c>
      <c r="B5" t="s">
        <v>2</v>
      </c>
      <c r="C5" s="5">
        <v>1</v>
      </c>
      <c r="D5" s="1">
        <v>26.793909072875977</v>
      </c>
      <c r="E5" s="1">
        <f>AVERAGE(D4:D5)</f>
        <v>26.856592178344727</v>
      </c>
      <c r="F5" t="s">
        <v>7</v>
      </c>
      <c r="G5" t="s">
        <v>2</v>
      </c>
      <c r="H5" s="5">
        <v>1</v>
      </c>
      <c r="I5" s="1">
        <v>22.067705154418945</v>
      </c>
      <c r="J5" s="1">
        <f>AVERAGE(I4:I5)</f>
        <v>22.12735652923584</v>
      </c>
      <c r="K5" s="1">
        <f>J5-E5</f>
        <v>-4.7292356491088867</v>
      </c>
      <c r="L5" s="1">
        <f>K5-K3</f>
        <v>0.70501785278317186</v>
      </c>
      <c r="M5" s="4">
        <f>2^L5</f>
        <v>1.6301648373285367</v>
      </c>
      <c r="O5" s="8" t="s">
        <v>19</v>
      </c>
      <c r="P5" s="9">
        <f>M20</f>
        <v>0.78852493405097646</v>
      </c>
      <c r="Q5" s="9">
        <f>M23</f>
        <v>1.0468933117927064</v>
      </c>
      <c r="R5" s="9">
        <f>M26</f>
        <v>0.51209002072567866</v>
      </c>
      <c r="T5" t="s">
        <v>44</v>
      </c>
      <c r="U5">
        <v>2</v>
      </c>
      <c r="V5">
        <v>0.25977329999999998</v>
      </c>
      <c r="W5">
        <v>0.129887</v>
      </c>
      <c r="X5">
        <v>0.63270000000000004</v>
      </c>
      <c r="Y5">
        <v>0.54800000000000004</v>
      </c>
    </row>
    <row r="6" spans="1:25" x14ac:dyDescent="0.25">
      <c r="A6" t="s">
        <v>4</v>
      </c>
      <c r="B6" t="s">
        <v>3</v>
      </c>
      <c r="C6" s="5">
        <v>1</v>
      </c>
      <c r="D6" s="1">
        <v>25.401304244995117</v>
      </c>
      <c r="F6" t="s">
        <v>7</v>
      </c>
      <c r="G6" t="s">
        <v>3</v>
      </c>
      <c r="H6" s="5">
        <v>1</v>
      </c>
      <c r="I6" s="1">
        <v>20.025924682617188</v>
      </c>
      <c r="O6" s="8" t="s">
        <v>24</v>
      </c>
      <c r="P6" s="9">
        <f>M30</f>
        <v>1.3582428346159516</v>
      </c>
      <c r="Q6" s="9">
        <f>M32</f>
        <v>0.274912230916387</v>
      </c>
      <c r="R6" s="9">
        <f>M34</f>
        <v>8.6488135668903607E-2</v>
      </c>
      <c r="T6" t="s">
        <v>35</v>
      </c>
      <c r="U6">
        <v>12</v>
      </c>
      <c r="V6">
        <v>2.4636</v>
      </c>
      <c r="W6">
        <v>0.20530000000000001</v>
      </c>
    </row>
    <row r="7" spans="1:25" x14ac:dyDescent="0.25">
      <c r="A7" t="s">
        <v>4</v>
      </c>
      <c r="B7" t="s">
        <v>3</v>
      </c>
      <c r="C7" s="5">
        <v>1</v>
      </c>
      <c r="D7" s="1">
        <v>25.370537948608298</v>
      </c>
      <c r="E7" s="1">
        <f>AVERAGE(D6:D7)</f>
        <v>25.385921096801709</v>
      </c>
      <c r="F7" t="s">
        <v>7</v>
      </c>
      <c r="G7" t="s">
        <v>3</v>
      </c>
      <c r="H7" s="5">
        <v>1</v>
      </c>
      <c r="I7" s="1">
        <v>20.014541625976563</v>
      </c>
      <c r="J7" s="1">
        <f>AVERAGE(I6:I7)</f>
        <v>20.020233154296875</v>
      </c>
      <c r="K7" s="1">
        <f>J7-E7</f>
        <v>-5.3656879425048345</v>
      </c>
      <c r="L7" s="1">
        <f>K7-K3</f>
        <v>6.8565559387224084E-2</v>
      </c>
      <c r="M7" s="4">
        <f>2^L7</f>
        <v>1.0486734916263025</v>
      </c>
      <c r="O7" s="8" t="s">
        <v>43</v>
      </c>
      <c r="P7" s="9">
        <f>M38</f>
        <v>1.0340842719624219</v>
      </c>
      <c r="Q7" s="9">
        <f>M40</f>
        <v>0.68058378646005691</v>
      </c>
      <c r="R7" s="9">
        <f>M42</f>
        <v>0.55334968391891237</v>
      </c>
      <c r="T7" t="s">
        <v>36</v>
      </c>
      <c r="U7">
        <v>14</v>
      </c>
      <c r="V7">
        <v>2.7233733</v>
      </c>
    </row>
    <row r="8" spans="1:25" x14ac:dyDescent="0.25">
      <c r="O8" s="8" t="s">
        <v>25</v>
      </c>
      <c r="P8" s="9">
        <f>AVERAGE(P3:P7)</f>
        <v>1.0424279945988033</v>
      </c>
      <c r="Q8" s="9">
        <f>AVERAGE(Q3:Q7)</f>
        <v>0.89503989529008354</v>
      </c>
      <c r="R8" s="9">
        <f>AVERAGE(R3:R7)</f>
        <v>0.72095628376110077</v>
      </c>
    </row>
    <row r="9" spans="1:25" x14ac:dyDescent="0.25">
      <c r="O9" s="8" t="s">
        <v>27</v>
      </c>
      <c r="P9" s="8">
        <f>STDEV(P3:P7)</f>
        <v>0.32516435250387754</v>
      </c>
      <c r="Q9" s="8">
        <f>STDEV(Q3:Q7)</f>
        <v>0.49919011303793986</v>
      </c>
      <c r="R9" s="8">
        <f>STDEV(R3:R7)</f>
        <v>0.51197174056491368</v>
      </c>
    </row>
    <row r="10" spans="1:25" x14ac:dyDescent="0.25">
      <c r="A10" t="s">
        <v>4</v>
      </c>
      <c r="B10" t="s">
        <v>13</v>
      </c>
      <c r="C10" s="5">
        <v>2</v>
      </c>
      <c r="D10" s="1">
        <v>29.560327529907227</v>
      </c>
      <c r="F10" t="s">
        <v>7</v>
      </c>
      <c r="G10" t="s">
        <v>13</v>
      </c>
      <c r="H10" s="5">
        <v>2</v>
      </c>
      <c r="I10" s="1">
        <v>25.0775032043457</v>
      </c>
      <c r="O10" s="8" t="s">
        <v>41</v>
      </c>
      <c r="P10" s="8">
        <f>P9/SQRT(5)</f>
        <v>0.14541791921167482</v>
      </c>
      <c r="Q10" s="8">
        <f>Q9/SQRT(5)</f>
        <v>0.2232446052897275</v>
      </c>
      <c r="R10" s="8">
        <f>R9/SQRT(5)</f>
        <v>0.22896072289240671</v>
      </c>
    </row>
    <row r="11" spans="1:25" x14ac:dyDescent="0.25">
      <c r="A11" t="s">
        <v>4</v>
      </c>
      <c r="B11" t="s">
        <v>13</v>
      </c>
      <c r="C11" s="5">
        <v>2</v>
      </c>
      <c r="D11" s="1">
        <v>29.215337753295898</v>
      </c>
      <c r="E11" s="1">
        <f>AVERAGE(D10:D11)</f>
        <v>29.387832641601563</v>
      </c>
      <c r="F11" t="s">
        <v>7</v>
      </c>
      <c r="G11" t="s">
        <v>13</v>
      </c>
      <c r="H11" s="5">
        <v>2</v>
      </c>
      <c r="I11" s="1">
        <v>24.958940505981399</v>
      </c>
      <c r="J11" s="1">
        <f>AVERAGE(I10:I11)</f>
        <v>25.018221855163549</v>
      </c>
      <c r="K11" s="1">
        <f>J11-E11</f>
        <v>-4.3696107864380132</v>
      </c>
      <c r="L11" s="1">
        <f>K11-M1</f>
        <v>0.45865961849227244</v>
      </c>
      <c r="M11" s="4">
        <f>2^L11</f>
        <v>1.374264420954918</v>
      </c>
    </row>
    <row r="12" spans="1:25" x14ac:dyDescent="0.25">
      <c r="A12" t="s">
        <v>4</v>
      </c>
      <c r="B12" t="s">
        <v>14</v>
      </c>
      <c r="C12" s="5">
        <v>2</v>
      </c>
      <c r="D12" s="1">
        <v>27.832365036010742</v>
      </c>
      <c r="F12" t="s">
        <v>7</v>
      </c>
      <c r="G12" t="s">
        <v>14</v>
      </c>
      <c r="H12" s="5">
        <v>2</v>
      </c>
      <c r="I12" s="1">
        <v>23.230615615844702</v>
      </c>
    </row>
    <row r="13" spans="1:25" x14ac:dyDescent="0.25">
      <c r="A13" t="s">
        <v>4</v>
      </c>
      <c r="B13" t="s">
        <v>14</v>
      </c>
      <c r="C13" s="5">
        <v>2</v>
      </c>
      <c r="D13" s="1">
        <v>27.833093643188477</v>
      </c>
      <c r="E13" s="1">
        <f>AVERAGE(D12:D13)</f>
        <v>27.832729339599609</v>
      </c>
      <c r="F13" t="s">
        <v>7</v>
      </c>
      <c r="G13" t="s">
        <v>14</v>
      </c>
      <c r="H13" s="5">
        <v>2</v>
      </c>
      <c r="I13" s="1">
        <v>23.201616287231399</v>
      </c>
      <c r="J13" s="1">
        <f>AVERAGE(I12:I13)</f>
        <v>23.21611595153805</v>
      </c>
      <c r="K13" s="1">
        <f>J13-E13</f>
        <v>-4.616613388061559</v>
      </c>
      <c r="L13" s="1">
        <f>K13-K11</f>
        <v>-0.24700260162354581</v>
      </c>
      <c r="M13" s="4">
        <f>2^L13</f>
        <v>0.84264530995273146</v>
      </c>
    </row>
    <row r="14" spans="1:25" x14ac:dyDescent="0.25">
      <c r="A14" t="s">
        <v>4</v>
      </c>
      <c r="B14" t="s">
        <v>15</v>
      </c>
      <c r="C14" s="5">
        <v>2</v>
      </c>
      <c r="D14" s="1">
        <v>28.546773910522401</v>
      </c>
      <c r="F14" t="s">
        <v>7</v>
      </c>
      <c r="G14" t="s">
        <v>15</v>
      </c>
      <c r="H14" s="5">
        <v>2</v>
      </c>
      <c r="I14" s="1">
        <v>24.357833862304599</v>
      </c>
    </row>
    <row r="15" spans="1:25" x14ac:dyDescent="0.25">
      <c r="A15" t="s">
        <v>4</v>
      </c>
      <c r="B15" t="s">
        <v>15</v>
      </c>
      <c r="C15" s="5">
        <v>2</v>
      </c>
      <c r="D15" s="1">
        <v>28.5571784973144</v>
      </c>
      <c r="E15" s="1">
        <f>AVERAGE(D14:D15)</f>
        <v>28.5519762039184</v>
      </c>
      <c r="F15" t="s">
        <v>7</v>
      </c>
      <c r="G15" t="s">
        <v>15</v>
      </c>
      <c r="H15" s="5">
        <v>2</v>
      </c>
      <c r="I15" s="1">
        <v>24.986352920532227</v>
      </c>
      <c r="J15" s="1">
        <f>AVERAGE(I14:I15)</f>
        <v>24.672093391418414</v>
      </c>
      <c r="K15" s="1">
        <f>J15-E15</f>
        <v>-3.8798828124999858</v>
      </c>
      <c r="L15" s="1">
        <f>K15-K11</f>
        <v>0.48972797393802736</v>
      </c>
      <c r="M15" s="4">
        <f>2^L15</f>
        <v>1.4041800868657068</v>
      </c>
    </row>
    <row r="18" spans="1:13" x14ac:dyDescent="0.25">
      <c r="A18" t="s">
        <v>4</v>
      </c>
      <c r="B18" t="s">
        <v>13</v>
      </c>
      <c r="C18" s="5">
        <v>3</v>
      </c>
      <c r="D18" s="1">
        <v>31.198940277099609</v>
      </c>
      <c r="E18" s="1"/>
      <c r="F18" t="s">
        <v>7</v>
      </c>
      <c r="G18" t="s">
        <v>14</v>
      </c>
      <c r="H18" s="5">
        <v>3</v>
      </c>
      <c r="I18" s="1">
        <v>25.942056655883789</v>
      </c>
    </row>
    <row r="19" spans="1:13" x14ac:dyDescent="0.25">
      <c r="A19" t="s">
        <v>4</v>
      </c>
      <c r="B19" t="s">
        <v>13</v>
      </c>
      <c r="C19" s="5">
        <v>3</v>
      </c>
      <c r="D19" s="1">
        <v>30.992782592773438</v>
      </c>
      <c r="E19" s="1"/>
      <c r="F19" t="s">
        <v>7</v>
      </c>
      <c r="G19" t="s">
        <v>14</v>
      </c>
      <c r="H19" s="5">
        <v>3</v>
      </c>
      <c r="I19" s="1">
        <v>25.915855407714844</v>
      </c>
    </row>
    <row r="20" spans="1:13" x14ac:dyDescent="0.25">
      <c r="A20" t="s">
        <v>4</v>
      </c>
      <c r="B20" t="s">
        <v>13</v>
      </c>
      <c r="C20" s="5">
        <v>3</v>
      </c>
      <c r="D20" s="1">
        <v>30.92951774597168</v>
      </c>
      <c r="E20" s="1">
        <f>AVERAGE(D18:D20)</f>
        <v>31.04041353861491</v>
      </c>
      <c r="F20" t="s">
        <v>7</v>
      </c>
      <c r="G20" t="s">
        <v>14</v>
      </c>
      <c r="H20" s="5">
        <v>3</v>
      </c>
      <c r="I20" s="1">
        <v>25.750202178955078</v>
      </c>
      <c r="J20" s="1">
        <f>AVERAGE(I18:I20)</f>
        <v>25.86937141418457</v>
      </c>
      <c r="K20" s="1">
        <f>J20-E20</f>
        <v>-5.1710421244303397</v>
      </c>
      <c r="L20" s="1">
        <f>K20-M1</f>
        <v>-0.34277171950005414</v>
      </c>
      <c r="M20" s="4">
        <f>2^L20</f>
        <v>0.78852493405097646</v>
      </c>
    </row>
    <row r="21" spans="1:13" x14ac:dyDescent="0.25">
      <c r="A21" t="s">
        <v>4</v>
      </c>
      <c r="B21" t="s">
        <v>14</v>
      </c>
      <c r="C21" s="5">
        <v>3</v>
      </c>
      <c r="D21" s="1">
        <v>29.155401229858398</v>
      </c>
      <c r="E21" s="1"/>
      <c r="F21" t="s">
        <v>7</v>
      </c>
      <c r="G21" t="s">
        <v>13</v>
      </c>
      <c r="H21" s="5">
        <v>3</v>
      </c>
      <c r="I21" s="1">
        <v>24.110084533691406</v>
      </c>
    </row>
    <row r="22" spans="1:13" x14ac:dyDescent="0.25">
      <c r="A22" t="s">
        <v>4</v>
      </c>
      <c r="B22" t="s">
        <v>14</v>
      </c>
      <c r="C22" s="5">
        <v>3</v>
      </c>
      <c r="D22" s="1">
        <v>29.194028854370117</v>
      </c>
      <c r="E22" s="1"/>
      <c r="F22" t="s">
        <v>7</v>
      </c>
      <c r="G22" t="s">
        <v>13</v>
      </c>
      <c r="H22" s="5">
        <v>3</v>
      </c>
      <c r="I22" s="1">
        <v>24.07750129699707</v>
      </c>
    </row>
    <row r="23" spans="1:13" x14ac:dyDescent="0.25">
      <c r="A23" t="s">
        <v>4</v>
      </c>
      <c r="B23" t="s">
        <v>14</v>
      </c>
      <c r="C23" s="5">
        <v>3</v>
      </c>
      <c r="D23" s="1">
        <v>29.157524108886719</v>
      </c>
      <c r="E23" s="1">
        <f>AVERAGE(D21:D23)</f>
        <v>29.16898473103841</v>
      </c>
      <c r="F23" t="s">
        <v>7</v>
      </c>
      <c r="G23" t="s">
        <v>13</v>
      </c>
      <c r="H23" s="5">
        <v>3</v>
      </c>
      <c r="I23" s="1">
        <v>24.004585266113281</v>
      </c>
      <c r="J23" s="1">
        <f>AVERAGE(I21:I23)</f>
        <v>24.064057032267254</v>
      </c>
      <c r="K23" s="1">
        <f>J23-E23</f>
        <v>-5.1049276987711565</v>
      </c>
      <c r="L23" s="1">
        <f>K23-K20</f>
        <v>6.611442565918324E-2</v>
      </c>
      <c r="M23" s="4">
        <f>2^L23</f>
        <v>1.0468933117927064</v>
      </c>
    </row>
    <row r="24" spans="1:13" x14ac:dyDescent="0.25">
      <c r="A24" t="s">
        <v>4</v>
      </c>
      <c r="B24" t="s">
        <v>16</v>
      </c>
      <c r="C24" s="5">
        <v>3</v>
      </c>
      <c r="D24" s="1">
        <v>29.0941448211669</v>
      </c>
      <c r="E24" s="1"/>
      <c r="F24" t="s">
        <v>7</v>
      </c>
      <c r="G24" t="s">
        <v>16</v>
      </c>
      <c r="H24" s="5">
        <v>3</v>
      </c>
      <c r="I24" s="1">
        <v>23.330541610717699</v>
      </c>
    </row>
    <row r="25" spans="1:13" x14ac:dyDescent="0.25">
      <c r="A25" t="s">
        <v>4</v>
      </c>
      <c r="B25" t="s">
        <v>16</v>
      </c>
      <c r="C25" s="5">
        <v>3</v>
      </c>
      <c r="D25" s="1">
        <v>29.042639541625899</v>
      </c>
      <c r="E25" s="1"/>
      <c r="F25" t="s">
        <v>7</v>
      </c>
      <c r="G25" t="s">
        <v>16</v>
      </c>
      <c r="H25" s="5">
        <v>3</v>
      </c>
      <c r="I25" s="1">
        <v>23.2721042633056</v>
      </c>
    </row>
    <row r="26" spans="1:13" x14ac:dyDescent="0.25">
      <c r="A26" t="s">
        <v>4</v>
      </c>
      <c r="B26" t="s">
        <v>16</v>
      </c>
      <c r="C26" s="5">
        <v>3</v>
      </c>
      <c r="D26" s="1">
        <v>30.142818450927734</v>
      </c>
      <c r="E26" s="1">
        <f>AVERAGE(D24:D26)</f>
        <v>29.426534271240175</v>
      </c>
      <c r="F26" t="s">
        <v>7</v>
      </c>
      <c r="G26" t="s">
        <v>16</v>
      </c>
      <c r="H26" s="5">
        <v>3</v>
      </c>
      <c r="I26" s="1">
        <v>23.267238616943299</v>
      </c>
      <c r="J26" s="1">
        <f>AVERAGE(I24:I26)</f>
        <v>23.289961496988866</v>
      </c>
      <c r="K26" s="1">
        <f>J26-E26</f>
        <v>-6.1365727742513094</v>
      </c>
      <c r="L26" s="1">
        <f>K26-K20</f>
        <v>-0.9655306498209697</v>
      </c>
      <c r="M26" s="4">
        <f>2^L26</f>
        <v>0.51209002072567866</v>
      </c>
    </row>
    <row r="27" spans="1:13" x14ac:dyDescent="0.25">
      <c r="D27" s="1"/>
    </row>
    <row r="28" spans="1:13" x14ac:dyDescent="0.25">
      <c r="D28" s="1"/>
    </row>
    <row r="29" spans="1:13" x14ac:dyDescent="0.25">
      <c r="A29" t="s">
        <v>4</v>
      </c>
      <c r="B29" t="s">
        <v>13</v>
      </c>
      <c r="C29" s="5">
        <v>4</v>
      </c>
      <c r="D29" s="1">
        <v>28.637859344482401</v>
      </c>
      <c r="E29" t="s">
        <v>17</v>
      </c>
      <c r="F29" t="s">
        <v>7</v>
      </c>
      <c r="G29" t="s">
        <v>14</v>
      </c>
      <c r="H29" s="5">
        <v>4</v>
      </c>
      <c r="I29" s="1">
        <v>24.238779067993164</v>
      </c>
      <c r="J29" t="s">
        <v>17</v>
      </c>
    </row>
    <row r="30" spans="1:13" x14ac:dyDescent="0.25">
      <c r="A30" t="s">
        <v>4</v>
      </c>
      <c r="B30" t="s">
        <v>13</v>
      </c>
      <c r="C30" s="5">
        <v>4</v>
      </c>
      <c r="D30" s="1">
        <v>28.5451145172119</v>
      </c>
      <c r="E30" s="1">
        <f>AVERAGE(D29:D30)</f>
        <v>28.59148693084715</v>
      </c>
      <c r="F30" t="s">
        <v>7</v>
      </c>
      <c r="G30" t="s">
        <v>14</v>
      </c>
      <c r="H30" s="5">
        <v>4</v>
      </c>
      <c r="I30" s="1">
        <v>24.171136856079102</v>
      </c>
      <c r="J30" s="1">
        <f>AVERAGE(I29:I30)</f>
        <v>24.204957962036133</v>
      </c>
      <c r="K30" s="1">
        <f>J30-E30</f>
        <v>-4.3865289688110174</v>
      </c>
      <c r="L30" s="1">
        <f>K30-M1</f>
        <v>0.44174143611926819</v>
      </c>
      <c r="M30" s="4">
        <f>2^L30</f>
        <v>1.3582428346159516</v>
      </c>
    </row>
    <row r="31" spans="1:13" x14ac:dyDescent="0.25">
      <c r="A31" t="s">
        <v>4</v>
      </c>
      <c r="B31" t="s">
        <v>14</v>
      </c>
      <c r="C31" s="5">
        <v>4</v>
      </c>
      <c r="D31" s="1">
        <v>29.59571647644043</v>
      </c>
      <c r="E31" t="s">
        <v>17</v>
      </c>
      <c r="F31" t="s">
        <v>7</v>
      </c>
      <c r="G31" t="s">
        <v>13</v>
      </c>
      <c r="H31" s="5">
        <v>4</v>
      </c>
      <c r="I31" s="1">
        <v>23.368391036987305</v>
      </c>
      <c r="J31" t="s">
        <v>17</v>
      </c>
    </row>
    <row r="32" spans="1:13" x14ac:dyDescent="0.25">
      <c r="A32" t="s">
        <v>4</v>
      </c>
      <c r="B32" t="s">
        <v>14</v>
      </c>
      <c r="C32" s="5">
        <v>4</v>
      </c>
      <c r="D32" s="1">
        <v>29.540971755981445</v>
      </c>
      <c r="E32" s="1">
        <f>AVERAGE(D31:D32)</f>
        <v>29.568344116210938</v>
      </c>
      <c r="F32" t="s">
        <v>7</v>
      </c>
      <c r="G32" t="s">
        <v>13</v>
      </c>
      <c r="H32" s="5">
        <v>4</v>
      </c>
      <c r="I32" s="1">
        <v>23.269325256347656</v>
      </c>
      <c r="J32" s="1">
        <f>AVERAGE(I31:I32)</f>
        <v>23.31885814666748</v>
      </c>
      <c r="K32" s="1">
        <f>J32-E32</f>
        <v>-6.249485969543457</v>
      </c>
      <c r="L32" s="1">
        <f>K32-K30</f>
        <v>-1.8629570007324396</v>
      </c>
      <c r="M32" s="4">
        <f>2^L32</f>
        <v>0.274912230916387</v>
      </c>
    </row>
    <row r="33" spans="1:13" x14ac:dyDescent="0.25">
      <c r="A33" t="s">
        <v>4</v>
      </c>
      <c r="B33" t="s">
        <v>15</v>
      </c>
      <c r="C33" s="5">
        <v>4</v>
      </c>
      <c r="D33" s="1">
        <v>30.522029876708984</v>
      </c>
      <c r="E33" t="s">
        <v>17</v>
      </c>
      <c r="F33" t="s">
        <v>7</v>
      </c>
      <c r="G33" t="s">
        <v>15</v>
      </c>
      <c r="H33" s="5">
        <v>4</v>
      </c>
      <c r="I33" s="1">
        <v>22.499767303466797</v>
      </c>
      <c r="J33" t="s">
        <v>17</v>
      </c>
    </row>
    <row r="34" spans="1:13" x14ac:dyDescent="0.25">
      <c r="A34" t="s">
        <v>4</v>
      </c>
      <c r="B34" t="s">
        <v>15</v>
      </c>
      <c r="C34" s="5">
        <v>4</v>
      </c>
      <c r="D34" s="1">
        <v>30.274480819702148</v>
      </c>
      <c r="E34" s="1">
        <f>AVERAGE(D33:D34)</f>
        <v>30.398255348205566</v>
      </c>
      <c r="F34" t="s">
        <v>7</v>
      </c>
      <c r="G34" t="s">
        <v>15</v>
      </c>
      <c r="H34" s="5">
        <v>4</v>
      </c>
      <c r="I34" s="1">
        <v>22.460977554321289</v>
      </c>
      <c r="J34" s="1">
        <f>AVERAGE(I33:I34)</f>
        <v>22.480372428894043</v>
      </c>
      <c r="K34" s="1">
        <f>J34-E34</f>
        <v>-7.9178829193115234</v>
      </c>
      <c r="L34" s="1">
        <f>K34-K30</f>
        <v>-3.531353950500506</v>
      </c>
      <c r="M34" s="4">
        <f>2^L34</f>
        <v>8.6488135668903607E-2</v>
      </c>
    </row>
    <row r="35" spans="1:13" x14ac:dyDescent="0.25">
      <c r="A35" s="6"/>
      <c r="C35" s="10"/>
      <c r="D35" s="7"/>
      <c r="E35" s="6"/>
      <c r="F35" s="6"/>
      <c r="G35" s="6"/>
      <c r="H35" s="10"/>
    </row>
    <row r="36" spans="1:13" x14ac:dyDescent="0.25">
      <c r="A36" s="6"/>
      <c r="C36" s="10"/>
      <c r="D36" s="6"/>
      <c r="E36" s="6"/>
      <c r="F36" s="6"/>
      <c r="G36" s="6"/>
      <c r="H36" s="10"/>
    </row>
    <row r="37" spans="1:13" x14ac:dyDescent="0.25">
      <c r="A37" t="s">
        <v>0</v>
      </c>
      <c r="B37" t="s">
        <v>13</v>
      </c>
      <c r="C37" s="15">
        <v>5</v>
      </c>
      <c r="D37" s="24">
        <v>29.8768015827653</v>
      </c>
      <c r="E37" s="18"/>
      <c r="F37" t="s">
        <v>7</v>
      </c>
      <c r="G37" t="s">
        <v>14</v>
      </c>
      <c r="H37" s="5">
        <v>5</v>
      </c>
      <c r="I37" s="20">
        <v>25.148088455200099</v>
      </c>
      <c r="J37" s="18"/>
      <c r="K37" s="14"/>
      <c r="L37" s="14"/>
      <c r="M37" s="16"/>
    </row>
    <row r="38" spans="1:13" x14ac:dyDescent="0.25">
      <c r="A38" t="s">
        <v>0</v>
      </c>
      <c r="B38" t="s">
        <v>13</v>
      </c>
      <c r="C38" s="15">
        <v>5</v>
      </c>
      <c r="D38" s="24">
        <v>29.987652446192399</v>
      </c>
      <c r="E38" s="19">
        <f>AVERAGE(D37:D38)</f>
        <v>29.932227014478848</v>
      </c>
      <c r="F38" t="s">
        <v>7</v>
      </c>
      <c r="G38" t="s">
        <v>14</v>
      </c>
      <c r="H38" s="5">
        <v>5</v>
      </c>
      <c r="I38" s="20">
        <v>25.156532287597599</v>
      </c>
      <c r="J38" s="19">
        <f>AVERAGE(I37:I38)</f>
        <v>25.152310371398848</v>
      </c>
      <c r="K38" s="17">
        <f>J38-E38</f>
        <v>-4.77991664308</v>
      </c>
      <c r="L38" s="17">
        <f>K38-M1</f>
        <v>4.8353761850285615E-2</v>
      </c>
      <c r="M38" s="16">
        <f>2^L38</f>
        <v>1.0340842719624219</v>
      </c>
    </row>
    <row r="39" spans="1:13" x14ac:dyDescent="0.25">
      <c r="A39" t="s">
        <v>0</v>
      </c>
      <c r="B39" t="s">
        <v>14</v>
      </c>
      <c r="C39" s="15">
        <v>5</v>
      </c>
      <c r="D39" s="24">
        <v>29.868287430397</v>
      </c>
      <c r="E39" s="18"/>
      <c r="F39" t="s">
        <v>7</v>
      </c>
      <c r="G39" t="s">
        <v>13</v>
      </c>
      <c r="H39" s="5">
        <v>5</v>
      </c>
      <c r="I39" s="20">
        <v>24.200750350952099</v>
      </c>
      <c r="J39" s="18"/>
      <c r="K39" s="14"/>
      <c r="L39" s="14"/>
      <c r="M39" s="16"/>
    </row>
    <row r="40" spans="1:13" x14ac:dyDescent="0.25">
      <c r="A40" t="s">
        <v>0</v>
      </c>
      <c r="B40" t="s">
        <v>14</v>
      </c>
      <c r="C40" s="15">
        <v>5</v>
      </c>
      <c r="D40" s="24">
        <v>29.222009144913301</v>
      </c>
      <c r="E40" s="19">
        <f>AVERAGE(D39:D40)</f>
        <v>29.545148287655152</v>
      </c>
      <c r="F40" t="s">
        <v>7</v>
      </c>
      <c r="G40" t="s">
        <v>13</v>
      </c>
      <c r="H40" s="5">
        <v>5</v>
      </c>
      <c r="I40" s="20">
        <v>24.219402313232401</v>
      </c>
      <c r="J40" s="19">
        <f>AVERAGE(I39:I40)</f>
        <v>24.21007633209225</v>
      </c>
      <c r="K40" s="17">
        <f>J40-E40</f>
        <v>-5.3350719555629027</v>
      </c>
      <c r="L40" s="17">
        <f>K40-K38</f>
        <v>-0.55515531248290273</v>
      </c>
      <c r="M40" s="16">
        <f>2^L40</f>
        <v>0.68058378646005691</v>
      </c>
    </row>
    <row r="41" spans="1:13" x14ac:dyDescent="0.25">
      <c r="A41" t="s">
        <v>0</v>
      </c>
      <c r="B41" t="s">
        <v>15</v>
      </c>
      <c r="C41" s="15">
        <v>5</v>
      </c>
      <c r="D41" s="24">
        <v>26.683593062482799</v>
      </c>
      <c r="E41" s="18"/>
      <c r="F41" t="s">
        <v>7</v>
      </c>
      <c r="G41" t="s">
        <v>15</v>
      </c>
      <c r="H41" s="5">
        <v>5</v>
      </c>
      <c r="I41" s="20">
        <v>21.204004287719702</v>
      </c>
      <c r="J41" s="18"/>
      <c r="K41" s="14"/>
      <c r="L41" s="14"/>
      <c r="M41" s="16"/>
    </row>
    <row r="42" spans="1:13" x14ac:dyDescent="0.25">
      <c r="A42" t="s">
        <v>0</v>
      </c>
      <c r="B42" t="s">
        <v>15</v>
      </c>
      <c r="C42" s="15">
        <v>5</v>
      </c>
      <c r="D42" s="24">
        <v>27.018566082216498</v>
      </c>
      <c r="E42" s="19">
        <f>AVERAGE(D41:D42)</f>
        <v>26.851079572349647</v>
      </c>
      <c r="F42" t="s">
        <v>7</v>
      </c>
      <c r="G42" t="s">
        <v>15</v>
      </c>
      <c r="H42" s="5">
        <v>5</v>
      </c>
      <c r="I42" s="20">
        <v>21.230848312377901</v>
      </c>
      <c r="J42" s="19">
        <f>AVERAGE(I41:I42)</f>
        <v>21.2174263000488</v>
      </c>
      <c r="K42" s="17">
        <f>J42-E42</f>
        <v>-5.6336532723008474</v>
      </c>
      <c r="L42" s="17">
        <f>K42-K38</f>
        <v>-0.85373662922084748</v>
      </c>
      <c r="M42" s="16">
        <f>2^L42</f>
        <v>0.55334968391891237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5"/>
  <sheetViews>
    <sheetView topLeftCell="L1" zoomScale="82" zoomScaleNormal="82" workbookViewId="0">
      <selection activeCell="O28" sqref="O28:T39"/>
    </sheetView>
  </sheetViews>
  <sheetFormatPr defaultColWidth="8.85546875" defaultRowHeight="15" x14ac:dyDescent="0.25"/>
  <cols>
    <col min="3" max="3" width="8.85546875" style="5"/>
    <col min="13" max="13" width="10.85546875" style="4" customWidth="1"/>
    <col min="15" max="15" width="9.140625" customWidth="1"/>
    <col min="17" max="17" width="16.7109375" customWidth="1"/>
    <col min="18" max="18" width="14.85546875" customWidth="1"/>
    <col min="19" max="19" width="9.140625" customWidth="1"/>
    <col min="20" max="20" width="10.140625" customWidth="1"/>
  </cols>
  <sheetData>
    <row r="1" spans="1:25" x14ac:dyDescent="0.25">
      <c r="K1" t="s">
        <v>28</v>
      </c>
      <c r="L1" s="1">
        <f>AVERAGE(K3,K11,K20,K31,K41)</f>
        <v>-4.5476229585995744</v>
      </c>
    </row>
    <row r="2" spans="1:25" x14ac:dyDescent="0.25">
      <c r="A2" t="s">
        <v>5</v>
      </c>
      <c r="B2" t="s">
        <v>13</v>
      </c>
      <c r="C2" s="5">
        <v>1</v>
      </c>
      <c r="D2" s="1">
        <v>25.964276885986301</v>
      </c>
      <c r="F2" t="s">
        <v>7</v>
      </c>
      <c r="G2" t="s">
        <v>13</v>
      </c>
      <c r="H2">
        <v>1</v>
      </c>
      <c r="I2" s="1">
        <v>21.882020950317383</v>
      </c>
      <c r="O2" s="8"/>
      <c r="P2" s="8" t="s">
        <v>13</v>
      </c>
      <c r="Q2" s="8" t="s">
        <v>14</v>
      </c>
      <c r="R2" s="8" t="s">
        <v>16</v>
      </c>
    </row>
    <row r="3" spans="1:25" x14ac:dyDescent="0.25">
      <c r="A3" t="s">
        <v>5</v>
      </c>
      <c r="B3" t="s">
        <v>13</v>
      </c>
      <c r="C3" s="5">
        <v>1</v>
      </c>
      <c r="D3" s="1">
        <v>25.9114372253417</v>
      </c>
      <c r="E3" s="1">
        <f>AVERAGE(D2:D3)</f>
        <v>25.937857055664001</v>
      </c>
      <c r="F3" t="s">
        <v>7</v>
      </c>
      <c r="G3" t="s">
        <v>13</v>
      </c>
      <c r="H3">
        <v>1</v>
      </c>
      <c r="I3" s="1">
        <v>21.663928985595703</v>
      </c>
      <c r="J3" s="1">
        <f>AVERAGE(I2:I3)</f>
        <v>21.772974967956543</v>
      </c>
      <c r="K3" s="1">
        <f>J3-E3</f>
        <v>-4.1648820877074577</v>
      </c>
      <c r="L3" s="1">
        <f>K3-L1</f>
        <v>0.38274087089211672</v>
      </c>
      <c r="M3" s="4">
        <f>2^L3</f>
        <v>1.3038165297276323</v>
      </c>
      <c r="O3" s="8" t="s">
        <v>23</v>
      </c>
      <c r="P3" s="9">
        <f>M3</f>
        <v>1.3038165297276323</v>
      </c>
      <c r="Q3" s="9">
        <f>M5</f>
        <v>1.312001883108773</v>
      </c>
      <c r="R3" s="9">
        <f>M7</f>
        <v>1.4988163134827197</v>
      </c>
    </row>
    <row r="4" spans="1:25" x14ac:dyDescent="0.25">
      <c r="A4" t="s">
        <v>5</v>
      </c>
      <c r="B4" t="s">
        <v>14</v>
      </c>
      <c r="C4" s="5">
        <v>1</v>
      </c>
      <c r="D4" s="1">
        <v>25.8769123077392</v>
      </c>
      <c r="F4" t="s">
        <v>7</v>
      </c>
      <c r="G4" t="s">
        <v>14</v>
      </c>
      <c r="H4">
        <v>1</v>
      </c>
      <c r="I4" s="1">
        <v>22.187007904052734</v>
      </c>
      <c r="O4" s="8" t="s">
        <v>18</v>
      </c>
      <c r="P4" s="9">
        <f>M11</f>
        <v>1.3216884791396515</v>
      </c>
      <c r="Q4" s="9">
        <f>M13</f>
        <v>0.27816258457340121</v>
      </c>
      <c r="R4" s="9">
        <f>M15</f>
        <v>0.44011350062180898</v>
      </c>
      <c r="T4" t="s">
        <v>29</v>
      </c>
      <c r="U4" t="s">
        <v>30</v>
      </c>
      <c r="V4" t="s">
        <v>31</v>
      </c>
      <c r="W4" t="s">
        <v>32</v>
      </c>
      <c r="X4" t="s">
        <v>33</v>
      </c>
      <c r="Y4" t="s">
        <v>34</v>
      </c>
    </row>
    <row r="5" spans="1:25" x14ac:dyDescent="0.25">
      <c r="A5" t="s">
        <v>5</v>
      </c>
      <c r="B5" t="s">
        <v>14</v>
      </c>
      <c r="C5" s="5">
        <v>1</v>
      </c>
      <c r="D5" s="1">
        <v>25.924025344848602</v>
      </c>
      <c r="E5" s="1">
        <f>AVERAGE(D4:D5)</f>
        <v>25.900468826293903</v>
      </c>
      <c r="F5" t="s">
        <v>7</v>
      </c>
      <c r="G5" t="s">
        <v>14</v>
      </c>
      <c r="H5">
        <v>1</v>
      </c>
      <c r="I5" s="1">
        <v>22.067705154418945</v>
      </c>
      <c r="J5" s="1">
        <f>AVERAGE(I4:I5)</f>
        <v>22.12735652923584</v>
      </c>
      <c r="K5" s="1">
        <f>J5-E5</f>
        <v>-3.7731122970580628</v>
      </c>
      <c r="L5" s="1">
        <f>K5-K3</f>
        <v>0.39176979064939488</v>
      </c>
      <c r="M5" s="4">
        <f>2^L5</f>
        <v>1.312001883108773</v>
      </c>
      <c r="O5" s="8" t="s">
        <v>19</v>
      </c>
      <c r="P5" s="9">
        <f>M20</f>
        <v>0.80104993801678648</v>
      </c>
      <c r="Q5" s="9">
        <f>M23</f>
        <v>0.43649536469092709</v>
      </c>
      <c r="R5" s="9">
        <f>M26</f>
        <v>0.41617242155578871</v>
      </c>
      <c r="T5" t="s">
        <v>44</v>
      </c>
      <c r="U5">
        <v>2</v>
      </c>
      <c r="V5">
        <v>0.43781330000000002</v>
      </c>
      <c r="W5">
        <v>0.21890699999999999</v>
      </c>
      <c r="X5">
        <v>1.3334999999999999</v>
      </c>
      <c r="Y5">
        <v>0.3</v>
      </c>
    </row>
    <row r="6" spans="1:25" x14ac:dyDescent="0.25">
      <c r="A6" t="s">
        <v>5</v>
      </c>
      <c r="B6" t="s">
        <v>15</v>
      </c>
      <c r="C6" s="5">
        <v>1</v>
      </c>
      <c r="D6" s="1">
        <v>24.4783016204833</v>
      </c>
      <c r="F6" t="s">
        <v>7</v>
      </c>
      <c r="G6" t="s">
        <v>15</v>
      </c>
      <c r="H6">
        <v>1</v>
      </c>
      <c r="I6" s="1">
        <v>21.025924682617099</v>
      </c>
      <c r="O6" s="8" t="s">
        <v>24</v>
      </c>
      <c r="P6" s="9">
        <f>M31</f>
        <v>0.69365472381175197</v>
      </c>
      <c r="Q6" s="9">
        <f>M34</f>
        <v>0.44834047921668813</v>
      </c>
      <c r="R6" s="9">
        <f>M37</f>
        <v>0.59956995689555659</v>
      </c>
      <c r="T6" t="s">
        <v>35</v>
      </c>
      <c r="U6">
        <v>12</v>
      </c>
      <c r="V6">
        <v>1.9699599999999999</v>
      </c>
      <c r="W6">
        <v>0.164163</v>
      </c>
    </row>
    <row r="7" spans="1:25" x14ac:dyDescent="0.25">
      <c r="A7" t="s">
        <v>5</v>
      </c>
      <c r="B7" t="s">
        <v>15</v>
      </c>
      <c r="C7" s="5">
        <v>1</v>
      </c>
      <c r="D7" s="1">
        <v>24.7242816925048</v>
      </c>
      <c r="E7" s="1">
        <f>AVERAGE(D6:D7)</f>
        <v>24.601291656494048</v>
      </c>
      <c r="F7" t="s">
        <v>7</v>
      </c>
      <c r="G7" t="s">
        <v>15</v>
      </c>
      <c r="H7">
        <v>1</v>
      </c>
      <c r="I7" s="1">
        <v>21.014541625976499</v>
      </c>
      <c r="J7" s="1">
        <f>AVERAGE(I6:I7)</f>
        <v>21.020233154296797</v>
      </c>
      <c r="K7" s="1">
        <f>J7-E7</f>
        <v>-3.5810585021972514</v>
      </c>
      <c r="L7" s="1">
        <f>K7-K3</f>
        <v>0.5838235855102063</v>
      </c>
      <c r="M7" s="4">
        <f>2^L7</f>
        <v>1.4988163134827197</v>
      </c>
      <c r="O7" s="8" t="s">
        <v>43</v>
      </c>
      <c r="P7" s="9">
        <f>M41</f>
        <v>1.0443629915415678</v>
      </c>
      <c r="Q7" s="9">
        <f>M43</f>
        <v>0.91242547033457</v>
      </c>
      <c r="R7" s="9">
        <f>M45</f>
        <v>0.32615212978785824</v>
      </c>
      <c r="T7" t="s">
        <v>36</v>
      </c>
      <c r="U7">
        <v>14</v>
      </c>
      <c r="V7">
        <v>2.4077733000000001</v>
      </c>
    </row>
    <row r="8" spans="1:25" x14ac:dyDescent="0.25">
      <c r="O8" s="8" t="s">
        <v>25</v>
      </c>
      <c r="P8" s="9">
        <f>AVERAGE(P3:P7)</f>
        <v>1.032914532447478</v>
      </c>
      <c r="Q8" s="9">
        <f>AVERAGE(Q3:Q7)</f>
        <v>0.67748515638487183</v>
      </c>
      <c r="R8" s="9">
        <f>AVERAGE(R3:R7)</f>
        <v>0.65616486446874644</v>
      </c>
    </row>
    <row r="9" spans="1:25" x14ac:dyDescent="0.25">
      <c r="O9" s="8" t="s">
        <v>27</v>
      </c>
      <c r="P9" s="8">
        <f>STDEV(P3:P7)</f>
        <v>0.285380342499373</v>
      </c>
      <c r="Q9" s="8">
        <f>STDEV(Q3:Q7)</f>
        <v>0.42657071709873778</v>
      </c>
      <c r="R9" s="8">
        <f>STDEV(R3:R7)</f>
        <v>0.4812606927683728</v>
      </c>
    </row>
    <row r="10" spans="1:25" x14ac:dyDescent="0.25">
      <c r="A10" t="s">
        <v>5</v>
      </c>
      <c r="B10" t="s">
        <v>13</v>
      </c>
      <c r="C10" s="5">
        <v>2</v>
      </c>
      <c r="D10" s="1">
        <v>29.228455734252901</v>
      </c>
      <c r="F10" t="s">
        <v>7</v>
      </c>
      <c r="G10" t="s">
        <v>13</v>
      </c>
      <c r="H10" s="5">
        <v>2</v>
      </c>
      <c r="I10" s="1">
        <v>25.0775032043457</v>
      </c>
      <c r="O10" s="8" t="s">
        <v>41</v>
      </c>
      <c r="P10" s="8">
        <f>P9/SQRT(5)</f>
        <v>0.12762596905415405</v>
      </c>
      <c r="Q10" s="8">
        <f>Q9/SQRT(5)</f>
        <v>0.19076822412872191</v>
      </c>
      <c r="R10" s="8">
        <f>R9/SQRT(5)</f>
        <v>0.2152263247857446</v>
      </c>
    </row>
    <row r="11" spans="1:25" x14ac:dyDescent="0.25">
      <c r="A11" t="s">
        <v>5</v>
      </c>
      <c r="B11" t="s">
        <v>13</v>
      </c>
      <c r="C11" s="5">
        <v>2</v>
      </c>
      <c r="D11" s="1">
        <v>29.098469543457</v>
      </c>
      <c r="E11" s="1">
        <f>AVERAGE(D10:D11)</f>
        <v>29.163462638854952</v>
      </c>
      <c r="F11" t="s">
        <v>7</v>
      </c>
      <c r="G11" t="s">
        <v>13</v>
      </c>
      <c r="H11" s="5">
        <v>2</v>
      </c>
      <c r="I11" s="1">
        <v>24.958940505981399</v>
      </c>
      <c r="J11" s="1">
        <f>AVERAGE(I10:I11)</f>
        <v>25.018221855163549</v>
      </c>
      <c r="K11" s="1">
        <f>J11-E11</f>
        <v>-4.1452407836914027</v>
      </c>
      <c r="L11" s="1">
        <f>K11-L1</f>
        <v>0.40238217490817174</v>
      </c>
      <c r="M11" s="4">
        <f>2^L11</f>
        <v>1.3216884791396515</v>
      </c>
    </row>
    <row r="12" spans="1:25" x14ac:dyDescent="0.25">
      <c r="A12" t="s">
        <v>5</v>
      </c>
      <c r="B12" t="s">
        <v>14</v>
      </c>
      <c r="C12" s="5">
        <v>2</v>
      </c>
      <c r="D12" s="1">
        <v>29.133363723754801</v>
      </c>
      <c r="F12" t="s">
        <v>7</v>
      </c>
      <c r="G12" t="s">
        <v>14</v>
      </c>
      <c r="H12" s="5">
        <v>2</v>
      </c>
      <c r="I12" s="1">
        <v>23.230615615844702</v>
      </c>
    </row>
    <row r="13" spans="1:25" x14ac:dyDescent="0.25">
      <c r="A13" t="s">
        <v>5</v>
      </c>
      <c r="B13" t="s">
        <v>14</v>
      </c>
      <c r="C13" s="5">
        <v>2</v>
      </c>
      <c r="D13" s="1">
        <v>29.281349182128899</v>
      </c>
      <c r="E13" s="1">
        <f>AVERAGE(D12:D13)</f>
        <v>29.207356452941852</v>
      </c>
      <c r="F13" t="s">
        <v>7</v>
      </c>
      <c r="G13" t="s">
        <v>14</v>
      </c>
      <c r="H13" s="5">
        <v>2</v>
      </c>
      <c r="I13" s="1">
        <v>23.201616287231399</v>
      </c>
      <c r="J13" s="1">
        <f>AVERAGE(I12:I13)</f>
        <v>23.21611595153805</v>
      </c>
      <c r="K13" s="1">
        <f>J13-E13</f>
        <v>-5.9912405014038015</v>
      </c>
      <c r="L13" s="1">
        <f>K13-K11</f>
        <v>-1.8459997177123988</v>
      </c>
      <c r="M13" s="4">
        <f>2^L13</f>
        <v>0.27816258457340121</v>
      </c>
    </row>
    <row r="14" spans="1:25" x14ac:dyDescent="0.25">
      <c r="A14" t="s">
        <v>5</v>
      </c>
      <c r="B14" t="s">
        <v>15</v>
      </c>
      <c r="C14" s="5">
        <v>2</v>
      </c>
      <c r="D14" s="1">
        <v>29.853635787963867</v>
      </c>
      <c r="F14" t="s">
        <v>7</v>
      </c>
      <c r="G14" t="s">
        <v>15</v>
      </c>
      <c r="H14" s="5">
        <v>2</v>
      </c>
      <c r="I14" s="1">
        <v>24.357833862304599</v>
      </c>
    </row>
    <row r="15" spans="1:25" x14ac:dyDescent="0.25">
      <c r="A15" t="s">
        <v>5</v>
      </c>
      <c r="B15" t="s">
        <v>15</v>
      </c>
      <c r="C15" s="5">
        <v>2</v>
      </c>
      <c r="D15" s="1">
        <v>30.149137496948242</v>
      </c>
      <c r="E15" s="1">
        <f>AVERAGE(D14:D15)</f>
        <v>30.001386642456055</v>
      </c>
      <c r="F15" t="s">
        <v>7</v>
      </c>
      <c r="G15" t="s">
        <v>15</v>
      </c>
      <c r="H15" s="5">
        <v>2</v>
      </c>
      <c r="I15" s="1">
        <v>24.986352920532227</v>
      </c>
      <c r="J15" s="1">
        <f>AVERAGE(I14:I15)</f>
        <v>24.672093391418414</v>
      </c>
      <c r="K15" s="1">
        <f>J15-E15</f>
        <v>-5.3292932510376403</v>
      </c>
      <c r="L15" s="1">
        <f>K15-K11</f>
        <v>-1.1840524673462376</v>
      </c>
      <c r="M15" s="4">
        <f>2^L15</f>
        <v>0.44011350062180898</v>
      </c>
    </row>
    <row r="16" spans="1:25" x14ac:dyDescent="0.25">
      <c r="H16" s="5"/>
    </row>
    <row r="17" spans="1:13" x14ac:dyDescent="0.25">
      <c r="H17" s="5"/>
    </row>
    <row r="18" spans="1:13" x14ac:dyDescent="0.25">
      <c r="A18" t="s">
        <v>5</v>
      </c>
      <c r="B18" t="s">
        <v>13</v>
      </c>
      <c r="C18" s="5">
        <v>3</v>
      </c>
      <c r="D18" s="1">
        <v>30.836830139160099</v>
      </c>
      <c r="E18" s="1"/>
      <c r="F18" t="s">
        <v>7</v>
      </c>
      <c r="G18" t="s">
        <v>14</v>
      </c>
      <c r="H18" s="5">
        <v>3</v>
      </c>
      <c r="I18" s="1">
        <v>25.942056655883789</v>
      </c>
    </row>
    <row r="19" spans="1:13" x14ac:dyDescent="0.25">
      <c r="A19" t="s">
        <v>5</v>
      </c>
      <c r="B19" t="s">
        <v>13</v>
      </c>
      <c r="C19" s="5">
        <v>3</v>
      </c>
      <c r="D19" s="1">
        <v>30.7485969543457</v>
      </c>
      <c r="E19" s="1"/>
      <c r="F19" t="s">
        <v>7</v>
      </c>
      <c r="G19" t="s">
        <v>14</v>
      </c>
      <c r="H19" s="5">
        <v>3</v>
      </c>
      <c r="I19" s="1">
        <v>25.915855407714844</v>
      </c>
    </row>
    <row r="20" spans="1:13" x14ac:dyDescent="0.25">
      <c r="A20" t="s">
        <v>5</v>
      </c>
      <c r="B20" t="s">
        <v>13</v>
      </c>
      <c r="C20" s="5">
        <v>3</v>
      </c>
      <c r="D20" s="1">
        <v>30.625663757324201</v>
      </c>
      <c r="E20" s="1">
        <f>AVERAGE(D18:D20)</f>
        <v>30.73703028361</v>
      </c>
      <c r="F20" t="s">
        <v>7</v>
      </c>
      <c r="G20" t="s">
        <v>14</v>
      </c>
      <c r="H20" s="5">
        <v>3</v>
      </c>
      <c r="I20" s="1">
        <v>25.750202178955078</v>
      </c>
      <c r="J20" s="1">
        <f>AVERAGE(I18:I20)</f>
        <v>25.86937141418457</v>
      </c>
      <c r="K20" s="1">
        <f>J20-E20</f>
        <v>-4.8676588694254299</v>
      </c>
      <c r="L20" s="1">
        <f>K20-L1</f>
        <v>-0.32003591082585547</v>
      </c>
      <c r="M20" s="4">
        <f>2^L20</f>
        <v>0.80104993801678648</v>
      </c>
    </row>
    <row r="21" spans="1:13" x14ac:dyDescent="0.25">
      <c r="A21" t="s">
        <v>5</v>
      </c>
      <c r="B21" t="s">
        <v>14</v>
      </c>
      <c r="C21" s="5">
        <v>3</v>
      </c>
      <c r="D21" s="1">
        <v>30.132849884033199</v>
      </c>
      <c r="E21" s="1"/>
      <c r="F21" t="s">
        <v>7</v>
      </c>
      <c r="G21" t="s">
        <v>13</v>
      </c>
      <c r="H21" s="5">
        <v>3</v>
      </c>
      <c r="I21" s="1">
        <v>24.110084533691406</v>
      </c>
    </row>
    <row r="22" spans="1:13" x14ac:dyDescent="0.25">
      <c r="A22" t="s">
        <v>5</v>
      </c>
      <c r="B22" t="s">
        <v>14</v>
      </c>
      <c r="C22" s="5">
        <v>3</v>
      </c>
      <c r="D22" s="1">
        <v>30.2133178710937</v>
      </c>
      <c r="E22" s="1"/>
      <c r="F22" t="s">
        <v>7</v>
      </c>
      <c r="G22" t="s">
        <v>13</v>
      </c>
      <c r="H22" s="5">
        <v>3</v>
      </c>
      <c r="I22" s="1">
        <v>24.07750129699707</v>
      </c>
    </row>
    <row r="23" spans="1:13" x14ac:dyDescent="0.25">
      <c r="A23" t="s">
        <v>5</v>
      </c>
      <c r="B23" t="s">
        <v>14</v>
      </c>
      <c r="C23" s="5">
        <v>3</v>
      </c>
      <c r="D23" s="1">
        <v>30.036865234375</v>
      </c>
      <c r="E23" s="1">
        <f>AVERAGE(D21:D23)</f>
        <v>30.127677663167301</v>
      </c>
      <c r="F23" t="s">
        <v>7</v>
      </c>
      <c r="G23" t="s">
        <v>13</v>
      </c>
      <c r="H23" s="5">
        <v>3</v>
      </c>
      <c r="I23" s="1">
        <v>24.004585266113281</v>
      </c>
      <c r="J23" s="1">
        <f>AVERAGE(I21:I23)</f>
        <v>24.064057032267254</v>
      </c>
      <c r="K23" s="1">
        <f>J23-E23</f>
        <v>-6.0636206309000471</v>
      </c>
      <c r="L23" s="1">
        <f>K23-K20</f>
        <v>-1.1959617614746172</v>
      </c>
      <c r="M23" s="4">
        <f>2^L23</f>
        <v>0.43649536469092709</v>
      </c>
    </row>
    <row r="24" spans="1:13" x14ac:dyDescent="0.25">
      <c r="A24" t="s">
        <v>5</v>
      </c>
      <c r="B24" t="s">
        <v>16</v>
      </c>
      <c r="C24" s="5">
        <v>3</v>
      </c>
      <c r="D24" s="1">
        <v>30.746511459350501</v>
      </c>
      <c r="E24" s="1"/>
      <c r="F24" t="s">
        <v>7</v>
      </c>
      <c r="G24" t="s">
        <v>16</v>
      </c>
      <c r="H24" s="5">
        <v>3</v>
      </c>
      <c r="I24" s="1">
        <v>24.330541610717699</v>
      </c>
    </row>
    <row r="25" spans="1:13" x14ac:dyDescent="0.25">
      <c r="A25" t="s">
        <v>5</v>
      </c>
      <c r="B25" t="s">
        <v>16</v>
      </c>
      <c r="C25" s="5">
        <v>3</v>
      </c>
      <c r="D25" s="1">
        <v>30.429887771606399</v>
      </c>
      <c r="E25" s="1"/>
      <c r="F25" t="s">
        <v>7</v>
      </c>
      <c r="G25" t="s">
        <v>16</v>
      </c>
      <c r="H25" s="5">
        <v>3</v>
      </c>
      <c r="I25" s="1">
        <v>24.2721042633056</v>
      </c>
    </row>
    <row r="26" spans="1:13" x14ac:dyDescent="0.25">
      <c r="A26" t="s">
        <v>5</v>
      </c>
      <c r="B26" t="s">
        <v>16</v>
      </c>
      <c r="C26" s="5">
        <v>3</v>
      </c>
      <c r="D26" s="1">
        <v>30.090702056884702</v>
      </c>
      <c r="E26" s="1">
        <f>AVERAGE(D24:D26)</f>
        <v>30.422367095947198</v>
      </c>
      <c r="F26" t="s">
        <v>7</v>
      </c>
      <c r="G26" t="s">
        <v>16</v>
      </c>
      <c r="H26" s="5">
        <v>3</v>
      </c>
      <c r="I26" s="1">
        <v>24.267238616943299</v>
      </c>
      <c r="J26" s="1">
        <f>AVERAGE(I24:I26)</f>
        <v>24.289961496988866</v>
      </c>
      <c r="K26" s="1">
        <f>J26-E26</f>
        <v>-6.1324055989583321</v>
      </c>
      <c r="L26" s="1">
        <f>K26-K20</f>
        <v>-1.2647467295329022</v>
      </c>
      <c r="M26" s="4">
        <f>2^L26</f>
        <v>0.41617242155578871</v>
      </c>
    </row>
    <row r="27" spans="1:13" x14ac:dyDescent="0.25">
      <c r="H27" s="5"/>
    </row>
    <row r="28" spans="1:13" x14ac:dyDescent="0.25">
      <c r="H28" s="5"/>
    </row>
    <row r="29" spans="1:13" x14ac:dyDescent="0.25">
      <c r="A29" t="s">
        <v>5</v>
      </c>
      <c r="B29" t="s">
        <v>20</v>
      </c>
      <c r="C29" s="5">
        <v>4</v>
      </c>
      <c r="D29">
        <v>30.736999999999998</v>
      </c>
      <c r="F29" t="s">
        <v>7</v>
      </c>
      <c r="G29" t="s">
        <v>20</v>
      </c>
      <c r="H29" s="5">
        <v>4</v>
      </c>
      <c r="I29">
        <v>25.33</v>
      </c>
    </row>
    <row r="30" spans="1:13" x14ac:dyDescent="0.25">
      <c r="A30" t="s">
        <v>5</v>
      </c>
      <c r="B30" t="s">
        <v>20</v>
      </c>
      <c r="C30" s="5">
        <v>4</v>
      </c>
      <c r="D30">
        <v>30.959</v>
      </c>
      <c r="F30" t="s">
        <v>7</v>
      </c>
      <c r="G30" t="s">
        <v>20</v>
      </c>
      <c r="H30" s="5">
        <v>4</v>
      </c>
      <c r="I30">
        <v>25.914000000000001</v>
      </c>
    </row>
    <row r="31" spans="1:13" x14ac:dyDescent="0.25">
      <c r="A31" t="s">
        <v>5</v>
      </c>
      <c r="B31" t="s">
        <v>20</v>
      </c>
      <c r="C31" s="5">
        <v>4</v>
      </c>
      <c r="D31">
        <v>30.4</v>
      </c>
      <c r="E31">
        <f>AVERAGE(D29:D31)</f>
        <v>30.698666666666668</v>
      </c>
      <c r="F31" t="s">
        <v>7</v>
      </c>
      <c r="G31" t="s">
        <v>20</v>
      </c>
      <c r="H31" s="5">
        <v>4</v>
      </c>
      <c r="I31">
        <v>25.626000000000001</v>
      </c>
      <c r="J31">
        <f>AVERAGE(I29:I31)</f>
        <v>25.623333333333335</v>
      </c>
      <c r="K31" s="1">
        <f>J31-E31</f>
        <v>-5.075333333333333</v>
      </c>
      <c r="L31" s="1">
        <f>K31-L1</f>
        <v>-0.52771037473375859</v>
      </c>
      <c r="M31" s="4">
        <f>2^L31</f>
        <v>0.69365472381175197</v>
      </c>
    </row>
    <row r="32" spans="1:13" x14ac:dyDescent="0.25">
      <c r="A32" t="s">
        <v>5</v>
      </c>
      <c r="B32" t="s">
        <v>21</v>
      </c>
      <c r="C32" s="5">
        <v>4</v>
      </c>
      <c r="D32">
        <v>30.875</v>
      </c>
      <c r="F32" t="s">
        <v>7</v>
      </c>
      <c r="G32" t="s">
        <v>21</v>
      </c>
      <c r="H32" s="5">
        <v>4</v>
      </c>
      <c r="I32">
        <v>24.417999999999999</v>
      </c>
    </row>
    <row r="33" spans="1:13" x14ac:dyDescent="0.25">
      <c r="A33" t="s">
        <v>5</v>
      </c>
      <c r="B33" t="s">
        <v>21</v>
      </c>
      <c r="C33" s="5">
        <v>4</v>
      </c>
      <c r="D33">
        <v>30.567</v>
      </c>
      <c r="F33" t="s">
        <v>7</v>
      </c>
      <c r="G33" t="s">
        <v>21</v>
      </c>
      <c r="H33" s="5">
        <v>4</v>
      </c>
      <c r="I33">
        <v>24.460999999999999</v>
      </c>
    </row>
    <row r="34" spans="1:13" x14ac:dyDescent="0.25">
      <c r="A34" t="s">
        <v>5</v>
      </c>
      <c r="B34" t="s">
        <v>21</v>
      </c>
      <c r="C34" s="5">
        <v>4</v>
      </c>
      <c r="D34">
        <v>30.545999999999999</v>
      </c>
      <c r="E34">
        <f>AVERAGE(D32:D34)</f>
        <v>30.662666666666667</v>
      </c>
      <c r="F34" t="s">
        <v>7</v>
      </c>
      <c r="G34" t="s">
        <v>21</v>
      </c>
      <c r="H34" s="5">
        <v>4</v>
      </c>
      <c r="I34">
        <v>24.411000000000001</v>
      </c>
      <c r="J34">
        <f>AVERAGE(I32:I34)</f>
        <v>24.429999999999996</v>
      </c>
      <c r="K34" s="1">
        <f>J34-E34</f>
        <v>-6.2326666666666704</v>
      </c>
      <c r="L34" s="1">
        <f>K34-K31</f>
        <v>-1.1573333333333373</v>
      </c>
      <c r="M34" s="4">
        <f>2^L34</f>
        <v>0.44834047921668813</v>
      </c>
    </row>
    <row r="35" spans="1:13" x14ac:dyDescent="0.25">
      <c r="A35" t="s">
        <v>5</v>
      </c>
      <c r="B35" t="s">
        <v>16</v>
      </c>
      <c r="C35" s="5">
        <v>4</v>
      </c>
      <c r="D35">
        <v>30.498000000000001</v>
      </c>
      <c r="F35" t="s">
        <v>7</v>
      </c>
      <c r="G35" t="s">
        <v>16</v>
      </c>
      <c r="H35" s="5">
        <v>4</v>
      </c>
      <c r="I35">
        <v>24.038</v>
      </c>
    </row>
    <row r="36" spans="1:13" x14ac:dyDescent="0.25">
      <c r="A36" t="s">
        <v>5</v>
      </c>
      <c r="B36" t="s">
        <v>16</v>
      </c>
      <c r="C36" s="5">
        <v>4</v>
      </c>
      <c r="D36">
        <v>30.413</v>
      </c>
      <c r="F36" t="s">
        <v>7</v>
      </c>
      <c r="G36" t="s">
        <v>16</v>
      </c>
      <c r="H36" s="5">
        <v>4</v>
      </c>
      <c r="I36">
        <v>24.989000000000001</v>
      </c>
    </row>
    <row r="37" spans="1:13" x14ac:dyDescent="0.25">
      <c r="A37" t="s">
        <v>5</v>
      </c>
      <c r="B37" t="s">
        <v>16</v>
      </c>
      <c r="C37" s="5">
        <v>4</v>
      </c>
      <c r="D37">
        <v>30.523</v>
      </c>
      <c r="E37">
        <f>AVERAGE(D35:D37)</f>
        <v>30.477999999999998</v>
      </c>
      <c r="F37" t="s">
        <v>7</v>
      </c>
      <c r="G37" t="s">
        <v>16</v>
      </c>
      <c r="H37" s="5">
        <v>4</v>
      </c>
      <c r="I37">
        <v>24.966999999999999</v>
      </c>
      <c r="J37">
        <f>AVERAGE(I35:I37)</f>
        <v>24.664666666666665</v>
      </c>
      <c r="K37" s="1">
        <f>J37-E37</f>
        <v>-5.8133333333333326</v>
      </c>
      <c r="L37" s="1">
        <f>K37-K31</f>
        <v>-0.73799999999999955</v>
      </c>
      <c r="M37" s="4">
        <f>2^L37</f>
        <v>0.59956995689555659</v>
      </c>
    </row>
    <row r="40" spans="1:13" x14ac:dyDescent="0.25">
      <c r="A40" t="s">
        <v>0</v>
      </c>
      <c r="B40" t="s">
        <v>13</v>
      </c>
      <c r="C40" s="15">
        <v>5</v>
      </c>
      <c r="D40" s="24">
        <v>29.380158212253999</v>
      </c>
      <c r="E40" s="18"/>
      <c r="F40" t="s">
        <v>7</v>
      </c>
      <c r="G40" t="s">
        <v>14</v>
      </c>
      <c r="H40" s="5">
        <v>5</v>
      </c>
      <c r="I40" s="20">
        <v>25.148088455200099</v>
      </c>
    </row>
    <row r="41" spans="1:13" x14ac:dyDescent="0.25">
      <c r="A41" t="s">
        <v>0</v>
      </c>
      <c r="B41" t="s">
        <v>13</v>
      </c>
      <c r="C41" s="15">
        <v>5</v>
      </c>
      <c r="D41" s="24">
        <v>29.894461968224199</v>
      </c>
      <c r="E41" s="19">
        <f>AVERAGE(D40:D41)</f>
        <v>29.637310090239097</v>
      </c>
      <c r="F41" t="s">
        <v>7</v>
      </c>
      <c r="G41" t="s">
        <v>14</v>
      </c>
      <c r="H41" s="5">
        <v>5</v>
      </c>
      <c r="I41" s="20">
        <v>25.156532287597599</v>
      </c>
      <c r="J41" s="19">
        <f>AVERAGE(I40:I41)</f>
        <v>25.152310371398848</v>
      </c>
      <c r="K41" s="1">
        <f>J41-E41</f>
        <v>-4.4849997188402497</v>
      </c>
      <c r="L41" s="1">
        <f>K41-L1</f>
        <v>6.2623239759324711E-2</v>
      </c>
      <c r="M41" s="4">
        <f>2^L41</f>
        <v>1.0443629915415678</v>
      </c>
    </row>
    <row r="42" spans="1:13" x14ac:dyDescent="0.25">
      <c r="A42" t="s">
        <v>0</v>
      </c>
      <c r="B42" t="s">
        <v>14</v>
      </c>
      <c r="C42" s="15">
        <v>5</v>
      </c>
      <c r="D42" s="24">
        <v>28.6528747539877</v>
      </c>
      <c r="E42" s="18"/>
      <c r="F42" t="s">
        <v>7</v>
      </c>
      <c r="G42" t="s">
        <v>13</v>
      </c>
      <c r="H42" s="5">
        <v>5</v>
      </c>
      <c r="I42" s="20">
        <v>24.200750350952099</v>
      </c>
    </row>
    <row r="43" spans="1:13" x14ac:dyDescent="0.25">
      <c r="A43" t="s">
        <v>0</v>
      </c>
      <c r="B43" t="s">
        <v>14</v>
      </c>
      <c r="C43" s="15">
        <v>5</v>
      </c>
      <c r="D43" s="24">
        <v>29.0017200976345</v>
      </c>
      <c r="E43" s="19">
        <f>AVERAGE(D42:D43)</f>
        <v>28.8272974258111</v>
      </c>
      <c r="F43" t="s">
        <v>7</v>
      </c>
      <c r="G43" t="s">
        <v>13</v>
      </c>
      <c r="H43" s="5">
        <v>5</v>
      </c>
      <c r="I43" s="20">
        <v>24.219402313232401</v>
      </c>
      <c r="J43" s="19">
        <f>AVERAGE(I42:I43)</f>
        <v>24.21007633209225</v>
      </c>
      <c r="K43" s="1">
        <f>J43-E43</f>
        <v>-4.6172210937188503</v>
      </c>
      <c r="L43" s="1">
        <f>K43-K41</f>
        <v>-0.13222137487860053</v>
      </c>
      <c r="M43" s="4">
        <f>2^L43</f>
        <v>0.91242547033457</v>
      </c>
    </row>
    <row r="44" spans="1:13" x14ac:dyDescent="0.25">
      <c r="A44" t="s">
        <v>0</v>
      </c>
      <c r="B44" t="s">
        <v>15</v>
      </c>
      <c r="C44" s="15">
        <v>5</v>
      </c>
      <c r="D44" s="24">
        <v>27.1348573062482</v>
      </c>
      <c r="E44" s="18"/>
      <c r="F44" t="s">
        <v>7</v>
      </c>
      <c r="G44" t="s">
        <v>15</v>
      </c>
      <c r="H44" s="5">
        <v>5</v>
      </c>
      <c r="I44" s="20">
        <v>21.204004287719702</v>
      </c>
    </row>
    <row r="45" spans="1:13" x14ac:dyDescent="0.25">
      <c r="A45" t="s">
        <v>0</v>
      </c>
      <c r="B45" t="s">
        <v>15</v>
      </c>
      <c r="C45" s="15">
        <v>5</v>
      </c>
      <c r="D45" s="24">
        <v>27.502760822475601</v>
      </c>
      <c r="E45" s="19">
        <f>AVERAGE(D44:D45)</f>
        <v>27.318809064361901</v>
      </c>
      <c r="F45" t="s">
        <v>7</v>
      </c>
      <c r="G45" t="s">
        <v>15</v>
      </c>
      <c r="H45" s="5">
        <v>5</v>
      </c>
      <c r="I45" s="20">
        <v>21.230848312377901</v>
      </c>
      <c r="J45" s="19">
        <f>AVERAGE(I44:I45)</f>
        <v>21.2174263000488</v>
      </c>
      <c r="K45" s="1">
        <f>J45-E45</f>
        <v>-6.1013827643131009</v>
      </c>
      <c r="L45" s="1">
        <f>K45-K41</f>
        <v>-1.6163830454728512</v>
      </c>
      <c r="M45" s="4">
        <f>2^L45</f>
        <v>0.32615212978785824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4"/>
  <sheetViews>
    <sheetView tabSelected="1" topLeftCell="J1" zoomScale="86" zoomScaleNormal="86" workbookViewId="0">
      <selection activeCell="W18" sqref="W18"/>
    </sheetView>
  </sheetViews>
  <sheetFormatPr defaultColWidth="8.85546875" defaultRowHeight="15" x14ac:dyDescent="0.25"/>
  <cols>
    <col min="3" max="3" width="8.85546875" style="5"/>
    <col min="8" max="8" width="8.85546875" style="5"/>
    <col min="13" max="13" width="12.140625" style="4" customWidth="1"/>
    <col min="15" max="15" width="9.140625" customWidth="1"/>
    <col min="17" max="17" width="16.7109375" customWidth="1"/>
    <col min="18" max="18" width="14.85546875" customWidth="1"/>
    <col min="19" max="19" width="9.140625" customWidth="1"/>
    <col min="20" max="20" width="10.140625" customWidth="1"/>
  </cols>
  <sheetData>
    <row r="1" spans="1:25" x14ac:dyDescent="0.25">
      <c r="K1" t="s">
        <v>28</v>
      </c>
      <c r="L1" s="1">
        <f>AVERAGE(K3,K11,K20,K30,K38)</f>
        <v>-0.20759453005964873</v>
      </c>
    </row>
    <row r="2" spans="1:25" x14ac:dyDescent="0.25">
      <c r="A2" t="s">
        <v>6</v>
      </c>
      <c r="B2" t="s">
        <v>13</v>
      </c>
      <c r="C2" s="5">
        <v>1</v>
      </c>
      <c r="D2" s="1">
        <v>23.016230010986298</v>
      </c>
      <c r="F2" t="s">
        <v>7</v>
      </c>
      <c r="G2" t="s">
        <v>13</v>
      </c>
      <c r="H2" s="5">
        <v>1</v>
      </c>
      <c r="I2" s="1">
        <v>21.882020950317383</v>
      </c>
      <c r="P2" t="s">
        <v>13</v>
      </c>
      <c r="Q2" t="s">
        <v>14</v>
      </c>
      <c r="R2" t="s">
        <v>15</v>
      </c>
    </row>
    <row r="3" spans="1:25" x14ac:dyDescent="0.25">
      <c r="A3" t="s">
        <v>6</v>
      </c>
      <c r="B3" t="s">
        <v>13</v>
      </c>
      <c r="C3" s="5">
        <v>1</v>
      </c>
      <c r="D3" s="1">
        <v>23.055088424682602</v>
      </c>
      <c r="E3" s="1">
        <f>AVERAGE(D2:D3)</f>
        <v>23.03565921783445</v>
      </c>
      <c r="F3" t="s">
        <v>7</v>
      </c>
      <c r="G3" t="s">
        <v>13</v>
      </c>
      <c r="H3" s="5">
        <v>1</v>
      </c>
      <c r="I3" s="1">
        <v>21.663928985595703</v>
      </c>
      <c r="J3" s="1">
        <f>AVERAGE(I2:I3)</f>
        <v>21.772974967956543</v>
      </c>
      <c r="K3" s="1">
        <f>J3-E3</f>
        <v>-1.262684249877907</v>
      </c>
      <c r="L3" s="1">
        <f>K3-L1</f>
        <v>-1.0550897198182583</v>
      </c>
      <c r="M3" s="4">
        <f>2^L3</f>
        <v>0.48126729106984578</v>
      </c>
      <c r="O3" t="s">
        <v>23</v>
      </c>
      <c r="P3" s="4">
        <f>M3</f>
        <v>0.48126729106984578</v>
      </c>
      <c r="Q3" s="4">
        <f>M5</f>
        <v>0.69362484376355105</v>
      </c>
      <c r="R3" s="4">
        <f>M7</f>
        <v>0.25307469331205612</v>
      </c>
    </row>
    <row r="4" spans="1:25" x14ac:dyDescent="0.25">
      <c r="A4" t="s">
        <v>6</v>
      </c>
      <c r="B4" t="s">
        <v>14</v>
      </c>
      <c r="C4" s="5">
        <v>1</v>
      </c>
      <c r="D4" s="1">
        <v>23.938335418701172</v>
      </c>
      <c r="F4" t="s">
        <v>7</v>
      </c>
      <c r="G4" t="s">
        <v>14</v>
      </c>
      <c r="H4" s="5">
        <v>1</v>
      </c>
      <c r="I4" s="1">
        <v>22.187007904052734</v>
      </c>
      <c r="O4" t="s">
        <v>18</v>
      </c>
      <c r="P4" s="4">
        <f>M11</f>
        <v>1.8166836095218424</v>
      </c>
      <c r="Q4" s="4">
        <f>M13</f>
        <v>1.0768183516342635</v>
      </c>
      <c r="R4" s="4">
        <f>M15</f>
        <v>1.9341489144753246</v>
      </c>
      <c r="T4" t="s">
        <v>29</v>
      </c>
      <c r="U4" t="s">
        <v>30</v>
      </c>
      <c r="V4" t="s">
        <v>31</v>
      </c>
      <c r="W4" t="s">
        <v>32</v>
      </c>
      <c r="X4" t="s">
        <v>33</v>
      </c>
      <c r="Y4" t="s">
        <v>34</v>
      </c>
    </row>
    <row r="5" spans="1:25" x14ac:dyDescent="0.25">
      <c r="A5" t="s">
        <v>6</v>
      </c>
      <c r="B5" t="s">
        <v>14</v>
      </c>
      <c r="C5" s="5">
        <v>1</v>
      </c>
      <c r="D5" s="1">
        <v>23.89729118347168</v>
      </c>
      <c r="E5" s="1">
        <f>AVERAGE(D4:D5)</f>
        <v>23.917813301086426</v>
      </c>
      <c r="F5" t="s">
        <v>7</v>
      </c>
      <c r="G5" t="s">
        <v>14</v>
      </c>
      <c r="H5" s="5">
        <v>1</v>
      </c>
      <c r="I5" s="1">
        <v>22.067705154418945</v>
      </c>
      <c r="J5" s="1">
        <f>AVERAGE(I4:I5)</f>
        <v>22.12735652923584</v>
      </c>
      <c r="K5" s="1">
        <f>J5-E5</f>
        <v>-1.7904567718505859</v>
      </c>
      <c r="L5" s="1">
        <f>K5-K3</f>
        <v>-0.52777252197267899</v>
      </c>
      <c r="M5" s="4">
        <f>2^L5</f>
        <v>0.69362484376355105</v>
      </c>
      <c r="O5" t="s">
        <v>19</v>
      </c>
      <c r="P5" s="4">
        <f>M20</f>
        <v>1.2921718944081642</v>
      </c>
      <c r="Q5" s="4">
        <f>M23</f>
        <v>1.8300617049721764</v>
      </c>
      <c r="R5" s="4">
        <f>M26</f>
        <v>0.65619448947916892</v>
      </c>
      <c r="T5" t="s">
        <v>44</v>
      </c>
      <c r="U5">
        <v>2</v>
      </c>
      <c r="V5">
        <v>0.32124000000000003</v>
      </c>
      <c r="W5">
        <v>0.16062000000000001</v>
      </c>
      <c r="X5">
        <v>0.56999999999999995</v>
      </c>
      <c r="Y5">
        <v>0.58009999999999995</v>
      </c>
    </row>
    <row r="6" spans="1:25" x14ac:dyDescent="0.25">
      <c r="A6" t="s">
        <v>6</v>
      </c>
      <c r="B6" t="s">
        <v>15</v>
      </c>
      <c r="C6" s="5">
        <v>1</v>
      </c>
      <c r="D6" s="1">
        <v>23.165492248535099</v>
      </c>
      <c r="F6" t="s">
        <v>7</v>
      </c>
      <c r="G6" t="s">
        <v>15</v>
      </c>
      <c r="H6" s="5">
        <v>1</v>
      </c>
      <c r="I6" s="1">
        <v>20.025924682617188</v>
      </c>
      <c r="O6" t="s">
        <v>24</v>
      </c>
      <c r="P6" s="4">
        <f>M30</f>
        <v>0.97021866393649236</v>
      </c>
      <c r="Q6" s="4">
        <f>M32</f>
        <v>1.0688662618877565</v>
      </c>
      <c r="R6" s="4">
        <f>M34</f>
        <v>0.83531944819046322</v>
      </c>
      <c r="T6" t="s">
        <v>35</v>
      </c>
      <c r="U6">
        <v>12</v>
      </c>
      <c r="V6">
        <v>3.3812000000000002</v>
      </c>
      <c r="W6">
        <v>0.28176699999999999</v>
      </c>
    </row>
    <row r="7" spans="1:25" x14ac:dyDescent="0.25">
      <c r="A7" t="s">
        <v>6</v>
      </c>
      <c r="B7" t="s">
        <v>15</v>
      </c>
      <c r="C7" s="5">
        <v>1</v>
      </c>
      <c r="D7" s="1">
        <v>23.365072250366211</v>
      </c>
      <c r="E7" s="1">
        <f>AVERAGE(D6:D7)</f>
        <v>23.265282249450657</v>
      </c>
      <c r="F7" t="s">
        <v>7</v>
      </c>
      <c r="G7" t="s">
        <v>15</v>
      </c>
      <c r="H7" s="5">
        <v>1</v>
      </c>
      <c r="I7" s="1">
        <v>20.014541625976563</v>
      </c>
      <c r="J7" s="1">
        <f>AVERAGE(I6:I7)</f>
        <v>20.020233154296875</v>
      </c>
      <c r="K7" s="1">
        <f>J7-E7</f>
        <v>-3.2450490951537816</v>
      </c>
      <c r="L7" s="1">
        <f>K7-K3</f>
        <v>-1.9823648452758746</v>
      </c>
      <c r="M7" s="4">
        <f>2^L7</f>
        <v>0.25307469331205612</v>
      </c>
      <c r="O7" t="s">
        <v>43</v>
      </c>
      <c r="P7" s="4">
        <f>M38</f>
        <v>0.91231421218217901</v>
      </c>
      <c r="Q7" s="4">
        <f>M40</f>
        <v>1.1872522092585538</v>
      </c>
      <c r="R7" s="4">
        <f>M42</f>
        <v>0.46672631276628351</v>
      </c>
      <c r="T7" t="s">
        <v>36</v>
      </c>
      <c r="U7">
        <v>14</v>
      </c>
      <c r="V7">
        <v>3.7024400000000002</v>
      </c>
    </row>
    <row r="8" spans="1:25" x14ac:dyDescent="0.25">
      <c r="O8" t="s">
        <v>25</v>
      </c>
      <c r="P8" s="4">
        <f>AVERAGE(P3:P7)</f>
        <v>1.0945311342237045</v>
      </c>
      <c r="Q8" s="4">
        <f>AVERAGE(Q3:Q7)</f>
        <v>1.1713246743032601</v>
      </c>
      <c r="R8" s="4">
        <f>AVERAGE(R3:R7)</f>
        <v>0.82909277164465922</v>
      </c>
    </row>
    <row r="9" spans="1:25" x14ac:dyDescent="0.25">
      <c r="O9" t="s">
        <v>27</v>
      </c>
      <c r="P9">
        <f>STDEV(P3:P7)</f>
        <v>0.4963152239082933</v>
      </c>
      <c r="Q9">
        <f>STDEV(Q3:Q7)</f>
        <v>0.41286028549045556</v>
      </c>
      <c r="R9">
        <f>STDEV(R3:R7)</f>
        <v>0.65463500199928415</v>
      </c>
    </row>
    <row r="10" spans="1:25" x14ac:dyDescent="0.25">
      <c r="A10" t="s">
        <v>6</v>
      </c>
      <c r="B10" t="s">
        <v>13</v>
      </c>
      <c r="C10" s="5">
        <v>2</v>
      </c>
      <c r="D10" s="1">
        <v>24.100843811035102</v>
      </c>
      <c r="F10" t="s">
        <v>7</v>
      </c>
      <c r="G10" t="s">
        <v>13</v>
      </c>
      <c r="H10" s="5">
        <v>2</v>
      </c>
      <c r="I10" s="1">
        <v>25.0775032043457</v>
      </c>
      <c r="O10" t="s">
        <v>42</v>
      </c>
      <c r="P10">
        <f>P9/SQRT(5)</f>
        <v>0.22195891578539453</v>
      </c>
      <c r="Q10">
        <f t="shared" ref="Q10:R10" si="0">Q9/SQRT(5)</f>
        <v>0.18463673271332573</v>
      </c>
      <c r="R10">
        <f t="shared" si="0"/>
        <v>0.29276167298422201</v>
      </c>
    </row>
    <row r="11" spans="1:25" x14ac:dyDescent="0.25">
      <c r="A11" t="s">
        <v>6</v>
      </c>
      <c r="B11" t="s">
        <v>13</v>
      </c>
      <c r="C11" s="5">
        <v>2</v>
      </c>
      <c r="D11" s="1">
        <v>24.628174591064401</v>
      </c>
      <c r="E11" s="1">
        <f>AVERAGE(D10:D11)</f>
        <v>24.364509201049749</v>
      </c>
      <c r="F11" t="s">
        <v>7</v>
      </c>
      <c r="G11" t="s">
        <v>13</v>
      </c>
      <c r="H11" s="5">
        <v>2</v>
      </c>
      <c r="I11" s="1">
        <v>24.958940505981399</v>
      </c>
      <c r="J11" s="1">
        <f>AVERAGE(I10:I11)</f>
        <v>25.018221855163549</v>
      </c>
      <c r="K11" s="1">
        <f>J11-E11</f>
        <v>0.65371265411380008</v>
      </c>
      <c r="L11" s="1">
        <f>K11-L1</f>
        <v>0.86130718417344876</v>
      </c>
      <c r="M11" s="4">
        <f>2^L11</f>
        <v>1.8166836095218424</v>
      </c>
    </row>
    <row r="12" spans="1:25" x14ac:dyDescent="0.25">
      <c r="A12" t="s">
        <v>6</v>
      </c>
      <c r="B12" t="s">
        <v>14</v>
      </c>
      <c r="C12" s="5">
        <v>2</v>
      </c>
      <c r="D12" s="1">
        <v>22.412410736083984</v>
      </c>
      <c r="F12" t="s">
        <v>7</v>
      </c>
      <c r="G12" t="s">
        <v>14</v>
      </c>
      <c r="H12" s="5">
        <v>2</v>
      </c>
      <c r="I12" s="1">
        <v>23.230615615844702</v>
      </c>
    </row>
    <row r="13" spans="1:25" x14ac:dyDescent="0.25">
      <c r="A13" t="s">
        <v>6</v>
      </c>
      <c r="B13" t="s">
        <v>14</v>
      </c>
      <c r="C13" s="5">
        <v>2</v>
      </c>
      <c r="D13" s="1">
        <v>22.498846054077148</v>
      </c>
      <c r="E13" s="1">
        <f>AVERAGE(D12:D13)</f>
        <v>22.455628395080566</v>
      </c>
      <c r="F13" t="s">
        <v>7</v>
      </c>
      <c r="G13" t="s">
        <v>14</v>
      </c>
      <c r="H13" s="5">
        <v>2</v>
      </c>
      <c r="I13" s="1">
        <v>23.201616287231399</v>
      </c>
      <c r="J13" s="1">
        <f>AVERAGE(I12:I13)</f>
        <v>23.21611595153805</v>
      </c>
      <c r="K13" s="1">
        <f>J13-E13</f>
        <v>0.760487556457484</v>
      </c>
      <c r="L13" s="1">
        <f>K13-K11</f>
        <v>0.10677490234368392</v>
      </c>
      <c r="M13" s="4">
        <f>2^L13</f>
        <v>1.0768183516342635</v>
      </c>
    </row>
    <row r="14" spans="1:25" x14ac:dyDescent="0.25">
      <c r="A14" t="s">
        <v>6</v>
      </c>
      <c r="B14" t="s">
        <v>15</v>
      </c>
      <c r="C14" s="5">
        <v>2</v>
      </c>
      <c r="D14" s="1">
        <v>23.110095977783203</v>
      </c>
      <c r="F14" t="s">
        <v>7</v>
      </c>
      <c r="G14" t="s">
        <v>15</v>
      </c>
      <c r="H14" s="5">
        <v>2</v>
      </c>
      <c r="I14" s="1">
        <v>24.357833862304599</v>
      </c>
    </row>
    <row r="15" spans="1:25" x14ac:dyDescent="0.25">
      <c r="A15" t="s">
        <v>6</v>
      </c>
      <c r="B15" t="s">
        <v>15</v>
      </c>
      <c r="C15" s="5">
        <v>2</v>
      </c>
      <c r="D15" s="1">
        <v>23.02326774597168</v>
      </c>
      <c r="E15" s="1">
        <f>AVERAGE(D14:D15)</f>
        <v>23.066681861877441</v>
      </c>
      <c r="F15" t="s">
        <v>7</v>
      </c>
      <c r="G15" t="s">
        <v>15</v>
      </c>
      <c r="H15" s="5">
        <v>2</v>
      </c>
      <c r="I15" s="1">
        <v>24.986352920532227</v>
      </c>
      <c r="J15" s="1">
        <f>AVERAGE(I14:I15)</f>
        <v>24.672093391418414</v>
      </c>
      <c r="K15" s="1">
        <f>J15-E15</f>
        <v>1.605411529540973</v>
      </c>
      <c r="L15" s="1">
        <f>K15-K11</f>
        <v>0.95169887542717291</v>
      </c>
      <c r="M15" s="4">
        <f>2^L15</f>
        <v>1.9341489144753246</v>
      </c>
    </row>
    <row r="18" spans="1:15" x14ac:dyDescent="0.25">
      <c r="A18" t="s">
        <v>6</v>
      </c>
      <c r="B18" t="s">
        <v>13</v>
      </c>
      <c r="C18" s="5">
        <v>3</v>
      </c>
      <c r="D18" s="1">
        <v>25.843828201293945</v>
      </c>
      <c r="E18" s="1"/>
      <c r="F18" t="s">
        <v>7</v>
      </c>
      <c r="G18" t="s">
        <v>14</v>
      </c>
      <c r="H18" s="5">
        <v>3</v>
      </c>
      <c r="I18" s="1">
        <v>25.942056655883789</v>
      </c>
    </row>
    <row r="19" spans="1:15" x14ac:dyDescent="0.25">
      <c r="A19" t="s">
        <v>6</v>
      </c>
      <c r="B19" t="s">
        <v>13</v>
      </c>
      <c r="C19" s="5">
        <v>3</v>
      </c>
      <c r="D19" s="1">
        <v>25.669733047485352</v>
      </c>
      <c r="E19" s="1"/>
      <c r="F19" t="s">
        <v>7</v>
      </c>
      <c r="G19" t="s">
        <v>14</v>
      </c>
      <c r="H19" s="5">
        <v>3</v>
      </c>
      <c r="I19" s="1">
        <v>25.915855407714844</v>
      </c>
    </row>
    <row r="20" spans="1:15" x14ac:dyDescent="0.25">
      <c r="A20" t="s">
        <v>6</v>
      </c>
      <c r="B20" t="s">
        <v>13</v>
      </c>
      <c r="C20" s="5">
        <v>3</v>
      </c>
      <c r="D20" s="1">
        <v>25.607942581176758</v>
      </c>
      <c r="E20" s="1">
        <f>AVERAGE(D18:D20)</f>
        <v>25.707167943318684</v>
      </c>
      <c r="F20" t="s">
        <v>7</v>
      </c>
      <c r="G20" t="s">
        <v>14</v>
      </c>
      <c r="H20" s="5">
        <v>3</v>
      </c>
      <c r="I20" s="1">
        <v>25.750202178955078</v>
      </c>
      <c r="J20" s="1">
        <f>AVERAGE(I18:I20)</f>
        <v>25.86937141418457</v>
      </c>
      <c r="K20" s="1">
        <f>J20-E20</f>
        <v>0.1622034708658866</v>
      </c>
      <c r="L20" s="1">
        <f>K20-L1</f>
        <v>0.36979800092553533</v>
      </c>
      <c r="M20" s="4">
        <f>2^L20</f>
        <v>1.2921718944081642</v>
      </c>
    </row>
    <row r="21" spans="1:15" x14ac:dyDescent="0.25">
      <c r="A21" t="s">
        <v>6</v>
      </c>
      <c r="B21" t="s">
        <v>14</v>
      </c>
      <c r="C21" s="5">
        <v>3</v>
      </c>
      <c r="D21" s="1">
        <v>23.3684482574462</v>
      </c>
      <c r="E21" s="1"/>
      <c r="F21" t="s">
        <v>7</v>
      </c>
      <c r="G21" t="s">
        <v>13</v>
      </c>
      <c r="H21" s="5">
        <v>3</v>
      </c>
      <c r="I21" s="1">
        <v>24.110084533691406</v>
      </c>
    </row>
    <row r="22" spans="1:15" x14ac:dyDescent="0.25">
      <c r="A22" t="s">
        <v>6</v>
      </c>
      <c r="B22" t="s">
        <v>14</v>
      </c>
      <c r="C22" s="5">
        <v>3</v>
      </c>
      <c r="D22" s="1">
        <v>23.267372131347599</v>
      </c>
      <c r="E22" s="1"/>
      <c r="F22" t="s">
        <v>7</v>
      </c>
      <c r="G22" t="s">
        <v>13</v>
      </c>
      <c r="H22" s="5">
        <v>3</v>
      </c>
      <c r="I22" s="1">
        <v>24.07750129699707</v>
      </c>
    </row>
    <row r="23" spans="1:15" x14ac:dyDescent="0.25">
      <c r="A23" t="s">
        <v>6</v>
      </c>
      <c r="B23" t="s">
        <v>14</v>
      </c>
      <c r="C23" s="5">
        <v>3</v>
      </c>
      <c r="D23" s="1">
        <v>22.454063415527344</v>
      </c>
      <c r="E23" s="1">
        <f>AVERAGE(D21:D23)</f>
        <v>23.029961268107048</v>
      </c>
      <c r="F23" t="s">
        <v>7</v>
      </c>
      <c r="G23" t="s">
        <v>13</v>
      </c>
      <c r="H23" s="5">
        <v>3</v>
      </c>
      <c r="I23" s="1">
        <v>24.004585266113281</v>
      </c>
      <c r="J23" s="1">
        <f>AVERAGE(I21:I23)</f>
        <v>24.064057032267254</v>
      </c>
      <c r="K23" s="1">
        <f>J23-E23</f>
        <v>1.034095764160206</v>
      </c>
      <c r="L23" s="1">
        <f>K23-K20</f>
        <v>0.87189229329431939</v>
      </c>
      <c r="M23" s="4">
        <f>2^L23</f>
        <v>1.8300617049721764</v>
      </c>
    </row>
    <row r="24" spans="1:15" x14ac:dyDescent="0.25">
      <c r="A24" t="s">
        <v>6</v>
      </c>
      <c r="B24" t="s">
        <v>16</v>
      </c>
      <c r="C24" s="5">
        <v>3</v>
      </c>
      <c r="D24" s="1">
        <v>22.005643844604492</v>
      </c>
      <c r="E24" s="1"/>
      <c r="F24" t="s">
        <v>7</v>
      </c>
      <c r="G24" t="s">
        <v>16</v>
      </c>
      <c r="H24" s="5">
        <v>3</v>
      </c>
      <c r="I24" s="1">
        <v>21.330541610717773</v>
      </c>
    </row>
    <row r="25" spans="1:15" x14ac:dyDescent="0.25">
      <c r="A25" t="s">
        <v>6</v>
      </c>
      <c r="B25" t="s">
        <v>16</v>
      </c>
      <c r="C25" s="5">
        <v>3</v>
      </c>
      <c r="D25" s="1">
        <v>21.221834182739258</v>
      </c>
      <c r="E25" s="1"/>
      <c r="F25" t="s">
        <v>7</v>
      </c>
      <c r="G25" t="s">
        <v>16</v>
      </c>
      <c r="H25" s="5">
        <v>3</v>
      </c>
      <c r="I25" s="1">
        <v>21.272104263305664</v>
      </c>
    </row>
    <row r="26" spans="1:15" x14ac:dyDescent="0.25">
      <c r="A26" t="s">
        <v>6</v>
      </c>
      <c r="B26" t="s">
        <v>16</v>
      </c>
      <c r="C26" s="5">
        <v>3</v>
      </c>
      <c r="D26" s="1">
        <v>21.979209899902344</v>
      </c>
      <c r="E26" s="1">
        <f>AVERAGE(D24:D26)</f>
        <v>21.735562642415363</v>
      </c>
      <c r="F26" t="s">
        <v>7</v>
      </c>
      <c r="G26" t="s">
        <v>16</v>
      </c>
      <c r="H26" s="5">
        <v>3</v>
      </c>
      <c r="I26" s="1">
        <v>21.267238616943359</v>
      </c>
      <c r="J26" s="1">
        <f>AVERAGE(I24:I26)</f>
        <v>21.289961496988933</v>
      </c>
      <c r="K26" s="1">
        <f>J26-E26</f>
        <v>-0.44560114542642992</v>
      </c>
      <c r="L26" s="1">
        <f>K26-K20</f>
        <v>-0.60780461629231652</v>
      </c>
      <c r="M26" s="4">
        <f>2^L26</f>
        <v>0.65619448947916892</v>
      </c>
    </row>
    <row r="28" spans="1:15" x14ac:dyDescent="0.25">
      <c r="A28" s="14"/>
      <c r="B28" s="14"/>
      <c r="C28" s="15"/>
      <c r="D28" s="14"/>
      <c r="E28" s="14"/>
      <c r="F28" s="14"/>
      <c r="G28" s="14"/>
      <c r="H28" s="15"/>
      <c r="I28" s="14"/>
      <c r="J28" s="14"/>
      <c r="K28" s="14"/>
      <c r="L28" s="14"/>
      <c r="M28" s="16"/>
    </row>
    <row r="29" spans="1:15" x14ac:dyDescent="0.25">
      <c r="A29" t="s">
        <v>6</v>
      </c>
      <c r="B29" t="s">
        <v>13</v>
      </c>
      <c r="C29" s="5">
        <v>4</v>
      </c>
      <c r="D29" s="4">
        <v>23.4394622802734</v>
      </c>
      <c r="E29" s="2" t="s">
        <v>17</v>
      </c>
      <c r="F29" t="s">
        <v>7</v>
      </c>
      <c r="G29" t="s">
        <v>14</v>
      </c>
      <c r="H29" s="5">
        <v>4</v>
      </c>
      <c r="I29" s="1">
        <v>23.148088455200195</v>
      </c>
      <c r="J29" s="11" t="s">
        <v>17</v>
      </c>
      <c r="O29" s="12"/>
    </row>
    <row r="30" spans="1:15" x14ac:dyDescent="0.25">
      <c r="A30" t="s">
        <v>6</v>
      </c>
      <c r="B30" t="s">
        <v>13</v>
      </c>
      <c r="C30" s="5">
        <v>4</v>
      </c>
      <c r="D30" s="4">
        <v>23.3675838470458</v>
      </c>
      <c r="E30" s="3">
        <f>AVERAGE(D29:D30)</f>
        <v>23.403523063659598</v>
      </c>
      <c r="F30" t="s">
        <v>7</v>
      </c>
      <c r="G30" t="s">
        <v>14</v>
      </c>
      <c r="H30" s="5">
        <v>4</v>
      </c>
      <c r="I30" s="1">
        <v>23.156532287597656</v>
      </c>
      <c r="J30" s="11">
        <f>AVERAGE(I29:I30)</f>
        <v>23.152310371398926</v>
      </c>
      <c r="K30" s="1">
        <f>J30-E30</f>
        <v>-0.25121269226067255</v>
      </c>
      <c r="L30" s="1">
        <f>K30-L1</f>
        <v>-4.3618162201023825E-2</v>
      </c>
      <c r="M30" s="4">
        <f>2^L30</f>
        <v>0.97021866393649236</v>
      </c>
    </row>
    <row r="31" spans="1:15" x14ac:dyDescent="0.25">
      <c r="A31" t="s">
        <v>6</v>
      </c>
      <c r="B31" t="s">
        <v>14</v>
      </c>
      <c r="C31" s="5">
        <v>4</v>
      </c>
      <c r="D31" s="4">
        <v>23.364030838012695</v>
      </c>
      <c r="E31" s="2" t="s">
        <v>17</v>
      </c>
      <c r="F31" t="s">
        <v>7</v>
      </c>
      <c r="G31" t="s">
        <v>13</v>
      </c>
      <c r="H31" s="5">
        <v>4</v>
      </c>
      <c r="I31" s="1">
        <v>23.200750350952148</v>
      </c>
      <c r="J31" s="11" t="s">
        <v>17</v>
      </c>
    </row>
    <row r="32" spans="1:15" x14ac:dyDescent="0.25">
      <c r="A32" t="s">
        <v>6</v>
      </c>
      <c r="B32" t="s">
        <v>14</v>
      </c>
      <c r="C32" s="5">
        <v>4</v>
      </c>
      <c r="D32" s="4">
        <v>23.366384506225586</v>
      </c>
      <c r="E32" s="3">
        <f>AVERAGE(D31:D32)</f>
        <v>23.365207672119141</v>
      </c>
      <c r="F32" t="s">
        <v>7</v>
      </c>
      <c r="G32" t="s">
        <v>13</v>
      </c>
      <c r="H32" s="5">
        <v>4</v>
      </c>
      <c r="I32" s="1">
        <v>23.219402313232422</v>
      </c>
      <c r="J32" s="11">
        <f>AVERAGE(I31:I32)</f>
        <v>23.210076332092285</v>
      </c>
      <c r="K32" s="1">
        <f>J32-E32</f>
        <v>-0.15513134002685547</v>
      </c>
      <c r="L32" s="1">
        <f>K32-K30</f>
        <v>9.6081352233817086E-2</v>
      </c>
      <c r="M32" s="4">
        <f>2^L32</f>
        <v>1.0688662618877565</v>
      </c>
    </row>
    <row r="33" spans="1:13" x14ac:dyDescent="0.25">
      <c r="A33" t="s">
        <v>6</v>
      </c>
      <c r="B33" t="s">
        <v>15</v>
      </c>
      <c r="C33" s="5">
        <v>4</v>
      </c>
      <c r="D33" s="4">
        <v>22.718664169311499</v>
      </c>
      <c r="E33" s="2" t="s">
        <v>17</v>
      </c>
      <c r="F33" t="s">
        <v>7</v>
      </c>
      <c r="G33" t="s">
        <v>15</v>
      </c>
      <c r="H33" s="5">
        <v>4</v>
      </c>
      <c r="I33" s="1">
        <v>22.204004287719727</v>
      </c>
      <c r="J33" s="11" t="s">
        <v>17</v>
      </c>
    </row>
    <row r="34" spans="1:13" x14ac:dyDescent="0.25">
      <c r="A34" t="s">
        <v>6</v>
      </c>
      <c r="B34" t="s">
        <v>15</v>
      </c>
      <c r="C34" s="5">
        <v>4</v>
      </c>
      <c r="D34" s="4">
        <v>22.737813949584901</v>
      </c>
      <c r="E34" s="3">
        <f>AVERAGE(D33:D34)</f>
        <v>22.7282390594482</v>
      </c>
      <c r="F34" t="s">
        <v>7</v>
      </c>
      <c r="G34" t="s">
        <v>15</v>
      </c>
      <c r="H34" s="5">
        <v>4</v>
      </c>
      <c r="I34" s="1">
        <v>22.23084831237793</v>
      </c>
      <c r="J34" s="11">
        <f>AVERAGE(I33:I34)</f>
        <v>22.217426300048828</v>
      </c>
      <c r="K34" s="1">
        <f>J34-E34</f>
        <v>-0.51081275939937143</v>
      </c>
      <c r="L34" s="1">
        <f>K34-K30</f>
        <v>-0.25960006713869888</v>
      </c>
      <c r="M34" s="4">
        <f>2^L34</f>
        <v>0.83531944819046322</v>
      </c>
    </row>
    <row r="35" spans="1:13" x14ac:dyDescent="0.25">
      <c r="J35" s="4"/>
    </row>
    <row r="37" spans="1:13" x14ac:dyDescent="0.25">
      <c r="A37" s="14" t="s">
        <v>0</v>
      </c>
      <c r="B37" s="14" t="s">
        <v>13</v>
      </c>
      <c r="C37" s="15">
        <v>5</v>
      </c>
      <c r="D37" s="25">
        <v>25.680158212254</v>
      </c>
      <c r="E37" s="18"/>
      <c r="F37" s="14" t="s">
        <v>7</v>
      </c>
      <c r="G37" s="14" t="s">
        <v>14</v>
      </c>
      <c r="H37" s="15">
        <v>5</v>
      </c>
      <c r="I37" s="17">
        <v>25.148088455200099</v>
      </c>
      <c r="J37" s="18" t="s">
        <v>17</v>
      </c>
      <c r="K37" s="14"/>
      <c r="L37" s="14"/>
      <c r="M37" s="16"/>
    </row>
    <row r="38" spans="1:13" x14ac:dyDescent="0.25">
      <c r="A38" s="14" t="s">
        <v>0</v>
      </c>
      <c r="B38" s="14" t="s">
        <v>13</v>
      </c>
      <c r="C38" s="15">
        <v>5</v>
      </c>
      <c r="D38" s="25">
        <v>25.304446196822401</v>
      </c>
      <c r="E38" s="19">
        <f>AVERAGE(D37:D38)</f>
        <v>25.492302204538198</v>
      </c>
      <c r="F38" s="14" t="s">
        <v>7</v>
      </c>
      <c r="G38" s="14" t="s">
        <v>14</v>
      </c>
      <c r="H38" s="15">
        <v>5</v>
      </c>
      <c r="I38" s="17">
        <v>25.156532287597599</v>
      </c>
      <c r="J38" s="19">
        <f>AVERAGE(I37:I38)</f>
        <v>25.152310371398848</v>
      </c>
      <c r="K38" s="17">
        <f>J38-E38</f>
        <v>-0.33999183313935077</v>
      </c>
      <c r="L38" s="17">
        <f>K38-L1</f>
        <v>-0.13239730307970204</v>
      </c>
      <c r="M38" s="16">
        <f>2^L38</f>
        <v>0.91231421218217901</v>
      </c>
    </row>
    <row r="39" spans="1:13" x14ac:dyDescent="0.25">
      <c r="A39" s="14" t="s">
        <v>0</v>
      </c>
      <c r="B39" s="14" t="s">
        <v>14</v>
      </c>
      <c r="C39" s="15">
        <v>5</v>
      </c>
      <c r="D39" s="25">
        <v>24.382874303970802</v>
      </c>
      <c r="E39" s="18"/>
      <c r="F39" s="14" t="s">
        <v>7</v>
      </c>
      <c r="G39" s="14" t="s">
        <v>13</v>
      </c>
      <c r="H39" s="15">
        <v>5</v>
      </c>
      <c r="I39" s="17">
        <v>24.200750350952099</v>
      </c>
      <c r="J39" s="18" t="s">
        <v>17</v>
      </c>
      <c r="K39" s="14"/>
      <c r="L39" s="14"/>
      <c r="M39" s="16"/>
    </row>
    <row r="40" spans="1:13" x14ac:dyDescent="0.25">
      <c r="A40" s="14" t="s">
        <v>0</v>
      </c>
      <c r="B40" s="14" t="s">
        <v>14</v>
      </c>
      <c r="C40" s="15">
        <v>5</v>
      </c>
      <c r="D40" s="25">
        <v>24.222009144913301</v>
      </c>
      <c r="E40" s="19">
        <f>AVERAGE(D39:D40)</f>
        <v>24.302441724442051</v>
      </c>
      <c r="F40" s="14" t="s">
        <v>7</v>
      </c>
      <c r="G40" s="14" t="s">
        <v>13</v>
      </c>
      <c r="H40" s="15">
        <v>5</v>
      </c>
      <c r="I40" s="17">
        <v>24.219402313232401</v>
      </c>
      <c r="J40" s="19">
        <f>AVERAGE(I39:I40)</f>
        <v>24.21007633209225</v>
      </c>
      <c r="K40" s="17">
        <f>J40-E40</f>
        <v>-9.2365392349801567E-2</v>
      </c>
      <c r="L40" s="17">
        <f>K40-K38</f>
        <v>0.24762644078954921</v>
      </c>
      <c r="M40" s="16">
        <f>2^L40</f>
        <v>1.1872522092585538</v>
      </c>
    </row>
    <row r="41" spans="1:13" x14ac:dyDescent="0.25">
      <c r="A41" s="14" t="s">
        <v>0</v>
      </c>
      <c r="B41" s="14" t="s">
        <v>15</v>
      </c>
      <c r="C41" s="15">
        <v>5</v>
      </c>
      <c r="D41" s="25">
        <v>23.025930624828</v>
      </c>
      <c r="E41" s="18"/>
      <c r="F41" s="14" t="s">
        <v>7</v>
      </c>
      <c r="G41" s="14" t="s">
        <v>15</v>
      </c>
      <c r="H41" s="15">
        <v>5</v>
      </c>
      <c r="I41" s="17">
        <v>21.204004287719702</v>
      </c>
      <c r="J41" s="18" t="s">
        <v>17</v>
      </c>
      <c r="K41" s="14"/>
      <c r="L41" s="14"/>
      <c r="M41" s="16"/>
    </row>
    <row r="42" spans="1:13" x14ac:dyDescent="0.25">
      <c r="A42" s="14" t="s">
        <v>0</v>
      </c>
      <c r="B42" s="14" t="s">
        <v>15</v>
      </c>
      <c r="C42" s="15">
        <v>5</v>
      </c>
      <c r="D42" s="25">
        <v>22.28760822165</v>
      </c>
      <c r="E42" s="19">
        <f>AVERAGE(D41:D42)</f>
        <v>22.656769423238998</v>
      </c>
      <c r="F42" s="14" t="s">
        <v>7</v>
      </c>
      <c r="G42" s="14" t="s">
        <v>15</v>
      </c>
      <c r="H42" s="15">
        <v>5</v>
      </c>
      <c r="I42" s="17">
        <v>21.230848312377901</v>
      </c>
      <c r="J42" s="19">
        <f>AVERAGE(I41:I42)</f>
        <v>21.2174263000488</v>
      </c>
      <c r="K42" s="17">
        <f>J42-E42</f>
        <v>-1.4393431231901985</v>
      </c>
      <c r="L42" s="17">
        <f>K42-K38</f>
        <v>-1.0993512900508478</v>
      </c>
      <c r="M42" s="16">
        <f>2^L42</f>
        <v>0.46672631276628351</v>
      </c>
    </row>
    <row r="43" spans="1:13" x14ac:dyDescent="0.25">
      <c r="A43" s="14"/>
      <c r="B43" s="14"/>
      <c r="C43" s="15"/>
      <c r="D43" s="17"/>
      <c r="E43" s="19"/>
      <c r="F43" s="14"/>
      <c r="G43" s="14"/>
      <c r="H43" s="15"/>
      <c r="I43" s="17"/>
      <c r="J43" s="19"/>
      <c r="K43" s="17"/>
      <c r="L43" s="17"/>
      <c r="M43" s="16"/>
    </row>
    <row r="44" spans="1:13" x14ac:dyDescent="0.25">
      <c r="A44" s="14"/>
      <c r="B44" s="14"/>
      <c r="C44" s="15"/>
      <c r="D44" s="14"/>
      <c r="E44" s="14"/>
      <c r="F44" s="14"/>
      <c r="G44" s="14"/>
      <c r="H44" s="15"/>
      <c r="I44" s="14"/>
      <c r="J44" s="14"/>
      <c r="K44" s="14"/>
      <c r="L44" s="14"/>
      <c r="M44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Vg1</vt:lpstr>
      <vt:lpstr>Vg2</vt:lpstr>
      <vt:lpstr>Vg3</vt:lpstr>
      <vt:lpstr>Vg4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Hawkings, Chloe L</dc:creator>
  <cp:lastModifiedBy>Grayson</cp:lastModifiedBy>
  <dcterms:created xsi:type="dcterms:W3CDTF">2017-07-10T19:10:17Z</dcterms:created>
  <dcterms:modified xsi:type="dcterms:W3CDTF">2018-03-11T23:01:02Z</dcterms:modified>
</cp:coreProperties>
</file>