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VgExpressionPaper\"/>
    </mc:Choice>
  </mc:AlternateContent>
  <xr:revisionPtr revIDLastSave="0" documentId="13_ncr:1_{E018B480-FC00-481E-803E-03C771075379}" xr6:coauthVersionLast="28" xr6:coauthVersionMax="28" xr10:uidLastSave="{00000000-0000-0000-0000-000000000000}"/>
  <bookViews>
    <workbookView xWindow="495" yWindow="465" windowWidth="25605" windowHeight="14505" activeTab="3" xr2:uid="{00000000-000D-0000-FFFF-FFFF00000000}"/>
  </bookViews>
  <sheets>
    <sheet name="Vg1" sheetId="1" r:id="rId1"/>
    <sheet name="Vg2" sheetId="2" r:id="rId2"/>
    <sheet name="Vg3" sheetId="3" r:id="rId3"/>
    <sheet name="Vg4" sheetId="4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4" l="1"/>
  <c r="P4" i="3"/>
  <c r="O4" i="3"/>
  <c r="Q3" i="2"/>
  <c r="Q4" i="1"/>
  <c r="P4" i="1"/>
  <c r="O4" i="1"/>
  <c r="P12" i="3"/>
  <c r="Q12" i="3"/>
  <c r="O12" i="3"/>
  <c r="I17" i="4"/>
  <c r="E17" i="4"/>
  <c r="J17" i="4"/>
  <c r="I13" i="4"/>
  <c r="E13" i="4"/>
  <c r="J13" i="4"/>
  <c r="K17" i="4"/>
  <c r="L17" i="4"/>
  <c r="Q3" i="4"/>
  <c r="I24" i="4"/>
  <c r="E24" i="4"/>
  <c r="J24" i="4"/>
  <c r="I20" i="4"/>
  <c r="E20" i="4"/>
  <c r="J20" i="4"/>
  <c r="K24" i="4"/>
  <c r="L24" i="4"/>
  <c r="Q4" i="4"/>
  <c r="I31" i="4"/>
  <c r="E31" i="4"/>
  <c r="J31" i="4"/>
  <c r="I27" i="4"/>
  <c r="E27" i="4"/>
  <c r="J27" i="4"/>
  <c r="K31" i="4"/>
  <c r="L31" i="4"/>
  <c r="Q5" i="4"/>
  <c r="I38" i="4"/>
  <c r="E38" i="4"/>
  <c r="J38" i="4"/>
  <c r="I34" i="4"/>
  <c r="E34" i="4"/>
  <c r="J34" i="4"/>
  <c r="K38" i="4"/>
  <c r="L38" i="4"/>
  <c r="Q6" i="4"/>
  <c r="I45" i="4"/>
  <c r="E45" i="4"/>
  <c r="J45" i="4"/>
  <c r="I41" i="4"/>
  <c r="E41" i="4"/>
  <c r="J41" i="4"/>
  <c r="K45" i="4"/>
  <c r="L45" i="4"/>
  <c r="Q7" i="4"/>
  <c r="Q9" i="4"/>
  <c r="Q10" i="4"/>
  <c r="I15" i="4"/>
  <c r="E15" i="4"/>
  <c r="J15" i="4"/>
  <c r="K15" i="4"/>
  <c r="L15" i="4"/>
  <c r="I22" i="4"/>
  <c r="E22" i="4"/>
  <c r="J22" i="4"/>
  <c r="K22" i="4"/>
  <c r="L22" i="4"/>
  <c r="P4" i="4"/>
  <c r="I29" i="4"/>
  <c r="E29" i="4"/>
  <c r="J29" i="4"/>
  <c r="K29" i="4"/>
  <c r="L29" i="4"/>
  <c r="P5" i="4"/>
  <c r="I36" i="4"/>
  <c r="E36" i="4"/>
  <c r="J36" i="4"/>
  <c r="K36" i="4"/>
  <c r="L36" i="4"/>
  <c r="P6" i="4"/>
  <c r="I43" i="4"/>
  <c r="E43" i="4"/>
  <c r="J43" i="4"/>
  <c r="K43" i="4"/>
  <c r="L43" i="4"/>
  <c r="P7" i="4"/>
  <c r="P9" i="4"/>
  <c r="P10" i="4"/>
  <c r="I48" i="4"/>
  <c r="K13" i="4"/>
  <c r="L13" i="4"/>
  <c r="O3" i="4"/>
  <c r="K20" i="4"/>
  <c r="L20" i="4"/>
  <c r="O4" i="4"/>
  <c r="K27" i="4"/>
  <c r="L27" i="4"/>
  <c r="O5" i="4"/>
  <c r="K34" i="4"/>
  <c r="L34" i="4"/>
  <c r="O6" i="4"/>
  <c r="K41" i="4"/>
  <c r="L41" i="4"/>
  <c r="O7" i="4"/>
  <c r="O9" i="4"/>
  <c r="O10" i="4"/>
  <c r="Q8" i="4"/>
  <c r="P8" i="4"/>
  <c r="O8" i="4"/>
  <c r="I35" i="3"/>
  <c r="E35" i="3"/>
  <c r="J35" i="3"/>
  <c r="I31" i="3"/>
  <c r="E31" i="3"/>
  <c r="J31" i="3"/>
  <c r="K35" i="3"/>
  <c r="L35" i="3"/>
  <c r="Q8" i="3"/>
  <c r="I33" i="3"/>
  <c r="E33" i="3"/>
  <c r="J33" i="3"/>
  <c r="K33" i="3"/>
  <c r="L33" i="3"/>
  <c r="P8" i="3"/>
  <c r="I3" i="3"/>
  <c r="E3" i="3"/>
  <c r="J3" i="3"/>
  <c r="I10" i="3"/>
  <c r="E10" i="3"/>
  <c r="J10" i="3"/>
  <c r="I17" i="3"/>
  <c r="E17" i="3"/>
  <c r="J17" i="3"/>
  <c r="I24" i="3"/>
  <c r="E24" i="3"/>
  <c r="J24" i="3"/>
  <c r="J46" i="3"/>
  <c r="K31" i="3"/>
  <c r="L31" i="3"/>
  <c r="O8" i="3"/>
  <c r="I40" i="2"/>
  <c r="E40" i="2"/>
  <c r="J40" i="2"/>
  <c r="I36" i="2"/>
  <c r="E36" i="2"/>
  <c r="J36" i="2"/>
  <c r="K40" i="2"/>
  <c r="I4" i="2"/>
  <c r="E4" i="2"/>
  <c r="J4" i="2"/>
  <c r="I14" i="2"/>
  <c r="E14" i="2"/>
  <c r="J14" i="2"/>
  <c r="I21" i="2"/>
  <c r="E21" i="2"/>
  <c r="J21" i="2"/>
  <c r="I28" i="2"/>
  <c r="E28" i="2"/>
  <c r="J28" i="2"/>
  <c r="J43" i="2"/>
  <c r="L40" i="2"/>
  <c r="Q7" i="2"/>
  <c r="I38" i="2"/>
  <c r="E38" i="2"/>
  <c r="J38" i="2"/>
  <c r="K38" i="2"/>
  <c r="L38" i="2"/>
  <c r="P7" i="2"/>
  <c r="I10" i="2"/>
  <c r="E10" i="2"/>
  <c r="J10" i="2"/>
  <c r="K10" i="2"/>
  <c r="L10" i="2"/>
  <c r="I18" i="2"/>
  <c r="E18" i="2"/>
  <c r="J18" i="2"/>
  <c r="K18" i="2"/>
  <c r="L18" i="2"/>
  <c r="Q4" i="2"/>
  <c r="I25" i="2"/>
  <c r="E25" i="2"/>
  <c r="J25" i="2"/>
  <c r="K25" i="2"/>
  <c r="L25" i="2"/>
  <c r="Q5" i="2"/>
  <c r="I32" i="2"/>
  <c r="E32" i="2"/>
  <c r="J32" i="2"/>
  <c r="K32" i="2"/>
  <c r="L32" i="2"/>
  <c r="Q6" i="2"/>
  <c r="Q8" i="2"/>
  <c r="I7" i="2"/>
  <c r="E7" i="2"/>
  <c r="J7" i="2"/>
  <c r="K7" i="2"/>
  <c r="L7" i="2"/>
  <c r="P3" i="2"/>
  <c r="I16" i="2"/>
  <c r="E16" i="2"/>
  <c r="J16" i="2"/>
  <c r="K16" i="2"/>
  <c r="L16" i="2"/>
  <c r="P4" i="2"/>
  <c r="I23" i="2"/>
  <c r="E23" i="2"/>
  <c r="J23" i="2"/>
  <c r="K23" i="2"/>
  <c r="L23" i="2"/>
  <c r="P5" i="2"/>
  <c r="I30" i="2"/>
  <c r="E30" i="2"/>
  <c r="J30" i="2"/>
  <c r="K30" i="2"/>
  <c r="L30" i="2"/>
  <c r="P6" i="2"/>
  <c r="P8" i="2"/>
  <c r="K4" i="2"/>
  <c r="L4" i="2"/>
  <c r="O3" i="2"/>
  <c r="K14" i="2"/>
  <c r="L14" i="2"/>
  <c r="O4" i="2"/>
  <c r="K21" i="2"/>
  <c r="L21" i="2"/>
  <c r="O5" i="2"/>
  <c r="K28" i="2"/>
  <c r="L28" i="2"/>
  <c r="O6" i="2"/>
  <c r="K36" i="2"/>
  <c r="L36" i="2"/>
  <c r="O7" i="2"/>
  <c r="O8" i="2"/>
  <c r="I10" i="1"/>
  <c r="E10" i="1"/>
  <c r="J10" i="1"/>
  <c r="I4" i="1"/>
  <c r="E4" i="1"/>
  <c r="J4" i="1"/>
  <c r="K10" i="1"/>
  <c r="L10" i="1"/>
  <c r="I18" i="1"/>
  <c r="E18" i="1"/>
  <c r="J18" i="1"/>
  <c r="I14" i="1"/>
  <c r="E14" i="1"/>
  <c r="J14" i="1"/>
  <c r="K18" i="1"/>
  <c r="L18" i="1"/>
  <c r="Q5" i="1"/>
  <c r="I26" i="1"/>
  <c r="E26" i="1"/>
  <c r="J26" i="1"/>
  <c r="I22" i="1"/>
  <c r="E22" i="1"/>
  <c r="J22" i="1"/>
  <c r="K26" i="1"/>
  <c r="L26" i="1"/>
  <c r="Q6" i="1"/>
  <c r="I34" i="1"/>
  <c r="E34" i="1"/>
  <c r="J34" i="1"/>
  <c r="I30" i="1"/>
  <c r="E30" i="1"/>
  <c r="J30" i="1"/>
  <c r="K34" i="1"/>
  <c r="L34" i="1"/>
  <c r="Q7" i="1"/>
  <c r="I41" i="1"/>
  <c r="E41" i="1"/>
  <c r="J41" i="1"/>
  <c r="I37" i="1"/>
  <c r="E37" i="1"/>
  <c r="J37" i="1"/>
  <c r="K41" i="1"/>
  <c r="L41" i="1"/>
  <c r="Q8" i="1"/>
  <c r="Q10" i="1"/>
  <c r="I7" i="1"/>
  <c r="E7" i="1"/>
  <c r="J7" i="1"/>
  <c r="K7" i="1"/>
  <c r="L7" i="1"/>
  <c r="I16" i="1"/>
  <c r="E16" i="1"/>
  <c r="J16" i="1"/>
  <c r="K16" i="1"/>
  <c r="L16" i="1"/>
  <c r="P5" i="1"/>
  <c r="I24" i="1"/>
  <c r="E24" i="1"/>
  <c r="J24" i="1"/>
  <c r="K24" i="1"/>
  <c r="L24" i="1"/>
  <c r="P6" i="1"/>
  <c r="I32" i="1"/>
  <c r="E32" i="1"/>
  <c r="J32" i="1"/>
  <c r="K32" i="1"/>
  <c r="L32" i="1"/>
  <c r="P7" i="1"/>
  <c r="I39" i="1"/>
  <c r="E39" i="1"/>
  <c r="J39" i="1"/>
  <c r="K39" i="1"/>
  <c r="L39" i="1"/>
  <c r="P8" i="1"/>
  <c r="P10" i="1"/>
  <c r="J46" i="1"/>
  <c r="K4" i="1"/>
  <c r="L4" i="1"/>
  <c r="K14" i="1"/>
  <c r="L14" i="1"/>
  <c r="O5" i="1"/>
  <c r="K22" i="1"/>
  <c r="L22" i="1"/>
  <c r="O6" i="1"/>
  <c r="K30" i="1"/>
  <c r="L30" i="1"/>
  <c r="O7" i="1"/>
  <c r="K37" i="1"/>
  <c r="L37" i="1"/>
  <c r="O8" i="1"/>
  <c r="O10" i="1"/>
  <c r="P9" i="1"/>
  <c r="O9" i="1"/>
  <c r="K3" i="3"/>
  <c r="L3" i="3"/>
  <c r="I5" i="3"/>
  <c r="E5" i="3"/>
  <c r="J5" i="3"/>
  <c r="K5" i="3"/>
  <c r="L5" i="3"/>
  <c r="I12" i="3"/>
  <c r="E12" i="3"/>
  <c r="J12" i="3"/>
  <c r="K12" i="3"/>
  <c r="L12" i="3"/>
  <c r="P5" i="3"/>
  <c r="I19" i="3"/>
  <c r="E19" i="3"/>
  <c r="J19" i="3"/>
  <c r="K19" i="3"/>
  <c r="L19" i="3"/>
  <c r="P6" i="3"/>
  <c r="I26" i="3"/>
  <c r="E26" i="3"/>
  <c r="J26" i="3"/>
  <c r="K26" i="3"/>
  <c r="L26" i="3"/>
  <c r="P7" i="3"/>
  <c r="P11" i="3"/>
  <c r="I7" i="3"/>
  <c r="E7" i="3"/>
  <c r="J7" i="3"/>
  <c r="K7" i="3"/>
  <c r="L7" i="3"/>
  <c r="Q4" i="3"/>
  <c r="I14" i="3"/>
  <c r="E14" i="3"/>
  <c r="J14" i="3"/>
  <c r="K14" i="3"/>
  <c r="L14" i="3"/>
  <c r="Q5" i="3"/>
  <c r="I21" i="3"/>
  <c r="E21" i="3"/>
  <c r="J21" i="3"/>
  <c r="K21" i="3"/>
  <c r="L21" i="3"/>
  <c r="Q6" i="3"/>
  <c r="I28" i="3"/>
  <c r="E28" i="3"/>
  <c r="J28" i="3"/>
  <c r="K28" i="3"/>
  <c r="L28" i="3"/>
  <c r="Q7" i="3"/>
  <c r="Q11" i="3"/>
  <c r="K10" i="3"/>
  <c r="L10" i="3"/>
  <c r="O5" i="3"/>
  <c r="K17" i="3"/>
  <c r="L17" i="3"/>
  <c r="O6" i="3"/>
  <c r="K24" i="3"/>
  <c r="L24" i="3"/>
  <c r="O7" i="3"/>
  <c r="O11" i="3"/>
  <c r="I82" i="3"/>
  <c r="I80" i="3"/>
  <c r="I78" i="3"/>
  <c r="I75" i="3"/>
  <c r="I73" i="3"/>
  <c r="I71" i="3"/>
  <c r="E82" i="3"/>
  <c r="E80" i="3"/>
  <c r="E78" i="3"/>
  <c r="E75" i="3"/>
  <c r="E73" i="3"/>
  <c r="E71" i="3"/>
  <c r="P11" i="1"/>
  <c r="Q9" i="1"/>
  <c r="Q11" i="1"/>
  <c r="P10" i="3"/>
  <c r="Q10" i="3"/>
  <c r="Q9" i="2"/>
  <c r="Q10" i="2"/>
  <c r="P9" i="2"/>
  <c r="P10" i="2"/>
  <c r="O11" i="1"/>
  <c r="O10" i="3"/>
  <c r="S7" i="2"/>
  <c r="O9" i="2"/>
  <c r="O10" i="2"/>
</calcChain>
</file>

<file path=xl/sharedStrings.xml><?xml version="1.0" encoding="utf-8"?>
<sst xmlns="http://schemas.openxmlformats.org/spreadsheetml/2006/main" count="736" uniqueCount="68">
  <si>
    <t>MAJ</t>
  </si>
  <si>
    <t>MED</t>
  </si>
  <si>
    <t>MIN</t>
  </si>
  <si>
    <t>Vg4</t>
  </si>
  <si>
    <t>Vg2</t>
  </si>
  <si>
    <t>Vg1</t>
  </si>
  <si>
    <t>Ave CT</t>
  </si>
  <si>
    <t>CT</t>
  </si>
  <si>
    <t>Sample</t>
  </si>
  <si>
    <t>Gene</t>
  </si>
  <si>
    <t>Vg3</t>
  </si>
  <si>
    <t>Rep</t>
  </si>
  <si>
    <t>MIN1</t>
  </si>
  <si>
    <t/>
  </si>
  <si>
    <t>MED1</t>
  </si>
  <si>
    <t>MAJ1</t>
  </si>
  <si>
    <t>MIN2</t>
  </si>
  <si>
    <t>MED2</t>
  </si>
  <si>
    <t>MAJ2</t>
  </si>
  <si>
    <t>MIN3</t>
  </si>
  <si>
    <t>MED3</t>
  </si>
  <si>
    <t>MAJ3</t>
  </si>
  <si>
    <t xml:space="preserve">MIN </t>
  </si>
  <si>
    <t>RPL18</t>
  </si>
  <si>
    <t>Control</t>
  </si>
  <si>
    <t>CT Mean</t>
  </si>
  <si>
    <t>RP18</t>
  </si>
  <si>
    <t>CT mean</t>
  </si>
  <si>
    <t>Rep1</t>
  </si>
  <si>
    <t>Rep2</t>
  </si>
  <si>
    <t>Rep3</t>
  </si>
  <si>
    <t>Rep 4</t>
  </si>
  <si>
    <t>Ave con</t>
  </si>
  <si>
    <t>Ave</t>
  </si>
  <si>
    <t>Std dev</t>
  </si>
  <si>
    <t>Rep 1</t>
  </si>
  <si>
    <t>Rep 2</t>
  </si>
  <si>
    <t>Rep 3</t>
  </si>
  <si>
    <t>Std Dev</t>
  </si>
  <si>
    <t>Rep4</t>
  </si>
  <si>
    <t>Source</t>
  </si>
  <si>
    <t>DF</t>
  </si>
  <si>
    <t>Sum of Squares</t>
  </si>
  <si>
    <t>Mean Square</t>
  </si>
  <si>
    <t>F Ratio</t>
  </si>
  <si>
    <t>Prob &gt; F</t>
  </si>
  <si>
    <t>Error</t>
  </si>
  <si>
    <t>C. Total</t>
  </si>
  <si>
    <t>Level</t>
  </si>
  <si>
    <t>Mean</t>
  </si>
  <si>
    <t>Maj</t>
  </si>
  <si>
    <t>A</t>
  </si>
  <si>
    <t>Med</t>
  </si>
  <si>
    <t>B</t>
  </si>
  <si>
    <t>Min</t>
  </si>
  <si>
    <t>Std error</t>
  </si>
  <si>
    <t>SEM</t>
  </si>
  <si>
    <t>Ave min</t>
  </si>
  <si>
    <t>Column1</t>
  </si>
  <si>
    <t>Column2</t>
  </si>
  <si>
    <t>Column3</t>
  </si>
  <si>
    <t>Column4</t>
  </si>
  <si>
    <t>Column5</t>
  </si>
  <si>
    <t>Column6</t>
  </si>
  <si>
    <t>Rep 5</t>
  </si>
  <si>
    <t>ave con</t>
  </si>
  <si>
    <t>Stderr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</si>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</sst>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##0.00;\-###0.00"/>
    <numFmt numFmtId="166" formatCode="###0.00000;\-###0.00000"/>
    <numFmt numFmtId="167" formatCode="###0.0;\-###0.0"/>
  </numFmts>
  <fonts count="9" x14ac:knownFonts="1">
    <font>
      <sz val="10"/>
      <name val="Arial"/>
    </font>
    <font>
      <sz val="8.25"/>
      <name val="Microsoft Sans Serif"/>
      <family val="2"/>
    </font>
    <font>
      <sz val="8.25"/>
      <name val="Microsoft Sans Serif"/>
      <family val="2"/>
    </font>
    <font>
      <sz val="10"/>
      <name val="Arial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8.25"/>
      <name val="Microsoft Sans Serif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49" fontId="0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" fontId="0" fillId="0" borderId="0" xfId="0" applyNumberFormat="1"/>
    <xf numFmtId="1" fontId="1" fillId="0" borderId="0" xfId="0" applyNumberFormat="1" applyFont="1" applyFill="1" applyBorder="1" applyAlignment="1" applyProtection="1">
      <alignment vertical="center"/>
    </xf>
    <xf numFmtId="2" fontId="0" fillId="0" borderId="0" xfId="0" applyNumberFormat="1"/>
    <xf numFmtId="49" fontId="3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/>
    <xf numFmtId="0" fontId="3" fillId="0" borderId="0" xfId="0" applyFont="1" applyFill="1"/>
    <xf numFmtId="2" fontId="0" fillId="0" borderId="0" xfId="0" applyNumberFormat="1" applyFont="1" applyFill="1" applyBorder="1" applyAlignment="1" applyProtection="1">
      <alignment vertical="center"/>
    </xf>
    <xf numFmtId="2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1" fontId="0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/>
    <xf numFmtId="2" fontId="3" fillId="0" borderId="1" xfId="0" applyNumberFormat="1" applyFont="1" applyBorder="1"/>
    <xf numFmtId="2" fontId="2" fillId="0" borderId="0" xfId="0" applyNumberFormat="1" applyFont="1" applyFill="1" applyBorder="1" applyAlignment="1" applyProtection="1">
      <alignment vertical="center"/>
    </xf>
    <xf numFmtId="164" fontId="3" fillId="0" borderId="1" xfId="0" applyNumberFormat="1" applyFont="1" applyBorder="1"/>
    <xf numFmtId="0" fontId="0" fillId="0" borderId="2" xfId="0" applyFont="1" applyFill="1" applyBorder="1"/>
    <xf numFmtId="0" fontId="0" fillId="0" borderId="2" xfId="0" applyFill="1" applyBorder="1"/>
    <xf numFmtId="164" fontId="0" fillId="0" borderId="0" xfId="0" applyNumberFormat="1" applyFont="1"/>
    <xf numFmtId="2" fontId="6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ont="1" applyFill="1" applyAlignment="1" applyProtection="1">
      <alignment vertical="center"/>
    </xf>
    <xf numFmtId="2" fontId="6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/>
    <xf numFmtId="2" fontId="3" fillId="0" borderId="0" xfId="0" applyNumberFormat="1" applyFont="1" applyFill="1"/>
    <xf numFmtId="2" fontId="0" fillId="0" borderId="1" xfId="0" applyNumberFormat="1" applyFont="1" applyFill="1" applyBorder="1" applyAlignment="1" applyProtection="1">
      <alignment vertical="center"/>
    </xf>
    <xf numFmtId="165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165" fontId="0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1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auto="1"/>
        <name val="Microsoft Sans Serif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Vg1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58022085340401"/>
          <c:y val="0.18407333135141599"/>
          <c:w val="0.74286566870633097"/>
          <c:h val="0.76387770163615298"/>
        </c:manualLayout>
      </c:layout>
      <c:barChart>
        <c:barDir val="col"/>
        <c:grouping val="clustered"/>
        <c:varyColors val="0"/>
        <c:ser>
          <c:idx val="0"/>
          <c:order val="0"/>
          <c:tx>
            <c:v>Minor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'Vg1'!$O$11</c:f>
                <c:numCache>
                  <c:formatCode>General</c:formatCode>
                  <c:ptCount val="1"/>
                  <c:pt idx="0">
                    <c:v>0.18568474195337645</c:v>
                  </c:pt>
                </c:numCache>
              </c:numRef>
            </c:plus>
            <c:minus>
              <c:numRef>
                <c:f>'Vg1'!$O$11</c:f>
                <c:numCache>
                  <c:formatCode>General</c:formatCode>
                  <c:ptCount val="1"/>
                  <c:pt idx="0">
                    <c:v>0.18568474195337645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'Vg1'!$A$9</c:f>
              <c:strCache>
                <c:ptCount val="1"/>
                <c:pt idx="0">
                  <c:v>Vg1</c:v>
                </c:pt>
              </c:strCache>
            </c:strRef>
          </c:cat>
          <c:val>
            <c:numRef>
              <c:f>'Vg1'!$O$9</c:f>
              <c:numCache>
                <c:formatCode>0.00</c:formatCode>
                <c:ptCount val="1"/>
                <c:pt idx="0">
                  <c:v>1.0662188542780311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B-42E2-A90E-E2529262E23B}"/>
            </c:ext>
          </c:extLst>
        </c:ser>
        <c:ser>
          <c:idx val="1"/>
          <c:order val="1"/>
          <c:tx>
            <c:v>Medium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'Vg1'!$P$11</c:f>
                <c:numCache>
                  <c:formatCode>General</c:formatCode>
                  <c:ptCount val="1"/>
                  <c:pt idx="0">
                    <c:v>0.5719748648999593</c:v>
                  </c:pt>
                </c:numCache>
              </c:numRef>
            </c:plus>
            <c:minus>
              <c:numRef>
                <c:f>'Vg1'!$P$11</c:f>
                <c:numCache>
                  <c:formatCode>General</c:formatCode>
                  <c:ptCount val="1"/>
                  <c:pt idx="0">
                    <c:v>0.5719748648999593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'Vg1'!$A$9</c:f>
              <c:strCache>
                <c:ptCount val="1"/>
                <c:pt idx="0">
                  <c:v>Vg1</c:v>
                </c:pt>
              </c:strCache>
            </c:strRef>
          </c:cat>
          <c:val>
            <c:numRef>
              <c:f>'Vg1'!$P$9</c:f>
              <c:numCache>
                <c:formatCode>0.00</c:formatCode>
                <c:ptCount val="1"/>
                <c:pt idx="0">
                  <c:v>1.6671646462480048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B-42E2-A90E-E2529262E23B}"/>
            </c:ext>
          </c:extLst>
        </c:ser>
        <c:ser>
          <c:idx val="2"/>
          <c:order val="2"/>
          <c:tx>
            <c:v>Major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'Vg1'!$Q$11</c:f>
                <c:numCache>
                  <c:formatCode>General</c:formatCode>
                  <c:ptCount val="1"/>
                  <c:pt idx="0">
                    <c:v>0.50724064437052607</c:v>
                  </c:pt>
                </c:numCache>
              </c:numRef>
            </c:plus>
            <c:minus>
              <c:numRef>
                <c:f>'Vg1'!$Q$11</c:f>
                <c:numCache>
                  <c:formatCode>General</c:formatCode>
                  <c:ptCount val="1"/>
                  <c:pt idx="0">
                    <c:v>0.50724064437052607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'Vg1'!$A$9</c:f>
              <c:strCache>
                <c:ptCount val="1"/>
                <c:pt idx="0">
                  <c:v>Vg1</c:v>
                </c:pt>
              </c:strCache>
            </c:strRef>
          </c:cat>
          <c:val>
            <c:numRef>
              <c:f>'Vg1'!$Q$9</c:f>
              <c:numCache>
                <c:formatCode>0.00</c:formatCode>
                <c:ptCount val="1"/>
                <c:pt idx="0">
                  <c:v>4.9307253364344925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2B-42E2-A90E-E2529262E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6467296"/>
        <c:axId val="-1113124112"/>
      </c:barChart>
      <c:catAx>
        <c:axId val="-1126467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13124112"/>
        <c:crosses val="autoZero"/>
        <c:auto val="1"/>
        <c:lblAlgn val="ctr"/>
        <c:lblOffset val="100"/>
        <c:noMultiLvlLbl val="0"/>
      </c:catAx>
      <c:valAx>
        <c:axId val="-111312411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Fold change (</a:t>
                </a:r>
                <a:r>
                  <a:rPr lang="el-GR" sz="1800" b="0" i="0" baseline="0">
                    <a:effectLst/>
                  </a:rPr>
                  <a:t>ΔΔ</a:t>
                </a:r>
                <a:r>
                  <a:rPr lang="en-US" sz="1800" b="0" i="0" baseline="0">
                    <a:effectLst/>
                  </a:rPr>
                  <a:t>CT)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2646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64318594513701"/>
          <c:y val="0.185880385736124"/>
          <c:w val="0.23849844778680299"/>
          <c:h val="0.351879074896602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Vg2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46425500456490199"/>
          <c:y val="4.11985018726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Minor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'Vg2'!$O$10</c:f>
                <c:numCache>
                  <c:formatCode>General</c:formatCode>
                  <c:ptCount val="1"/>
                  <c:pt idx="0">
                    <c:v>0.14503324492668199</c:v>
                  </c:pt>
                </c:numCache>
              </c:numRef>
            </c:plus>
            <c:minus>
              <c:numRef>
                <c:f>'Vg2'!$O$10</c:f>
                <c:numCache>
                  <c:formatCode>General</c:formatCode>
                  <c:ptCount val="1"/>
                  <c:pt idx="0">
                    <c:v>0.14503324492668199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'Vg2'!$A$23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'Vg2'!$O$8</c:f>
              <c:numCache>
                <c:formatCode>0.00</c:formatCode>
                <c:ptCount val="1"/>
                <c:pt idx="0">
                  <c:v>0.8921096539245813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6-4964-9ABB-4BBC00565EF5}"/>
            </c:ext>
          </c:extLst>
        </c:ser>
        <c:ser>
          <c:idx val="1"/>
          <c:order val="1"/>
          <c:tx>
            <c:v>Medium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'Vg2'!$P$10</c:f>
                <c:numCache>
                  <c:formatCode>General</c:formatCode>
                  <c:ptCount val="1"/>
                  <c:pt idx="0">
                    <c:v>0.39058454608045612</c:v>
                  </c:pt>
                </c:numCache>
              </c:numRef>
            </c:plus>
            <c:minus>
              <c:numRef>
                <c:f>'Vg2'!$P$10</c:f>
                <c:numCache>
                  <c:formatCode>General</c:formatCode>
                  <c:ptCount val="1"/>
                  <c:pt idx="0">
                    <c:v>0.39058454608045612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'Vg2'!$A$23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'Vg2'!$P$8</c:f>
              <c:numCache>
                <c:formatCode>0.00</c:formatCode>
                <c:ptCount val="1"/>
                <c:pt idx="0">
                  <c:v>2.6270702713185745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6-4964-9ABB-4BBC00565EF5}"/>
            </c:ext>
          </c:extLst>
        </c:ser>
        <c:ser>
          <c:idx val="2"/>
          <c:order val="2"/>
          <c:tx>
            <c:v>Major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'Vg2'!$Q$10</c:f>
                <c:numCache>
                  <c:formatCode>General</c:formatCode>
                  <c:ptCount val="1"/>
                  <c:pt idx="0">
                    <c:v>0.83775513540674851</c:v>
                  </c:pt>
                </c:numCache>
              </c:numRef>
            </c:plus>
            <c:minus>
              <c:numRef>
                <c:f>'Vg2'!$Q$10</c:f>
                <c:numCache>
                  <c:formatCode>General</c:formatCode>
                  <c:ptCount val="1"/>
                  <c:pt idx="0">
                    <c:v>0.83775513540674851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'Vg2'!$A$23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'Vg2'!$Q$8</c:f>
              <c:numCache>
                <c:formatCode>0.00</c:formatCode>
                <c:ptCount val="1"/>
                <c:pt idx="0">
                  <c:v>4.3091022670388286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96-4964-9ABB-4BBC0056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3513744"/>
        <c:axId val="-1124791824"/>
      </c:barChart>
      <c:catAx>
        <c:axId val="-1053513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24791824"/>
        <c:crosses val="autoZero"/>
        <c:auto val="1"/>
        <c:lblAlgn val="ctr"/>
        <c:lblOffset val="100"/>
        <c:noMultiLvlLbl val="0"/>
      </c:catAx>
      <c:valAx>
        <c:axId val="-112479182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Fold change (</a:t>
                </a:r>
                <a:r>
                  <a:rPr lang="el-GR" sz="1800" b="0" i="0" baseline="0">
                    <a:effectLst/>
                  </a:rPr>
                  <a:t>ΔΔ</a:t>
                </a:r>
                <a:r>
                  <a:rPr lang="en-US" sz="1800" b="0" i="0" baseline="0">
                    <a:effectLst/>
                  </a:rPr>
                  <a:t>CT)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351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57023096939201"/>
          <c:y val="0.16296244149142899"/>
          <c:w val="0.195013616210513"/>
          <c:h val="0.32985923293513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Vg3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30286966554999"/>
          <c:y val="0.14474151506923699"/>
          <c:w val="0.75993873918785904"/>
          <c:h val="0.81732745044800503"/>
        </c:manualLayout>
      </c:layout>
      <c:barChart>
        <c:barDir val="col"/>
        <c:grouping val="clustered"/>
        <c:varyColors val="0"/>
        <c:ser>
          <c:idx val="0"/>
          <c:order val="0"/>
          <c:tx>
            <c:v>Minor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'Vg3'!$O$12</c:f>
                <c:numCache>
                  <c:formatCode>General</c:formatCode>
                  <c:ptCount val="1"/>
                  <c:pt idx="0">
                    <c:v>0.21486155689472239</c:v>
                  </c:pt>
                </c:numCache>
              </c:numRef>
            </c:plus>
            <c:minus>
              <c:numRef>
                <c:f>'Vg3'!$O$12</c:f>
                <c:numCache>
                  <c:formatCode>General</c:formatCode>
                  <c:ptCount val="1"/>
                  <c:pt idx="0">
                    <c:v>0.21486155689472239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'Vg3'!$A$18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'Vg3'!$O$10</c:f>
              <c:numCache>
                <c:formatCode>0.00</c:formatCode>
                <c:ptCount val="1"/>
                <c:pt idx="0">
                  <c:v>1.0882637732194278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121-9B29-7CA207D7797E}"/>
            </c:ext>
          </c:extLst>
        </c:ser>
        <c:ser>
          <c:idx val="1"/>
          <c:order val="1"/>
          <c:tx>
            <c:v>Medium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'Vg3'!$P$12</c:f>
                <c:numCache>
                  <c:formatCode>General</c:formatCode>
                  <c:ptCount val="1"/>
                  <c:pt idx="0">
                    <c:v>0.32430499950279829</c:v>
                  </c:pt>
                </c:numCache>
              </c:numRef>
            </c:plus>
            <c:minus>
              <c:numRef>
                <c:f>'Vg3'!$P$12</c:f>
                <c:numCache>
                  <c:formatCode>General</c:formatCode>
                  <c:ptCount val="1"/>
                  <c:pt idx="0">
                    <c:v>0.32430499950279829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'Vg3'!$A$18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'Vg3'!$P$10</c:f>
              <c:numCache>
                <c:formatCode>0.00</c:formatCode>
                <c:ptCount val="1"/>
                <c:pt idx="0">
                  <c:v>1.1867504376153566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8-4121-9B29-7CA207D7797E}"/>
            </c:ext>
          </c:extLst>
        </c:ser>
        <c:ser>
          <c:idx val="2"/>
          <c:order val="2"/>
          <c:tx>
            <c:v>Major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'Vg3'!$Q$12</c:f>
                <c:numCache>
                  <c:formatCode>General</c:formatCode>
                  <c:ptCount val="1"/>
                  <c:pt idx="0">
                    <c:v>0.36020805664733058</c:v>
                  </c:pt>
                </c:numCache>
              </c:numRef>
            </c:plus>
            <c:minus>
              <c:numRef>
                <c:f>'Vg3'!$Q$12</c:f>
                <c:numCache>
                  <c:formatCode>General</c:formatCode>
                  <c:ptCount val="1"/>
                  <c:pt idx="0">
                    <c:v>0.36020805664733058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'Vg3'!$A$18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'Vg3'!$Q$10</c:f>
              <c:numCache>
                <c:formatCode>0.00</c:formatCode>
                <c:ptCount val="1"/>
                <c:pt idx="0">
                  <c:v>1.3053490403772861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A8-4121-9B29-7CA207D77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30550496"/>
        <c:axId val="-1092523376"/>
      </c:barChart>
      <c:catAx>
        <c:axId val="-1130550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92523376"/>
        <c:crosses val="autoZero"/>
        <c:auto val="1"/>
        <c:lblAlgn val="ctr"/>
        <c:lblOffset val="100"/>
        <c:noMultiLvlLbl val="0"/>
      </c:catAx>
      <c:valAx>
        <c:axId val="-1092523376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Fold change (</a:t>
                </a:r>
                <a:r>
                  <a:rPr lang="el-GR" sz="1800" b="0" i="0" baseline="0">
                    <a:effectLst/>
                  </a:rPr>
                  <a:t>ΔΔ</a:t>
                </a:r>
                <a:r>
                  <a:rPr lang="en-US" sz="1800" b="0" i="0" baseline="0">
                    <a:effectLst/>
                  </a:rPr>
                  <a:t>CT)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8648156649022899E-2"/>
              <c:y val="0.299336139017105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055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843077018848"/>
          <c:y val="0.156050076612747"/>
          <c:w val="0.18400007806081101"/>
          <c:h val="0.31790714091772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Minor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'Vg4'!$O$10</c:f>
                <c:numCache>
                  <c:formatCode>General</c:formatCode>
                  <c:ptCount val="1"/>
                  <c:pt idx="0">
                    <c:v>0.16842476165782316</c:v>
                  </c:pt>
                </c:numCache>
              </c:numRef>
            </c:plus>
            <c:minus>
              <c:numRef>
                <c:f>'Vg4'!$O$10</c:f>
                <c:numCache>
                  <c:formatCode>General</c:formatCode>
                  <c:ptCount val="1"/>
                  <c:pt idx="0">
                    <c:v>0.16842476165782316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'Vg4'!$A$16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'Vg4'!$O$8</c:f>
              <c:numCache>
                <c:formatCode>#,##0.000</c:formatCode>
                <c:ptCount val="1"/>
                <c:pt idx="0">
                  <c:v>1.0464354014212307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9-44F1-B3C7-65EDE1C4BC7A}"/>
            </c:ext>
          </c:extLst>
        </c:ser>
        <c:ser>
          <c:idx val="1"/>
          <c:order val="1"/>
          <c:tx>
            <c:v>Medium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'Vg4'!$P$10</c:f>
                <c:numCache>
                  <c:formatCode>General</c:formatCode>
                  <c:ptCount val="1"/>
                  <c:pt idx="0">
                    <c:v>0.46467689168527881</c:v>
                  </c:pt>
                </c:numCache>
              </c:numRef>
            </c:plus>
            <c:minus>
              <c:numRef>
                <c:f>'Vg4'!$P$10</c:f>
                <c:numCache>
                  <c:formatCode>General</c:formatCode>
                  <c:ptCount val="1"/>
                  <c:pt idx="0">
                    <c:v>0.46467689168527881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'Vg4'!$A$16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'Vg4'!$P$8</c:f>
              <c:numCache>
                <c:formatCode>#,##0.000</c:formatCode>
                <c:ptCount val="1"/>
                <c:pt idx="0">
                  <c:v>1.6735614646405454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9-44F1-B3C7-65EDE1C4BC7A}"/>
            </c:ext>
          </c:extLst>
        </c:ser>
        <c:ser>
          <c:idx val="2"/>
          <c:order val="2"/>
          <c:tx>
            <c:v>Major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'Vg4'!$Q$10</c:f>
                <c:numCache>
                  <c:formatCode>General</c:formatCode>
                  <c:ptCount val="1"/>
                  <c:pt idx="0">
                    <c:v>0.45363493749765199</c:v>
                  </c:pt>
                </c:numCache>
              </c:numRef>
            </c:plus>
            <c:minus>
              <c:numRef>
                <c:f>'Vg4'!$Q$10</c:f>
                <c:numCache>
                  <c:formatCode>General</c:formatCode>
                  <c:ptCount val="1"/>
                  <c:pt idx="0">
                    <c:v>0.45363493749765199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'Vg4'!$A$16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'Vg4'!$Q$8</c:f>
              <c:numCache>
                <c:formatCode>#,##0.000</c:formatCode>
                <c:ptCount val="1"/>
                <c:pt idx="0">
                  <c:v>1.957468177276585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9-44F1-B3C7-65EDE1C4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4221088"/>
        <c:axId val="-1140702784"/>
      </c:barChart>
      <c:catAx>
        <c:axId val="-1054221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40702784"/>
        <c:crosses val="autoZero"/>
        <c:auto val="1"/>
        <c:lblAlgn val="ctr"/>
        <c:lblOffset val="100"/>
        <c:noMultiLvlLbl val="0"/>
      </c:catAx>
      <c:valAx>
        <c:axId val="-114070278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Fold change (</a:t>
                </a:r>
                <a:r>
                  <a:rPr lang="el-GR" sz="1800" b="0" i="0" baseline="0">
                    <a:effectLst/>
                  </a:rPr>
                  <a:t>ΔΔ</a:t>
                </a:r>
                <a:r>
                  <a:rPr lang="en-US" sz="1800" b="0" i="0" baseline="0">
                    <a:effectLst/>
                  </a:rPr>
                  <a:t>CT)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422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90873154174595"/>
          <c:y val="0.30329278962081002"/>
          <c:w val="0.14606673574349299"/>
          <c:h val="0.38691184797383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123265</xdr:colOff>
      <xdr:row>15</xdr:row>
      <xdr:rowOff>73958</xdr:rowOff>
    </xdr:from>
    <xdr:to>
      <xdr:col>20</xdr:col>
      <xdr:colOff>119531</xdr:colOff>
      <xdr:row>34</xdr:row>
      <xdr:rowOff>123265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11</xdr:row>
      <xdr:rowOff>127000</xdr:rowOff>
    </xdr:from>
    <xdr:to>
      <xdr:col>21</xdr:col>
      <xdr:colOff>389467</xdr:colOff>
      <xdr:row>33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450848</xdr:colOff>
      <xdr:row>13</xdr:row>
      <xdr:rowOff>25400</xdr:rowOff>
    </xdr:from>
    <xdr:to>
      <xdr:col>23</xdr:col>
      <xdr:colOff>266700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95248</xdr:colOff>
      <xdr:row>13</xdr:row>
      <xdr:rowOff>152400</xdr:rowOff>
    </xdr:from>
    <xdr:to>
      <xdr:col>24</xdr:col>
      <xdr:colOff>393700</xdr:colOff>
      <xdr:row>42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P44:U49" totalsRowShown="0">
  <autoFilter ref="P44:U49" xr:uid="{00000000-0009-0000-0100-000001000000}"/>
  <tableColumns count="6">
    <tableColumn id="1" xr3:uid="{00000000-0010-0000-0000-000001000000}" name="Column1" dataDxfId="10"/>
    <tableColumn id="2" xr3:uid="{00000000-0010-0000-0000-000002000000}" name="Column2" dataDxfId="9"/>
    <tableColumn id="3" xr3:uid="{00000000-0010-0000-0000-000003000000}" name="Column3" dataDxfId="8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O37:T42" totalsRowShown="0">
  <autoFilter ref="O37:T42" xr:uid="{00000000-0009-0000-0100-000002000000}"/>
  <tableColumns count="6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O41:T46" totalsRowShown="0" headerRowDxfId="7" dataDxfId="6">
  <autoFilter ref="O41:T46" xr:uid="{00000000-0009-0000-0100-000003000000}"/>
  <tableColumns count="6">
    <tableColumn id="1" xr3:uid="{00000000-0010-0000-0200-000001000000}" name="Column1" dataDxfId="5"/>
    <tableColumn id="2" xr3:uid="{00000000-0010-0000-0200-000002000000}" name="Column2" dataDxfId="4"/>
    <tableColumn id="3" xr3:uid="{00000000-0010-0000-0200-000003000000}" name="Column3" dataDxfId="3"/>
    <tableColumn id="4" xr3:uid="{00000000-0010-0000-0200-000004000000}" name="Column4" dataDxfId="2"/>
    <tableColumn id="5" xr3:uid="{00000000-0010-0000-0200-000005000000}" name="Column5" dataDxfId="1"/>
    <tableColumn id="6" xr3:uid="{00000000-0010-0000-0200-000006000000}" name="Column6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O47:T52" totalsRowShown="0">
  <autoFilter ref="O47:T52" xr:uid="{00000000-0009-0000-0100-000004000000}"/>
  <tableColumns count="6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57070"/>
      </a:accent1>
      <a:accent2>
        <a:srgbClr val="C55A11"/>
      </a:accent2>
      <a:accent3>
        <a:srgbClr val="A8D08D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6"/>
  <sheetViews>
    <sheetView topLeftCell="J1" zoomScale="85" zoomScaleNormal="85" workbookViewId="0">
      <selection activeCell="V63" sqref="V63"/>
    </sheetView>
  </sheetViews>
  <sheetFormatPr defaultColWidth="8.85546875" defaultRowHeight="12.75" x14ac:dyDescent="0.2"/>
  <cols>
    <col min="3" max="3" width="8.85546875" style="10"/>
    <col min="4" max="4" width="8.85546875" style="12"/>
    <col min="11" max="11" width="14.7109375" style="12" customWidth="1"/>
    <col min="16" max="16" width="9.42578125" style="12" customWidth="1"/>
    <col min="17" max="17" width="8.85546875" style="12"/>
    <col min="18" max="18" width="16.85546875" customWidth="1"/>
    <col min="19" max="19" width="15.28515625" customWidth="1"/>
    <col min="20" max="20" width="9.28515625" customWidth="1"/>
    <col min="21" max="21" width="10.42578125" customWidth="1"/>
  </cols>
  <sheetData>
    <row r="1" spans="1:19" x14ac:dyDescent="0.2">
      <c r="A1" s="15" t="s">
        <v>9</v>
      </c>
      <c r="B1" s="15" t="s">
        <v>8</v>
      </c>
      <c r="C1" s="16" t="s">
        <v>11</v>
      </c>
      <c r="D1" s="17" t="s">
        <v>7</v>
      </c>
      <c r="E1" s="15" t="s">
        <v>6</v>
      </c>
      <c r="F1" s="15" t="s">
        <v>24</v>
      </c>
      <c r="G1" s="15" t="s">
        <v>8</v>
      </c>
      <c r="H1" s="15" t="s">
        <v>7</v>
      </c>
      <c r="I1" s="15" t="s">
        <v>6</v>
      </c>
      <c r="J1" s="15"/>
      <c r="K1" s="17"/>
      <c r="L1" s="15"/>
      <c r="M1" s="15"/>
      <c r="N1" s="15"/>
    </row>
    <row r="2" spans="1:19" x14ac:dyDescent="0.2">
      <c r="A2" s="15" t="s">
        <v>5</v>
      </c>
      <c r="B2" s="15" t="s">
        <v>2</v>
      </c>
      <c r="C2" s="16">
        <v>1</v>
      </c>
      <c r="D2" s="17">
        <v>20.298949432373</v>
      </c>
      <c r="E2" s="15"/>
      <c r="F2" s="15" t="s">
        <v>23</v>
      </c>
      <c r="G2" s="15" t="s">
        <v>2</v>
      </c>
      <c r="H2" s="18">
        <v>23.352964401245117</v>
      </c>
      <c r="I2" s="15"/>
      <c r="J2" s="18"/>
      <c r="K2" s="17"/>
      <c r="L2" s="15"/>
      <c r="M2" s="15"/>
      <c r="N2" s="15"/>
      <c r="O2" s="12"/>
    </row>
    <row r="3" spans="1:19" x14ac:dyDescent="0.2">
      <c r="A3" s="15" t="s">
        <v>5</v>
      </c>
      <c r="B3" s="15" t="s">
        <v>2</v>
      </c>
      <c r="C3" s="16">
        <v>1</v>
      </c>
      <c r="D3" s="17">
        <v>20.471065521240199</v>
      </c>
      <c r="E3" s="15"/>
      <c r="F3" s="15" t="s">
        <v>23</v>
      </c>
      <c r="G3" s="15" t="s">
        <v>2</v>
      </c>
      <c r="H3" s="18">
        <v>23.217836380004883</v>
      </c>
      <c r="I3" s="15"/>
      <c r="J3" s="15"/>
      <c r="K3" s="17"/>
      <c r="L3" s="15"/>
      <c r="M3" s="15"/>
      <c r="N3" s="30"/>
      <c r="O3" s="33" t="s">
        <v>2</v>
      </c>
      <c r="P3" s="33" t="s">
        <v>1</v>
      </c>
      <c r="Q3" s="33" t="s">
        <v>0</v>
      </c>
    </row>
    <row r="4" spans="1:19" x14ac:dyDescent="0.2">
      <c r="A4" s="15"/>
      <c r="B4" s="15"/>
      <c r="C4" s="16"/>
      <c r="D4" s="17"/>
      <c r="E4" s="18">
        <f>AVERAGE(D2:D4)</f>
        <v>20.385007476806599</v>
      </c>
      <c r="F4" s="15" t="s">
        <v>23</v>
      </c>
      <c r="G4" s="15" t="s">
        <v>2</v>
      </c>
      <c r="H4" s="18">
        <v>23.154335021972656</v>
      </c>
      <c r="I4" s="18">
        <f>AVERAGE(H2:H4)</f>
        <v>23.241711934407551</v>
      </c>
      <c r="J4" s="18">
        <f>I4-E4</f>
        <v>2.8567044576009515</v>
      </c>
      <c r="K4" s="17">
        <f>J4-J46</f>
        <v>-0.85865717032024946</v>
      </c>
      <c r="L4" s="18">
        <f>2^K4</f>
        <v>0.55146561152503693</v>
      </c>
      <c r="M4" s="15"/>
      <c r="N4" s="30" t="s">
        <v>28</v>
      </c>
      <c r="O4" s="34">
        <f>L4</f>
        <v>0.55146561152503693</v>
      </c>
      <c r="P4" s="34">
        <f>L7</f>
        <v>0.69265708219138233</v>
      </c>
      <c r="Q4" s="34">
        <f>L10</f>
        <v>4.1859115860133889</v>
      </c>
    </row>
    <row r="5" spans="1:19" x14ac:dyDescent="0.2">
      <c r="A5" s="15" t="s">
        <v>5</v>
      </c>
      <c r="B5" s="15" t="s">
        <v>1</v>
      </c>
      <c r="C5" s="16">
        <v>1</v>
      </c>
      <c r="D5" s="17">
        <v>19.813528060913086</v>
      </c>
      <c r="E5" s="15"/>
      <c r="F5" s="15" t="s">
        <v>23</v>
      </c>
      <c r="G5" s="15" t="s">
        <v>1</v>
      </c>
      <c r="H5" s="18">
        <v>22.055624008178711</v>
      </c>
      <c r="I5" s="15"/>
      <c r="J5" s="15"/>
      <c r="K5" s="17"/>
      <c r="L5" s="15"/>
      <c r="M5" s="15"/>
      <c r="N5" s="30" t="s">
        <v>29</v>
      </c>
      <c r="O5" s="34">
        <f>L14</f>
        <v>1.2161477492562363</v>
      </c>
      <c r="P5" s="34">
        <f>L16</f>
        <v>3.109275964824497</v>
      </c>
      <c r="Q5" s="34">
        <f>L18</f>
        <v>5.2740367957829433</v>
      </c>
    </row>
    <row r="6" spans="1:19" x14ac:dyDescent="0.2">
      <c r="A6" s="15" t="s">
        <v>5</v>
      </c>
      <c r="B6" s="15" t="s">
        <v>1</v>
      </c>
      <c r="C6" s="16">
        <v>1</v>
      </c>
      <c r="D6" s="17">
        <v>19.651756286621094</v>
      </c>
      <c r="E6" s="15"/>
      <c r="F6" s="15" t="s">
        <v>23</v>
      </c>
      <c r="G6" s="15" t="s">
        <v>1</v>
      </c>
      <c r="H6" s="18">
        <v>21.987529754638672</v>
      </c>
      <c r="I6" s="15"/>
      <c r="J6" s="15"/>
      <c r="K6" s="17"/>
      <c r="L6" s="15"/>
      <c r="M6" s="15"/>
      <c r="N6" s="30" t="s">
        <v>30</v>
      </c>
      <c r="O6" s="34">
        <f>L22</f>
        <v>0.99080560716198285</v>
      </c>
      <c r="P6" s="34">
        <f>L24</f>
        <v>3.0191406546078934</v>
      </c>
      <c r="Q6" s="34">
        <f>L26</f>
        <v>6.006126920595884</v>
      </c>
    </row>
    <row r="7" spans="1:19" x14ac:dyDescent="0.2">
      <c r="A7" s="15" t="s">
        <v>5</v>
      </c>
      <c r="B7" s="15" t="s">
        <v>1</v>
      </c>
      <c r="C7" s="16">
        <v>1</v>
      </c>
      <c r="D7" s="17">
        <v>19.728164672851563</v>
      </c>
      <c r="E7" s="18">
        <f>AVERAGE(D5:D7)</f>
        <v>19.731149673461914</v>
      </c>
      <c r="F7" s="15" t="s">
        <v>23</v>
      </c>
      <c r="G7" s="15" t="s">
        <v>1</v>
      </c>
      <c r="H7" s="18">
        <v>22.131048202514648</v>
      </c>
      <c r="I7" s="18">
        <f>AVERAGE(H5:H7)</f>
        <v>22.058067321777344</v>
      </c>
      <c r="J7" s="18">
        <f>I7-E7</f>
        <v>2.3269176483154297</v>
      </c>
      <c r="K7" s="17">
        <f>J7-J4</f>
        <v>-0.5297868092855218</v>
      </c>
      <c r="L7" s="18">
        <f>2^K7</f>
        <v>0.69265708219138233</v>
      </c>
      <c r="M7" s="15"/>
      <c r="N7" s="30" t="s">
        <v>31</v>
      </c>
      <c r="O7" s="34">
        <f>L30</f>
        <v>1.673335820707174</v>
      </c>
      <c r="P7" s="34">
        <f>L32</f>
        <v>0.63392337750320105</v>
      </c>
      <c r="Q7" s="34">
        <f>L34</f>
        <v>5.8366941202914555</v>
      </c>
    </row>
    <row r="8" spans="1:19" x14ac:dyDescent="0.2">
      <c r="A8" s="15" t="s">
        <v>5</v>
      </c>
      <c r="B8" s="15" t="s">
        <v>0</v>
      </c>
      <c r="C8" s="16">
        <v>1</v>
      </c>
      <c r="D8" s="17">
        <v>18.226039886474609</v>
      </c>
      <c r="E8" s="15"/>
      <c r="F8" s="15" t="s">
        <v>23</v>
      </c>
      <c r="G8" s="15" t="s">
        <v>0</v>
      </c>
      <c r="H8" s="18">
        <v>23.60478401184082</v>
      </c>
      <c r="I8" s="15"/>
      <c r="J8" s="15"/>
      <c r="K8" s="17"/>
      <c r="L8" s="15"/>
      <c r="M8" s="15"/>
      <c r="N8" s="50" t="s">
        <v>64</v>
      </c>
      <c r="O8" s="34">
        <f>L37</f>
        <v>0.89933948273972519</v>
      </c>
      <c r="P8" s="34">
        <f>L39</f>
        <v>0.88082615211304915</v>
      </c>
      <c r="Q8" s="34">
        <f>L41</f>
        <v>3.3508572594887913</v>
      </c>
    </row>
    <row r="9" spans="1:19" x14ac:dyDescent="0.2">
      <c r="A9" s="15" t="s">
        <v>5</v>
      </c>
      <c r="B9" s="15" t="s">
        <v>0</v>
      </c>
      <c r="C9" s="16">
        <v>1</v>
      </c>
      <c r="D9" s="17">
        <v>18.282155990600586</v>
      </c>
      <c r="E9" s="15"/>
      <c r="F9" s="15" t="s">
        <v>23</v>
      </c>
      <c r="G9" s="15" t="s">
        <v>0</v>
      </c>
      <c r="H9" s="18">
        <v>22.9691162109375</v>
      </c>
      <c r="I9" s="15"/>
      <c r="J9" s="15"/>
      <c r="K9" s="17"/>
      <c r="L9" s="15"/>
      <c r="M9" s="15"/>
      <c r="N9" s="30" t="s">
        <v>33</v>
      </c>
      <c r="O9" s="34">
        <f>AVERAGE(O4:O8)</f>
        <v>1.0662188542780311</v>
      </c>
      <c r="P9" s="34">
        <f>AVERAGE(P4:P8)</f>
        <v>1.6671646462480048</v>
      </c>
      <c r="Q9" s="34">
        <f>AVERAGE(Q4:Q8)</f>
        <v>4.9307253364344925</v>
      </c>
      <c r="S9" s="12"/>
    </row>
    <row r="10" spans="1:19" x14ac:dyDescent="0.2">
      <c r="A10" s="15" t="s">
        <v>5</v>
      </c>
      <c r="B10" s="15" t="s">
        <v>0</v>
      </c>
      <c r="C10" s="16">
        <v>1</v>
      </c>
      <c r="D10" s="17">
        <v>18.801855087280273</v>
      </c>
      <c r="E10" s="18">
        <f>AVERAGE(D8:D10)</f>
        <v>18.436683654785156</v>
      </c>
      <c r="F10" s="15" t="s">
        <v>23</v>
      </c>
      <c r="G10" s="15" t="s">
        <v>0</v>
      </c>
      <c r="H10" s="18">
        <v>23.502889633178711</v>
      </c>
      <c r="I10" s="18">
        <f>AVERAGE(H8:H10)</f>
        <v>23.358929951985676</v>
      </c>
      <c r="J10" s="18">
        <f>I10-E10</f>
        <v>4.9222462972005196</v>
      </c>
      <c r="K10" s="17">
        <f>J10-J4</f>
        <v>2.0655418395995682</v>
      </c>
      <c r="L10" s="18">
        <f>2^K10</f>
        <v>4.1859115860133889</v>
      </c>
      <c r="M10" s="15"/>
      <c r="N10" s="30" t="s">
        <v>34</v>
      </c>
      <c r="O10" s="34">
        <f>STDEV(O4:O8)</f>
        <v>0.41520370539225682</v>
      </c>
      <c r="P10" s="34">
        <f>STDEV(P4:P8)</f>
        <v>1.2789746793375676</v>
      </c>
      <c r="Q10" s="34">
        <f>STDEV(Q4:Q8)</f>
        <v>1.1342245617632924</v>
      </c>
    </row>
    <row r="11" spans="1:19" x14ac:dyDescent="0.2">
      <c r="A11" s="15"/>
      <c r="B11" s="15"/>
      <c r="C11" s="16"/>
      <c r="D11" s="17"/>
      <c r="E11" s="15"/>
      <c r="F11" s="15"/>
      <c r="G11" s="15"/>
      <c r="H11" s="15"/>
      <c r="I11" s="15"/>
      <c r="J11" s="18"/>
      <c r="K11" s="17"/>
      <c r="L11" s="15"/>
      <c r="M11" s="15"/>
      <c r="N11" s="40" t="s">
        <v>55</v>
      </c>
      <c r="O11" s="12">
        <f>O10/SQRT(5)</f>
        <v>0.18568474195337645</v>
      </c>
      <c r="P11" s="12">
        <f t="shared" ref="P11:Q11" si="0">P10/SQRT(5)</f>
        <v>0.5719748648999593</v>
      </c>
      <c r="Q11" s="12">
        <f t="shared" si="0"/>
        <v>0.50724064437052607</v>
      </c>
    </row>
    <row r="12" spans="1:19" x14ac:dyDescent="0.2">
      <c r="A12" s="15"/>
      <c r="B12" s="15"/>
      <c r="C12" s="16"/>
      <c r="D12" s="17"/>
      <c r="E12" s="15"/>
      <c r="F12" s="15"/>
      <c r="G12" s="15"/>
      <c r="H12" s="15"/>
      <c r="I12" s="15"/>
      <c r="J12" s="15"/>
      <c r="K12" s="17"/>
      <c r="L12" s="15"/>
      <c r="M12" s="15"/>
      <c r="N12" s="15"/>
    </row>
    <row r="13" spans="1:19" x14ac:dyDescent="0.2">
      <c r="A13" s="15" t="s">
        <v>5</v>
      </c>
      <c r="B13" s="13" t="s">
        <v>2</v>
      </c>
      <c r="C13" s="19">
        <v>2</v>
      </c>
      <c r="D13" s="20">
        <v>24.2825804389383</v>
      </c>
      <c r="E13" s="21"/>
      <c r="F13" s="15" t="s">
        <v>23</v>
      </c>
      <c r="G13" s="13" t="s">
        <v>12</v>
      </c>
      <c r="H13" s="21">
        <v>28.1380154291992</v>
      </c>
      <c r="I13" s="21"/>
      <c r="J13" s="21"/>
      <c r="K13" s="20"/>
      <c r="L13" s="13"/>
      <c r="M13" s="21"/>
      <c r="N13" s="21"/>
      <c r="O13" s="3"/>
      <c r="P13" s="7"/>
      <c r="Q13" s="7"/>
      <c r="R13" s="7"/>
    </row>
    <row r="14" spans="1:19" x14ac:dyDescent="0.2">
      <c r="A14" s="15" t="s">
        <v>5</v>
      </c>
      <c r="B14" s="13" t="s">
        <v>2</v>
      </c>
      <c r="C14" s="19">
        <v>2</v>
      </c>
      <c r="D14" s="20">
        <v>24.3649233233531</v>
      </c>
      <c r="E14" s="21">
        <f>AVERAGE(D13:D14)</f>
        <v>24.3237518811457</v>
      </c>
      <c r="F14" s="15" t="s">
        <v>23</v>
      </c>
      <c r="G14" s="13" t="s">
        <v>12</v>
      </c>
      <c r="H14" s="21">
        <v>28.504848612567599</v>
      </c>
      <c r="I14" s="21">
        <f>AVERAGE(H13:H14)</f>
        <v>28.3214320208834</v>
      </c>
      <c r="J14" s="21">
        <f>I14-E14</f>
        <v>3.9976801397376995</v>
      </c>
      <c r="K14" s="20">
        <f>J14-J46</f>
        <v>0.28231851181649859</v>
      </c>
      <c r="L14" s="18">
        <f>2^K14</f>
        <v>1.2161477492562363</v>
      </c>
      <c r="M14" s="21"/>
      <c r="N14" s="21"/>
      <c r="O14" s="3"/>
      <c r="P14" s="7"/>
      <c r="Q14" s="7"/>
      <c r="R14" s="7"/>
    </row>
    <row r="15" spans="1:19" x14ac:dyDescent="0.2">
      <c r="A15" s="15" t="s">
        <v>5</v>
      </c>
      <c r="B15" s="13" t="s">
        <v>1</v>
      </c>
      <c r="C15" s="19">
        <v>2</v>
      </c>
      <c r="D15" s="20">
        <v>22.6021050845895</v>
      </c>
      <c r="E15" s="21"/>
      <c r="F15" s="15" t="s">
        <v>23</v>
      </c>
      <c r="G15" s="13" t="s">
        <v>14</v>
      </c>
      <c r="H15" s="21">
        <v>28.161315083115699</v>
      </c>
      <c r="I15" s="21"/>
      <c r="J15" s="21"/>
      <c r="K15" s="20"/>
      <c r="L15" s="13"/>
      <c r="M15" s="21"/>
      <c r="N15" s="21"/>
      <c r="O15" s="3"/>
      <c r="P15" s="7"/>
      <c r="Q15" s="7"/>
      <c r="R15" s="7"/>
    </row>
    <row r="16" spans="1:19" x14ac:dyDescent="0.2">
      <c r="A16" s="15" t="s">
        <v>5</v>
      </c>
      <c r="B16" s="13" t="s">
        <v>1</v>
      </c>
      <c r="C16" s="19">
        <v>2</v>
      </c>
      <c r="D16" s="20">
        <v>22.636064122632</v>
      </c>
      <c r="E16" s="21">
        <f>AVERAGE(D15:D16)</f>
        <v>22.619084603610752</v>
      </c>
      <c r="F16" s="15" t="s">
        <v>23</v>
      </c>
      <c r="G16" s="13" t="s">
        <v>14</v>
      </c>
      <c r="H16" s="21">
        <v>28.345371742063001</v>
      </c>
      <c r="I16" s="21">
        <f>AVERAGE(H15:H16)</f>
        <v>28.253343412589352</v>
      </c>
      <c r="J16" s="21">
        <f>I16-E16</f>
        <v>5.6342588089786005</v>
      </c>
      <c r="K16" s="20">
        <f>J16-J14</f>
        <v>1.636578669240901</v>
      </c>
      <c r="L16" s="18">
        <f>2^K16</f>
        <v>3.109275964824497</v>
      </c>
      <c r="M16" s="21"/>
      <c r="N16" s="21"/>
      <c r="O16" s="3"/>
      <c r="P16" s="7"/>
      <c r="Q16" s="7"/>
      <c r="R16" s="7"/>
    </row>
    <row r="17" spans="1:18" x14ac:dyDescent="0.2">
      <c r="A17" s="15" t="s">
        <v>5</v>
      </c>
      <c r="B17" s="13" t="s">
        <v>0</v>
      </c>
      <c r="C17" s="19">
        <v>2</v>
      </c>
      <c r="D17" s="20">
        <v>22.021829171087401</v>
      </c>
      <c r="E17" s="21"/>
      <c r="F17" s="15" t="s">
        <v>23</v>
      </c>
      <c r="G17" s="13" t="s">
        <v>15</v>
      </c>
      <c r="H17" s="21">
        <v>28.4753102592204</v>
      </c>
      <c r="I17" s="21"/>
      <c r="J17" s="21"/>
      <c r="K17" s="20"/>
      <c r="L17" s="13"/>
      <c r="M17" s="21"/>
      <c r="N17" s="21"/>
      <c r="O17" s="3"/>
      <c r="P17" s="7"/>
      <c r="Q17" s="7"/>
      <c r="R17" s="7"/>
    </row>
    <row r="18" spans="1:18" x14ac:dyDescent="0.2">
      <c r="A18" s="15" t="s">
        <v>5</v>
      </c>
      <c r="B18" s="13" t="s">
        <v>0</v>
      </c>
      <c r="C18" s="19">
        <v>2</v>
      </c>
      <c r="D18" s="20">
        <v>22.082982558964499</v>
      </c>
      <c r="E18" s="21">
        <f>AVERAGE(D17:D18)</f>
        <v>22.05240586502595</v>
      </c>
      <c r="F18" s="15" t="s">
        <v>23</v>
      </c>
      <c r="G18" s="13" t="s">
        <v>15</v>
      </c>
      <c r="H18" s="21">
        <v>28.4226770235076</v>
      </c>
      <c r="I18" s="21">
        <f>AVERAGE(H17:H18)</f>
        <v>28.448993641363998</v>
      </c>
      <c r="J18" s="21">
        <f>I18-E18</f>
        <v>6.3965877763380483</v>
      </c>
      <c r="K18" s="20">
        <f>J18-J14</f>
        <v>2.3989076366003488</v>
      </c>
      <c r="L18" s="18">
        <f>2^K18</f>
        <v>5.2740367957829433</v>
      </c>
      <c r="M18" s="21"/>
      <c r="N18" s="21"/>
      <c r="O18" s="3"/>
      <c r="P18" s="7"/>
      <c r="Q18" s="7"/>
      <c r="R18" s="7"/>
    </row>
    <row r="19" spans="1:18" x14ac:dyDescent="0.2">
      <c r="A19" s="15"/>
      <c r="B19" s="13"/>
      <c r="C19" s="19"/>
      <c r="D19" s="20"/>
      <c r="E19" s="21"/>
      <c r="F19" s="15"/>
      <c r="G19" s="13"/>
      <c r="H19" s="21"/>
      <c r="I19" s="21"/>
      <c r="J19" s="21"/>
      <c r="K19" s="20"/>
      <c r="L19" s="18"/>
      <c r="M19" s="21"/>
      <c r="N19" s="21"/>
      <c r="O19" s="3"/>
      <c r="P19" s="7"/>
      <c r="Q19" s="7"/>
      <c r="R19" s="7"/>
    </row>
    <row r="20" spans="1:18" x14ac:dyDescent="0.2">
      <c r="A20" s="15"/>
      <c r="B20" s="13"/>
      <c r="C20" s="19"/>
      <c r="D20" s="20"/>
      <c r="E20" s="21"/>
      <c r="F20" s="15"/>
      <c r="G20" s="22"/>
      <c r="H20" s="22"/>
      <c r="I20" s="22"/>
      <c r="J20" s="22"/>
      <c r="K20" s="20"/>
      <c r="L20" s="22"/>
      <c r="M20" s="22"/>
      <c r="N20" s="22"/>
      <c r="O20" s="6"/>
      <c r="P20" s="7"/>
      <c r="Q20" s="7"/>
      <c r="R20" s="7"/>
    </row>
    <row r="21" spans="1:18" x14ac:dyDescent="0.2">
      <c r="A21" s="15" t="s">
        <v>5</v>
      </c>
      <c r="B21" s="13" t="s">
        <v>2</v>
      </c>
      <c r="C21" s="19">
        <v>3</v>
      </c>
      <c r="D21" s="20">
        <v>21.225640427252099</v>
      </c>
      <c r="E21" s="21"/>
      <c r="F21" s="15" t="s">
        <v>23</v>
      </c>
      <c r="G21" s="13" t="s">
        <v>16</v>
      </c>
      <c r="H21" s="21">
        <v>25.070742563577401</v>
      </c>
      <c r="I21" s="21"/>
      <c r="J21" s="21"/>
      <c r="K21" s="20"/>
      <c r="L21" s="13"/>
      <c r="M21" s="21"/>
      <c r="N21" s="21"/>
      <c r="O21" s="3"/>
      <c r="P21" s="7"/>
      <c r="Q21" s="7"/>
      <c r="R21" s="7"/>
    </row>
    <row r="22" spans="1:18" x14ac:dyDescent="0.2">
      <c r="A22" s="15" t="s">
        <v>5</v>
      </c>
      <c r="B22" s="13" t="s">
        <v>2</v>
      </c>
      <c r="C22" s="19">
        <v>3</v>
      </c>
      <c r="D22" s="20">
        <v>21.429494928398501</v>
      </c>
      <c r="E22" s="21">
        <f>AVERAGE(D21:D22)</f>
        <v>21.3275676778253</v>
      </c>
      <c r="F22" s="15" t="s">
        <v>23</v>
      </c>
      <c r="G22" s="13" t="s">
        <v>16</v>
      </c>
      <c r="H22" s="21">
        <v>24.988463924340302</v>
      </c>
      <c r="I22" s="21">
        <f>AVERAGE(H21:H22)</f>
        <v>25.029603243958853</v>
      </c>
      <c r="J22" s="21">
        <f>I22-E22</f>
        <v>3.7020355661335529</v>
      </c>
      <c r="K22" s="20">
        <f>J22-J46</f>
        <v>-1.3326061787648058E-2</v>
      </c>
      <c r="L22" s="18">
        <f>2^K22</f>
        <v>0.99080560716198285</v>
      </c>
      <c r="M22" s="21"/>
      <c r="N22" s="21"/>
      <c r="O22" s="3"/>
      <c r="P22" s="7"/>
      <c r="Q22" s="7"/>
      <c r="R22" s="7"/>
    </row>
    <row r="23" spans="1:18" x14ac:dyDescent="0.2">
      <c r="A23" s="15" t="s">
        <v>5</v>
      </c>
      <c r="B23" s="13" t="s">
        <v>1</v>
      </c>
      <c r="C23" s="19">
        <v>3</v>
      </c>
      <c r="D23" s="20">
        <v>20.1427276722325</v>
      </c>
      <c r="E23" s="21"/>
      <c r="F23" s="15" t="s">
        <v>23</v>
      </c>
      <c r="G23" s="13" t="s">
        <v>17</v>
      </c>
      <c r="H23" s="21">
        <v>25.4603911740477</v>
      </c>
      <c r="I23" s="21"/>
      <c r="J23" s="21"/>
      <c r="K23" s="20"/>
      <c r="L23" s="13"/>
      <c r="M23" s="21"/>
      <c r="N23" s="21"/>
      <c r="O23" s="3"/>
      <c r="P23" s="7"/>
      <c r="Q23" s="7"/>
      <c r="R23" s="7"/>
    </row>
    <row r="24" spans="1:18" x14ac:dyDescent="0.2">
      <c r="A24" s="15" t="s">
        <v>5</v>
      </c>
      <c r="B24" s="13" t="s">
        <v>1</v>
      </c>
      <c r="C24" s="19">
        <v>3</v>
      </c>
      <c r="D24" s="20">
        <v>20.188313400810099</v>
      </c>
      <c r="E24" s="21">
        <f>AVERAGE(D23:D24)</f>
        <v>20.165520536521299</v>
      </c>
      <c r="F24" s="15" t="s">
        <v>23</v>
      </c>
      <c r="G24" s="13" t="s">
        <v>17</v>
      </c>
      <c r="H24" s="21">
        <v>25.462996971582101</v>
      </c>
      <c r="I24" s="21">
        <f>AVERAGE(H23:H24)</f>
        <v>25.4616940728149</v>
      </c>
      <c r="J24" s="21">
        <f>I24-E24</f>
        <v>5.2961735362936011</v>
      </c>
      <c r="K24" s="20">
        <f>J24-J22</f>
        <v>1.5941379701600482</v>
      </c>
      <c r="L24" s="18">
        <f>2^K24</f>
        <v>3.0191406546078934</v>
      </c>
      <c r="M24" s="21"/>
      <c r="N24" s="21"/>
      <c r="O24" s="3"/>
      <c r="P24" s="7"/>
      <c r="Q24" s="7"/>
      <c r="R24" s="7"/>
    </row>
    <row r="25" spans="1:18" x14ac:dyDescent="0.2">
      <c r="A25" s="15" t="s">
        <v>5</v>
      </c>
      <c r="B25" s="13" t="s">
        <v>0</v>
      </c>
      <c r="C25" s="19">
        <v>3</v>
      </c>
      <c r="D25" s="20">
        <v>19.547391475239799</v>
      </c>
      <c r="E25" s="21"/>
      <c r="F25" s="15" t="s">
        <v>23</v>
      </c>
      <c r="G25" s="13" t="s">
        <v>18</v>
      </c>
      <c r="H25" s="21">
        <v>25.720684991569598</v>
      </c>
      <c r="I25" s="21"/>
      <c r="J25" s="21"/>
      <c r="K25" s="20"/>
      <c r="L25" s="13"/>
      <c r="M25" s="21"/>
      <c r="N25" s="21"/>
      <c r="O25" s="3"/>
      <c r="P25" s="7"/>
      <c r="Q25" s="7"/>
      <c r="R25" s="7"/>
    </row>
    <row r="26" spans="1:18" x14ac:dyDescent="0.2">
      <c r="A26" s="15" t="s">
        <v>5</v>
      </c>
      <c r="B26" s="13" t="s">
        <v>0</v>
      </c>
      <c r="C26" s="19">
        <v>3</v>
      </c>
      <c r="D26" s="20">
        <v>19.582536521729601</v>
      </c>
      <c r="E26" s="21">
        <f>AVERAGE(D25:D26)</f>
        <v>19.5649639984847</v>
      </c>
      <c r="F26" s="15" t="s">
        <v>23</v>
      </c>
      <c r="G26" s="13" t="s">
        <v>18</v>
      </c>
      <c r="H26" s="21">
        <v>25.986184061742598</v>
      </c>
      <c r="I26" s="21">
        <f>AVERAGE(H25:H26)</f>
        <v>25.853434526656098</v>
      </c>
      <c r="J26" s="21">
        <f>I26-E26</f>
        <v>6.2884705281713984</v>
      </c>
      <c r="K26" s="20">
        <f>J26-J22</f>
        <v>2.5864349620378455</v>
      </c>
      <c r="L26" s="18">
        <f>2^K26</f>
        <v>6.006126920595884</v>
      </c>
      <c r="M26" s="21"/>
      <c r="N26" s="21"/>
      <c r="O26" s="3"/>
      <c r="P26" s="7"/>
      <c r="Q26" s="7"/>
      <c r="R26" s="7"/>
    </row>
    <row r="27" spans="1:18" x14ac:dyDescent="0.2">
      <c r="A27" s="15"/>
      <c r="B27" s="13"/>
      <c r="C27" s="19"/>
      <c r="D27" s="20"/>
      <c r="E27" s="21"/>
      <c r="F27" s="15"/>
      <c r="G27" s="13"/>
      <c r="H27" s="21"/>
      <c r="I27" s="21"/>
      <c r="J27" s="21"/>
      <c r="K27" s="20"/>
      <c r="L27" s="18"/>
      <c r="M27" s="21"/>
      <c r="N27" s="21"/>
      <c r="O27" s="3"/>
      <c r="P27" s="7"/>
      <c r="Q27" s="7"/>
      <c r="R27" s="7"/>
    </row>
    <row r="28" spans="1:18" x14ac:dyDescent="0.2">
      <c r="A28" s="15" t="s">
        <v>5</v>
      </c>
      <c r="B28" s="13"/>
      <c r="C28" s="19"/>
      <c r="D28" s="20"/>
      <c r="E28" s="21"/>
      <c r="F28" s="15"/>
      <c r="G28" s="22"/>
      <c r="H28" s="22"/>
      <c r="I28" s="22"/>
      <c r="J28" s="22"/>
      <c r="K28" s="20"/>
      <c r="L28" s="22"/>
      <c r="M28" s="22"/>
      <c r="N28" s="22"/>
      <c r="O28" s="6"/>
      <c r="P28" s="7"/>
      <c r="Q28" s="7"/>
      <c r="R28" s="7"/>
    </row>
    <row r="29" spans="1:18" x14ac:dyDescent="0.2">
      <c r="A29" s="15" t="s">
        <v>5</v>
      </c>
      <c r="B29" s="15" t="s">
        <v>22</v>
      </c>
      <c r="C29" s="16">
        <v>4</v>
      </c>
      <c r="D29" s="17">
        <v>20.2080078125</v>
      </c>
      <c r="E29" s="15"/>
      <c r="F29" s="18" t="s">
        <v>26</v>
      </c>
      <c r="G29" s="15" t="s">
        <v>22</v>
      </c>
      <c r="H29" s="21">
        <v>24.817191310041999</v>
      </c>
      <c r="I29" s="13" t="s">
        <v>13</v>
      </c>
      <c r="J29" s="21"/>
      <c r="K29" s="20"/>
      <c r="L29" s="13"/>
      <c r="M29" s="21"/>
      <c r="N29" s="21"/>
      <c r="O29" s="3"/>
      <c r="P29" s="7"/>
      <c r="Q29" s="7"/>
      <c r="R29" s="7"/>
    </row>
    <row r="30" spans="1:18" x14ac:dyDescent="0.2">
      <c r="A30" s="15" t="s">
        <v>5</v>
      </c>
      <c r="B30" s="15" t="s">
        <v>22</v>
      </c>
      <c r="C30" s="16">
        <v>4</v>
      </c>
      <c r="D30" s="17">
        <v>20.193407058715799</v>
      </c>
      <c r="E30" s="21">
        <f>AVERAGE(D29:D30)</f>
        <v>20.200707435607899</v>
      </c>
      <c r="F30" s="18" t="s">
        <v>26</v>
      </c>
      <c r="G30" s="15" t="s">
        <v>22</v>
      </c>
      <c r="H30" s="21">
        <v>24.500400832992799</v>
      </c>
      <c r="I30" s="23">
        <f>AVERAGE(H29:H30)</f>
        <v>24.658796071517401</v>
      </c>
      <c r="J30" s="21">
        <f>I30-E30</f>
        <v>4.4580886359095011</v>
      </c>
      <c r="K30" s="20">
        <f>J30-J46</f>
        <v>0.74272700798830016</v>
      </c>
      <c r="L30" s="18">
        <f>2^K30</f>
        <v>1.673335820707174</v>
      </c>
      <c r="M30" s="21"/>
      <c r="N30" s="21"/>
      <c r="O30" s="3"/>
      <c r="P30" s="7"/>
      <c r="Q30" s="7"/>
      <c r="R30" s="7"/>
    </row>
    <row r="31" spans="1:18" x14ac:dyDescent="0.2">
      <c r="A31" s="15" t="s">
        <v>5</v>
      </c>
      <c r="B31" s="15" t="s">
        <v>1</v>
      </c>
      <c r="C31" s="16">
        <v>4</v>
      </c>
      <c r="D31" s="17">
        <v>20.478425979614201</v>
      </c>
      <c r="E31" s="15"/>
      <c r="F31" s="18" t="s">
        <v>26</v>
      </c>
      <c r="G31" s="15" t="s">
        <v>1</v>
      </c>
      <c r="H31" s="21">
        <v>24.6301495984073</v>
      </c>
      <c r="I31" s="13" t="s">
        <v>13</v>
      </c>
      <c r="J31" s="21"/>
      <c r="K31" s="20"/>
      <c r="L31" s="13"/>
      <c r="M31" s="21"/>
      <c r="N31" s="21"/>
      <c r="O31" s="3"/>
      <c r="P31" s="7"/>
      <c r="Q31" s="7"/>
      <c r="R31" s="7"/>
    </row>
    <row r="32" spans="1:18" x14ac:dyDescent="0.2">
      <c r="A32" s="15" t="s">
        <v>5</v>
      </c>
      <c r="B32" s="15" t="s">
        <v>1</v>
      </c>
      <c r="C32" s="16">
        <v>4</v>
      </c>
      <c r="D32" s="17">
        <v>20.956684112548828</v>
      </c>
      <c r="E32" s="21">
        <f>AVERAGE(D31:D32)</f>
        <v>20.717555046081515</v>
      </c>
      <c r="F32" s="18" t="s">
        <v>26</v>
      </c>
      <c r="G32" s="15" t="s">
        <v>1</v>
      </c>
      <c r="H32" s="21">
        <v>24.405898519694802</v>
      </c>
      <c r="I32" s="23">
        <f>AVERAGE(H31:H32)</f>
        <v>24.518024059051051</v>
      </c>
      <c r="J32" s="21">
        <f>I32-E32</f>
        <v>3.8004690129695362</v>
      </c>
      <c r="K32" s="20">
        <f>J32-J30</f>
        <v>-0.6576196229399649</v>
      </c>
      <c r="L32" s="18">
        <f>2^K32</f>
        <v>0.63392337750320105</v>
      </c>
      <c r="M32" s="21"/>
      <c r="N32" s="21"/>
      <c r="O32" s="3"/>
      <c r="P32" s="7"/>
      <c r="Q32" s="7"/>
      <c r="R32" s="7"/>
    </row>
    <row r="33" spans="1:27" x14ac:dyDescent="0.2">
      <c r="A33" s="15" t="s">
        <v>5</v>
      </c>
      <c r="B33" s="15" t="s">
        <v>0</v>
      </c>
      <c r="C33" s="16">
        <v>4</v>
      </c>
      <c r="D33" s="17">
        <v>17.129205703735352</v>
      </c>
      <c r="E33" s="15"/>
      <c r="F33" s="18" t="s">
        <v>26</v>
      </c>
      <c r="G33" s="15" t="s">
        <v>0</v>
      </c>
      <c r="H33" s="21">
        <v>24.2110494833357</v>
      </c>
      <c r="I33" s="13" t="s">
        <v>13</v>
      </c>
      <c r="J33" s="21"/>
      <c r="K33" s="20"/>
      <c r="L33" s="13"/>
      <c r="M33" s="21"/>
      <c r="N33" s="21"/>
      <c r="O33" s="3"/>
      <c r="P33" s="7"/>
      <c r="Q33" s="7"/>
      <c r="R33" s="7"/>
    </row>
    <row r="34" spans="1:27" x14ac:dyDescent="0.2">
      <c r="A34" s="15" t="s">
        <v>5</v>
      </c>
      <c r="B34" s="15" t="s">
        <v>0</v>
      </c>
      <c r="C34" s="16">
        <v>4</v>
      </c>
      <c r="D34" s="17">
        <v>17.077617645263672</v>
      </c>
      <c r="E34" s="21">
        <f>AVERAGE(D33:D34)</f>
        <v>17.103411674499512</v>
      </c>
      <c r="F34" s="18" t="s">
        <v>26</v>
      </c>
      <c r="G34" s="15" t="s">
        <v>0</v>
      </c>
      <c r="H34" s="21">
        <v>24.002254065184701</v>
      </c>
      <c r="I34" s="23">
        <f>AVERAGE(H33:H34)</f>
        <v>24.1066517742602</v>
      </c>
      <c r="J34" s="21">
        <f>I34-E34</f>
        <v>7.0032400997606885</v>
      </c>
      <c r="K34" s="20">
        <f>J34-J30</f>
        <v>2.5451514638511874</v>
      </c>
      <c r="L34" s="18">
        <f>2^K34</f>
        <v>5.8366941202914555</v>
      </c>
      <c r="M34" s="21"/>
      <c r="N34" s="21"/>
      <c r="O34" s="3"/>
      <c r="P34" s="7"/>
      <c r="Q34" s="7"/>
      <c r="R34" s="7"/>
    </row>
    <row r="35" spans="1:27" x14ac:dyDescent="0.2">
      <c r="A35" s="15"/>
      <c r="B35" s="15"/>
      <c r="C35" s="16"/>
      <c r="D35" s="17"/>
      <c r="E35" s="21"/>
      <c r="F35" s="18"/>
      <c r="G35" s="15"/>
      <c r="H35" s="21"/>
      <c r="I35" s="23"/>
      <c r="J35" s="21"/>
      <c r="K35" s="20"/>
      <c r="L35" s="18"/>
      <c r="M35" s="21"/>
      <c r="N35" s="21"/>
      <c r="O35" s="3"/>
      <c r="P35" s="7"/>
      <c r="Q35" s="7"/>
      <c r="R35" s="7"/>
    </row>
    <row r="36" spans="1:27" x14ac:dyDescent="0.2">
      <c r="A36" s="15" t="s">
        <v>5</v>
      </c>
      <c r="B36" s="15" t="s">
        <v>22</v>
      </c>
      <c r="C36" s="19">
        <v>5</v>
      </c>
      <c r="D36" s="21">
        <v>20.613583273443201</v>
      </c>
      <c r="E36" s="21"/>
      <c r="F36" s="15" t="s">
        <v>23</v>
      </c>
      <c r="G36" s="15" t="s">
        <v>22</v>
      </c>
      <c r="H36" s="21">
        <v>24.190458523298901</v>
      </c>
      <c r="I36" s="21"/>
      <c r="J36" s="13"/>
      <c r="K36" s="20"/>
      <c r="L36" s="13"/>
      <c r="M36" s="21"/>
      <c r="N36" s="21"/>
      <c r="O36" s="3"/>
      <c r="P36" s="7"/>
      <c r="Q36" s="7"/>
      <c r="R36" s="7"/>
      <c r="AA36" s="15"/>
    </row>
    <row r="37" spans="1:27" x14ac:dyDescent="0.2">
      <c r="A37" s="15" t="s">
        <v>5</v>
      </c>
      <c r="B37" s="15" t="s">
        <v>22</v>
      </c>
      <c r="C37" s="19">
        <v>5</v>
      </c>
      <c r="D37" s="21">
        <v>20.6028188588784</v>
      </c>
      <c r="E37" s="21">
        <f>AVERAGE(D36:D37)</f>
        <v>20.608201066160802</v>
      </c>
      <c r="F37" s="15" t="s">
        <v>23</v>
      </c>
      <c r="G37" s="15" t="s">
        <v>22</v>
      </c>
      <c r="H37" s="21">
        <v>24.1505422894713</v>
      </c>
      <c r="I37" s="21">
        <f>AVERAGE(H36:H37)</f>
        <v>24.170500406385102</v>
      </c>
      <c r="J37" s="21">
        <f>I37-E37</f>
        <v>3.5622993402242997</v>
      </c>
      <c r="K37" s="20">
        <f>J37-J46</f>
        <v>-0.15306228769690122</v>
      </c>
      <c r="L37" s="18">
        <f>2^K37</f>
        <v>0.89933948273972519</v>
      </c>
      <c r="M37" s="22"/>
      <c r="N37" s="22"/>
      <c r="O37" s="6"/>
      <c r="P37" s="7"/>
      <c r="Q37" s="7"/>
      <c r="R37" s="7"/>
    </row>
    <row r="38" spans="1:27" x14ac:dyDescent="0.2">
      <c r="A38" s="15" t="s">
        <v>5</v>
      </c>
      <c r="B38" s="15" t="s">
        <v>1</v>
      </c>
      <c r="C38" s="19">
        <v>5</v>
      </c>
      <c r="D38" s="21">
        <v>21.725502694618601</v>
      </c>
      <c r="E38" s="21"/>
      <c r="F38" s="15" t="s">
        <v>23</v>
      </c>
      <c r="G38" s="15" t="s">
        <v>1</v>
      </c>
      <c r="H38" s="21">
        <v>25.0972785872247</v>
      </c>
      <c r="I38" s="21"/>
      <c r="J38" s="13"/>
      <c r="K38" s="20"/>
      <c r="L38" s="46"/>
      <c r="M38" s="21"/>
      <c r="N38" s="21"/>
      <c r="O38" s="3"/>
      <c r="P38" s="7"/>
      <c r="Q38" s="7"/>
      <c r="R38" s="7"/>
    </row>
    <row r="39" spans="1:27" x14ac:dyDescent="0.2">
      <c r="A39" s="15" t="s">
        <v>5</v>
      </c>
      <c r="B39" s="15" t="s">
        <v>1</v>
      </c>
      <c r="C39" s="19">
        <v>5</v>
      </c>
      <c r="D39" s="21">
        <v>21.770174690633102</v>
      </c>
      <c r="E39" s="21">
        <f>AVERAGE(D38:D39)</f>
        <v>21.747838692625852</v>
      </c>
      <c r="F39" s="15" t="s">
        <v>23</v>
      </c>
      <c r="G39" s="15" t="s">
        <v>1</v>
      </c>
      <c r="H39" s="21">
        <v>25.156855896268599</v>
      </c>
      <c r="I39" s="21">
        <f>AVERAGE(H38:H39)</f>
        <v>25.127067241746651</v>
      </c>
      <c r="J39" s="21">
        <f>I39-E39</f>
        <v>3.3792285491207998</v>
      </c>
      <c r="K39" s="20">
        <f>J39-J37</f>
        <v>-0.18307079110349989</v>
      </c>
      <c r="L39" s="18">
        <f>2^K39</f>
        <v>0.88082615211304915</v>
      </c>
      <c r="M39" s="21"/>
      <c r="N39" s="21"/>
      <c r="O39" s="3"/>
      <c r="P39" s="7"/>
      <c r="Q39" s="7"/>
      <c r="R39" s="7"/>
    </row>
    <row r="40" spans="1:27" x14ac:dyDescent="0.2">
      <c r="A40" s="15" t="s">
        <v>5</v>
      </c>
      <c r="B40" s="15" t="s">
        <v>0</v>
      </c>
      <c r="C40" s="19">
        <v>5</v>
      </c>
      <c r="D40" s="21">
        <v>19.1295180067148</v>
      </c>
      <c r="E40" s="21"/>
      <c r="F40" s="15" t="s">
        <v>23</v>
      </c>
      <c r="G40" s="15" t="s">
        <v>0</v>
      </c>
      <c r="H40" s="21">
        <v>24.662201537249601</v>
      </c>
      <c r="I40" s="21"/>
      <c r="J40" s="13"/>
      <c r="K40" s="20"/>
      <c r="L40" s="46"/>
      <c r="M40" s="21"/>
      <c r="N40" s="21"/>
      <c r="O40" s="3"/>
      <c r="P40" s="7"/>
      <c r="Q40" s="7"/>
      <c r="R40" s="7"/>
    </row>
    <row r="41" spans="1:27" x14ac:dyDescent="0.2">
      <c r="A41" s="15" t="s">
        <v>5</v>
      </c>
      <c r="B41" s="15" t="s">
        <v>0</v>
      </c>
      <c r="C41" s="19">
        <v>5</v>
      </c>
      <c r="D41" s="21">
        <v>19.408760871552001</v>
      </c>
      <c r="E41" s="21">
        <f>AVERAGE(D40:D41)</f>
        <v>19.269139439133401</v>
      </c>
      <c r="F41" s="15" t="s">
        <v>23</v>
      </c>
      <c r="G41" s="15" t="s">
        <v>0</v>
      </c>
      <c r="H41" s="21">
        <v>24.4897364847244</v>
      </c>
      <c r="I41" s="21">
        <f>AVERAGE(H40:H41)</f>
        <v>24.575969010987002</v>
      </c>
      <c r="J41" s="21">
        <f>I41-E41</f>
        <v>5.3068295718536014</v>
      </c>
      <c r="K41" s="20">
        <f>J41-J37</f>
        <v>1.7445302316293017</v>
      </c>
      <c r="L41" s="18">
        <f>2^K41</f>
        <v>3.3508572594887913</v>
      </c>
      <c r="M41" s="21"/>
      <c r="N41" s="21"/>
      <c r="O41" s="3"/>
      <c r="P41" s="7"/>
      <c r="Q41" s="7"/>
      <c r="R41" s="7"/>
    </row>
    <row r="42" spans="1:27" x14ac:dyDescent="0.2">
      <c r="A42" s="27"/>
      <c r="B42" s="27"/>
      <c r="C42" s="19"/>
      <c r="D42" s="21"/>
      <c r="E42" s="21"/>
      <c r="F42" s="46"/>
      <c r="G42" s="27"/>
      <c r="H42" s="21"/>
      <c r="I42" s="23"/>
      <c r="J42" s="21"/>
      <c r="K42" s="20"/>
      <c r="L42" s="46"/>
      <c r="M42" s="21"/>
      <c r="N42" s="21"/>
      <c r="O42" s="3"/>
      <c r="P42" s="7"/>
      <c r="Q42" s="7"/>
      <c r="R42" s="7"/>
    </row>
    <row r="43" spans="1:27" x14ac:dyDescent="0.2">
      <c r="A43" s="27"/>
      <c r="B43" s="27"/>
      <c r="C43" s="36"/>
      <c r="D43" s="47"/>
      <c r="E43" s="27"/>
      <c r="F43" s="27"/>
      <c r="G43" s="27"/>
      <c r="H43" s="46"/>
      <c r="I43" s="13"/>
      <c r="J43" s="13"/>
      <c r="K43" s="20"/>
      <c r="L43" s="13"/>
      <c r="M43" s="21"/>
      <c r="N43" s="21"/>
      <c r="O43" s="3"/>
      <c r="P43" s="7"/>
      <c r="Q43" s="7"/>
      <c r="R43" s="7"/>
    </row>
    <row r="44" spans="1:27" x14ac:dyDescent="0.2">
      <c r="A44" s="27"/>
      <c r="B44" s="27"/>
      <c r="C44" s="36"/>
      <c r="D44" s="47"/>
      <c r="E44" s="21"/>
      <c r="F44" s="27"/>
      <c r="G44" s="27"/>
      <c r="H44" s="46"/>
      <c r="I44" s="21"/>
      <c r="J44" s="21"/>
      <c r="K44" s="20"/>
      <c r="L44" s="22"/>
      <c r="M44" s="22"/>
      <c r="N44" s="22"/>
      <c r="O44" s="6"/>
      <c r="P44" s="7" t="s">
        <v>58</v>
      </c>
      <c r="Q44" s="7" t="s">
        <v>59</v>
      </c>
      <c r="R44" s="7" t="s">
        <v>60</v>
      </c>
      <c r="S44" t="s">
        <v>61</v>
      </c>
      <c r="T44" t="s">
        <v>62</v>
      </c>
      <c r="U44" t="s">
        <v>63</v>
      </c>
    </row>
    <row r="45" spans="1:27" x14ac:dyDescent="0.2">
      <c r="A45" s="27"/>
      <c r="B45" s="13"/>
      <c r="C45" s="19"/>
      <c r="D45" s="20"/>
      <c r="E45" s="23"/>
      <c r="F45" s="23"/>
      <c r="G45" s="23"/>
      <c r="H45" s="24"/>
      <c r="I45" s="13"/>
      <c r="J45" s="13"/>
      <c r="K45" s="20"/>
      <c r="L45" s="13"/>
      <c r="M45" s="21"/>
      <c r="N45" s="21"/>
      <c r="O45" s="3"/>
      <c r="P45" s="7" t="s">
        <v>40</v>
      </c>
      <c r="Q45" s="7" t="s">
        <v>41</v>
      </c>
      <c r="R45" s="7" t="s">
        <v>42</v>
      </c>
      <c r="S45" t="s">
        <v>43</v>
      </c>
      <c r="T45" t="s">
        <v>44</v>
      </c>
      <c r="U45" t="s">
        <v>45</v>
      </c>
    </row>
    <row r="46" spans="1:27" x14ac:dyDescent="0.2">
      <c r="A46" s="15"/>
      <c r="B46" s="13"/>
      <c r="C46" s="19"/>
      <c r="D46" s="20"/>
      <c r="E46" s="23"/>
      <c r="F46" s="23"/>
      <c r="G46" s="23"/>
      <c r="H46" s="24"/>
      <c r="I46" s="48" t="s">
        <v>57</v>
      </c>
      <c r="J46" s="29">
        <f>AVERAGE(J4,J14,J22,J30,J37)</f>
        <v>3.7153616279212009</v>
      </c>
      <c r="K46" s="20"/>
      <c r="L46" s="13"/>
      <c r="M46" s="21"/>
      <c r="N46" s="21"/>
      <c r="O46" s="3"/>
      <c r="P46" s="7" t="s">
        <v>67</v>
      </c>
      <c r="Q46" s="7">
        <v>2</v>
      </c>
      <c r="R46" s="7">
        <v>43.287852999999998</v>
      </c>
      <c r="S46">
        <v>21.643899999999999</v>
      </c>
      <c r="T46">
        <v>20.938400000000001</v>
      </c>
      <c r="U46">
        <v>1E-4</v>
      </c>
    </row>
    <row r="47" spans="1:27" x14ac:dyDescent="0.2">
      <c r="A47" s="15"/>
      <c r="B47" s="13"/>
      <c r="C47" s="19"/>
      <c r="D47" s="20"/>
      <c r="E47" s="23"/>
      <c r="F47" s="23"/>
      <c r="G47" s="23"/>
      <c r="H47" s="24"/>
      <c r="I47" s="13"/>
      <c r="J47" s="13"/>
      <c r="K47" s="20"/>
      <c r="L47" s="13"/>
      <c r="M47" s="21"/>
      <c r="N47" s="21"/>
      <c r="O47" s="3"/>
      <c r="P47" s="7" t="s">
        <v>46</v>
      </c>
      <c r="Q47" s="7">
        <v>12</v>
      </c>
      <c r="R47" s="7">
        <v>12.40432</v>
      </c>
      <c r="S47">
        <v>1.0337000000000001</v>
      </c>
    </row>
    <row r="48" spans="1:27" x14ac:dyDescent="0.2">
      <c r="A48" s="15"/>
      <c r="B48" s="13"/>
      <c r="C48" s="19"/>
      <c r="D48" s="20"/>
      <c r="E48" s="23"/>
      <c r="F48" s="23"/>
      <c r="G48" s="23"/>
      <c r="H48" s="24"/>
      <c r="I48" s="13"/>
      <c r="J48" s="13"/>
      <c r="K48" s="20"/>
      <c r="L48" s="13"/>
      <c r="M48" s="21"/>
      <c r="N48" s="21"/>
      <c r="O48" s="3"/>
      <c r="P48" s="43" t="s">
        <v>47</v>
      </c>
      <c r="Q48" s="43">
        <v>14</v>
      </c>
      <c r="R48" s="43">
        <v>55.692172999999997</v>
      </c>
    </row>
    <row r="49" spans="1:22" x14ac:dyDescent="0.2">
      <c r="A49" s="15"/>
      <c r="B49" s="13"/>
      <c r="C49" s="19"/>
      <c r="D49" s="20"/>
      <c r="E49" s="23"/>
      <c r="F49" s="23"/>
      <c r="G49" s="23"/>
      <c r="H49" s="24"/>
      <c r="I49" s="13"/>
      <c r="J49" s="13"/>
      <c r="K49" s="20"/>
      <c r="L49" s="13"/>
      <c r="M49" s="21"/>
      <c r="N49" s="21"/>
      <c r="O49" s="3"/>
      <c r="P49" s="43"/>
      <c r="Q49" s="43"/>
      <c r="R49" s="43"/>
    </row>
    <row r="50" spans="1:22" x14ac:dyDescent="0.2">
      <c r="A50" s="15"/>
      <c r="B50" s="13"/>
      <c r="C50" s="19"/>
      <c r="D50" s="20"/>
      <c r="E50" s="23"/>
      <c r="F50" s="23"/>
      <c r="G50" s="23"/>
      <c r="H50" s="24"/>
      <c r="I50" s="13"/>
      <c r="J50" s="13"/>
      <c r="K50" s="20"/>
      <c r="L50" s="13"/>
      <c r="M50" s="21"/>
      <c r="N50" s="21"/>
      <c r="O50" s="3"/>
      <c r="P50" s="7"/>
      <c r="Q50" s="7"/>
      <c r="R50" s="7"/>
    </row>
    <row r="51" spans="1:22" x14ac:dyDescent="0.2">
      <c r="A51" s="15"/>
      <c r="B51" s="13"/>
      <c r="C51" s="19"/>
      <c r="D51" s="20"/>
      <c r="E51" s="23"/>
      <c r="F51" s="23"/>
      <c r="G51" s="23"/>
      <c r="H51" s="24"/>
      <c r="I51" s="13"/>
      <c r="J51" s="13"/>
      <c r="K51" s="20"/>
      <c r="L51" s="13"/>
      <c r="M51" s="21"/>
      <c r="N51" s="21"/>
      <c r="O51" s="3"/>
      <c r="P51" s="7"/>
      <c r="Q51" s="7"/>
      <c r="R51" s="7"/>
    </row>
    <row r="52" spans="1:22" x14ac:dyDescent="0.2">
      <c r="A52" s="15"/>
      <c r="B52" s="13"/>
      <c r="C52" s="19"/>
      <c r="D52" s="20"/>
      <c r="E52" s="23"/>
      <c r="F52" s="23"/>
      <c r="G52" s="23"/>
      <c r="H52" s="24"/>
      <c r="I52" s="13"/>
      <c r="J52" s="13"/>
      <c r="K52" s="20"/>
      <c r="L52" s="13"/>
      <c r="M52" s="21"/>
      <c r="N52" s="21"/>
      <c r="O52" s="3"/>
      <c r="P52" s="7"/>
      <c r="Q52" s="7"/>
      <c r="R52" s="7"/>
    </row>
    <row r="53" spans="1:22" x14ac:dyDescent="0.2">
      <c r="A53" s="15"/>
      <c r="B53" s="15"/>
      <c r="C53" s="19"/>
      <c r="D53" s="21"/>
      <c r="E53" s="21"/>
      <c r="F53" s="18"/>
      <c r="G53" s="15"/>
      <c r="H53" s="21"/>
      <c r="I53" s="13"/>
      <c r="J53" s="21"/>
      <c r="K53" s="20"/>
      <c r="L53" s="13"/>
      <c r="M53" s="21"/>
      <c r="N53" s="21"/>
      <c r="O53" s="3"/>
      <c r="P53" s="7"/>
      <c r="Q53" s="7"/>
      <c r="R53" s="7"/>
      <c r="S53" s="14"/>
      <c r="T53" s="14"/>
      <c r="U53" s="14"/>
      <c r="V53" s="14"/>
    </row>
    <row r="54" spans="1:22" x14ac:dyDescent="0.2">
      <c r="A54" s="15"/>
      <c r="B54" s="15"/>
      <c r="C54" s="19"/>
      <c r="D54" s="21"/>
      <c r="E54" s="21"/>
      <c r="F54" s="18"/>
      <c r="G54" s="15"/>
      <c r="H54" s="21"/>
      <c r="I54" s="23"/>
      <c r="J54" s="21"/>
      <c r="K54" s="20"/>
      <c r="L54" s="13"/>
      <c r="M54" s="13"/>
      <c r="N54" s="13"/>
      <c r="O54" s="8"/>
      <c r="P54" s="7"/>
      <c r="Q54" s="7"/>
      <c r="R54" s="7"/>
      <c r="S54" s="14"/>
      <c r="T54" s="14"/>
      <c r="U54" s="14"/>
      <c r="V54" s="14"/>
    </row>
    <row r="55" spans="1:22" x14ac:dyDescent="0.2">
      <c r="A55" s="15"/>
      <c r="B55" s="15"/>
      <c r="C55" s="19"/>
      <c r="D55" s="21"/>
      <c r="E55" s="21"/>
      <c r="F55" s="18"/>
      <c r="G55" s="15"/>
      <c r="H55" s="21"/>
      <c r="I55" s="13"/>
      <c r="J55" s="21"/>
      <c r="K55" s="20"/>
      <c r="L55" s="13"/>
      <c r="M55" s="13"/>
      <c r="N55" s="13"/>
      <c r="O55" s="8"/>
      <c r="P55" s="7"/>
      <c r="Q55" s="7"/>
      <c r="R55" s="7"/>
      <c r="S55" s="14"/>
      <c r="T55" s="14"/>
      <c r="U55" s="14"/>
      <c r="V55" s="14"/>
    </row>
    <row r="56" spans="1:22" x14ac:dyDescent="0.2">
      <c r="A56" s="15"/>
      <c r="B56" s="15"/>
      <c r="C56" s="19"/>
      <c r="D56" s="21"/>
      <c r="E56" s="21"/>
      <c r="F56" s="18"/>
      <c r="G56" s="15"/>
      <c r="H56" s="21"/>
      <c r="I56" s="23"/>
      <c r="J56" s="21"/>
      <c r="K56" s="20"/>
      <c r="L56" s="13"/>
      <c r="M56" s="13"/>
      <c r="N56" s="13"/>
      <c r="O56" s="8"/>
      <c r="P56" s="7" t="s">
        <v>48</v>
      </c>
      <c r="Q56" s="7"/>
      <c r="R56" s="7"/>
      <c r="S56" s="14" t="s">
        <v>49</v>
      </c>
      <c r="T56" s="14"/>
      <c r="U56" s="14"/>
      <c r="V56" s="14"/>
    </row>
    <row r="57" spans="1:22" x14ac:dyDescent="0.2">
      <c r="A57" s="15"/>
      <c r="B57" s="15"/>
      <c r="C57" s="19"/>
      <c r="D57" s="21"/>
      <c r="E57" s="21"/>
      <c r="F57" s="18"/>
      <c r="G57" s="15"/>
      <c r="H57" s="21"/>
      <c r="I57" s="13"/>
      <c r="J57" s="21"/>
      <c r="K57" s="20"/>
      <c r="L57" s="13"/>
      <c r="M57" s="13"/>
      <c r="N57" s="13"/>
      <c r="O57" s="8"/>
      <c r="P57" s="7" t="s">
        <v>50</v>
      </c>
      <c r="Q57" s="7" t="s">
        <v>51</v>
      </c>
      <c r="R57" s="7"/>
      <c r="S57" s="14">
        <v>4.9320000000000004</v>
      </c>
      <c r="T57" s="14"/>
      <c r="U57" s="14"/>
      <c r="V57" s="14"/>
    </row>
    <row r="58" spans="1:22" x14ac:dyDescent="0.2">
      <c r="A58" s="15"/>
      <c r="B58" s="15"/>
      <c r="C58" s="19"/>
      <c r="D58" s="21"/>
      <c r="E58" s="21"/>
      <c r="F58" s="18"/>
      <c r="G58" s="15"/>
      <c r="H58" s="21"/>
      <c r="I58" s="23"/>
      <c r="J58" s="21"/>
      <c r="K58" s="20"/>
      <c r="L58" s="13"/>
      <c r="M58" s="13"/>
      <c r="N58" s="13"/>
      <c r="O58" s="8"/>
      <c r="P58" s="7" t="s">
        <v>52</v>
      </c>
      <c r="Q58" s="7"/>
      <c r="R58" s="7" t="s">
        <v>53</v>
      </c>
      <c r="S58" s="14">
        <v>1.6659999999999999</v>
      </c>
      <c r="T58" s="14"/>
      <c r="U58" s="14"/>
      <c r="V58" s="14"/>
    </row>
    <row r="59" spans="1:22" x14ac:dyDescent="0.2">
      <c r="A59" s="15"/>
      <c r="B59" s="13"/>
      <c r="C59" s="19"/>
      <c r="D59" s="20"/>
      <c r="E59" s="21"/>
      <c r="F59" s="15"/>
      <c r="G59" s="22"/>
      <c r="H59" s="22"/>
      <c r="I59" s="22"/>
      <c r="J59" s="13"/>
      <c r="K59" s="20"/>
      <c r="L59" s="13"/>
      <c r="M59" s="13"/>
      <c r="N59" s="13"/>
      <c r="O59" s="8"/>
      <c r="P59" s="7" t="s">
        <v>54</v>
      </c>
      <c r="Q59" s="7"/>
      <c r="R59" s="7" t="s">
        <v>53</v>
      </c>
      <c r="S59" s="14">
        <v>1.0660000000000001</v>
      </c>
      <c r="T59" s="14"/>
      <c r="U59" s="14"/>
      <c r="V59" s="14"/>
    </row>
    <row r="60" spans="1:22" x14ac:dyDescent="0.2">
      <c r="A60" s="15"/>
      <c r="B60" s="15"/>
      <c r="C60" s="19"/>
      <c r="D60" s="21"/>
      <c r="E60" s="21"/>
      <c r="F60" s="15"/>
      <c r="G60" s="15"/>
      <c r="H60" s="21"/>
      <c r="I60" s="21"/>
      <c r="J60" s="13"/>
      <c r="K60" s="20"/>
      <c r="L60" s="13"/>
      <c r="M60" s="13"/>
      <c r="N60" s="13"/>
      <c r="O60" s="8"/>
      <c r="P60" s="7"/>
      <c r="Q60" s="7"/>
      <c r="R60" s="7"/>
      <c r="S60" s="14"/>
      <c r="T60" s="14"/>
      <c r="U60" s="14"/>
      <c r="V60" s="14"/>
    </row>
    <row r="61" spans="1:22" x14ac:dyDescent="0.2">
      <c r="A61" s="15"/>
      <c r="B61" s="15"/>
      <c r="C61" s="19"/>
      <c r="D61" s="21"/>
      <c r="E61" s="21"/>
      <c r="F61" s="15"/>
      <c r="G61" s="15"/>
      <c r="H61" s="21"/>
      <c r="I61" s="21"/>
      <c r="J61" s="21"/>
      <c r="K61" s="20"/>
      <c r="L61" s="13"/>
      <c r="M61" s="13"/>
      <c r="N61" s="13"/>
      <c r="O61" s="8"/>
      <c r="P61" s="7"/>
      <c r="Q61" s="7"/>
      <c r="R61" s="7"/>
      <c r="S61" s="14"/>
      <c r="T61" s="14"/>
      <c r="U61" s="14"/>
      <c r="V61" s="14"/>
    </row>
    <row r="62" spans="1:22" x14ac:dyDescent="0.2">
      <c r="A62" s="15"/>
      <c r="B62" s="15"/>
      <c r="C62" s="19"/>
      <c r="D62" s="21"/>
      <c r="E62" s="21"/>
      <c r="F62" s="15"/>
      <c r="G62" s="15"/>
      <c r="H62" s="21"/>
      <c r="I62" s="21"/>
      <c r="J62" s="13"/>
      <c r="K62" s="20"/>
      <c r="L62" s="13"/>
      <c r="M62" s="13"/>
      <c r="N62" s="13"/>
      <c r="O62" s="8"/>
      <c r="P62" s="7"/>
      <c r="Q62" s="7"/>
      <c r="R62" s="7"/>
      <c r="S62" s="14"/>
      <c r="T62" s="14"/>
      <c r="U62" s="14"/>
      <c r="V62" s="14"/>
    </row>
    <row r="63" spans="1:22" x14ac:dyDescent="0.2">
      <c r="A63" s="15"/>
      <c r="B63" s="15"/>
      <c r="C63" s="19"/>
      <c r="D63" s="21"/>
      <c r="E63" s="21"/>
      <c r="F63" s="15"/>
      <c r="G63" s="15"/>
      <c r="H63" s="21"/>
      <c r="I63" s="21"/>
      <c r="J63" s="21"/>
      <c r="K63" s="20"/>
      <c r="L63" s="13"/>
      <c r="M63" s="13"/>
      <c r="N63" s="13"/>
      <c r="O63" s="8"/>
      <c r="P63" s="7"/>
      <c r="Q63" s="7"/>
      <c r="R63" s="7"/>
      <c r="S63" s="14"/>
      <c r="T63" s="14"/>
      <c r="U63" s="14"/>
      <c r="V63" s="14"/>
    </row>
    <row r="64" spans="1:22" x14ac:dyDescent="0.2">
      <c r="A64" s="15"/>
      <c r="B64" s="15"/>
      <c r="C64" s="19"/>
      <c r="D64" s="21"/>
      <c r="E64" s="21"/>
      <c r="F64" s="15"/>
      <c r="G64" s="15"/>
      <c r="H64" s="21"/>
      <c r="I64" s="21"/>
      <c r="J64" s="13"/>
      <c r="K64" s="20"/>
      <c r="L64" s="13"/>
      <c r="M64" s="13"/>
      <c r="N64" s="13"/>
      <c r="O64" s="8"/>
      <c r="P64" s="7"/>
      <c r="Q64" s="7"/>
      <c r="R64" s="7"/>
      <c r="S64" s="14"/>
      <c r="T64" s="14"/>
      <c r="U64" s="14"/>
      <c r="V64" s="14"/>
    </row>
    <row r="65" spans="1:22" x14ac:dyDescent="0.2">
      <c r="A65" s="15"/>
      <c r="B65" s="15"/>
      <c r="C65" s="19"/>
      <c r="D65" s="21"/>
      <c r="E65" s="21"/>
      <c r="F65" s="15"/>
      <c r="G65" s="15"/>
      <c r="H65" s="21"/>
      <c r="I65" s="21"/>
      <c r="J65" s="21"/>
      <c r="K65" s="20"/>
      <c r="L65" s="13"/>
      <c r="M65" s="13"/>
      <c r="N65" s="13"/>
      <c r="O65" s="8"/>
      <c r="P65" s="7"/>
      <c r="Q65" s="7"/>
      <c r="R65" s="7"/>
      <c r="S65" s="14"/>
      <c r="T65" s="14"/>
      <c r="U65" s="14"/>
      <c r="V65" s="14"/>
    </row>
    <row r="66" spans="1:22" x14ac:dyDescent="0.2">
      <c r="A66" s="15"/>
      <c r="B66" s="13"/>
      <c r="C66" s="19"/>
      <c r="D66" s="20"/>
      <c r="E66" s="21"/>
      <c r="F66" s="15"/>
      <c r="G66" s="13"/>
      <c r="H66" s="13"/>
      <c r="I66" s="21"/>
      <c r="J66" s="13"/>
      <c r="K66" s="20"/>
      <c r="L66" s="13"/>
      <c r="M66" s="13"/>
      <c r="N66" s="13"/>
      <c r="O66" s="8"/>
      <c r="P66" s="7"/>
      <c r="Q66" s="7"/>
      <c r="R66" s="7"/>
      <c r="S66" s="14"/>
      <c r="T66" s="14"/>
      <c r="U66" s="14"/>
      <c r="V66" s="14"/>
    </row>
    <row r="67" spans="1:22" x14ac:dyDescent="0.2">
      <c r="A67" s="15"/>
      <c r="B67" s="15"/>
      <c r="C67" s="19"/>
      <c r="D67" s="21"/>
      <c r="E67" s="21"/>
      <c r="F67" s="15"/>
      <c r="G67" s="15"/>
      <c r="H67" s="21"/>
      <c r="I67" s="21"/>
      <c r="J67" s="13"/>
      <c r="K67" s="20"/>
      <c r="L67" s="13"/>
      <c r="M67" s="13"/>
      <c r="N67" s="13"/>
      <c r="O67" s="8"/>
      <c r="P67" s="7"/>
      <c r="Q67" s="7"/>
      <c r="R67" s="7"/>
      <c r="S67" s="14"/>
      <c r="T67" s="14"/>
      <c r="U67" s="14"/>
      <c r="V67" s="14"/>
    </row>
    <row r="68" spans="1:22" x14ac:dyDescent="0.2">
      <c r="A68" s="15"/>
      <c r="B68" s="15"/>
      <c r="C68" s="19"/>
      <c r="D68" s="21"/>
      <c r="E68" s="21"/>
      <c r="F68" s="15"/>
      <c r="G68" s="15"/>
      <c r="H68" s="21"/>
      <c r="I68" s="21"/>
      <c r="J68" s="21"/>
      <c r="K68" s="20"/>
      <c r="L68" s="13"/>
      <c r="M68" s="13"/>
      <c r="N68" s="13"/>
      <c r="O68" s="8"/>
      <c r="P68" s="7"/>
      <c r="Q68" s="7"/>
      <c r="R68" s="7"/>
      <c r="S68" s="14"/>
      <c r="T68" s="14"/>
      <c r="U68" s="14"/>
      <c r="V68" s="14"/>
    </row>
    <row r="69" spans="1:22" x14ac:dyDescent="0.2">
      <c r="A69" s="15"/>
      <c r="B69" s="15"/>
      <c r="C69" s="19"/>
      <c r="D69" s="21"/>
      <c r="E69" s="21"/>
      <c r="F69" s="15"/>
      <c r="G69" s="15"/>
      <c r="H69" s="21"/>
      <c r="I69" s="21"/>
      <c r="J69" s="13"/>
      <c r="K69" s="20"/>
      <c r="L69" s="13"/>
      <c r="M69" s="13"/>
      <c r="N69" s="13"/>
      <c r="O69" s="8"/>
      <c r="P69" s="7"/>
      <c r="Q69" s="7"/>
      <c r="R69" s="7"/>
      <c r="S69" s="14"/>
      <c r="T69" s="14"/>
      <c r="U69" s="14"/>
      <c r="V69" s="14"/>
    </row>
    <row r="70" spans="1:22" x14ac:dyDescent="0.2">
      <c r="A70" s="15"/>
      <c r="B70" s="15"/>
      <c r="C70" s="19"/>
      <c r="D70" s="21"/>
      <c r="E70" s="21"/>
      <c r="F70" s="15"/>
      <c r="G70" s="15"/>
      <c r="H70" s="21"/>
      <c r="I70" s="21"/>
      <c r="J70" s="21"/>
      <c r="K70" s="20"/>
      <c r="L70" s="13"/>
      <c r="M70" s="13"/>
      <c r="N70" s="13"/>
      <c r="O70" s="8"/>
      <c r="P70" s="7"/>
      <c r="Q70" s="7"/>
      <c r="R70" s="7"/>
      <c r="S70" s="14"/>
      <c r="T70" s="14"/>
      <c r="U70" s="14"/>
      <c r="V70" s="14"/>
    </row>
    <row r="71" spans="1:22" x14ac:dyDescent="0.2">
      <c r="A71" s="15"/>
      <c r="B71" s="15"/>
      <c r="C71" s="19"/>
      <c r="D71" s="21"/>
      <c r="E71" s="21"/>
      <c r="F71" s="15"/>
      <c r="G71" s="15"/>
      <c r="H71" s="21"/>
      <c r="I71" s="21"/>
      <c r="J71" s="13"/>
      <c r="K71" s="20"/>
      <c r="L71" s="13"/>
      <c r="M71" s="13"/>
      <c r="N71" s="13"/>
      <c r="O71" s="8"/>
      <c r="P71" s="7"/>
      <c r="Q71" s="7"/>
      <c r="R71" s="7"/>
      <c r="S71" s="14"/>
      <c r="T71" s="14"/>
      <c r="U71" s="14"/>
      <c r="V71" s="14"/>
    </row>
    <row r="72" spans="1:22" x14ac:dyDescent="0.2">
      <c r="A72" s="15"/>
      <c r="B72" s="15"/>
      <c r="C72" s="19"/>
      <c r="D72" s="20"/>
      <c r="E72" s="21"/>
      <c r="F72" s="15"/>
      <c r="G72" s="15"/>
      <c r="H72" s="25"/>
      <c r="I72" s="21"/>
      <c r="J72" s="21"/>
      <c r="K72" s="20"/>
      <c r="L72" s="13"/>
      <c r="M72" s="13"/>
      <c r="N72" s="13"/>
      <c r="O72" s="8"/>
      <c r="P72" s="7"/>
      <c r="Q72" s="7"/>
      <c r="R72" s="7"/>
      <c r="S72" s="14"/>
      <c r="T72" s="14"/>
      <c r="U72" s="14"/>
      <c r="V72" s="14"/>
    </row>
    <row r="73" spans="1:22" x14ac:dyDescent="0.2">
      <c r="A73" s="13"/>
      <c r="B73" s="13"/>
      <c r="C73" s="19"/>
      <c r="D73" s="20"/>
      <c r="E73" s="23"/>
      <c r="F73" s="15"/>
      <c r="G73" s="23"/>
      <c r="H73" s="24"/>
      <c r="I73" s="13"/>
      <c r="J73" s="13"/>
      <c r="K73" s="20"/>
      <c r="L73" s="13"/>
      <c r="M73" s="21"/>
      <c r="N73" s="21"/>
      <c r="O73" s="3"/>
      <c r="P73" s="7"/>
      <c r="Q73" s="7"/>
      <c r="R73" s="7"/>
      <c r="S73" s="14"/>
      <c r="T73" s="14"/>
      <c r="U73" s="14"/>
      <c r="V73" s="14"/>
    </row>
    <row r="74" spans="1:22" x14ac:dyDescent="0.2">
      <c r="A74" s="13"/>
      <c r="B74" s="13"/>
      <c r="C74" s="19"/>
      <c r="D74" s="20"/>
      <c r="E74" s="23"/>
      <c r="F74" s="23"/>
      <c r="G74" s="23"/>
      <c r="H74" s="24"/>
      <c r="I74" s="13"/>
      <c r="J74" s="13"/>
      <c r="K74" s="20"/>
      <c r="L74" s="13"/>
      <c r="M74" s="21"/>
      <c r="N74" s="21"/>
      <c r="O74" s="3"/>
      <c r="P74" s="7"/>
      <c r="Q74" s="7"/>
      <c r="R74" s="7"/>
      <c r="S74" s="14"/>
      <c r="T74" s="14"/>
      <c r="U74" s="14"/>
      <c r="V74" s="14"/>
    </row>
    <row r="75" spans="1:22" x14ac:dyDescent="0.2">
      <c r="A75" s="13"/>
      <c r="B75" s="13"/>
      <c r="C75" s="19"/>
      <c r="D75" s="20"/>
      <c r="E75" s="23"/>
      <c r="F75" s="23"/>
      <c r="G75" s="23"/>
      <c r="H75" s="24"/>
      <c r="I75" s="13"/>
      <c r="J75" s="13"/>
      <c r="K75" s="20"/>
      <c r="L75" s="13"/>
      <c r="M75" s="21"/>
      <c r="N75" s="21"/>
      <c r="O75" s="3"/>
      <c r="P75" s="7"/>
      <c r="Q75" s="7"/>
      <c r="R75" s="7"/>
      <c r="S75" s="14"/>
      <c r="T75" s="14"/>
      <c r="U75" s="14"/>
      <c r="V75" s="14"/>
    </row>
    <row r="76" spans="1:22" x14ac:dyDescent="0.2">
      <c r="A76" s="13"/>
      <c r="B76" s="13"/>
      <c r="C76" s="19"/>
      <c r="D76" s="20"/>
      <c r="E76" s="23"/>
      <c r="F76" s="23"/>
      <c r="G76" s="23"/>
      <c r="H76" s="24"/>
      <c r="I76" s="13"/>
      <c r="J76" s="13"/>
      <c r="K76" s="20"/>
      <c r="L76" s="13"/>
      <c r="M76" s="21"/>
      <c r="N76" s="21"/>
      <c r="O76" s="3"/>
      <c r="P76" s="7"/>
      <c r="Q76" s="7"/>
      <c r="R76" s="7"/>
    </row>
    <row r="77" spans="1:22" x14ac:dyDescent="0.2">
      <c r="A77" s="13"/>
      <c r="B77" s="13"/>
      <c r="C77" s="19"/>
      <c r="D77" s="20"/>
      <c r="E77" s="23"/>
      <c r="F77" s="23"/>
      <c r="G77" s="23"/>
      <c r="H77" s="24"/>
      <c r="I77" s="13"/>
      <c r="J77" s="13"/>
      <c r="K77" s="20"/>
      <c r="L77" s="13"/>
      <c r="M77" s="21"/>
      <c r="N77" s="21"/>
      <c r="O77" s="3"/>
      <c r="P77" s="7"/>
      <c r="Q77" s="7"/>
      <c r="R77" s="7"/>
    </row>
    <row r="78" spans="1:22" x14ac:dyDescent="0.2">
      <c r="A78" s="1"/>
      <c r="B78" s="2"/>
      <c r="C78" s="11"/>
      <c r="D78" s="7"/>
      <c r="E78" s="4"/>
      <c r="F78" s="4"/>
      <c r="G78" s="4"/>
      <c r="H78" s="5"/>
      <c r="I78" s="2"/>
      <c r="J78" s="6"/>
      <c r="K78" s="7"/>
      <c r="L78" s="6"/>
      <c r="M78" s="6"/>
      <c r="N78" s="6"/>
      <c r="O78" s="6"/>
      <c r="P78" s="7"/>
      <c r="Q78" s="7"/>
      <c r="R78" s="7"/>
    </row>
    <row r="79" spans="1:22" x14ac:dyDescent="0.2">
      <c r="A79" s="1"/>
      <c r="B79" s="2"/>
      <c r="C79" s="11"/>
      <c r="D79" s="7"/>
      <c r="E79" s="4"/>
      <c r="F79" s="4"/>
      <c r="G79" s="4"/>
      <c r="H79" s="5"/>
      <c r="I79" s="2"/>
      <c r="J79" s="1"/>
      <c r="K79" s="28"/>
      <c r="L79" s="2"/>
      <c r="M79" s="3"/>
      <c r="N79" s="3"/>
      <c r="O79" s="3"/>
      <c r="P79" s="7"/>
      <c r="Q79" s="7"/>
      <c r="R79" s="7"/>
    </row>
    <row r="80" spans="1:22" x14ac:dyDescent="0.2">
      <c r="A80" s="1"/>
      <c r="B80" s="2"/>
      <c r="C80" s="11"/>
      <c r="D80" s="7"/>
      <c r="E80" s="4"/>
      <c r="F80" s="4"/>
      <c r="G80" s="4"/>
      <c r="H80" s="5"/>
      <c r="I80" s="2"/>
      <c r="J80" s="1"/>
      <c r="K80" s="28"/>
      <c r="L80" s="2"/>
      <c r="M80" s="3"/>
      <c r="N80" s="3"/>
      <c r="O80" s="3"/>
      <c r="P80" s="7"/>
      <c r="Q80" s="7"/>
      <c r="R80" s="7"/>
    </row>
    <row r="81" spans="1:18" x14ac:dyDescent="0.2">
      <c r="A81" s="1"/>
      <c r="B81" s="2"/>
      <c r="C81" s="11"/>
      <c r="D81" s="7"/>
      <c r="E81" s="4"/>
      <c r="F81" s="4"/>
      <c r="G81" s="4"/>
      <c r="H81" s="5"/>
      <c r="I81" s="2"/>
      <c r="J81" s="1"/>
      <c r="K81" s="28"/>
      <c r="L81" s="2"/>
      <c r="M81" s="3"/>
      <c r="N81" s="3"/>
      <c r="O81" s="3"/>
      <c r="P81" s="7"/>
      <c r="Q81" s="7"/>
      <c r="R81" s="7"/>
    </row>
    <row r="82" spans="1:18" x14ac:dyDescent="0.2">
      <c r="A82" s="1"/>
      <c r="B82" s="2"/>
      <c r="C82" s="11"/>
      <c r="D82" s="7"/>
      <c r="E82" s="4"/>
      <c r="F82" s="4"/>
      <c r="G82" s="4"/>
      <c r="H82" s="5"/>
      <c r="I82" s="2"/>
      <c r="J82" s="1"/>
      <c r="K82" s="28"/>
      <c r="L82" s="2"/>
      <c r="M82" s="3"/>
      <c r="N82" s="3"/>
      <c r="O82" s="3"/>
      <c r="P82" s="7"/>
      <c r="Q82" s="7"/>
      <c r="R82" s="7"/>
    </row>
    <row r="83" spans="1:18" x14ac:dyDescent="0.2">
      <c r="A83" s="1"/>
      <c r="B83" s="2"/>
      <c r="C83" s="11"/>
      <c r="D83" s="7"/>
      <c r="E83" s="4"/>
      <c r="F83" s="4"/>
      <c r="G83" s="4"/>
      <c r="H83" s="5"/>
      <c r="I83" s="2"/>
      <c r="J83" s="1"/>
      <c r="K83" s="28"/>
      <c r="L83" s="2"/>
      <c r="M83" s="3"/>
      <c r="N83" s="3"/>
      <c r="O83" s="3"/>
      <c r="P83" s="7"/>
      <c r="Q83" s="7"/>
      <c r="R83" s="7"/>
    </row>
    <row r="84" spans="1:18" x14ac:dyDescent="0.2">
      <c r="A84" s="1"/>
      <c r="B84" s="2"/>
      <c r="C84" s="11"/>
      <c r="D84" s="7"/>
      <c r="E84" s="4"/>
      <c r="F84" s="4"/>
      <c r="G84" s="4"/>
      <c r="H84" s="5"/>
      <c r="I84" s="2"/>
      <c r="J84" s="1"/>
      <c r="K84" s="28"/>
      <c r="L84" s="2"/>
      <c r="M84" s="3"/>
      <c r="N84" s="3"/>
      <c r="O84" s="3"/>
      <c r="P84" s="7"/>
      <c r="Q84" s="7"/>
      <c r="R84" s="7"/>
    </row>
    <row r="85" spans="1:18" x14ac:dyDescent="0.2">
      <c r="A85" s="1"/>
      <c r="B85" s="2"/>
      <c r="C85" s="11"/>
      <c r="D85" s="7"/>
      <c r="E85" s="4"/>
      <c r="F85" s="4"/>
      <c r="G85" s="4"/>
      <c r="H85" s="5"/>
      <c r="I85" s="2"/>
      <c r="J85" s="6"/>
      <c r="K85" s="7"/>
      <c r="L85" s="6"/>
      <c r="M85" s="6"/>
      <c r="N85" s="6"/>
      <c r="O85" s="6"/>
      <c r="P85" s="7"/>
      <c r="Q85" s="7"/>
      <c r="R85" s="7"/>
    </row>
    <row r="86" spans="1:18" x14ac:dyDescent="0.2">
      <c r="A86" s="1"/>
      <c r="B86" s="2"/>
      <c r="C86" s="11"/>
      <c r="D86" s="7"/>
      <c r="E86" s="4"/>
      <c r="F86" s="4"/>
      <c r="G86" s="4"/>
      <c r="H86" s="5"/>
      <c r="I86" s="2"/>
      <c r="J86" s="1"/>
      <c r="K86" s="28"/>
      <c r="L86" s="2"/>
      <c r="M86" s="3"/>
      <c r="N86" s="3"/>
      <c r="O86" s="3"/>
      <c r="P86" s="7"/>
      <c r="Q86" s="7"/>
      <c r="R86" s="7"/>
    </row>
    <row r="87" spans="1:18" x14ac:dyDescent="0.2">
      <c r="A87" s="1"/>
      <c r="B87" s="2"/>
      <c r="C87" s="11"/>
      <c r="D87" s="7"/>
      <c r="E87" s="4"/>
      <c r="F87" s="4"/>
      <c r="G87" s="4"/>
      <c r="H87" s="5"/>
      <c r="I87" s="2"/>
      <c r="J87" s="1"/>
      <c r="K87" s="28"/>
      <c r="L87" s="2"/>
      <c r="M87" s="3"/>
      <c r="N87" s="3"/>
      <c r="O87" s="3"/>
      <c r="P87" s="7"/>
      <c r="Q87" s="7"/>
      <c r="R87" s="7"/>
    </row>
    <row r="88" spans="1:18" x14ac:dyDescent="0.2">
      <c r="A88" s="1"/>
      <c r="B88" s="2"/>
      <c r="C88" s="11"/>
      <c r="D88" s="7"/>
      <c r="E88" s="4"/>
      <c r="F88" s="4"/>
      <c r="G88" s="4"/>
      <c r="H88" s="5"/>
      <c r="I88" s="2"/>
      <c r="J88" s="1"/>
      <c r="K88" s="28"/>
      <c r="L88" s="2"/>
      <c r="M88" s="3"/>
      <c r="N88" s="3"/>
      <c r="O88" s="3"/>
      <c r="P88" s="7"/>
      <c r="Q88" s="7"/>
      <c r="R88" s="7"/>
    </row>
    <row r="89" spans="1:18" x14ac:dyDescent="0.2">
      <c r="A89" s="1"/>
      <c r="B89" s="2"/>
      <c r="C89" s="11"/>
      <c r="D89" s="7"/>
      <c r="E89" s="4"/>
      <c r="F89" s="4"/>
      <c r="G89" s="4"/>
      <c r="H89" s="5"/>
      <c r="I89" s="2"/>
      <c r="J89" s="1"/>
      <c r="K89" s="28"/>
      <c r="L89" s="2"/>
      <c r="M89" s="3"/>
      <c r="N89" s="3"/>
      <c r="O89" s="3"/>
      <c r="P89" s="7"/>
      <c r="Q89" s="7"/>
      <c r="R89" s="7"/>
    </row>
    <row r="90" spans="1:18" x14ac:dyDescent="0.2">
      <c r="A90" s="1"/>
      <c r="B90" s="2"/>
      <c r="C90" s="11"/>
      <c r="D90" s="7"/>
      <c r="E90" s="4"/>
      <c r="F90" s="4"/>
      <c r="G90" s="4"/>
      <c r="H90" s="5"/>
      <c r="I90" s="2"/>
      <c r="J90" s="1"/>
      <c r="K90" s="28"/>
      <c r="L90" s="2"/>
      <c r="M90" s="3"/>
      <c r="N90" s="3"/>
      <c r="O90" s="3"/>
      <c r="P90" s="7"/>
      <c r="Q90" s="7"/>
      <c r="R90" s="7"/>
    </row>
    <row r="91" spans="1:18" x14ac:dyDescent="0.2">
      <c r="A91" s="1"/>
      <c r="B91" s="2"/>
      <c r="C91" s="11"/>
      <c r="D91" s="7"/>
      <c r="E91" s="4"/>
      <c r="F91" s="4"/>
      <c r="G91" s="4"/>
      <c r="H91" s="5"/>
      <c r="I91" s="2"/>
      <c r="J91" s="1"/>
      <c r="K91" s="28"/>
      <c r="L91" s="2"/>
      <c r="M91" s="3"/>
      <c r="N91" s="3"/>
      <c r="O91" s="3"/>
      <c r="P91" s="7"/>
      <c r="Q91" s="7"/>
      <c r="R91" s="7"/>
    </row>
    <row r="92" spans="1:18" x14ac:dyDescent="0.2">
      <c r="A92" s="1"/>
      <c r="B92" s="2"/>
      <c r="C92" s="11"/>
      <c r="D92" s="7"/>
      <c r="E92" s="4"/>
      <c r="F92" s="4"/>
      <c r="G92" s="4"/>
      <c r="H92" s="5"/>
      <c r="I92" s="2"/>
      <c r="J92" s="6"/>
      <c r="K92" s="7"/>
      <c r="L92" s="6"/>
      <c r="M92" s="6"/>
      <c r="N92" s="6"/>
      <c r="O92" s="6"/>
      <c r="P92" s="7"/>
      <c r="Q92" s="7"/>
      <c r="R92" s="7"/>
    </row>
    <row r="93" spans="1:18" x14ac:dyDescent="0.2">
      <c r="A93" s="1"/>
      <c r="B93" s="2"/>
      <c r="C93" s="11"/>
      <c r="D93" s="7"/>
      <c r="E93" s="4"/>
      <c r="F93" s="4"/>
      <c r="G93" s="4"/>
      <c r="H93" s="5"/>
      <c r="I93" s="2"/>
      <c r="J93" s="1"/>
      <c r="K93" s="28"/>
      <c r="L93" s="2"/>
      <c r="M93" s="3"/>
      <c r="N93" s="3"/>
      <c r="O93" s="3"/>
      <c r="P93" s="7"/>
      <c r="Q93" s="7"/>
      <c r="R93" s="7"/>
    </row>
    <row r="94" spans="1:18" x14ac:dyDescent="0.2">
      <c r="A94" s="1"/>
      <c r="B94" s="2"/>
      <c r="C94" s="11"/>
      <c r="D94" s="7"/>
      <c r="E94" s="4"/>
      <c r="F94" s="4"/>
      <c r="G94" s="4"/>
      <c r="H94" s="5"/>
      <c r="I94" s="2"/>
      <c r="J94" s="1"/>
      <c r="K94" s="28"/>
      <c r="L94" s="2"/>
      <c r="M94" s="3"/>
      <c r="N94" s="3"/>
      <c r="O94" s="3"/>
      <c r="P94" s="7"/>
      <c r="Q94" s="7"/>
      <c r="R94" s="7"/>
    </row>
    <row r="95" spans="1:18" x14ac:dyDescent="0.2">
      <c r="A95" s="1"/>
      <c r="B95" s="2"/>
      <c r="C95" s="11"/>
      <c r="D95" s="7"/>
      <c r="E95" s="4"/>
      <c r="F95" s="4"/>
      <c r="G95" s="4"/>
      <c r="H95" s="5"/>
      <c r="I95" s="2"/>
      <c r="J95" s="1"/>
      <c r="K95" s="28"/>
      <c r="L95" s="2"/>
      <c r="M95" s="3"/>
      <c r="N95" s="3"/>
      <c r="O95" s="3"/>
      <c r="P95" s="7"/>
      <c r="Q95" s="7"/>
      <c r="R95" s="7"/>
    </row>
    <row r="96" spans="1:18" x14ac:dyDescent="0.2">
      <c r="A96" s="1"/>
      <c r="B96" s="2"/>
      <c r="C96" s="11"/>
      <c r="D96" s="7"/>
      <c r="E96" s="4"/>
      <c r="F96" s="4"/>
      <c r="G96" s="4"/>
      <c r="H96" s="5"/>
      <c r="I96" s="2"/>
      <c r="J96" s="1"/>
      <c r="K96" s="28"/>
      <c r="L96" s="2"/>
      <c r="M96" s="3"/>
      <c r="N96" s="3"/>
      <c r="O96" s="3"/>
      <c r="P96" s="7"/>
      <c r="Q96" s="7"/>
      <c r="R96" s="7"/>
    </row>
    <row r="97" spans="1:18" x14ac:dyDescent="0.2">
      <c r="A97" s="1"/>
      <c r="B97" s="2"/>
      <c r="C97" s="11"/>
      <c r="D97" s="7"/>
      <c r="E97" s="4"/>
      <c r="F97" s="4"/>
      <c r="G97" s="4"/>
      <c r="H97" s="5"/>
      <c r="I97" s="2"/>
      <c r="J97" s="1"/>
      <c r="K97" s="28"/>
      <c r="L97" s="2"/>
      <c r="M97" s="3"/>
      <c r="N97" s="3"/>
      <c r="O97" s="3"/>
      <c r="P97" s="7"/>
      <c r="Q97" s="7"/>
      <c r="R97" s="7"/>
    </row>
    <row r="98" spans="1:18" x14ac:dyDescent="0.2">
      <c r="A98" s="1"/>
      <c r="B98" s="2"/>
      <c r="C98" s="11"/>
      <c r="D98" s="7"/>
      <c r="E98" s="4"/>
      <c r="F98" s="4"/>
      <c r="G98" s="4"/>
      <c r="H98" s="5"/>
      <c r="I98" s="2"/>
      <c r="J98" s="1"/>
      <c r="K98" s="28"/>
      <c r="L98" s="2"/>
      <c r="M98" s="3"/>
      <c r="N98" s="3"/>
      <c r="O98" s="3"/>
      <c r="P98" s="7"/>
      <c r="Q98" s="7"/>
      <c r="R98" s="7"/>
    </row>
    <row r="99" spans="1:18" x14ac:dyDescent="0.2">
      <c r="A99" s="1"/>
      <c r="B99" s="2"/>
      <c r="C99" s="11"/>
      <c r="D99" s="7"/>
      <c r="E99" s="4"/>
      <c r="F99" s="4"/>
      <c r="G99" s="4"/>
      <c r="H99" s="5"/>
      <c r="I99" s="2"/>
      <c r="J99" s="6"/>
      <c r="K99" s="7"/>
      <c r="L99" s="6"/>
      <c r="M99" s="6"/>
      <c r="N99" s="6"/>
      <c r="O99" s="6"/>
      <c r="P99" s="7"/>
      <c r="Q99" s="7"/>
      <c r="R99" s="7"/>
    </row>
    <row r="100" spans="1:18" x14ac:dyDescent="0.2">
      <c r="A100" s="1"/>
      <c r="B100" s="2"/>
      <c r="C100" s="11"/>
      <c r="D100" s="7"/>
      <c r="E100" s="4"/>
      <c r="F100" s="4"/>
      <c r="G100" s="4"/>
      <c r="H100" s="5"/>
      <c r="I100" s="2"/>
      <c r="J100" s="1"/>
      <c r="K100" s="28"/>
      <c r="L100" s="2"/>
      <c r="M100" s="3"/>
      <c r="N100" s="3"/>
      <c r="O100" s="3"/>
      <c r="P100" s="7"/>
      <c r="Q100" s="7"/>
      <c r="R100" s="7"/>
    </row>
    <row r="101" spans="1:18" x14ac:dyDescent="0.2">
      <c r="A101" s="1"/>
      <c r="B101" s="2"/>
      <c r="C101" s="11"/>
      <c r="D101" s="7"/>
      <c r="E101" s="4"/>
      <c r="F101" s="4"/>
      <c r="G101" s="4"/>
      <c r="H101" s="5"/>
      <c r="I101" s="2"/>
      <c r="J101" s="1"/>
      <c r="K101" s="28"/>
      <c r="L101" s="2"/>
      <c r="M101" s="3"/>
      <c r="N101" s="3"/>
      <c r="O101" s="3"/>
      <c r="P101" s="7"/>
      <c r="Q101" s="7"/>
      <c r="R101" s="7"/>
    </row>
    <row r="102" spans="1:18" x14ac:dyDescent="0.2">
      <c r="A102" s="1"/>
      <c r="B102" s="2"/>
      <c r="C102" s="11"/>
      <c r="D102" s="7"/>
      <c r="E102" s="4"/>
      <c r="F102" s="4"/>
      <c r="G102" s="4"/>
      <c r="H102" s="5"/>
      <c r="I102" s="2"/>
      <c r="J102" s="1"/>
      <c r="K102" s="28"/>
      <c r="L102" s="2"/>
      <c r="M102" s="3"/>
      <c r="N102" s="3"/>
      <c r="O102" s="3"/>
      <c r="P102" s="7"/>
      <c r="Q102" s="7"/>
      <c r="R102" s="7"/>
    </row>
    <row r="103" spans="1:18" x14ac:dyDescent="0.2">
      <c r="A103" s="1"/>
      <c r="B103" s="2"/>
      <c r="C103" s="11"/>
      <c r="D103" s="7"/>
      <c r="E103" s="4"/>
      <c r="F103" s="4"/>
      <c r="G103" s="4"/>
      <c r="H103" s="5"/>
      <c r="I103" s="2"/>
      <c r="J103" s="1"/>
      <c r="K103" s="28"/>
      <c r="L103" s="2"/>
      <c r="M103" s="3"/>
      <c r="N103" s="3"/>
      <c r="O103" s="3"/>
      <c r="P103" s="7"/>
      <c r="Q103" s="7"/>
      <c r="R103" s="7"/>
    </row>
    <row r="104" spans="1:18" x14ac:dyDescent="0.2">
      <c r="A104" s="1"/>
      <c r="B104" s="2"/>
      <c r="C104" s="11"/>
      <c r="D104" s="7"/>
      <c r="E104" s="4"/>
      <c r="F104" s="4"/>
      <c r="G104" s="4"/>
      <c r="H104" s="5"/>
      <c r="I104" s="2"/>
      <c r="J104" s="1"/>
      <c r="K104" s="28"/>
      <c r="L104" s="2"/>
      <c r="M104" s="3"/>
      <c r="N104" s="3"/>
      <c r="O104" s="3"/>
      <c r="P104" s="7"/>
      <c r="Q104" s="7"/>
      <c r="R104" s="7"/>
    </row>
    <row r="105" spans="1:18" x14ac:dyDescent="0.2">
      <c r="A105" s="1"/>
      <c r="B105" s="2"/>
      <c r="C105" s="11"/>
      <c r="D105" s="7"/>
      <c r="E105" s="4"/>
      <c r="F105" s="4"/>
      <c r="G105" s="4"/>
      <c r="H105" s="5"/>
      <c r="I105" s="2"/>
      <c r="J105" s="1"/>
      <c r="K105" s="28"/>
      <c r="L105" s="2"/>
      <c r="M105" s="3"/>
      <c r="N105" s="3"/>
      <c r="O105" s="3"/>
      <c r="P105" s="7"/>
      <c r="Q105" s="7"/>
      <c r="R105" s="7"/>
    </row>
    <row r="106" spans="1:18" x14ac:dyDescent="0.2">
      <c r="A106" s="1"/>
      <c r="B106" s="2"/>
      <c r="C106" s="11"/>
      <c r="D106" s="7"/>
      <c r="E106" s="4"/>
      <c r="F106" s="4"/>
      <c r="G106" s="4"/>
      <c r="H106" s="5"/>
      <c r="I106" s="2"/>
      <c r="J106" s="6"/>
      <c r="K106" s="7"/>
      <c r="L106" s="6"/>
      <c r="M106" s="6"/>
      <c r="N106" s="6"/>
      <c r="O106" s="6"/>
      <c r="P106" s="7"/>
      <c r="Q106" s="7"/>
      <c r="R106" s="7"/>
    </row>
  </sheetData>
  <pageMargins left="0.75" right="0.75" top="1" bottom="1" header="0.5" footer="0.5"/>
  <pageSetup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9"/>
  <sheetViews>
    <sheetView topLeftCell="H4" zoomScale="80" zoomScaleNormal="80" workbookViewId="0">
      <selection activeCell="T47" sqref="T47"/>
    </sheetView>
  </sheetViews>
  <sheetFormatPr defaultColWidth="8.85546875" defaultRowHeight="12.75" x14ac:dyDescent="0.2"/>
  <cols>
    <col min="9" max="9" width="9.85546875" customWidth="1"/>
    <col min="10" max="10" width="13" style="12" customWidth="1"/>
    <col min="12" max="12" width="20.42578125" style="12" bestFit="1" customWidth="1"/>
    <col min="15" max="15" width="11" customWidth="1"/>
    <col min="17" max="17" width="20" customWidth="1"/>
    <col min="18" max="18" width="17.28515625" customWidth="1"/>
    <col min="19" max="19" width="10.85546875" customWidth="1"/>
    <col min="20" max="20" width="12.140625" customWidth="1"/>
  </cols>
  <sheetData>
    <row r="1" spans="1:19" x14ac:dyDescent="0.2">
      <c r="A1" s="15" t="s">
        <v>9</v>
      </c>
      <c r="B1" s="15" t="s">
        <v>8</v>
      </c>
      <c r="C1" s="15" t="s">
        <v>11</v>
      </c>
      <c r="D1" s="15" t="s">
        <v>7</v>
      </c>
      <c r="E1" s="15" t="s">
        <v>25</v>
      </c>
      <c r="F1" s="15" t="s">
        <v>24</v>
      </c>
      <c r="G1" s="15" t="s">
        <v>8</v>
      </c>
      <c r="H1" s="15" t="s">
        <v>7</v>
      </c>
      <c r="I1" s="15"/>
      <c r="J1" s="17"/>
      <c r="K1" s="15"/>
      <c r="L1" s="17"/>
      <c r="M1" s="15"/>
    </row>
    <row r="2" spans="1:19" x14ac:dyDescent="0.2">
      <c r="A2" s="15" t="s">
        <v>4</v>
      </c>
      <c r="B2" s="15" t="s">
        <v>2</v>
      </c>
      <c r="C2">
        <v>1</v>
      </c>
      <c r="D2" s="18">
        <v>27.991100311279297</v>
      </c>
      <c r="E2" s="15"/>
      <c r="F2" s="15" t="s">
        <v>26</v>
      </c>
      <c r="G2" s="15" t="s">
        <v>2</v>
      </c>
      <c r="H2" s="18">
        <v>23.352964401245117</v>
      </c>
      <c r="I2" s="15"/>
      <c r="J2" s="17"/>
      <c r="K2" s="15"/>
      <c r="L2" s="17"/>
      <c r="M2" s="15"/>
      <c r="N2" s="32"/>
      <c r="O2" s="32" t="s">
        <v>2</v>
      </c>
      <c r="P2" s="32" t="s">
        <v>1</v>
      </c>
      <c r="Q2" s="32" t="s">
        <v>0</v>
      </c>
    </row>
    <row r="3" spans="1:19" x14ac:dyDescent="0.2">
      <c r="A3" s="15" t="s">
        <v>4</v>
      </c>
      <c r="B3" s="15" t="s">
        <v>2</v>
      </c>
      <c r="C3">
        <v>1</v>
      </c>
      <c r="D3" s="18">
        <v>27.765291213989258</v>
      </c>
      <c r="E3" s="15"/>
      <c r="F3" s="15" t="s">
        <v>26</v>
      </c>
      <c r="G3" s="15" t="s">
        <v>2</v>
      </c>
      <c r="H3" s="18">
        <v>23.217836380004883</v>
      </c>
      <c r="I3" s="15"/>
      <c r="J3" s="17"/>
      <c r="K3" s="15"/>
      <c r="L3" s="17"/>
      <c r="M3" s="15"/>
      <c r="N3" s="31" t="s">
        <v>35</v>
      </c>
      <c r="O3" s="34">
        <f>L4</f>
        <v>0.49039301154629589</v>
      </c>
      <c r="P3" s="34">
        <f>L7</f>
        <v>2.9709535113821843</v>
      </c>
      <c r="Q3" s="34">
        <f>L10</f>
        <v>6.0592459201923008</v>
      </c>
    </row>
    <row r="4" spans="1:19" x14ac:dyDescent="0.2">
      <c r="A4" s="15" t="s">
        <v>4</v>
      </c>
      <c r="B4" s="15" t="s">
        <v>2</v>
      </c>
      <c r="C4">
        <v>1</v>
      </c>
      <c r="D4" s="18">
        <v>28.135595321655273</v>
      </c>
      <c r="E4" s="18">
        <f>AVERAGE(D2:D4)</f>
        <v>27.963995615641277</v>
      </c>
      <c r="F4" s="15" t="s">
        <v>26</v>
      </c>
      <c r="G4" s="15" t="s">
        <v>2</v>
      </c>
      <c r="H4" s="18">
        <v>23.154335021972656</v>
      </c>
      <c r="I4" s="18">
        <f>AVERAGE(H2:H4)</f>
        <v>23.241711934407551</v>
      </c>
      <c r="J4" s="17">
        <f>I4-E4</f>
        <v>-4.7222836812337263</v>
      </c>
      <c r="K4" s="18">
        <f>J4-J43</f>
        <v>-1.0279896751558568</v>
      </c>
      <c r="L4" s="17">
        <f>2^K4</f>
        <v>0.49039301154629589</v>
      </c>
      <c r="M4" s="18"/>
      <c r="N4" s="31" t="s">
        <v>36</v>
      </c>
      <c r="O4" s="34">
        <f>L14</f>
        <v>0.98902231633322268</v>
      </c>
      <c r="P4" s="34">
        <f>L16</f>
        <v>2.1511549001299035</v>
      </c>
      <c r="Q4" s="34">
        <f>L18</f>
        <v>1.9960268477466823</v>
      </c>
    </row>
    <row r="5" spans="1:19" x14ac:dyDescent="0.2">
      <c r="A5" s="15" t="s">
        <v>4</v>
      </c>
      <c r="B5" s="15" t="s">
        <v>1</v>
      </c>
      <c r="C5">
        <v>1</v>
      </c>
      <c r="D5" s="18">
        <v>25.31419563293457</v>
      </c>
      <c r="E5" s="15"/>
      <c r="F5" s="15" t="s">
        <v>26</v>
      </c>
      <c r="G5" s="15" t="s">
        <v>1</v>
      </c>
      <c r="H5" s="18">
        <v>22.055624008178711</v>
      </c>
      <c r="I5" s="15"/>
      <c r="J5" s="17"/>
      <c r="K5" s="15"/>
      <c r="L5" s="17"/>
      <c r="M5" s="15"/>
      <c r="N5" s="31" t="s">
        <v>37</v>
      </c>
      <c r="O5" s="34">
        <f>L21</f>
        <v>0.95879316700249884</v>
      </c>
      <c r="P5" s="34">
        <f>L23</f>
        <v>1.7469015285710552</v>
      </c>
      <c r="Q5" s="34">
        <f>L25</f>
        <v>2.5950034094011825</v>
      </c>
    </row>
    <row r="6" spans="1:19" x14ac:dyDescent="0.2">
      <c r="A6" s="15" t="s">
        <v>4</v>
      </c>
      <c r="B6" s="15" t="s">
        <v>1</v>
      </c>
      <c r="C6">
        <v>1</v>
      </c>
      <c r="D6" s="18">
        <v>25.100988388061523</v>
      </c>
      <c r="E6" s="15"/>
      <c r="F6" s="15" t="s">
        <v>26</v>
      </c>
      <c r="G6" s="15" t="s">
        <v>1</v>
      </c>
      <c r="H6" s="18">
        <v>21.987529754638672</v>
      </c>
      <c r="I6" s="15"/>
      <c r="J6" s="17"/>
      <c r="K6" s="15"/>
      <c r="L6" s="17"/>
      <c r="M6" s="15"/>
      <c r="N6" s="31" t="s">
        <v>31</v>
      </c>
      <c r="O6" s="34">
        <f>L28</f>
        <v>1.3406597570839642</v>
      </c>
      <c r="P6" s="34">
        <f>L30</f>
        <v>2.2907330817319118</v>
      </c>
      <c r="Q6" s="34">
        <f>L32</f>
        <v>5.2322301240481073</v>
      </c>
    </row>
    <row r="7" spans="1:19" x14ac:dyDescent="0.2">
      <c r="A7" s="15" t="s">
        <v>4</v>
      </c>
      <c r="B7" s="15" t="s">
        <v>1</v>
      </c>
      <c r="C7">
        <v>1</v>
      </c>
      <c r="D7" s="18">
        <v>25.213090896606445</v>
      </c>
      <c r="E7" s="18">
        <f>AVERAGE(D5:D7)</f>
        <v>25.20942497253418</v>
      </c>
      <c r="F7" s="15" t="s">
        <v>26</v>
      </c>
      <c r="G7" s="15" t="s">
        <v>1</v>
      </c>
      <c r="H7" s="18">
        <v>22.131048202514648</v>
      </c>
      <c r="I7" s="18">
        <f>AVERAGE(H5:H7)</f>
        <v>22.058067321777344</v>
      </c>
      <c r="J7" s="17">
        <f>I7-E7</f>
        <v>-3.1513576507568359</v>
      </c>
      <c r="K7" s="18">
        <f>J7-J4</f>
        <v>1.5709260304768904</v>
      </c>
      <c r="L7" s="17">
        <f>2^K7</f>
        <v>2.9709535113821843</v>
      </c>
      <c r="M7" s="18"/>
      <c r="N7" s="31" t="s">
        <v>64</v>
      </c>
      <c r="O7" s="34">
        <f>L36</f>
        <v>0.68168001765692443</v>
      </c>
      <c r="P7" s="34">
        <f>L38</f>
        <v>3.9756083347778186</v>
      </c>
      <c r="Q7" s="34">
        <f>L40</f>
        <v>5.6630050338058684</v>
      </c>
      <c r="S7">
        <f>Q8/O8</f>
        <v>4.8302383547607244</v>
      </c>
    </row>
    <row r="8" spans="1:19" x14ac:dyDescent="0.2">
      <c r="A8" s="15" t="s">
        <v>4</v>
      </c>
      <c r="B8" s="15" t="s">
        <v>0</v>
      </c>
      <c r="C8">
        <v>1</v>
      </c>
      <c r="D8" s="18">
        <v>25.592876434326172</v>
      </c>
      <c r="E8" s="15"/>
      <c r="F8" s="15" t="s">
        <v>26</v>
      </c>
      <c r="G8" s="15" t="s">
        <v>0</v>
      </c>
      <c r="H8" s="18">
        <v>23.60478401184082</v>
      </c>
      <c r="I8" s="15"/>
      <c r="J8" s="17"/>
      <c r="K8" s="15"/>
      <c r="L8" s="17"/>
      <c r="M8" s="15"/>
      <c r="N8" s="31" t="s">
        <v>33</v>
      </c>
      <c r="O8" s="34">
        <f>AVERAGE(O3:O7)</f>
        <v>0.8921096539245813</v>
      </c>
      <c r="P8" s="34">
        <f>AVERAGE(P3:P7)</f>
        <v>2.6270702713185745</v>
      </c>
      <c r="Q8" s="34">
        <f>AVERAGE(Q3:Q7)</f>
        <v>4.3091022670388286</v>
      </c>
    </row>
    <row r="9" spans="1:19" x14ac:dyDescent="0.2">
      <c r="A9" s="15" t="s">
        <v>4</v>
      </c>
      <c r="B9" s="15" t="s">
        <v>0</v>
      </c>
      <c r="C9">
        <v>1</v>
      </c>
      <c r="D9" s="18">
        <v>25.418022155761719</v>
      </c>
      <c r="E9" s="15"/>
      <c r="F9" s="15" t="s">
        <v>26</v>
      </c>
      <c r="G9" s="15" t="s">
        <v>0</v>
      </c>
      <c r="H9" s="18">
        <v>22.9691162109375</v>
      </c>
      <c r="I9" s="15"/>
      <c r="J9" s="17"/>
      <c r="K9" s="15"/>
      <c r="L9" s="17"/>
      <c r="M9" s="15"/>
      <c r="N9" s="31" t="s">
        <v>38</v>
      </c>
      <c r="O9" s="31">
        <f>STDEV(O3:O7)</f>
        <v>0.32430419465343746</v>
      </c>
      <c r="P9" s="31">
        <f>STDEV(P3:P7)</f>
        <v>0.87337359599679898</v>
      </c>
      <c r="Q9" s="31">
        <f>STDEV(Q3:Q7)</f>
        <v>1.8732774312690306</v>
      </c>
    </row>
    <row r="10" spans="1:19" x14ac:dyDescent="0.2">
      <c r="A10" s="15" t="s">
        <v>4</v>
      </c>
      <c r="B10" s="15" t="s">
        <v>0</v>
      </c>
      <c r="C10">
        <v>1</v>
      </c>
      <c r="D10" s="18">
        <v>25.435327529907227</v>
      </c>
      <c r="E10" s="18">
        <f>AVERAGE(D8:D10)</f>
        <v>25.482075373331707</v>
      </c>
      <c r="F10" s="15" t="s">
        <v>26</v>
      </c>
      <c r="G10" s="15" t="s">
        <v>0</v>
      </c>
      <c r="H10" s="18">
        <v>23.502889633178711</v>
      </c>
      <c r="I10" s="18">
        <f>AVERAGE(H8:H10)</f>
        <v>23.358929951985676</v>
      </c>
      <c r="J10" s="17">
        <f>I10-E10</f>
        <v>-2.123145421346031</v>
      </c>
      <c r="K10" s="18">
        <f>J10-J4</f>
        <v>2.5991382598876953</v>
      </c>
      <c r="L10" s="17">
        <f>2^K10</f>
        <v>6.0592459201923008</v>
      </c>
      <c r="M10" s="18"/>
      <c r="N10" s="41" t="s">
        <v>55</v>
      </c>
      <c r="O10">
        <f>O9/SQRT(5)</f>
        <v>0.14503324492668199</v>
      </c>
      <c r="P10">
        <f t="shared" ref="P10:Q10" si="0">P9/SQRT(5)</f>
        <v>0.39058454608045612</v>
      </c>
      <c r="Q10">
        <f t="shared" si="0"/>
        <v>0.83775513540674851</v>
      </c>
    </row>
    <row r="11" spans="1:19" x14ac:dyDescent="0.2">
      <c r="A11" s="15" t="s">
        <v>4</v>
      </c>
      <c r="B11" s="15"/>
      <c r="D11" s="18"/>
      <c r="E11" s="15"/>
      <c r="F11" s="15"/>
      <c r="G11" s="15"/>
      <c r="H11" s="15"/>
      <c r="I11" s="15"/>
      <c r="J11" s="17"/>
      <c r="K11" s="15"/>
      <c r="L11" s="17"/>
      <c r="M11" s="15"/>
    </row>
    <row r="12" spans="1:19" x14ac:dyDescent="0.2">
      <c r="A12" s="15"/>
      <c r="B12" s="15"/>
      <c r="D12" s="18"/>
      <c r="E12" s="15"/>
      <c r="F12" s="15"/>
      <c r="G12" s="15"/>
      <c r="H12" s="15"/>
      <c r="I12" s="15"/>
      <c r="J12" s="17"/>
      <c r="K12" s="15"/>
      <c r="L12" s="17"/>
      <c r="M12" s="15"/>
    </row>
    <row r="13" spans="1:19" x14ac:dyDescent="0.2">
      <c r="A13" s="15" t="s">
        <v>4</v>
      </c>
      <c r="B13" s="13" t="s">
        <v>12</v>
      </c>
      <c r="C13">
        <v>2</v>
      </c>
      <c r="D13" s="21">
        <v>31.3678250902725</v>
      </c>
      <c r="E13" s="21"/>
      <c r="F13" s="15" t="s">
        <v>26</v>
      </c>
      <c r="G13" s="13" t="s">
        <v>12</v>
      </c>
      <c r="H13" s="21">
        <v>28.1380154291992</v>
      </c>
      <c r="I13" s="15"/>
      <c r="J13" s="17"/>
      <c r="K13" s="15"/>
      <c r="L13" s="17"/>
      <c r="M13" s="15"/>
    </row>
    <row r="14" spans="1:19" x14ac:dyDescent="0.2">
      <c r="A14" s="15" t="s">
        <v>4</v>
      </c>
      <c r="B14" s="13" t="s">
        <v>12</v>
      </c>
      <c r="C14">
        <v>2</v>
      </c>
      <c r="D14" s="21">
        <v>32.695477004681401</v>
      </c>
      <c r="E14" s="21">
        <f>AVERAGE(D13:D14)</f>
        <v>32.031651047476949</v>
      </c>
      <c r="F14" s="15" t="s">
        <v>26</v>
      </c>
      <c r="G14" s="13" t="s">
        <v>12</v>
      </c>
      <c r="H14" s="21">
        <v>28.504848612567599</v>
      </c>
      <c r="I14" s="26">
        <f>AVERAGE(H13:H14)</f>
        <v>28.3214320208834</v>
      </c>
      <c r="J14" s="17">
        <f>I14-E14</f>
        <v>-3.7102190265935491</v>
      </c>
      <c r="K14" s="17">
        <f>J14-J43</f>
        <v>-1.5925020515679567E-2</v>
      </c>
      <c r="L14" s="17">
        <f>2^K14</f>
        <v>0.98902231633322268</v>
      </c>
      <c r="M14" s="15"/>
    </row>
    <row r="15" spans="1:19" x14ac:dyDescent="0.2">
      <c r="A15" s="15" t="s">
        <v>4</v>
      </c>
      <c r="B15" s="13" t="s">
        <v>14</v>
      </c>
      <c r="C15">
        <v>2</v>
      </c>
      <c r="D15" s="21">
        <v>30.801998649287</v>
      </c>
      <c r="E15" s="21"/>
      <c r="F15" s="15" t="s">
        <v>26</v>
      </c>
      <c r="G15" s="13" t="s">
        <v>14</v>
      </c>
      <c r="H15" s="21">
        <v>28.161315083115699</v>
      </c>
      <c r="I15" s="15"/>
      <c r="J15" s="17"/>
      <c r="K15" s="15"/>
      <c r="L15" s="17"/>
      <c r="M15" s="15"/>
    </row>
    <row r="16" spans="1:19" x14ac:dyDescent="0.2">
      <c r="A16" s="15" t="s">
        <v>4</v>
      </c>
      <c r="B16" s="13" t="s">
        <v>14</v>
      </c>
      <c r="C16">
        <v>2</v>
      </c>
      <c r="D16" s="21">
        <v>30.9149034012183</v>
      </c>
      <c r="E16" s="21">
        <f>AVERAGE(D15:D16)</f>
        <v>30.858451025252648</v>
      </c>
      <c r="F16" s="15" t="s">
        <v>26</v>
      </c>
      <c r="G16" s="13" t="s">
        <v>14</v>
      </c>
      <c r="H16" s="21">
        <v>28.345371742063001</v>
      </c>
      <c r="I16" s="26">
        <f>AVERAGE(H15:H16)</f>
        <v>28.253343412589352</v>
      </c>
      <c r="J16" s="17">
        <f>I16-E16</f>
        <v>-2.6051076126632964</v>
      </c>
      <c r="K16" s="17">
        <f>J16-J14</f>
        <v>1.1051114139302527</v>
      </c>
      <c r="L16" s="17">
        <f>2^K16</f>
        <v>2.1511549001299035</v>
      </c>
      <c r="M16" s="15"/>
    </row>
    <row r="17" spans="1:13" x14ac:dyDescent="0.2">
      <c r="A17" s="15" t="s">
        <v>4</v>
      </c>
      <c r="B17" s="13" t="s">
        <v>15</v>
      </c>
      <c r="C17">
        <v>2</v>
      </c>
      <c r="D17" s="21">
        <v>31.220380641027099</v>
      </c>
      <c r="E17" s="21"/>
      <c r="F17" s="15" t="s">
        <v>26</v>
      </c>
      <c r="G17" s="13" t="s">
        <v>15</v>
      </c>
      <c r="H17" s="21">
        <v>28.4753102592204</v>
      </c>
      <c r="I17" s="15"/>
      <c r="J17" s="17"/>
      <c r="K17" s="15"/>
      <c r="L17" s="17"/>
      <c r="M17" s="15"/>
    </row>
    <row r="18" spans="1:13" x14ac:dyDescent="0.2">
      <c r="A18" s="15" t="s">
        <v>4</v>
      </c>
      <c r="B18" s="13" t="s">
        <v>15</v>
      </c>
      <c r="C18">
        <v>2</v>
      </c>
      <c r="D18" s="21">
        <v>31.103782443066201</v>
      </c>
      <c r="E18" s="21">
        <f>AVERAGE(D17:D18)</f>
        <v>31.16208154204665</v>
      </c>
      <c r="F18" s="15" t="s">
        <v>26</v>
      </c>
      <c r="G18" s="13" t="s">
        <v>15</v>
      </c>
      <c r="H18" s="21">
        <v>28.4226770235076</v>
      </c>
      <c r="I18" s="26">
        <f>AVERAGE(H17:H18)</f>
        <v>28.448993641363998</v>
      </c>
      <c r="J18" s="17">
        <f>I18-E18</f>
        <v>-2.7130879006826518</v>
      </c>
      <c r="K18" s="17">
        <f>J18-J14</f>
        <v>0.99713112591089725</v>
      </c>
      <c r="L18" s="17">
        <f>2^K18</f>
        <v>1.9960268477466823</v>
      </c>
      <c r="M18" s="15"/>
    </row>
    <row r="19" spans="1:13" x14ac:dyDescent="0.2">
      <c r="A19" s="15"/>
      <c r="B19" s="13"/>
      <c r="D19" s="21"/>
      <c r="E19" s="21"/>
      <c r="F19" s="15"/>
      <c r="G19" s="15"/>
      <c r="H19" s="22"/>
      <c r="I19" s="15"/>
      <c r="J19" s="17"/>
      <c r="K19" s="15"/>
      <c r="L19" s="17"/>
      <c r="M19" s="15"/>
    </row>
    <row r="20" spans="1:13" x14ac:dyDescent="0.2">
      <c r="A20" s="15" t="s">
        <v>4</v>
      </c>
      <c r="B20" s="13" t="s">
        <v>12</v>
      </c>
      <c r="C20">
        <v>3</v>
      </c>
      <c r="D20" s="21">
        <v>28.683141976959998</v>
      </c>
      <c r="E20" s="21"/>
      <c r="F20" s="15" t="s">
        <v>26</v>
      </c>
      <c r="G20" s="13" t="s">
        <v>12</v>
      </c>
      <c r="H20" s="21">
        <v>25.070742563577401</v>
      </c>
      <c r="I20" s="15"/>
      <c r="J20" s="17"/>
      <c r="K20" s="15"/>
      <c r="L20" s="17"/>
      <c r="M20" s="15"/>
    </row>
    <row r="21" spans="1:13" x14ac:dyDescent="0.2">
      <c r="A21" s="15" t="s">
        <v>4</v>
      </c>
      <c r="B21" s="13" t="s">
        <v>12</v>
      </c>
      <c r="C21">
        <v>3</v>
      </c>
      <c r="D21" s="21">
        <v>28.886069458048699</v>
      </c>
      <c r="E21" s="21">
        <f>AVERAGE(D20:D21)</f>
        <v>28.784605717504348</v>
      </c>
      <c r="F21" s="15" t="s">
        <v>26</v>
      </c>
      <c r="G21" s="13" t="s">
        <v>12</v>
      </c>
      <c r="H21" s="21">
        <v>24.988463924340302</v>
      </c>
      <c r="I21" s="26">
        <f>AVERAGE(H20:H21)</f>
        <v>25.029603243958853</v>
      </c>
      <c r="J21" s="17">
        <f>I21-E21</f>
        <v>-3.7550024735454954</v>
      </c>
      <c r="K21" s="17">
        <f>J21-J43</f>
        <v>-6.0708467467625926E-2</v>
      </c>
      <c r="L21" s="17">
        <f>2^K21</f>
        <v>0.95879316700249884</v>
      </c>
      <c r="M21" s="15"/>
    </row>
    <row r="22" spans="1:13" x14ac:dyDescent="0.2">
      <c r="A22" s="15" t="s">
        <v>4</v>
      </c>
      <c r="B22" s="13" t="s">
        <v>14</v>
      </c>
      <c r="C22">
        <v>3</v>
      </c>
      <c r="D22" s="21">
        <v>28.417942698329199</v>
      </c>
      <c r="E22" s="21"/>
      <c r="F22" s="15" t="s">
        <v>26</v>
      </c>
      <c r="G22" s="13" t="s">
        <v>14</v>
      </c>
      <c r="H22" s="21">
        <v>25.4603911740477</v>
      </c>
      <c r="I22" s="15"/>
      <c r="J22" s="17"/>
      <c r="K22" s="15"/>
      <c r="L22" s="17"/>
      <c r="M22" s="15"/>
    </row>
    <row r="23" spans="1:13" x14ac:dyDescent="0.2">
      <c r="A23" s="15" t="s">
        <v>4</v>
      </c>
      <c r="B23" s="13" t="s">
        <v>14</v>
      </c>
      <c r="C23">
        <v>3</v>
      </c>
      <c r="D23" s="21">
        <v>28.405853820407899</v>
      </c>
      <c r="E23" s="21">
        <f>AVERAGE(D22:D23)</f>
        <v>28.411898259368549</v>
      </c>
      <c r="F23" s="15" t="s">
        <v>26</v>
      </c>
      <c r="G23" s="13" t="s">
        <v>14</v>
      </c>
      <c r="H23" s="21">
        <v>25.462996971582101</v>
      </c>
      <c r="I23" s="26">
        <f>AVERAGE(H22:H23)</f>
        <v>25.4616940728149</v>
      </c>
      <c r="J23" s="17">
        <f>I23-E23</f>
        <v>-2.9502041865536484</v>
      </c>
      <c r="K23" s="17">
        <f>J23-J21</f>
        <v>0.80479828699184708</v>
      </c>
      <c r="L23" s="17">
        <f>2^K23</f>
        <v>1.7469015285710552</v>
      </c>
      <c r="M23" s="15"/>
    </row>
    <row r="24" spans="1:13" x14ac:dyDescent="0.2">
      <c r="A24" s="15" t="s">
        <v>4</v>
      </c>
      <c r="B24" s="13" t="s">
        <v>15</v>
      </c>
      <c r="C24">
        <v>3</v>
      </c>
      <c r="D24" s="21">
        <v>28.0416853531305</v>
      </c>
      <c r="E24" s="21"/>
      <c r="F24" s="15" t="s">
        <v>26</v>
      </c>
      <c r="G24" s="13" t="s">
        <v>15</v>
      </c>
      <c r="H24" s="21">
        <v>25.720684991569598</v>
      </c>
      <c r="I24" s="15"/>
      <c r="J24" s="17"/>
      <c r="K24" s="15"/>
      <c r="L24" s="17"/>
      <c r="M24" s="15"/>
    </row>
    <row r="25" spans="1:13" x14ac:dyDescent="0.2">
      <c r="A25" s="15" t="s">
        <v>4</v>
      </c>
      <c r="B25" s="13" t="s">
        <v>15</v>
      </c>
      <c r="C25">
        <v>3</v>
      </c>
      <c r="D25" s="21">
        <v>28.423715779183102</v>
      </c>
      <c r="E25" s="21">
        <f>AVERAGE(D24:D25)</f>
        <v>28.232700566156801</v>
      </c>
      <c r="F25" s="15" t="s">
        <v>26</v>
      </c>
      <c r="G25" s="13" t="s">
        <v>15</v>
      </c>
      <c r="H25" s="21">
        <v>25.986184061742598</v>
      </c>
      <c r="I25" s="26">
        <f>AVERAGE(H24:H25)</f>
        <v>25.853434526656098</v>
      </c>
      <c r="J25" s="17">
        <f>I25-E25</f>
        <v>-2.3792660395007026</v>
      </c>
      <c r="K25" s="17">
        <f>J25-J21</f>
        <v>1.3757364340447928</v>
      </c>
      <c r="L25" s="17">
        <f>2^K25</f>
        <v>2.5950034094011825</v>
      </c>
      <c r="M25" s="15"/>
    </row>
    <row r="26" spans="1:13" x14ac:dyDescent="0.2">
      <c r="A26" s="15"/>
      <c r="B26" s="13"/>
      <c r="D26" s="21"/>
      <c r="E26" s="21"/>
      <c r="F26" s="15"/>
      <c r="G26" s="15"/>
      <c r="H26" s="22"/>
      <c r="I26" s="15"/>
      <c r="J26" s="17"/>
      <c r="K26" s="15"/>
      <c r="L26" s="17"/>
      <c r="M26" s="15"/>
    </row>
    <row r="27" spans="1:13" x14ac:dyDescent="0.2">
      <c r="A27" s="15" t="s">
        <v>4</v>
      </c>
      <c r="B27" s="15" t="s">
        <v>22</v>
      </c>
      <c r="C27">
        <v>4</v>
      </c>
      <c r="D27" s="18">
        <v>27.518354415893501</v>
      </c>
      <c r="E27" s="15"/>
      <c r="F27" s="15" t="s">
        <v>26</v>
      </c>
      <c r="G27" s="13" t="s">
        <v>12</v>
      </c>
      <c r="H27" s="18">
        <v>24.19001579284668</v>
      </c>
      <c r="I27" s="15"/>
      <c r="J27" s="17"/>
      <c r="K27" s="15"/>
      <c r="L27" s="17"/>
      <c r="M27" s="15"/>
    </row>
    <row r="28" spans="1:13" x14ac:dyDescent="0.2">
      <c r="A28" s="15" t="s">
        <v>4</v>
      </c>
      <c r="B28" s="15" t="s">
        <v>22</v>
      </c>
      <c r="C28">
        <v>4</v>
      </c>
      <c r="D28" s="18">
        <v>27.282638549804599</v>
      </c>
      <c r="E28" s="21">
        <f>AVERAGE(D27:D28)</f>
        <v>27.40049648284905</v>
      </c>
      <c r="F28" s="15" t="s">
        <v>26</v>
      </c>
      <c r="G28" s="13" t="s">
        <v>12</v>
      </c>
      <c r="H28" s="18">
        <v>24.068275451660156</v>
      </c>
      <c r="I28" s="26">
        <f>AVERAGE(H27:H28)</f>
        <v>24.129145622253418</v>
      </c>
      <c r="J28" s="17">
        <f>I28-E28</f>
        <v>-3.2713508605956321</v>
      </c>
      <c r="K28" s="17">
        <f>J28-J43</f>
        <v>0.42294314548223744</v>
      </c>
      <c r="L28" s="17">
        <f>2^K28</f>
        <v>1.3406597570839642</v>
      </c>
      <c r="M28" s="15"/>
    </row>
    <row r="29" spans="1:13" x14ac:dyDescent="0.2">
      <c r="A29" s="15" t="s">
        <v>4</v>
      </c>
      <c r="B29" s="15" t="s">
        <v>1</v>
      </c>
      <c r="C29">
        <v>4</v>
      </c>
      <c r="D29" s="18">
        <v>28.58030891418457</v>
      </c>
      <c r="E29" s="15"/>
      <c r="F29" s="15" t="s">
        <v>26</v>
      </c>
      <c r="G29" s="13" t="s">
        <v>14</v>
      </c>
      <c r="H29" s="18">
        <v>26.660589218139648</v>
      </c>
      <c r="I29" s="15"/>
      <c r="J29" s="17"/>
      <c r="K29" s="15"/>
      <c r="L29" s="17"/>
      <c r="M29" s="15"/>
    </row>
    <row r="30" spans="1:13" x14ac:dyDescent="0.2">
      <c r="A30" s="15" t="s">
        <v>4</v>
      </c>
      <c r="B30" s="15" t="s">
        <v>1</v>
      </c>
      <c r="C30">
        <v>4</v>
      </c>
      <c r="D30" s="18">
        <v>28.985101699829102</v>
      </c>
      <c r="E30" s="21">
        <f>AVERAGE(D29:D30)</f>
        <v>28.782705307006836</v>
      </c>
      <c r="F30" s="15" t="s">
        <v>26</v>
      </c>
      <c r="G30" s="13" t="s">
        <v>14</v>
      </c>
      <c r="H30" s="18">
        <v>26.753738403320313</v>
      </c>
      <c r="I30" s="26">
        <f>AVERAGE(H29:H30)</f>
        <v>26.70716381072998</v>
      </c>
      <c r="J30" s="17">
        <f>I30-E30</f>
        <v>-2.0755414962768555</v>
      </c>
      <c r="K30" s="17">
        <f>J30-J28</f>
        <v>1.1958093643187766</v>
      </c>
      <c r="L30" s="17">
        <f>2^K30</f>
        <v>2.2907330817319118</v>
      </c>
      <c r="M30" s="15"/>
    </row>
    <row r="31" spans="1:13" x14ac:dyDescent="0.2">
      <c r="A31" s="15" t="s">
        <v>4</v>
      </c>
      <c r="B31" s="15" t="s">
        <v>0</v>
      </c>
      <c r="C31">
        <v>4</v>
      </c>
      <c r="D31" s="18">
        <v>25.705626296997</v>
      </c>
      <c r="E31" s="15"/>
      <c r="F31" s="15" t="s">
        <v>26</v>
      </c>
      <c r="G31" s="13" t="s">
        <v>15</v>
      </c>
      <c r="H31" s="18">
        <v>24.920848846435547</v>
      </c>
      <c r="I31" s="15"/>
      <c r="J31" s="17"/>
      <c r="K31" s="15"/>
      <c r="L31" s="17"/>
      <c r="M31" s="15"/>
    </row>
    <row r="32" spans="1:13" x14ac:dyDescent="0.2">
      <c r="A32" s="15" t="s">
        <v>4</v>
      </c>
      <c r="B32" s="15" t="s">
        <v>0</v>
      </c>
      <c r="C32">
        <v>4</v>
      </c>
      <c r="D32" s="18">
        <v>25.8761386871337</v>
      </c>
      <c r="E32" s="21">
        <f>AVERAGE(D31:D32)</f>
        <v>25.79088249206535</v>
      </c>
      <c r="F32" s="15" t="s">
        <v>26</v>
      </c>
      <c r="G32" s="13" t="s">
        <v>15</v>
      </c>
      <c r="H32" s="18">
        <v>24.89306640625</v>
      </c>
      <c r="I32" s="26">
        <f>AVERAGE(H31:H32)</f>
        <v>24.906957626342773</v>
      </c>
      <c r="J32" s="17">
        <f>I32-E32</f>
        <v>-0.88392486572257667</v>
      </c>
      <c r="K32" s="17">
        <f>J32-J28</f>
        <v>2.3874259948730554</v>
      </c>
      <c r="L32" s="17">
        <f>2^K32</f>
        <v>5.2322301240481073</v>
      </c>
      <c r="M32" s="15"/>
    </row>
    <row r="33" spans="1:20" x14ac:dyDescent="0.2">
      <c r="A33" s="15"/>
      <c r="B33" s="15"/>
      <c r="D33" s="15"/>
      <c r="E33" s="15"/>
      <c r="F33" s="15"/>
      <c r="G33" s="15"/>
      <c r="H33" s="15"/>
      <c r="I33" s="15"/>
      <c r="J33" s="17"/>
      <c r="K33" s="15"/>
      <c r="L33" s="17"/>
      <c r="M33" s="15"/>
    </row>
    <row r="34" spans="1:20" x14ac:dyDescent="0.2">
      <c r="A34" s="27"/>
      <c r="B34" s="27"/>
      <c r="C34" s="14"/>
      <c r="D34" s="27"/>
      <c r="E34" s="27"/>
      <c r="F34" s="15"/>
      <c r="G34" s="15"/>
      <c r="H34" s="15"/>
      <c r="I34" s="15"/>
      <c r="J34" s="17"/>
      <c r="K34" s="15"/>
      <c r="L34" s="17"/>
      <c r="M34" s="15"/>
    </row>
    <row r="35" spans="1:20" x14ac:dyDescent="0.2">
      <c r="A35" s="27" t="s">
        <v>4</v>
      </c>
      <c r="B35" s="13" t="s">
        <v>12</v>
      </c>
      <c r="C35" s="14">
        <v>5</v>
      </c>
      <c r="D35" s="21">
        <v>27.202267830278199</v>
      </c>
      <c r="E35" s="21"/>
      <c r="F35" s="15" t="s">
        <v>23</v>
      </c>
      <c r="G35" s="15" t="s">
        <v>22</v>
      </c>
      <c r="H35" s="21">
        <v>24.190458523298901</v>
      </c>
      <c r="I35" s="21"/>
      <c r="J35" s="13"/>
      <c r="K35" s="20"/>
      <c r="L35" s="13"/>
      <c r="M35" s="15"/>
    </row>
    <row r="36" spans="1:20" x14ac:dyDescent="0.2">
      <c r="A36" s="27" t="s">
        <v>4</v>
      </c>
      <c r="B36" s="13" t="s">
        <v>12</v>
      </c>
      <c r="C36" s="14">
        <v>5</v>
      </c>
      <c r="D36" s="21">
        <v>27.163960959333899</v>
      </c>
      <c r="E36" s="21">
        <f>AVERAGE(D35:D36)</f>
        <v>27.183114394806047</v>
      </c>
      <c r="F36" s="15" t="s">
        <v>23</v>
      </c>
      <c r="G36" s="15" t="s">
        <v>22</v>
      </c>
      <c r="H36" s="21">
        <v>24.1505422894713</v>
      </c>
      <c r="I36" s="21">
        <f>AVERAGE(H35:H36)</f>
        <v>24.170500406385102</v>
      </c>
      <c r="J36" s="21">
        <f>I36-E36</f>
        <v>-3.0126139884209451</v>
      </c>
      <c r="K36" s="20">
        <f>J36-J45</f>
        <v>-3.0126139884209451</v>
      </c>
      <c r="L36" s="18">
        <f>K36-J43</f>
        <v>0.68168001765692443</v>
      </c>
      <c r="M36" s="15"/>
    </row>
    <row r="37" spans="1:20" x14ac:dyDescent="0.2">
      <c r="A37" s="27" t="s">
        <v>4</v>
      </c>
      <c r="B37" s="13" t="s">
        <v>14</v>
      </c>
      <c r="C37" s="14">
        <v>5</v>
      </c>
      <c r="D37" s="21">
        <v>27.775578615079599</v>
      </c>
      <c r="E37" s="21"/>
      <c r="F37" s="15" t="s">
        <v>23</v>
      </c>
      <c r="G37" s="15" t="s">
        <v>1</v>
      </c>
      <c r="H37" s="21">
        <v>25.0972785872247</v>
      </c>
      <c r="I37" s="21"/>
      <c r="J37" s="13"/>
      <c r="K37" s="20"/>
      <c r="L37" s="46"/>
      <c r="M37" s="15"/>
      <c r="O37" t="s">
        <v>58</v>
      </c>
      <c r="P37" t="s">
        <v>59</v>
      </c>
      <c r="Q37" t="s">
        <v>60</v>
      </c>
      <c r="R37" t="s">
        <v>61</v>
      </c>
      <c r="S37" t="s">
        <v>62</v>
      </c>
      <c r="T37" t="s">
        <v>63</v>
      </c>
    </row>
    <row r="38" spans="1:20" x14ac:dyDescent="0.2">
      <c r="A38" s="27" t="s">
        <v>4</v>
      </c>
      <c r="B38" s="13" t="s">
        <v>14</v>
      </c>
      <c r="C38" s="14">
        <v>5</v>
      </c>
      <c r="D38" s="21">
        <v>27.941155187855699</v>
      </c>
      <c r="E38" s="21">
        <f>AVERAGE(D37:D38)</f>
        <v>27.858366901467647</v>
      </c>
      <c r="F38" s="15" t="s">
        <v>23</v>
      </c>
      <c r="G38" s="15" t="s">
        <v>1</v>
      </c>
      <c r="H38" s="21">
        <v>25.156855896268599</v>
      </c>
      <c r="I38" s="21">
        <f>AVERAGE(H37:H38)</f>
        <v>25.127067241746651</v>
      </c>
      <c r="J38" s="21">
        <f>I38-E38</f>
        <v>-2.731299659720996</v>
      </c>
      <c r="K38" s="20">
        <f>J38-J36</f>
        <v>0.2813143286999491</v>
      </c>
      <c r="L38" s="18">
        <f>K38-J43</f>
        <v>3.9756083347778186</v>
      </c>
      <c r="M38" s="15"/>
      <c r="O38" t="s">
        <v>40</v>
      </c>
      <c r="P38" t="s">
        <v>41</v>
      </c>
      <c r="Q38" t="s">
        <v>42</v>
      </c>
      <c r="R38" t="s">
        <v>43</v>
      </c>
      <c r="S38" t="s">
        <v>44</v>
      </c>
      <c r="T38" t="s">
        <v>45</v>
      </c>
    </row>
    <row r="39" spans="1:20" x14ac:dyDescent="0.2">
      <c r="A39" s="27" t="s">
        <v>4</v>
      </c>
      <c r="B39" s="13" t="s">
        <v>15</v>
      </c>
      <c r="C39" s="14">
        <v>5</v>
      </c>
      <c r="D39" s="21">
        <v>25.535514361526001</v>
      </c>
      <c r="E39" s="21"/>
      <c r="F39" s="15" t="s">
        <v>23</v>
      </c>
      <c r="G39" s="15" t="s">
        <v>0</v>
      </c>
      <c r="H39" s="21">
        <v>24.662201537249601</v>
      </c>
      <c r="I39" s="21"/>
      <c r="J39" s="13"/>
      <c r="K39" s="20"/>
      <c r="L39" s="46"/>
      <c r="M39" s="15"/>
      <c r="O39" t="s">
        <v>67</v>
      </c>
      <c r="P39">
        <v>2</v>
      </c>
      <c r="Q39">
        <v>29.209240000000001</v>
      </c>
      <c r="R39">
        <v>14.6046</v>
      </c>
      <c r="S39">
        <v>10.030900000000001</v>
      </c>
      <c r="T39">
        <v>2.7000000000000001E-3</v>
      </c>
    </row>
    <row r="40" spans="1:20" x14ac:dyDescent="0.2">
      <c r="A40" s="27" t="s">
        <v>4</v>
      </c>
      <c r="B40" s="13" t="s">
        <v>15</v>
      </c>
      <c r="C40" s="14">
        <v>5</v>
      </c>
      <c r="D40" s="21">
        <v>25.7042295818339</v>
      </c>
      <c r="E40" s="21">
        <f>AVERAGE(D39:D40)</f>
        <v>25.619871971679949</v>
      </c>
      <c r="F40" s="15" t="s">
        <v>23</v>
      </c>
      <c r="G40" s="15" t="s">
        <v>0</v>
      </c>
      <c r="H40" s="21">
        <v>24.4897364847244</v>
      </c>
      <c r="I40" s="21">
        <f>AVERAGE(H39:H40)</f>
        <v>24.575969010987002</v>
      </c>
      <c r="J40" s="21">
        <f>I40-E40</f>
        <v>-1.0439029606929466</v>
      </c>
      <c r="K40" s="20">
        <f>J40-J36</f>
        <v>1.9687110277279984</v>
      </c>
      <c r="L40" s="18">
        <f>K40-J43</f>
        <v>5.6630050338058684</v>
      </c>
      <c r="M40" s="15"/>
      <c r="O40" t="s">
        <v>46</v>
      </c>
      <c r="P40">
        <v>12</v>
      </c>
      <c r="Q40">
        <v>17.47156</v>
      </c>
      <c r="R40">
        <v>1.456</v>
      </c>
    </row>
    <row r="41" spans="1:20" x14ac:dyDescent="0.2">
      <c r="A41" s="27"/>
      <c r="B41" s="27"/>
      <c r="C41" s="14"/>
      <c r="D41" s="27"/>
      <c r="E41" s="27"/>
      <c r="F41" s="18"/>
      <c r="G41" s="15"/>
      <c r="H41" s="21"/>
      <c r="I41" s="23"/>
      <c r="J41" s="20"/>
      <c r="K41" s="15"/>
      <c r="L41" s="17"/>
      <c r="M41" s="15"/>
      <c r="O41" t="s">
        <v>47</v>
      </c>
      <c r="P41">
        <v>14</v>
      </c>
      <c r="Q41">
        <v>46.680799999999998</v>
      </c>
    </row>
    <row r="42" spans="1:20" x14ac:dyDescent="0.2">
      <c r="A42" s="27"/>
      <c r="B42" s="13"/>
      <c r="C42" s="14"/>
      <c r="D42" s="21"/>
      <c r="E42" s="21"/>
      <c r="F42" s="15"/>
      <c r="G42" s="13"/>
      <c r="H42" s="21"/>
      <c r="I42" s="21"/>
      <c r="J42" s="17"/>
      <c r="K42" s="21"/>
      <c r="L42" s="17"/>
      <c r="M42" s="15"/>
    </row>
    <row r="43" spans="1:20" x14ac:dyDescent="0.2">
      <c r="A43" s="27"/>
      <c r="B43" s="13"/>
      <c r="C43" s="14"/>
      <c r="D43" s="21"/>
      <c r="E43" s="21"/>
      <c r="F43" s="15"/>
      <c r="G43" s="13"/>
      <c r="H43" s="21"/>
      <c r="I43" s="49" t="s">
        <v>57</v>
      </c>
      <c r="J43" s="17">
        <f>AVERAGE(J4,J14,J21,J28,J36)</f>
        <v>-3.6942940060778695</v>
      </c>
      <c r="K43" s="21"/>
      <c r="L43" s="17"/>
      <c r="M43" s="15"/>
    </row>
    <row r="44" spans="1:20" x14ac:dyDescent="0.2">
      <c r="A44" s="15"/>
      <c r="B44" s="13"/>
      <c r="D44" s="21"/>
      <c r="E44" s="21"/>
      <c r="F44" s="15"/>
      <c r="G44" s="13"/>
      <c r="H44" s="21"/>
      <c r="I44" s="21"/>
      <c r="J44" s="17"/>
      <c r="K44" s="21"/>
      <c r="L44" s="17"/>
      <c r="M44" s="15"/>
    </row>
    <row r="45" spans="1:20" x14ac:dyDescent="0.2">
      <c r="A45" s="15"/>
      <c r="B45" s="13"/>
      <c r="D45" s="21"/>
      <c r="E45" s="21"/>
      <c r="F45" s="15"/>
      <c r="G45" s="13"/>
      <c r="H45" s="21"/>
      <c r="I45" s="26"/>
      <c r="J45" s="17"/>
      <c r="K45" s="21"/>
      <c r="L45" s="17"/>
      <c r="M45" s="15"/>
    </row>
    <row r="46" spans="1:20" x14ac:dyDescent="0.2">
      <c r="A46" s="15"/>
      <c r="B46" s="13"/>
      <c r="D46" s="21"/>
      <c r="E46" s="21"/>
      <c r="F46" s="15"/>
      <c r="G46" s="13"/>
      <c r="H46" s="21"/>
      <c r="I46" s="21"/>
      <c r="J46" s="17"/>
      <c r="K46" s="21"/>
      <c r="L46" s="17"/>
      <c r="M46" s="15"/>
    </row>
    <row r="47" spans="1:20" x14ac:dyDescent="0.2">
      <c r="A47" s="15"/>
      <c r="B47" s="13"/>
      <c r="D47" s="21"/>
      <c r="E47" s="21"/>
      <c r="F47" s="15"/>
      <c r="G47" s="13"/>
      <c r="H47" s="21"/>
      <c r="I47" s="26"/>
      <c r="J47" s="17"/>
      <c r="K47" s="21"/>
      <c r="L47" s="17"/>
      <c r="M47" s="15"/>
      <c r="O47" t="s">
        <v>48</v>
      </c>
      <c r="R47" t="s">
        <v>49</v>
      </c>
    </row>
    <row r="48" spans="1:20" x14ac:dyDescent="0.2">
      <c r="A48" s="15"/>
      <c r="B48" s="13"/>
      <c r="C48" s="1"/>
      <c r="D48" s="21"/>
      <c r="E48" s="21"/>
      <c r="F48" s="15"/>
      <c r="G48" s="22"/>
      <c r="H48" s="22"/>
      <c r="I48" s="22"/>
      <c r="J48" s="17"/>
      <c r="K48" s="22"/>
      <c r="L48" s="17"/>
      <c r="M48" s="15"/>
      <c r="O48" t="s">
        <v>50</v>
      </c>
      <c r="P48" t="s">
        <v>51</v>
      </c>
      <c r="R48">
        <v>4.3099999999999996</v>
      </c>
    </row>
    <row r="49" spans="1:18" x14ac:dyDescent="0.2">
      <c r="A49" s="15"/>
      <c r="B49" s="13"/>
      <c r="D49" s="21"/>
      <c r="E49" s="21"/>
      <c r="F49" s="15"/>
      <c r="G49" s="13"/>
      <c r="H49" s="21"/>
      <c r="I49" s="21"/>
      <c r="J49" s="17"/>
      <c r="K49" s="21"/>
      <c r="L49" s="17"/>
      <c r="M49" s="15"/>
      <c r="O49" t="s">
        <v>52</v>
      </c>
      <c r="P49" t="s">
        <v>51</v>
      </c>
      <c r="Q49" t="s">
        <v>53</v>
      </c>
      <c r="R49">
        <v>2.6280000000000001</v>
      </c>
    </row>
    <row r="50" spans="1:18" x14ac:dyDescent="0.2">
      <c r="A50" s="15"/>
      <c r="B50" s="13"/>
      <c r="D50" s="21"/>
      <c r="E50" s="21"/>
      <c r="F50" s="15"/>
      <c r="G50" s="13"/>
      <c r="H50" s="21"/>
      <c r="I50" s="26"/>
      <c r="J50" s="17"/>
      <c r="K50" s="21"/>
      <c r="L50" s="17"/>
      <c r="M50" s="15"/>
      <c r="O50" t="s">
        <v>54</v>
      </c>
      <c r="Q50" t="s">
        <v>53</v>
      </c>
      <c r="R50">
        <v>0.89200000000000002</v>
      </c>
    </row>
    <row r="51" spans="1:18" x14ac:dyDescent="0.2">
      <c r="A51" s="15"/>
      <c r="B51" s="13"/>
      <c r="D51" s="21"/>
      <c r="E51" s="21"/>
      <c r="F51" s="15"/>
      <c r="G51" s="13"/>
      <c r="H51" s="21"/>
      <c r="I51" s="21"/>
      <c r="J51" s="17"/>
      <c r="K51" s="21"/>
      <c r="L51" s="17"/>
      <c r="M51" s="15"/>
    </row>
    <row r="52" spans="1:18" x14ac:dyDescent="0.2">
      <c r="A52" s="15"/>
      <c r="B52" s="13"/>
      <c r="D52" s="21"/>
      <c r="E52" s="21"/>
      <c r="F52" s="15"/>
      <c r="G52" s="13"/>
      <c r="H52" s="21"/>
      <c r="I52" s="26"/>
      <c r="J52" s="17"/>
      <c r="K52" s="21"/>
      <c r="L52" s="17"/>
      <c r="M52" s="15"/>
    </row>
    <row r="53" spans="1:18" x14ac:dyDescent="0.2">
      <c r="A53" s="15"/>
      <c r="B53" s="13"/>
      <c r="D53" s="21"/>
      <c r="E53" s="21"/>
      <c r="F53" s="15"/>
      <c r="G53" s="13"/>
      <c r="H53" s="21"/>
      <c r="I53" s="21"/>
      <c r="J53" s="17"/>
      <c r="K53" s="21"/>
      <c r="L53" s="17"/>
      <c r="M53" s="15"/>
    </row>
    <row r="54" spans="1:18" x14ac:dyDescent="0.2">
      <c r="A54" s="15"/>
      <c r="B54" s="13"/>
      <c r="D54" s="21"/>
      <c r="E54" s="21"/>
      <c r="F54" s="15"/>
      <c r="G54" s="13"/>
      <c r="H54" s="21"/>
      <c r="I54" s="26"/>
      <c r="J54" s="17"/>
      <c r="K54" s="21"/>
      <c r="L54" s="17"/>
      <c r="M54" s="15"/>
    </row>
    <row r="55" spans="1:18" x14ac:dyDescent="0.2">
      <c r="A55" s="15"/>
      <c r="B55" s="13"/>
      <c r="C55" s="1"/>
      <c r="D55" s="21"/>
      <c r="E55" s="21"/>
      <c r="F55" s="15"/>
      <c r="G55" s="13"/>
      <c r="H55" s="21"/>
      <c r="I55" s="21"/>
      <c r="J55" s="17"/>
      <c r="K55" s="21"/>
      <c r="L55" s="17"/>
      <c r="M55" s="15"/>
    </row>
    <row r="56" spans="1:18" x14ac:dyDescent="0.2">
      <c r="A56" s="15"/>
      <c r="B56" s="13"/>
      <c r="D56" s="21"/>
      <c r="E56" s="21"/>
      <c r="F56" s="15"/>
      <c r="G56" s="13"/>
      <c r="H56" s="21"/>
      <c r="I56" s="21"/>
      <c r="J56" s="17"/>
      <c r="K56" s="21"/>
      <c r="L56" s="17"/>
      <c r="M56" s="15"/>
    </row>
    <row r="57" spans="1:18" x14ac:dyDescent="0.2">
      <c r="A57" s="15"/>
      <c r="B57" s="13"/>
      <c r="D57" s="21"/>
      <c r="E57" s="21"/>
      <c r="F57" s="15"/>
      <c r="G57" s="13"/>
      <c r="H57" s="21"/>
      <c r="I57" s="26"/>
      <c r="J57" s="17"/>
      <c r="K57" s="21"/>
      <c r="L57" s="17"/>
      <c r="M57" s="15"/>
    </row>
    <row r="58" spans="1:18" x14ac:dyDescent="0.2">
      <c r="A58" s="15"/>
      <c r="B58" s="13"/>
      <c r="D58" s="21"/>
      <c r="E58" s="21"/>
      <c r="F58" s="15"/>
      <c r="G58" s="13"/>
      <c r="H58" s="21"/>
      <c r="I58" s="21"/>
      <c r="J58" s="17"/>
      <c r="K58" s="21"/>
      <c r="L58" s="17"/>
      <c r="M58" s="15"/>
    </row>
    <row r="59" spans="1:18" x14ac:dyDescent="0.2">
      <c r="A59" s="15"/>
      <c r="B59" s="13"/>
      <c r="D59" s="21"/>
      <c r="E59" s="21"/>
      <c r="F59" s="15"/>
      <c r="G59" s="13"/>
      <c r="H59" s="21"/>
      <c r="I59" s="26"/>
      <c r="J59" s="17"/>
      <c r="K59" s="21"/>
      <c r="L59" s="17"/>
      <c r="M59" s="15"/>
    </row>
    <row r="60" spans="1:18" x14ac:dyDescent="0.2">
      <c r="A60" s="15"/>
      <c r="B60" s="13"/>
      <c r="D60" s="21"/>
      <c r="E60" s="21"/>
      <c r="F60" s="15"/>
      <c r="G60" s="13"/>
      <c r="H60" s="21"/>
      <c r="I60" s="21"/>
      <c r="J60" s="17"/>
      <c r="K60" s="21"/>
      <c r="L60" s="17"/>
      <c r="M60" s="15"/>
    </row>
    <row r="61" spans="1:18" x14ac:dyDescent="0.2">
      <c r="A61" s="15"/>
      <c r="B61" s="13"/>
      <c r="D61" s="21"/>
      <c r="E61" s="21"/>
      <c r="F61" s="15"/>
      <c r="G61" s="13"/>
      <c r="H61" s="21"/>
      <c r="I61" s="26"/>
      <c r="J61" s="17"/>
      <c r="K61" s="21"/>
      <c r="L61" s="17"/>
      <c r="M61" s="15"/>
    </row>
    <row r="62" spans="1:18" x14ac:dyDescent="0.2">
      <c r="A62" s="15"/>
    </row>
    <row r="63" spans="1:18" x14ac:dyDescent="0.2">
      <c r="A63" s="15"/>
    </row>
    <row r="64" spans="1:18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topLeftCell="L10" zoomScale="80" zoomScaleNormal="80" workbookViewId="0">
      <selection activeCell="Y33" sqref="Y33"/>
    </sheetView>
  </sheetViews>
  <sheetFormatPr defaultColWidth="8.85546875" defaultRowHeight="12.75" x14ac:dyDescent="0.2"/>
  <cols>
    <col min="3" max="3" width="8.85546875" style="10"/>
    <col min="9" max="9" width="11.28515625" customWidth="1"/>
    <col min="11" max="11" width="14.140625" style="12" customWidth="1"/>
    <col min="12" max="12" width="18" style="12" bestFit="1" customWidth="1"/>
    <col min="15" max="15" width="11" customWidth="1"/>
    <col min="17" max="17" width="16.7109375" customWidth="1"/>
    <col min="18" max="18" width="14.42578125" customWidth="1"/>
    <col min="19" max="19" width="9.85546875" customWidth="1"/>
    <col min="20" max="20" width="12.140625" customWidth="1"/>
  </cols>
  <sheetData>
    <row r="1" spans="1:21" x14ac:dyDescent="0.2">
      <c r="A1" s="17" t="s">
        <v>9</v>
      </c>
      <c r="B1" s="17" t="s">
        <v>8</v>
      </c>
      <c r="C1" s="16" t="s">
        <v>11</v>
      </c>
      <c r="D1" s="17" t="s">
        <v>7</v>
      </c>
      <c r="E1" s="17" t="s">
        <v>27</v>
      </c>
      <c r="F1" s="17" t="s">
        <v>24</v>
      </c>
      <c r="G1" s="17" t="s">
        <v>8</v>
      </c>
      <c r="H1" s="17" t="s">
        <v>7</v>
      </c>
      <c r="I1" s="17" t="s">
        <v>27</v>
      </c>
      <c r="J1" s="17"/>
      <c r="K1" s="17"/>
      <c r="L1" s="17"/>
      <c r="M1" s="17"/>
      <c r="N1" s="12"/>
      <c r="O1" s="12"/>
      <c r="P1" s="12"/>
      <c r="Q1" s="12"/>
      <c r="R1" s="12"/>
      <c r="S1" s="12"/>
      <c r="T1" s="12"/>
      <c r="U1" s="12"/>
    </row>
    <row r="2" spans="1:21" x14ac:dyDescent="0.2">
      <c r="A2" s="17" t="s">
        <v>10</v>
      </c>
      <c r="B2" s="17" t="s">
        <v>2</v>
      </c>
      <c r="C2" s="10">
        <v>1</v>
      </c>
      <c r="D2" s="17">
        <v>29.1397296905517</v>
      </c>
      <c r="E2" s="17"/>
      <c r="F2" s="17" t="s">
        <v>26</v>
      </c>
      <c r="G2" s="20" t="s">
        <v>12</v>
      </c>
      <c r="H2" s="17">
        <v>23.352964401245117</v>
      </c>
      <c r="I2" s="17"/>
      <c r="J2" s="17"/>
      <c r="K2" s="17"/>
      <c r="L2" s="17"/>
      <c r="M2" s="17"/>
      <c r="N2" s="12"/>
      <c r="O2" s="12"/>
      <c r="P2" s="12"/>
      <c r="Q2" s="12"/>
      <c r="R2" s="12"/>
      <c r="S2" s="12"/>
      <c r="T2" s="12"/>
      <c r="U2" s="12"/>
    </row>
    <row r="3" spans="1:21" x14ac:dyDescent="0.2">
      <c r="A3" s="17" t="s">
        <v>10</v>
      </c>
      <c r="B3" s="17" t="s">
        <v>2</v>
      </c>
      <c r="C3" s="10">
        <v>1</v>
      </c>
      <c r="D3" s="17">
        <v>29.044001007079999</v>
      </c>
      <c r="E3" s="17">
        <f>AVERAGE(D2:D3)</f>
        <v>29.091865348815851</v>
      </c>
      <c r="F3" s="17" t="s">
        <v>26</v>
      </c>
      <c r="G3" s="20" t="s">
        <v>12</v>
      </c>
      <c r="H3" s="17">
        <v>23.217836380004883</v>
      </c>
      <c r="I3" s="17">
        <f>AVERAGE(H2:H3)</f>
        <v>23.285400390625</v>
      </c>
      <c r="J3" s="17">
        <f>I3-E3</f>
        <v>-5.8064649581908512</v>
      </c>
      <c r="K3" s="17">
        <f>J3-J46</f>
        <v>-0.51317018425527117</v>
      </c>
      <c r="L3" s="17">
        <f>2^K3</f>
        <v>0.70068106540907882</v>
      </c>
      <c r="M3" s="17"/>
      <c r="N3" s="34"/>
      <c r="O3" s="33" t="s">
        <v>2</v>
      </c>
      <c r="P3" s="33" t="s">
        <v>1</v>
      </c>
      <c r="Q3" s="33" t="s">
        <v>0</v>
      </c>
      <c r="R3" s="12"/>
      <c r="S3" s="12"/>
      <c r="T3" s="12"/>
      <c r="U3" s="12"/>
    </row>
    <row r="4" spans="1:21" x14ac:dyDescent="0.2">
      <c r="A4" s="17" t="s">
        <v>10</v>
      </c>
      <c r="B4" s="17" t="s">
        <v>1</v>
      </c>
      <c r="C4" s="10">
        <v>1</v>
      </c>
      <c r="D4" s="17">
        <v>29.601764678955078</v>
      </c>
      <c r="E4" s="17"/>
      <c r="F4" s="17" t="s">
        <v>26</v>
      </c>
      <c r="G4" s="20" t="s">
        <v>14</v>
      </c>
      <c r="H4" s="17">
        <v>22.055624008178711</v>
      </c>
      <c r="I4" s="17"/>
      <c r="J4" s="17"/>
      <c r="K4" s="17"/>
      <c r="L4" s="17"/>
      <c r="M4" s="17"/>
      <c r="N4" s="37" t="s">
        <v>28</v>
      </c>
      <c r="O4" s="34">
        <f>L3</f>
        <v>0.70068106540907882</v>
      </c>
      <c r="P4" s="34">
        <f>L5</f>
        <v>0.31991010065482117</v>
      </c>
      <c r="Q4" s="34">
        <f>L7</f>
        <v>0.39901755261758415</v>
      </c>
      <c r="R4" s="12"/>
      <c r="S4" s="12"/>
      <c r="T4" s="12"/>
      <c r="U4" s="12"/>
    </row>
    <row r="5" spans="1:21" x14ac:dyDescent="0.2">
      <c r="A5" s="17" t="s">
        <v>10</v>
      </c>
      <c r="B5" s="17" t="s">
        <v>1</v>
      </c>
      <c r="C5" s="10">
        <v>1</v>
      </c>
      <c r="D5" s="17">
        <v>29.342842102050781</v>
      </c>
      <c r="E5" s="17">
        <f>AVERAGE(D4:D5)</f>
        <v>29.47230339050293</v>
      </c>
      <c r="F5" s="17" t="s">
        <v>26</v>
      </c>
      <c r="G5" s="20" t="s">
        <v>14</v>
      </c>
      <c r="H5" s="17">
        <v>21.987529754638672</v>
      </c>
      <c r="I5" s="17">
        <f>AVERAGE(H4:H5)</f>
        <v>22.021576881408691</v>
      </c>
      <c r="J5" s="17">
        <f>I5-E5</f>
        <v>-7.4507265090942383</v>
      </c>
      <c r="K5" s="17">
        <f>J5-J3</f>
        <v>-1.6442615509033871</v>
      </c>
      <c r="L5" s="17">
        <f>2^K5</f>
        <v>0.31991010065482117</v>
      </c>
      <c r="M5" s="17"/>
      <c r="N5" s="37" t="s">
        <v>29</v>
      </c>
      <c r="O5" s="34">
        <f>L10</f>
        <v>1.6247736697273965</v>
      </c>
      <c r="P5" s="34">
        <f>L12</f>
        <v>2.2754194961420078</v>
      </c>
      <c r="Q5" s="34">
        <f>L14</f>
        <v>2.5559103879441403</v>
      </c>
      <c r="R5" s="12"/>
      <c r="S5" s="12"/>
      <c r="T5" s="12"/>
      <c r="U5" s="12"/>
    </row>
    <row r="6" spans="1:21" x14ac:dyDescent="0.2">
      <c r="A6" s="17" t="s">
        <v>10</v>
      </c>
      <c r="B6" s="17" t="s">
        <v>0</v>
      </c>
      <c r="C6" s="10">
        <v>1</v>
      </c>
      <c r="D6" s="17">
        <v>30.342473983764648</v>
      </c>
      <c r="E6" s="17"/>
      <c r="F6" s="17" t="s">
        <v>26</v>
      </c>
      <c r="G6" s="20" t="s">
        <v>15</v>
      </c>
      <c r="H6" s="17">
        <v>23.60478401184082</v>
      </c>
      <c r="I6" s="17"/>
      <c r="J6" s="17"/>
      <c r="K6" s="17"/>
      <c r="L6" s="17"/>
      <c r="M6" s="17"/>
      <c r="N6" s="37" t="s">
        <v>30</v>
      </c>
      <c r="O6" s="34">
        <f>L17</f>
        <v>1.539810600567959</v>
      </c>
      <c r="P6" s="34">
        <f>L19</f>
        <v>1.4018920391672736</v>
      </c>
      <c r="Q6" s="34">
        <f>L21</f>
        <v>1.4702639292938029</v>
      </c>
      <c r="R6" s="12"/>
      <c r="S6" s="12"/>
      <c r="T6" s="12"/>
      <c r="U6" s="12"/>
    </row>
    <row r="7" spans="1:21" x14ac:dyDescent="0.2">
      <c r="A7" s="17" t="s">
        <v>10</v>
      </c>
      <c r="B7" s="17" t="s">
        <v>0</v>
      </c>
      <c r="C7" s="10">
        <v>1</v>
      </c>
      <c r="D7" s="17">
        <v>30.495307922363281</v>
      </c>
      <c r="E7" s="17">
        <f>AVERAGE(D6:D7)</f>
        <v>30.418890953063965</v>
      </c>
      <c r="F7" s="17" t="s">
        <v>26</v>
      </c>
      <c r="G7" s="20" t="s">
        <v>15</v>
      </c>
      <c r="H7" s="17">
        <v>22.9691162109375</v>
      </c>
      <c r="I7" s="17">
        <f>AVERAGE(H6:H7)</f>
        <v>23.28695011138916</v>
      </c>
      <c r="J7" s="17">
        <f>I7-E7</f>
        <v>-7.1319408416748047</v>
      </c>
      <c r="K7" s="17">
        <f>J7-J3</f>
        <v>-1.3254758834839535</v>
      </c>
      <c r="L7" s="17">
        <f>2^K7</f>
        <v>0.39901755261758415</v>
      </c>
      <c r="M7" s="17"/>
      <c r="N7" s="37" t="s">
        <v>39</v>
      </c>
      <c r="O7" s="34">
        <f>L24</f>
        <v>1.0128238836365879</v>
      </c>
      <c r="P7" s="34">
        <f>L26</f>
        <v>1.0803026022333262</v>
      </c>
      <c r="Q7" s="34">
        <f>L28</f>
        <v>0.88822617604817922</v>
      </c>
      <c r="R7" s="12"/>
      <c r="S7" s="12"/>
      <c r="T7" s="12"/>
      <c r="U7" s="12"/>
    </row>
    <row r="8" spans="1:21" x14ac:dyDescent="0.2">
      <c r="A8" s="17"/>
      <c r="B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1" t="s">
        <v>64</v>
      </c>
      <c r="O8" s="34">
        <f>L31</f>
        <v>0.56322964675611609</v>
      </c>
      <c r="P8" s="34">
        <f>L33</f>
        <v>0.85622794987935436</v>
      </c>
      <c r="Q8" s="34">
        <f>L35</f>
        <v>1.2133271559827234</v>
      </c>
      <c r="R8" s="12"/>
      <c r="S8" s="12"/>
      <c r="T8" s="12"/>
      <c r="U8" s="12"/>
    </row>
    <row r="9" spans="1:21" x14ac:dyDescent="0.2">
      <c r="A9" s="17" t="s">
        <v>10</v>
      </c>
      <c r="B9" s="17" t="s">
        <v>2</v>
      </c>
      <c r="C9" s="10">
        <v>2</v>
      </c>
      <c r="D9" s="17">
        <v>32.847775268554599</v>
      </c>
      <c r="E9" s="17"/>
      <c r="F9" s="17" t="s">
        <v>26</v>
      </c>
      <c r="G9" s="20" t="s">
        <v>12</v>
      </c>
      <c r="H9" s="20">
        <v>28.1380154291992</v>
      </c>
      <c r="I9" s="17"/>
      <c r="J9" s="17"/>
      <c r="K9" s="17"/>
      <c r="L9" s="17"/>
      <c r="M9" s="17"/>
      <c r="N9" s="37"/>
      <c r="O9" s="34"/>
      <c r="P9" s="34"/>
      <c r="Q9" s="34"/>
      <c r="R9" s="12"/>
      <c r="S9" s="12"/>
      <c r="T9" s="12"/>
      <c r="U9" s="12"/>
    </row>
    <row r="10" spans="1:21" x14ac:dyDescent="0.2">
      <c r="A10" s="17" t="s">
        <v>10</v>
      </c>
      <c r="B10" s="17" t="s">
        <v>2</v>
      </c>
      <c r="C10" s="10">
        <v>2</v>
      </c>
      <c r="D10" s="17">
        <v>32.981200790405197</v>
      </c>
      <c r="E10" s="17">
        <f>AVERAGE(D9:D10)</f>
        <v>32.914488029479898</v>
      </c>
      <c r="F10" s="17" t="s">
        <v>26</v>
      </c>
      <c r="G10" s="20" t="s">
        <v>12</v>
      </c>
      <c r="H10" s="20">
        <v>28.504848612567599</v>
      </c>
      <c r="I10" s="17">
        <f>AVERAGE(H9:H10)</f>
        <v>28.3214320208834</v>
      </c>
      <c r="J10" s="17">
        <f>I10-E10</f>
        <v>-4.5930560085964984</v>
      </c>
      <c r="K10" s="17">
        <f>J10-J46</f>
        <v>0.70023876533908158</v>
      </c>
      <c r="L10" s="17">
        <f>2^K10</f>
        <v>1.6247736697273965</v>
      </c>
      <c r="M10" s="17"/>
      <c r="N10" s="37" t="s">
        <v>33</v>
      </c>
      <c r="O10" s="34">
        <f>AVERAGE(O4:O9)</f>
        <v>1.0882637732194278</v>
      </c>
      <c r="P10" s="34">
        <f>AVERAGE(P4:P9)</f>
        <v>1.1867504376153566</v>
      </c>
      <c r="Q10" s="34">
        <f>AVERAGE(Q4:Q9)</f>
        <v>1.3053490403772861</v>
      </c>
      <c r="R10" s="12"/>
      <c r="S10" s="12"/>
      <c r="T10" s="12"/>
      <c r="U10" s="12"/>
    </row>
    <row r="11" spans="1:21" x14ac:dyDescent="0.2">
      <c r="A11" s="17" t="s">
        <v>10</v>
      </c>
      <c r="B11" s="17" t="s">
        <v>1</v>
      </c>
      <c r="C11" s="10">
        <v>2</v>
      </c>
      <c r="D11" s="17">
        <v>31.9631652832031</v>
      </c>
      <c r="E11" s="17"/>
      <c r="F11" s="17" t="s">
        <v>26</v>
      </c>
      <c r="G11" s="20" t="s">
        <v>14</v>
      </c>
      <c r="H11" s="20">
        <v>28.161315083115699</v>
      </c>
      <c r="I11" s="17"/>
      <c r="J11" s="17"/>
      <c r="K11" s="17"/>
      <c r="L11" s="17"/>
      <c r="M11" s="17"/>
      <c r="N11" s="37" t="s">
        <v>38</v>
      </c>
      <c r="O11" s="34">
        <f>STDEV(O4:O9)</f>
        <v>0.48044504696803791</v>
      </c>
      <c r="P11" s="34">
        <f>STDEV(P4:P9)</f>
        <v>0.72516802433129246</v>
      </c>
      <c r="Q11" s="34">
        <f>STDEV(Q4:Q9)</f>
        <v>0.80544970070652622</v>
      </c>
      <c r="R11" s="12"/>
      <c r="S11" s="12"/>
      <c r="T11" s="12"/>
      <c r="U11" s="12"/>
    </row>
    <row r="12" spans="1:21" x14ac:dyDescent="0.2">
      <c r="A12" s="17" t="s">
        <v>10</v>
      </c>
      <c r="B12" s="17" t="s">
        <v>1</v>
      </c>
      <c r="C12" s="10">
        <v>2</v>
      </c>
      <c r="D12" s="17">
        <v>31.3573684692382</v>
      </c>
      <c r="E12" s="17">
        <f>AVERAGE(D11:D12)</f>
        <v>31.66026687622065</v>
      </c>
      <c r="F12" s="17" t="s">
        <v>26</v>
      </c>
      <c r="G12" s="20" t="s">
        <v>14</v>
      </c>
      <c r="H12" s="20">
        <v>28.345371742063001</v>
      </c>
      <c r="I12" s="17">
        <f>AVERAGE(H11:H12)</f>
        <v>28.253343412589352</v>
      </c>
      <c r="J12" s="17">
        <f>I12-E12</f>
        <v>-3.4069234636312977</v>
      </c>
      <c r="K12" s="17">
        <f>J12-J10</f>
        <v>1.1861325449652007</v>
      </c>
      <c r="L12" s="17">
        <f>2^K12</f>
        <v>2.2754194961420078</v>
      </c>
      <c r="M12" s="17"/>
      <c r="N12" s="12" t="s">
        <v>66</v>
      </c>
      <c r="O12" s="12">
        <f>O11/SQRT(5)</f>
        <v>0.21486155689472239</v>
      </c>
      <c r="P12" s="12">
        <f t="shared" ref="P12:Q12" si="0">P11/SQRT(5)</f>
        <v>0.32430499950279829</v>
      </c>
      <c r="Q12" s="12">
        <f t="shared" si="0"/>
        <v>0.36020805664733058</v>
      </c>
      <c r="R12" s="12"/>
      <c r="S12" s="12"/>
      <c r="T12" s="12"/>
      <c r="U12" s="12"/>
    </row>
    <row r="13" spans="1:21" x14ac:dyDescent="0.2">
      <c r="A13" s="17" t="s">
        <v>10</v>
      </c>
      <c r="B13" s="17" t="s">
        <v>0</v>
      </c>
      <c r="C13" s="10">
        <v>2</v>
      </c>
      <c r="D13" s="17">
        <v>31.756494522094702</v>
      </c>
      <c r="E13" s="17"/>
      <c r="F13" s="17" t="s">
        <v>26</v>
      </c>
      <c r="G13" s="20" t="s">
        <v>15</v>
      </c>
      <c r="H13" s="20">
        <v>28.4753102592204</v>
      </c>
      <c r="I13" s="17"/>
      <c r="J13" s="17"/>
      <c r="K13" s="17"/>
      <c r="L13" s="17"/>
      <c r="M13" s="17"/>
      <c r="N13" s="12"/>
      <c r="O13" s="12"/>
      <c r="P13" s="12"/>
      <c r="Q13" s="12"/>
      <c r="R13" s="12"/>
      <c r="S13" s="12"/>
      <c r="T13" s="12"/>
      <c r="U13" s="12"/>
    </row>
    <row r="14" spans="1:21" x14ac:dyDescent="0.2">
      <c r="A14" s="17" t="s">
        <v>10</v>
      </c>
      <c r="B14" s="17" t="s">
        <v>0</v>
      </c>
      <c r="C14" s="10">
        <v>2</v>
      </c>
      <c r="D14" s="17">
        <v>31.619930267333899</v>
      </c>
      <c r="E14" s="17">
        <f>AVERAGE(D13:D14)</f>
        <v>31.688212394714299</v>
      </c>
      <c r="F14" s="17" t="s">
        <v>26</v>
      </c>
      <c r="G14" s="20" t="s">
        <v>15</v>
      </c>
      <c r="H14" s="20">
        <v>28.4226770235076</v>
      </c>
      <c r="I14" s="17">
        <f>AVERAGE(H13:H14)</f>
        <v>28.448993641363998</v>
      </c>
      <c r="J14" s="17">
        <f>I14-E14</f>
        <v>-3.2392187533503005</v>
      </c>
      <c r="K14" s="17">
        <f>J14-J10</f>
        <v>1.3538372552461979</v>
      </c>
      <c r="L14" s="17">
        <f>2^K14</f>
        <v>2.5559103879441403</v>
      </c>
      <c r="M14" s="17"/>
      <c r="N14" s="12"/>
      <c r="O14" s="12"/>
      <c r="P14" s="12"/>
      <c r="Q14" s="12"/>
      <c r="R14" s="12"/>
      <c r="S14" s="12"/>
      <c r="T14" s="12"/>
      <c r="U14" s="12"/>
    </row>
    <row r="15" spans="1:21" x14ac:dyDescent="0.2">
      <c r="A15" s="17"/>
      <c r="B15" s="17"/>
      <c r="D15" s="17"/>
      <c r="E15" s="17"/>
      <c r="F15" s="17"/>
      <c r="G15" s="20"/>
      <c r="H15" s="20"/>
      <c r="I15" s="17"/>
      <c r="J15" s="17"/>
      <c r="K15" s="17"/>
      <c r="L15" s="17"/>
      <c r="M15" s="17"/>
      <c r="N15" s="12"/>
      <c r="O15" s="12"/>
      <c r="P15" s="12"/>
      <c r="Q15" s="12"/>
      <c r="R15" s="12"/>
      <c r="S15" s="12"/>
      <c r="T15" s="12"/>
      <c r="U15" s="12"/>
    </row>
    <row r="16" spans="1:21" x14ac:dyDescent="0.2">
      <c r="A16" s="20" t="s">
        <v>10</v>
      </c>
      <c r="B16" s="20" t="s">
        <v>12</v>
      </c>
      <c r="C16" s="10">
        <v>3</v>
      </c>
      <c r="D16" s="20">
        <v>32.998172241338601</v>
      </c>
      <c r="E16" s="20"/>
      <c r="F16" s="17" t="s">
        <v>26</v>
      </c>
      <c r="G16" s="20" t="s">
        <v>12</v>
      </c>
      <c r="H16" s="20">
        <v>28.1380154291992</v>
      </c>
      <c r="I16" s="20"/>
      <c r="J16" s="17"/>
      <c r="K16" s="17"/>
      <c r="L16" s="17"/>
      <c r="M16" s="17"/>
      <c r="N16" s="12"/>
      <c r="O16" s="12"/>
      <c r="P16" s="12"/>
      <c r="Q16" s="12"/>
      <c r="R16" s="12"/>
      <c r="S16" s="12"/>
      <c r="T16" s="12"/>
      <c r="U16" s="12"/>
    </row>
    <row r="17" spans="1:21" x14ac:dyDescent="0.2">
      <c r="A17" s="20" t="s">
        <v>10</v>
      </c>
      <c r="B17" s="20" t="s">
        <v>12</v>
      </c>
      <c r="C17" s="10">
        <v>3</v>
      </c>
      <c r="D17" s="20">
        <v>32.985775532725903</v>
      </c>
      <c r="E17" s="20">
        <f>AVERAGE(D16:D17)</f>
        <v>32.991973887032252</v>
      </c>
      <c r="F17" s="17" t="s">
        <v>26</v>
      </c>
      <c r="G17" s="20" t="s">
        <v>12</v>
      </c>
      <c r="H17" s="20">
        <v>28.504848612567599</v>
      </c>
      <c r="I17" s="17">
        <f>AVERAGE(H16:H17)</f>
        <v>28.3214320208834</v>
      </c>
      <c r="J17" s="17">
        <f>I17-E17</f>
        <v>-4.6705418661488523</v>
      </c>
      <c r="K17" s="17">
        <f>J17-J46</f>
        <v>0.62275290778672776</v>
      </c>
      <c r="L17" s="17">
        <f>2^K17</f>
        <v>1.539810600567959</v>
      </c>
      <c r="M17" s="17"/>
      <c r="N17" s="12"/>
      <c r="O17" s="12"/>
      <c r="P17" s="12"/>
      <c r="Q17" s="12"/>
      <c r="R17" s="12"/>
      <c r="S17" s="12"/>
      <c r="T17" s="12"/>
      <c r="U17" s="12"/>
    </row>
    <row r="18" spans="1:21" x14ac:dyDescent="0.2">
      <c r="A18" s="20" t="s">
        <v>10</v>
      </c>
      <c r="B18" s="20" t="s">
        <v>14</v>
      </c>
      <c r="C18" s="10">
        <v>3</v>
      </c>
      <c r="D18" s="20">
        <v>32.507982098435299</v>
      </c>
      <c r="E18" s="20"/>
      <c r="F18" s="17" t="s">
        <v>26</v>
      </c>
      <c r="G18" s="20" t="s">
        <v>14</v>
      </c>
      <c r="H18" s="20">
        <v>28.161315083115699</v>
      </c>
      <c r="I18" s="20"/>
      <c r="J18" s="17"/>
      <c r="K18" s="17"/>
      <c r="L18" s="17"/>
      <c r="M18" s="17"/>
      <c r="N18" s="12"/>
      <c r="O18" s="12"/>
      <c r="P18" s="12"/>
      <c r="Q18" s="12"/>
      <c r="R18" s="12"/>
      <c r="S18" s="12"/>
      <c r="T18" s="12"/>
      <c r="U18" s="12"/>
    </row>
    <row r="19" spans="1:21" x14ac:dyDescent="0.2">
      <c r="A19" s="20" t="s">
        <v>10</v>
      </c>
      <c r="B19" s="20" t="s">
        <v>14</v>
      </c>
      <c r="C19" s="10">
        <v>3</v>
      </c>
      <c r="D19" s="20">
        <v>32.3650379579977</v>
      </c>
      <c r="E19" s="20">
        <f>AVERAGE(D18:D19)</f>
        <v>32.436510028216503</v>
      </c>
      <c r="F19" s="17" t="s">
        <v>26</v>
      </c>
      <c r="G19" s="20" t="s">
        <v>14</v>
      </c>
      <c r="H19" s="20">
        <v>28.345371742063001</v>
      </c>
      <c r="I19" s="17">
        <f>AVERAGE(H18:H19)</f>
        <v>28.253343412589352</v>
      </c>
      <c r="J19" s="17">
        <f>I19-E19</f>
        <v>-4.183166615627151</v>
      </c>
      <c r="K19" s="17">
        <f>J19-J17</f>
        <v>0.48737525052170128</v>
      </c>
      <c r="L19" s="17">
        <f>2^K19</f>
        <v>1.4018920391672736</v>
      </c>
      <c r="M19" s="17"/>
      <c r="N19" s="12"/>
      <c r="O19" s="12"/>
      <c r="P19" s="12"/>
      <c r="Q19" s="12"/>
      <c r="R19" s="12"/>
      <c r="S19" s="12"/>
      <c r="T19" s="12"/>
      <c r="U19" s="12"/>
    </row>
    <row r="20" spans="1:21" x14ac:dyDescent="0.2">
      <c r="A20" s="20" t="s">
        <v>10</v>
      </c>
      <c r="B20" s="20" t="s">
        <v>15</v>
      </c>
      <c r="C20" s="10">
        <v>3</v>
      </c>
      <c r="D20" s="20">
        <v>32.713691370391103</v>
      </c>
      <c r="E20" s="20"/>
      <c r="F20" s="17" t="s">
        <v>26</v>
      </c>
      <c r="G20" s="20" t="s">
        <v>15</v>
      </c>
      <c r="H20" s="20">
        <v>28.4753102592204</v>
      </c>
      <c r="I20" s="20"/>
      <c r="J20" s="17"/>
      <c r="K20" s="17"/>
      <c r="L20" s="17"/>
      <c r="M20" s="17"/>
      <c r="N20" s="12"/>
      <c r="O20" s="12"/>
      <c r="P20" s="12"/>
      <c r="Q20" s="12"/>
      <c r="R20" s="12"/>
      <c r="S20" s="12"/>
      <c r="T20" s="12"/>
      <c r="U20" s="12"/>
    </row>
    <row r="21" spans="1:21" x14ac:dyDescent="0.2">
      <c r="A21" s="20" t="s">
        <v>10</v>
      </c>
      <c r="B21" s="20" t="s">
        <v>15</v>
      </c>
      <c r="C21" s="10">
        <v>3</v>
      </c>
      <c r="D21" s="20">
        <v>32.4132293272936</v>
      </c>
      <c r="E21" s="20">
        <f>AVERAGE(D20:D21)</f>
        <v>32.563460348842355</v>
      </c>
      <c r="F21" s="17" t="s">
        <v>26</v>
      </c>
      <c r="G21" s="20" t="s">
        <v>15</v>
      </c>
      <c r="H21" s="20">
        <v>28.4226770235076</v>
      </c>
      <c r="I21" s="17">
        <f>AVERAGE(H20:H21)</f>
        <v>28.448993641363998</v>
      </c>
      <c r="J21" s="17">
        <f>I21-E21</f>
        <v>-4.114466707478357</v>
      </c>
      <c r="K21" s="17">
        <f>J21-J17</f>
        <v>0.55607515867049528</v>
      </c>
      <c r="L21" s="17">
        <f>2^K21</f>
        <v>1.4702639292938029</v>
      </c>
      <c r="M21" s="17"/>
      <c r="N21" s="12"/>
      <c r="O21" s="12"/>
      <c r="P21" s="12"/>
      <c r="Q21" s="12"/>
      <c r="R21" s="12"/>
      <c r="S21" s="12"/>
      <c r="T21" s="12"/>
      <c r="U21" s="12"/>
    </row>
    <row r="22" spans="1:21" x14ac:dyDescent="0.2">
      <c r="A22" s="20"/>
      <c r="B22" s="20"/>
      <c r="C22" s="35"/>
      <c r="D22" s="20"/>
      <c r="E22" s="20"/>
      <c r="F22" s="20"/>
      <c r="G22" s="20"/>
      <c r="H22" s="20"/>
      <c r="I22" s="20"/>
      <c r="J22" s="17"/>
      <c r="K22" s="17"/>
      <c r="L22" s="17"/>
      <c r="M22" s="17"/>
      <c r="N22" s="12"/>
      <c r="O22" s="12"/>
      <c r="P22" s="12"/>
      <c r="Q22" s="12"/>
      <c r="R22" s="12"/>
      <c r="S22" s="12"/>
      <c r="T22" s="12"/>
      <c r="U22" s="12"/>
    </row>
    <row r="23" spans="1:21" x14ac:dyDescent="0.2">
      <c r="A23" s="20" t="s">
        <v>10</v>
      </c>
      <c r="B23" s="20" t="s">
        <v>16</v>
      </c>
      <c r="C23" s="10">
        <v>4</v>
      </c>
      <c r="D23" s="20">
        <v>30.327073189750099</v>
      </c>
      <c r="E23" s="20"/>
      <c r="F23" s="17" t="s">
        <v>26</v>
      </c>
      <c r="G23" s="20" t="s">
        <v>16</v>
      </c>
      <c r="H23" s="20">
        <v>25.070742563577401</v>
      </c>
      <c r="I23" s="20"/>
      <c r="J23" s="17"/>
      <c r="K23" s="17"/>
      <c r="L23" s="17"/>
      <c r="M23" s="17"/>
      <c r="N23" s="12"/>
      <c r="O23" s="12"/>
      <c r="P23" s="12"/>
      <c r="Q23" s="12"/>
      <c r="R23" s="12"/>
      <c r="S23" s="12"/>
      <c r="T23" s="12"/>
      <c r="U23" s="12"/>
    </row>
    <row r="24" spans="1:21" x14ac:dyDescent="0.2">
      <c r="A24" s="20" t="s">
        <v>10</v>
      </c>
      <c r="B24" s="20" t="s">
        <v>16</v>
      </c>
      <c r="C24" s="10">
        <v>4</v>
      </c>
      <c r="D24" s="20">
        <v>30.281956184421201</v>
      </c>
      <c r="E24" s="20">
        <f>AVERAGE(D23:D24)</f>
        <v>30.30451468708565</v>
      </c>
      <c r="F24" s="17" t="s">
        <v>26</v>
      </c>
      <c r="G24" s="20" t="s">
        <v>16</v>
      </c>
      <c r="H24" s="20">
        <v>24.988463924340302</v>
      </c>
      <c r="I24" s="17">
        <f>AVERAGE(H23:H24)</f>
        <v>25.029603243958853</v>
      </c>
      <c r="J24" s="17">
        <f>I24-E24</f>
        <v>-5.2749114431267969</v>
      </c>
      <c r="K24" s="20">
        <f>J24-J46</f>
        <v>1.8383330808783072E-2</v>
      </c>
      <c r="L24" s="17">
        <f>2^K24</f>
        <v>1.0128238836365879</v>
      </c>
      <c r="M24" s="20"/>
      <c r="N24" s="7"/>
      <c r="O24" s="7"/>
      <c r="P24" s="7"/>
      <c r="Q24" s="7"/>
      <c r="R24" s="7"/>
      <c r="S24" s="7"/>
      <c r="T24" s="12"/>
      <c r="U24" s="12"/>
    </row>
    <row r="25" spans="1:21" x14ac:dyDescent="0.2">
      <c r="A25" s="20" t="s">
        <v>10</v>
      </c>
      <c r="B25" s="20" t="s">
        <v>17</v>
      </c>
      <c r="C25" s="10">
        <v>4</v>
      </c>
      <c r="D25" s="20">
        <v>30.443646412776801</v>
      </c>
      <c r="E25" s="20"/>
      <c r="F25" s="17" t="s">
        <v>26</v>
      </c>
      <c r="G25" s="20" t="s">
        <v>17</v>
      </c>
      <c r="H25" s="20">
        <v>25.4603911740477</v>
      </c>
      <c r="I25" s="20"/>
      <c r="J25" s="20"/>
      <c r="K25" s="20"/>
      <c r="L25" s="20"/>
      <c r="M25" s="20"/>
      <c r="N25" s="20"/>
      <c r="O25" s="20"/>
      <c r="P25" s="7"/>
      <c r="Q25" s="7"/>
      <c r="R25" s="7"/>
      <c r="S25" s="7"/>
      <c r="T25" s="12"/>
      <c r="U25" s="12"/>
    </row>
    <row r="26" spans="1:21" x14ac:dyDescent="0.2">
      <c r="A26" s="20" t="s">
        <v>10</v>
      </c>
      <c r="B26" s="20" t="s">
        <v>17</v>
      </c>
      <c r="C26" s="10">
        <v>4</v>
      </c>
      <c r="D26" s="20">
        <v>30.8066936580455</v>
      </c>
      <c r="E26" s="20">
        <f>AVERAGE(D25:D26)</f>
        <v>30.625170035411152</v>
      </c>
      <c r="F26" s="17" t="s">
        <v>26</v>
      </c>
      <c r="G26" s="20" t="s">
        <v>17</v>
      </c>
      <c r="H26" s="20">
        <v>25.462996971582101</v>
      </c>
      <c r="I26" s="17">
        <f>AVERAGE(H25:H26)</f>
        <v>25.4616940728149</v>
      </c>
      <c r="J26" s="17">
        <f>I26-E26</f>
        <v>-5.1634759625962516</v>
      </c>
      <c r="K26" s="20">
        <f>J26-J24</f>
        <v>0.11143548053054531</v>
      </c>
      <c r="L26" s="17">
        <f>2^K26</f>
        <v>1.0803026022333262</v>
      </c>
      <c r="M26" s="20"/>
      <c r="N26" s="20"/>
      <c r="O26" s="20"/>
      <c r="P26" s="7"/>
      <c r="Q26" s="7"/>
      <c r="R26" s="7"/>
      <c r="S26" s="7"/>
      <c r="T26" s="12"/>
      <c r="U26" s="12"/>
    </row>
    <row r="27" spans="1:21" x14ac:dyDescent="0.2">
      <c r="A27" s="20" t="s">
        <v>10</v>
      </c>
      <c r="B27" s="20" t="s">
        <v>18</v>
      </c>
      <c r="C27" s="10">
        <v>4</v>
      </c>
      <c r="D27" s="20">
        <v>30.913307444099701</v>
      </c>
      <c r="E27" s="20"/>
      <c r="F27" s="17" t="s">
        <v>26</v>
      </c>
      <c r="G27" s="20" t="s">
        <v>18</v>
      </c>
      <c r="H27" s="20">
        <v>25.720684991569598</v>
      </c>
      <c r="I27" s="20"/>
      <c r="J27" s="20"/>
      <c r="K27" s="20"/>
      <c r="L27" s="20"/>
      <c r="M27" s="20"/>
      <c r="N27" s="20"/>
      <c r="O27" s="20"/>
      <c r="P27" s="7"/>
      <c r="Q27" s="7"/>
      <c r="R27" s="7"/>
      <c r="S27" s="7"/>
      <c r="T27" s="12"/>
      <c r="U27" s="12"/>
    </row>
    <row r="28" spans="1:21" x14ac:dyDescent="0.2">
      <c r="A28" s="20" t="s">
        <v>10</v>
      </c>
      <c r="B28" s="20" t="s">
        <v>18</v>
      </c>
      <c r="C28" s="10">
        <v>4</v>
      </c>
      <c r="D28" s="20">
        <v>31.685386508858102</v>
      </c>
      <c r="E28" s="20">
        <f>AVERAGE(D27:D28)</f>
        <v>31.299346976478901</v>
      </c>
      <c r="F28" s="17" t="s">
        <v>26</v>
      </c>
      <c r="G28" s="20" t="s">
        <v>18</v>
      </c>
      <c r="H28" s="20">
        <v>25.986184061742598</v>
      </c>
      <c r="I28" s="17">
        <f>AVERAGE(H27:H28)</f>
        <v>25.853434526656098</v>
      </c>
      <c r="J28" s="17">
        <f>I28-E28</f>
        <v>-5.4459124498228029</v>
      </c>
      <c r="K28" s="20">
        <f>J28-J24</f>
        <v>-0.17100100669600593</v>
      </c>
      <c r="L28" s="17">
        <f>2^K28</f>
        <v>0.88822617604817922</v>
      </c>
      <c r="M28" s="20"/>
      <c r="N28" s="20"/>
      <c r="O28" s="20"/>
      <c r="P28" s="7"/>
      <c r="Q28" s="7"/>
      <c r="R28" s="7"/>
      <c r="S28" s="7"/>
      <c r="T28" s="12"/>
      <c r="U28" s="12"/>
    </row>
    <row r="29" spans="1:21" x14ac:dyDescent="0.2">
      <c r="A29" s="20"/>
      <c r="B29" s="20"/>
      <c r="D29" s="20"/>
      <c r="E29" s="20"/>
      <c r="F29" s="17"/>
      <c r="G29" s="20"/>
      <c r="H29" s="20"/>
      <c r="I29" s="20"/>
      <c r="J29" s="20"/>
      <c r="K29" s="20"/>
      <c r="L29" s="20"/>
      <c r="M29" s="20"/>
      <c r="N29" s="20"/>
      <c r="O29" s="20"/>
      <c r="P29" s="7"/>
      <c r="Q29" s="7"/>
      <c r="R29" s="7"/>
      <c r="S29" s="7"/>
      <c r="T29" s="12"/>
      <c r="U29" s="12"/>
    </row>
    <row r="30" spans="1:21" x14ac:dyDescent="0.2">
      <c r="A30" s="20" t="s">
        <v>10</v>
      </c>
      <c r="B30" s="17" t="s">
        <v>2</v>
      </c>
      <c r="C30" s="10">
        <v>5</v>
      </c>
      <c r="D30" s="17">
        <v>30.24</v>
      </c>
      <c r="E30" s="17"/>
      <c r="F30" s="15" t="s">
        <v>23</v>
      </c>
      <c r="G30" s="15" t="s">
        <v>22</v>
      </c>
      <c r="H30" s="21">
        <v>24.190458523298901</v>
      </c>
      <c r="I30" s="21"/>
      <c r="J30" s="13"/>
      <c r="K30" s="20"/>
      <c r="L30" s="13"/>
      <c r="M30" s="20"/>
      <c r="N30" s="20"/>
      <c r="O30" s="20"/>
      <c r="P30" s="7"/>
      <c r="Q30" s="7"/>
      <c r="R30" s="7"/>
      <c r="S30" s="7"/>
      <c r="T30" s="12"/>
      <c r="U30" s="12"/>
    </row>
    <row r="31" spans="1:21" x14ac:dyDescent="0.2">
      <c r="A31" s="20" t="s">
        <v>10</v>
      </c>
      <c r="B31" s="17" t="s">
        <v>2</v>
      </c>
      <c r="C31" s="10">
        <v>5</v>
      </c>
      <c r="D31" s="17">
        <v>30.344000000000001</v>
      </c>
      <c r="E31" s="20">
        <f>AVERAGE(D30:D31)</f>
        <v>30.292000000000002</v>
      </c>
      <c r="F31" s="15" t="s">
        <v>23</v>
      </c>
      <c r="G31" s="15" t="s">
        <v>22</v>
      </c>
      <c r="H31" s="21">
        <v>24.1505422894713</v>
      </c>
      <c r="I31" s="21">
        <f>AVERAGE(H30:H31)</f>
        <v>24.170500406385102</v>
      </c>
      <c r="J31" s="21">
        <f>I31-E31</f>
        <v>-6.1214995936148995</v>
      </c>
      <c r="K31" s="20">
        <f>J31-J46</f>
        <v>-0.82820481967931947</v>
      </c>
      <c r="L31" s="18">
        <f>2^K31</f>
        <v>0.56322964675611609</v>
      </c>
      <c r="M31" s="20"/>
      <c r="N31" s="20"/>
      <c r="O31" s="20"/>
      <c r="P31" s="7"/>
      <c r="Q31" s="7"/>
      <c r="R31" s="7"/>
      <c r="S31" s="7"/>
      <c r="T31" s="12"/>
      <c r="U31" s="12"/>
    </row>
    <row r="32" spans="1:21" x14ac:dyDescent="0.2">
      <c r="A32" s="20" t="s">
        <v>10</v>
      </c>
      <c r="B32" s="17" t="s">
        <v>1</v>
      </c>
      <c r="C32" s="10">
        <v>5</v>
      </c>
      <c r="D32" s="17">
        <v>31.602</v>
      </c>
      <c r="E32" s="17"/>
      <c r="F32" s="15" t="s">
        <v>23</v>
      </c>
      <c r="G32" s="15" t="s">
        <v>1</v>
      </c>
      <c r="H32" s="21">
        <v>25.0972785872247</v>
      </c>
      <c r="I32" s="21"/>
      <c r="J32" s="13"/>
      <c r="K32" s="20"/>
      <c r="L32" s="46"/>
      <c r="M32" s="20"/>
      <c r="N32" s="20"/>
      <c r="O32" s="20"/>
      <c r="P32" s="7"/>
      <c r="Q32" s="7"/>
      <c r="R32" s="7"/>
      <c r="S32" s="7"/>
      <c r="T32" s="12"/>
      <c r="U32" s="12"/>
    </row>
    <row r="33" spans="1:21" x14ac:dyDescent="0.2">
      <c r="A33" s="20" t="s">
        <v>10</v>
      </c>
      <c r="B33" s="17" t="s">
        <v>1</v>
      </c>
      <c r="C33" s="10">
        <v>5</v>
      </c>
      <c r="D33" s="17">
        <v>31.343</v>
      </c>
      <c r="E33" s="20">
        <f>AVERAGE(D32:D33)</f>
        <v>31.4725</v>
      </c>
      <c r="F33" s="15" t="s">
        <v>23</v>
      </c>
      <c r="G33" s="15" t="s">
        <v>1</v>
      </c>
      <c r="H33" s="21">
        <v>25.156855896268599</v>
      </c>
      <c r="I33" s="21">
        <f>AVERAGE(H32:H33)</f>
        <v>25.127067241746651</v>
      </c>
      <c r="J33" s="21">
        <f>I33-E33</f>
        <v>-6.3454327582533487</v>
      </c>
      <c r="K33" s="20">
        <f>J33-J31</f>
        <v>-0.22393316463844926</v>
      </c>
      <c r="L33" s="18">
        <f>2^K33</f>
        <v>0.85622794987935436</v>
      </c>
      <c r="M33" s="20"/>
      <c r="N33" s="20"/>
      <c r="O33" s="20"/>
      <c r="P33" s="7"/>
      <c r="Q33" s="7"/>
      <c r="R33" s="7"/>
      <c r="S33" s="7"/>
      <c r="T33" s="12"/>
      <c r="U33" s="12"/>
    </row>
    <row r="34" spans="1:21" x14ac:dyDescent="0.2">
      <c r="A34" s="20" t="s">
        <v>10</v>
      </c>
      <c r="B34" s="17" t="s">
        <v>0</v>
      </c>
      <c r="C34" s="10">
        <v>5</v>
      </c>
      <c r="D34" s="17">
        <v>30.341999999999999</v>
      </c>
      <c r="E34" s="17"/>
      <c r="F34" s="15" t="s">
        <v>23</v>
      </c>
      <c r="G34" s="15" t="s">
        <v>0</v>
      </c>
      <c r="H34" s="21">
        <v>24.662201537249601</v>
      </c>
      <c r="I34" s="21"/>
      <c r="J34" s="13"/>
      <c r="K34" s="20"/>
      <c r="L34" s="46"/>
      <c r="M34" s="20"/>
      <c r="N34" s="20"/>
      <c r="O34" s="20"/>
      <c r="P34" s="7"/>
      <c r="Q34" s="7"/>
      <c r="R34" s="7"/>
      <c r="S34" s="7"/>
      <c r="T34" s="12"/>
      <c r="U34" s="12"/>
    </row>
    <row r="35" spans="1:21" x14ac:dyDescent="0.2">
      <c r="A35" s="20" t="s">
        <v>10</v>
      </c>
      <c r="B35" s="17" t="s">
        <v>0</v>
      </c>
      <c r="C35" s="10">
        <v>5</v>
      </c>
      <c r="D35" s="17">
        <v>30.495000000000001</v>
      </c>
      <c r="E35" s="20">
        <f>AVERAGE(D34:D35)</f>
        <v>30.418500000000002</v>
      </c>
      <c r="F35" s="15" t="s">
        <v>23</v>
      </c>
      <c r="G35" s="15" t="s">
        <v>0</v>
      </c>
      <c r="H35" s="21">
        <v>24.4897364847244</v>
      </c>
      <c r="I35" s="21">
        <f>AVERAGE(H34:H35)</f>
        <v>24.575969010987002</v>
      </c>
      <c r="J35" s="21">
        <f>I35-E35</f>
        <v>-5.8425309890129995</v>
      </c>
      <c r="K35" s="20">
        <f>J35-J31</f>
        <v>0.27896860460189998</v>
      </c>
      <c r="L35" s="18">
        <f>2^K35</f>
        <v>1.2133271559827234</v>
      </c>
      <c r="M35" s="20"/>
      <c r="N35" s="20"/>
      <c r="O35" s="20"/>
      <c r="P35" s="7"/>
      <c r="Q35" s="7"/>
      <c r="R35" s="7"/>
      <c r="S35" s="7"/>
      <c r="T35" s="12"/>
      <c r="U35" s="12"/>
    </row>
    <row r="36" spans="1:21" x14ac:dyDescent="0.2">
      <c r="A36" s="20"/>
      <c r="B36" s="20"/>
      <c r="D36" s="20"/>
      <c r="E36" s="20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7"/>
      <c r="Q36" s="7"/>
      <c r="R36" s="7"/>
      <c r="S36" s="7"/>
      <c r="T36" s="12"/>
      <c r="U36" s="12"/>
    </row>
    <row r="37" spans="1:21" x14ac:dyDescent="0.2">
      <c r="A37" s="20"/>
      <c r="B37" s="17"/>
      <c r="D37" s="20"/>
      <c r="E37" s="20"/>
      <c r="F37" s="17"/>
      <c r="G37" s="17"/>
      <c r="H37" s="20"/>
      <c r="I37" s="20"/>
      <c r="J37" s="20"/>
      <c r="K37" s="20"/>
      <c r="L37" s="20"/>
      <c r="M37" s="20"/>
      <c r="N37" s="20"/>
      <c r="O37" s="20"/>
      <c r="P37" s="7"/>
      <c r="Q37" s="7"/>
      <c r="R37" s="7"/>
      <c r="S37" s="7"/>
      <c r="T37" s="12"/>
      <c r="U37" s="12"/>
    </row>
    <row r="38" spans="1:21" x14ac:dyDescent="0.2">
      <c r="A38" s="20"/>
      <c r="B38" s="17"/>
      <c r="D38" s="20"/>
      <c r="E38" s="17"/>
      <c r="F38" s="17"/>
      <c r="G38" s="17"/>
      <c r="H38" s="20"/>
      <c r="I38" s="20"/>
      <c r="J38" s="17"/>
      <c r="K38" s="20"/>
      <c r="L38" s="17"/>
      <c r="M38" s="20"/>
      <c r="N38" s="20"/>
      <c r="O38" s="20"/>
      <c r="P38" s="7"/>
      <c r="Q38" s="7"/>
      <c r="R38" s="7"/>
      <c r="S38" s="7"/>
      <c r="T38" s="12"/>
      <c r="U38" s="12"/>
    </row>
    <row r="39" spans="1:21" x14ac:dyDescent="0.2">
      <c r="A39" s="20"/>
      <c r="B39" s="17"/>
      <c r="D39" s="20"/>
      <c r="E39" s="20"/>
      <c r="F39" s="17"/>
      <c r="G39" s="17"/>
      <c r="H39" s="20"/>
      <c r="I39" s="20"/>
      <c r="J39" s="20"/>
      <c r="K39" s="20"/>
      <c r="L39" s="20"/>
      <c r="M39" s="20"/>
      <c r="N39" s="20"/>
      <c r="O39" s="20"/>
      <c r="P39" s="7"/>
      <c r="Q39" s="7"/>
      <c r="R39" s="7"/>
      <c r="S39" s="7"/>
      <c r="T39" s="12"/>
      <c r="U39" s="12"/>
    </row>
    <row r="40" spans="1:21" x14ac:dyDescent="0.2">
      <c r="A40" s="20"/>
      <c r="B40" s="17"/>
      <c r="D40" s="20"/>
      <c r="E40" s="17"/>
      <c r="F40" s="17"/>
      <c r="G40" s="17"/>
      <c r="H40" s="20"/>
      <c r="I40" s="20"/>
      <c r="J40" s="17"/>
      <c r="K40" s="20"/>
      <c r="L40" s="17"/>
      <c r="M40" s="20"/>
      <c r="N40" s="20"/>
      <c r="O40" s="20"/>
      <c r="P40" s="7"/>
      <c r="Q40" s="7"/>
      <c r="R40" s="7"/>
      <c r="S40" s="7"/>
      <c r="T40" s="12"/>
      <c r="U40" s="12"/>
    </row>
    <row r="41" spans="1:21" x14ac:dyDescent="0.2">
      <c r="A41" s="20"/>
      <c r="B41" s="17"/>
      <c r="D41" s="20"/>
      <c r="E41" s="20"/>
      <c r="F41" s="17"/>
      <c r="G41" s="17"/>
      <c r="H41" s="20"/>
      <c r="I41" s="20"/>
      <c r="J41" s="20"/>
      <c r="K41" s="20"/>
      <c r="L41" s="20"/>
      <c r="M41" s="20"/>
      <c r="N41" s="20"/>
      <c r="O41" s="20" t="s">
        <v>58</v>
      </c>
      <c r="P41" s="7" t="s">
        <v>59</v>
      </c>
      <c r="Q41" s="7" t="s">
        <v>60</v>
      </c>
      <c r="R41" s="7" t="s">
        <v>61</v>
      </c>
      <c r="S41" s="7" t="s">
        <v>62</v>
      </c>
      <c r="T41" s="12" t="s">
        <v>63</v>
      </c>
      <c r="U41" s="12"/>
    </row>
    <row r="42" spans="1:21" x14ac:dyDescent="0.2">
      <c r="A42" s="20"/>
      <c r="B42" s="17"/>
      <c r="D42" s="20"/>
      <c r="E42" s="17"/>
      <c r="F42" s="17"/>
      <c r="G42" s="17"/>
      <c r="H42" s="20"/>
      <c r="I42" s="20"/>
      <c r="J42" s="17"/>
      <c r="K42" s="20"/>
      <c r="L42" s="17"/>
      <c r="M42" s="20"/>
      <c r="N42" s="20"/>
      <c r="O42" s="20" t="s">
        <v>40</v>
      </c>
      <c r="P42" s="7" t="s">
        <v>41</v>
      </c>
      <c r="Q42" s="7" t="s">
        <v>42</v>
      </c>
      <c r="R42" s="7" t="s">
        <v>43</v>
      </c>
      <c r="S42" s="7" t="s">
        <v>44</v>
      </c>
      <c r="T42" s="12" t="s">
        <v>45</v>
      </c>
      <c r="U42" s="12"/>
    </row>
    <row r="43" spans="1:21" x14ac:dyDescent="0.2">
      <c r="A43" s="20"/>
      <c r="B43" s="20"/>
      <c r="D43" s="20"/>
      <c r="E43" s="20"/>
      <c r="F43" s="17"/>
      <c r="G43" s="20"/>
      <c r="H43" s="20"/>
      <c r="I43" s="20"/>
      <c r="J43" s="20"/>
      <c r="K43" s="20"/>
      <c r="L43" s="20"/>
      <c r="M43" s="20"/>
      <c r="N43" s="20"/>
      <c r="O43" s="20" t="s">
        <v>67</v>
      </c>
      <c r="P43" s="7">
        <v>2</v>
      </c>
      <c r="Q43" s="7">
        <v>0.1212133</v>
      </c>
      <c r="R43" s="7">
        <v>6.0607000000000001E-2</v>
      </c>
      <c r="S43" s="7">
        <v>0.12909999999999999</v>
      </c>
      <c r="T43" s="12">
        <v>0.88009999999999999</v>
      </c>
      <c r="U43" s="12"/>
    </row>
    <row r="44" spans="1:21" x14ac:dyDescent="0.2">
      <c r="A44" s="20"/>
      <c r="B44" s="20"/>
      <c r="D44" s="17"/>
      <c r="E44" s="17"/>
      <c r="F44" s="12"/>
      <c r="G44" s="17"/>
      <c r="H44" s="17"/>
      <c r="I44" s="17"/>
      <c r="J44" s="17"/>
      <c r="K44" s="17"/>
      <c r="L44" s="17"/>
      <c r="M44" s="17"/>
      <c r="N44" s="20"/>
      <c r="O44" s="20" t="s">
        <v>46</v>
      </c>
      <c r="P44" s="7">
        <v>12</v>
      </c>
      <c r="Q44" s="7">
        <v>5.6353200000000001</v>
      </c>
      <c r="R44" s="7">
        <v>0.46961000000000003</v>
      </c>
      <c r="S44" s="7"/>
      <c r="T44" s="12"/>
      <c r="U44" s="12"/>
    </row>
    <row r="45" spans="1:21" x14ac:dyDescent="0.2">
      <c r="A45" s="17"/>
      <c r="B45" s="17"/>
      <c r="D45" s="20"/>
      <c r="E45" s="17"/>
      <c r="F45" s="12"/>
      <c r="G45" s="17"/>
      <c r="H45" s="17"/>
      <c r="I45" s="17"/>
      <c r="J45" s="20"/>
      <c r="K45" s="17"/>
      <c r="L45" s="17"/>
      <c r="M45" s="17"/>
      <c r="N45" s="12"/>
      <c r="O45" s="44" t="s">
        <v>47</v>
      </c>
      <c r="P45" s="45">
        <v>14</v>
      </c>
      <c r="Q45" s="45">
        <v>5.7565333000000001</v>
      </c>
      <c r="R45" s="45"/>
      <c r="S45" s="45"/>
      <c r="T45" s="12"/>
      <c r="U45" s="12"/>
    </row>
    <row r="46" spans="1:21" x14ac:dyDescent="0.2">
      <c r="A46" s="17"/>
      <c r="B46" s="17"/>
      <c r="D46" s="20"/>
      <c r="E46" s="17"/>
      <c r="F46" s="12"/>
      <c r="G46" s="17"/>
      <c r="H46" s="17"/>
      <c r="I46" s="17" t="s">
        <v>32</v>
      </c>
      <c r="J46" s="20">
        <f>AVERAGE(J3,J10,J17,J24,J31)</f>
        <v>-5.29329477393558</v>
      </c>
      <c r="K46" s="17"/>
      <c r="L46" s="17"/>
      <c r="M46" s="17"/>
      <c r="N46" s="12"/>
      <c r="O46" s="44"/>
      <c r="P46" s="45"/>
      <c r="Q46" s="45"/>
      <c r="R46" s="45"/>
      <c r="S46" s="45"/>
      <c r="T46" s="12"/>
      <c r="U46" s="12"/>
    </row>
    <row r="47" spans="1:21" x14ac:dyDescent="0.2">
      <c r="A47" s="12"/>
      <c r="B47" s="12"/>
      <c r="D47" s="20"/>
      <c r="E47" s="17"/>
      <c r="F47" s="12"/>
      <c r="G47" s="17"/>
      <c r="H47" s="17"/>
      <c r="I47" s="17"/>
      <c r="J47" s="20"/>
      <c r="K47" s="17"/>
      <c r="L47" s="17"/>
      <c r="M47" s="17"/>
      <c r="N47" s="12"/>
      <c r="O47" s="12"/>
      <c r="P47" s="12"/>
      <c r="Q47" s="12"/>
      <c r="R47" s="12"/>
      <c r="S47" s="12"/>
      <c r="T47" s="12"/>
      <c r="U47" s="12"/>
    </row>
    <row r="48" spans="1:21" x14ac:dyDescent="0.2">
      <c r="A48" s="12"/>
      <c r="B48" s="12"/>
      <c r="D48" s="20"/>
      <c r="E48" s="17"/>
      <c r="F48" s="12"/>
      <c r="G48" s="17"/>
      <c r="H48" s="17"/>
      <c r="I48" s="17"/>
      <c r="J48" s="20"/>
      <c r="K48" s="17"/>
      <c r="L48" s="17"/>
      <c r="M48" s="17"/>
      <c r="N48" s="12"/>
      <c r="O48" s="12"/>
      <c r="P48" s="12"/>
      <c r="Q48" s="12"/>
      <c r="R48" s="12"/>
      <c r="S48" s="12"/>
      <c r="T48" s="12"/>
      <c r="U48" s="12"/>
    </row>
    <row r="49" spans="1:21" x14ac:dyDescent="0.2">
      <c r="A49" s="12"/>
      <c r="B49" s="12"/>
      <c r="D49" s="20"/>
      <c r="E49" s="17"/>
      <c r="F49" s="12"/>
      <c r="G49" s="17"/>
      <c r="H49" s="17"/>
      <c r="I49" s="17"/>
      <c r="J49" s="20"/>
      <c r="K49" s="17"/>
      <c r="L49" s="17"/>
      <c r="M49" s="17"/>
      <c r="N49" s="12"/>
      <c r="O49" s="12"/>
      <c r="P49" s="12"/>
      <c r="Q49" s="12"/>
      <c r="R49" s="12"/>
      <c r="S49" s="12"/>
      <c r="T49" s="12"/>
      <c r="U49" s="12"/>
    </row>
    <row r="50" spans="1:21" x14ac:dyDescent="0.2">
      <c r="A50" s="12"/>
      <c r="B50" s="12"/>
      <c r="D50" s="20"/>
      <c r="E50" s="17"/>
      <c r="F50" s="12"/>
      <c r="G50" s="17"/>
      <c r="H50" s="17"/>
      <c r="I50" s="17"/>
      <c r="J50" s="20"/>
      <c r="K50" s="17"/>
      <c r="L50" s="17"/>
      <c r="M50" s="17"/>
      <c r="N50" s="12"/>
      <c r="O50" s="12"/>
      <c r="P50" s="12"/>
      <c r="Q50" s="12"/>
      <c r="R50" s="12"/>
      <c r="S50" s="12"/>
      <c r="T50" s="12"/>
      <c r="U50" s="12"/>
    </row>
    <row r="51" spans="1:21" x14ac:dyDescent="0.2">
      <c r="A51" s="12"/>
      <c r="B51" s="12"/>
      <c r="D51" s="12"/>
      <c r="E51" s="12"/>
      <c r="F51" s="12"/>
      <c r="G51" s="12"/>
      <c r="H51" s="12"/>
      <c r="I51" s="12"/>
      <c r="J51" s="12"/>
      <c r="K51" s="17"/>
      <c r="L51" s="17"/>
      <c r="M51" s="17"/>
      <c r="N51" s="12"/>
      <c r="O51" s="12"/>
      <c r="P51" s="12"/>
      <c r="Q51" s="12"/>
      <c r="R51" s="12"/>
      <c r="S51" s="12"/>
      <c r="T51" s="12"/>
      <c r="U51" s="12"/>
    </row>
    <row r="52" spans="1:21" x14ac:dyDescent="0.2">
      <c r="A52" s="12"/>
      <c r="B52" s="12"/>
      <c r="D52" s="12"/>
      <c r="E52" s="12"/>
      <c r="F52" s="12"/>
      <c r="G52" s="12"/>
      <c r="H52" s="12"/>
      <c r="I52" s="12"/>
      <c r="J52" s="12"/>
      <c r="K52" s="17"/>
      <c r="L52" s="17"/>
      <c r="M52" s="17"/>
      <c r="N52" s="12"/>
      <c r="O52" s="12" t="s">
        <v>48</v>
      </c>
      <c r="P52" s="12"/>
      <c r="Q52" s="12" t="s">
        <v>49</v>
      </c>
      <c r="R52" s="12"/>
      <c r="S52" s="12"/>
      <c r="T52" s="12"/>
      <c r="U52" s="12"/>
    </row>
    <row r="53" spans="1:21" x14ac:dyDescent="0.2">
      <c r="A53" s="12"/>
      <c r="B53" s="12"/>
      <c r="D53" s="12"/>
      <c r="E53" s="12"/>
      <c r="F53" s="12"/>
      <c r="G53" s="12"/>
      <c r="H53" s="12"/>
      <c r="I53" s="12"/>
      <c r="J53" s="12"/>
      <c r="K53" s="17"/>
      <c r="L53" s="17"/>
      <c r="M53" s="17"/>
      <c r="N53" s="12"/>
      <c r="O53" s="12" t="s">
        <v>50</v>
      </c>
      <c r="P53" s="12" t="s">
        <v>51</v>
      </c>
      <c r="Q53" s="12">
        <v>1.33</v>
      </c>
      <c r="R53" s="12"/>
      <c r="S53" s="12"/>
      <c r="T53" s="12"/>
      <c r="U53" s="12"/>
    </row>
    <row r="54" spans="1:21" x14ac:dyDescent="0.2">
      <c r="A54" s="20"/>
      <c r="B54" s="17"/>
      <c r="C54" s="3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2"/>
      <c r="O54" s="12" t="s">
        <v>52</v>
      </c>
      <c r="P54" s="12" t="s">
        <v>51</v>
      </c>
      <c r="Q54" s="12">
        <v>1.27</v>
      </c>
      <c r="R54" s="12"/>
      <c r="S54" s="12"/>
      <c r="T54" s="12"/>
      <c r="U54" s="12"/>
    </row>
    <row r="55" spans="1:21" x14ac:dyDescent="0.2">
      <c r="A55" s="13"/>
      <c r="B55" s="15"/>
      <c r="D55" s="15"/>
      <c r="E55" s="15"/>
      <c r="F55" s="15"/>
      <c r="G55" s="13"/>
      <c r="H55" s="21"/>
      <c r="I55" s="15"/>
      <c r="J55" s="15"/>
      <c r="K55" s="17"/>
      <c r="L55" s="17"/>
      <c r="M55" s="15"/>
      <c r="O55" t="s">
        <v>54</v>
      </c>
      <c r="P55" t="s">
        <v>51</v>
      </c>
      <c r="Q55">
        <v>1.0575000000000001</v>
      </c>
    </row>
    <row r="56" spans="1:21" x14ac:dyDescent="0.2">
      <c r="A56" s="13"/>
      <c r="B56" s="15"/>
      <c r="D56" s="15"/>
      <c r="E56" s="18"/>
      <c r="F56" s="15"/>
      <c r="G56" s="13"/>
      <c r="H56" s="21"/>
      <c r="I56" s="18"/>
      <c r="J56" s="15"/>
      <c r="K56" s="17"/>
      <c r="L56" s="17"/>
      <c r="M56" s="15"/>
    </row>
    <row r="57" spans="1:21" x14ac:dyDescent="0.2">
      <c r="A57" s="13"/>
      <c r="B57" s="15"/>
      <c r="D57" s="15"/>
      <c r="E57" s="15"/>
      <c r="F57" s="15"/>
      <c r="G57" s="13"/>
      <c r="H57" s="21"/>
      <c r="I57" s="15"/>
      <c r="J57" s="15"/>
      <c r="K57" s="17"/>
      <c r="L57" s="17"/>
      <c r="M57" s="15"/>
    </row>
    <row r="58" spans="1:21" x14ac:dyDescent="0.2">
      <c r="A58" s="13"/>
      <c r="B58" s="15"/>
      <c r="D58" s="15"/>
      <c r="E58" s="18"/>
      <c r="F58" s="15"/>
      <c r="G58" s="13"/>
      <c r="H58" s="21"/>
      <c r="I58" s="18"/>
      <c r="J58" s="15"/>
      <c r="K58" s="17"/>
      <c r="L58" s="17"/>
      <c r="M58" s="15"/>
    </row>
    <row r="59" spans="1:21" x14ac:dyDescent="0.2">
      <c r="A59" s="13"/>
      <c r="B59" s="15"/>
      <c r="D59" s="15"/>
      <c r="E59" s="15"/>
      <c r="F59" s="15"/>
      <c r="G59" s="13"/>
      <c r="H59" s="21"/>
      <c r="I59" s="15"/>
      <c r="J59" s="15"/>
      <c r="K59" s="17"/>
      <c r="L59" s="17"/>
      <c r="M59" s="15"/>
    </row>
    <row r="60" spans="1:21" x14ac:dyDescent="0.2">
      <c r="A60" s="13"/>
      <c r="B60" s="15"/>
      <c r="D60" s="15"/>
      <c r="E60" s="18"/>
      <c r="F60" s="15"/>
      <c r="G60" s="13"/>
      <c r="H60" s="21"/>
      <c r="I60" s="18"/>
      <c r="J60" s="15"/>
      <c r="K60" s="17"/>
      <c r="L60" s="17"/>
      <c r="M60" s="15"/>
    </row>
    <row r="61" spans="1:21" ht="16.5" customHeight="1" x14ac:dyDescent="0.2">
      <c r="A61" s="15"/>
      <c r="B61" s="15"/>
      <c r="C61" s="35"/>
      <c r="D61" s="15"/>
      <c r="E61" s="15"/>
      <c r="F61" s="15"/>
      <c r="G61" s="15"/>
      <c r="H61" s="15"/>
      <c r="I61" s="15"/>
      <c r="J61" s="15"/>
      <c r="K61" s="17"/>
      <c r="L61" s="17"/>
      <c r="M61" s="15"/>
    </row>
    <row r="62" spans="1:21" x14ac:dyDescent="0.2">
      <c r="A62" s="13"/>
      <c r="B62" s="13"/>
      <c r="D62" s="21"/>
      <c r="E62" s="21"/>
      <c r="F62" s="18"/>
      <c r="G62" s="15"/>
      <c r="H62" s="21"/>
      <c r="I62" s="13"/>
      <c r="J62" s="21"/>
      <c r="K62" s="17"/>
      <c r="L62" s="17"/>
      <c r="M62" s="15"/>
    </row>
    <row r="63" spans="1:21" x14ac:dyDescent="0.2">
      <c r="A63" s="13"/>
      <c r="B63" s="15"/>
      <c r="D63" s="21"/>
      <c r="E63" s="21"/>
      <c r="F63" s="18"/>
      <c r="G63" s="15"/>
      <c r="H63" s="21"/>
      <c r="I63" s="13"/>
      <c r="J63" s="21"/>
      <c r="K63" s="17"/>
      <c r="L63" s="17"/>
      <c r="M63" s="15"/>
    </row>
    <row r="64" spans="1:21" x14ac:dyDescent="0.2">
      <c r="A64" s="13"/>
      <c r="B64" s="15"/>
      <c r="D64" s="21"/>
      <c r="E64" s="18"/>
      <c r="F64" s="18"/>
      <c r="G64" s="15"/>
      <c r="H64" s="21"/>
      <c r="I64" s="23"/>
      <c r="J64" s="21"/>
      <c r="K64" s="17"/>
      <c r="L64" s="17"/>
      <c r="M64" s="15"/>
    </row>
    <row r="65" spans="1:13" x14ac:dyDescent="0.2">
      <c r="A65" s="13"/>
      <c r="B65" s="15"/>
      <c r="D65" s="21"/>
      <c r="E65" s="21"/>
      <c r="F65" s="18"/>
      <c r="G65" s="15"/>
      <c r="H65" s="21"/>
      <c r="I65" s="13"/>
      <c r="J65" s="21"/>
      <c r="K65" s="17"/>
      <c r="L65" s="17"/>
      <c r="M65" s="15"/>
    </row>
    <row r="66" spans="1:13" x14ac:dyDescent="0.2">
      <c r="A66" s="13"/>
      <c r="B66" s="15"/>
      <c r="D66" s="21"/>
      <c r="E66" s="18"/>
      <c r="F66" s="18"/>
      <c r="G66" s="15"/>
      <c r="H66" s="21"/>
      <c r="I66" s="23"/>
      <c r="J66" s="21"/>
      <c r="K66" s="17"/>
      <c r="L66" s="17"/>
      <c r="M66" s="15"/>
    </row>
    <row r="67" spans="1:13" x14ac:dyDescent="0.2">
      <c r="A67" s="13"/>
      <c r="B67" s="15"/>
      <c r="D67" s="21"/>
      <c r="E67" s="21"/>
      <c r="F67" s="18"/>
      <c r="G67" s="15"/>
      <c r="H67" s="21"/>
      <c r="I67" s="13"/>
      <c r="J67" s="21"/>
      <c r="K67" s="17"/>
      <c r="L67" s="17"/>
      <c r="M67" s="15"/>
    </row>
    <row r="68" spans="1:13" x14ac:dyDescent="0.2">
      <c r="A68" s="13"/>
      <c r="B68" s="15"/>
      <c r="D68" s="21"/>
      <c r="E68" s="18"/>
      <c r="F68" s="18"/>
      <c r="G68" s="15"/>
      <c r="H68" s="21"/>
      <c r="I68" s="23"/>
      <c r="J68" s="21"/>
      <c r="K68" s="17"/>
      <c r="L68" s="17"/>
      <c r="M68" s="15"/>
    </row>
    <row r="69" spans="1:13" x14ac:dyDescent="0.2">
      <c r="A69" s="13"/>
      <c r="B69" s="13"/>
      <c r="D69" s="21"/>
      <c r="E69" s="21"/>
      <c r="F69" s="13"/>
      <c r="G69" s="22"/>
      <c r="H69" s="22"/>
      <c r="I69" s="21"/>
      <c r="J69" s="21"/>
      <c r="K69" s="17"/>
      <c r="L69" s="17"/>
      <c r="M69" s="15"/>
    </row>
    <row r="70" spans="1:13" x14ac:dyDescent="0.2">
      <c r="A70" s="13" t="s">
        <v>10</v>
      </c>
      <c r="B70" s="15" t="s">
        <v>2</v>
      </c>
      <c r="D70" s="21">
        <v>29.019071709650301</v>
      </c>
      <c r="E70" s="21"/>
      <c r="F70" s="15" t="s">
        <v>26</v>
      </c>
      <c r="G70" s="13" t="s">
        <v>19</v>
      </c>
      <c r="H70" s="21">
        <v>20.190458523298901</v>
      </c>
      <c r="I70" s="21"/>
      <c r="J70" s="21"/>
      <c r="K70" s="17"/>
      <c r="L70" s="17"/>
      <c r="M70" s="15"/>
    </row>
    <row r="71" spans="1:13" x14ac:dyDescent="0.2">
      <c r="A71" s="13" t="s">
        <v>10</v>
      </c>
      <c r="B71" s="15" t="s">
        <v>2</v>
      </c>
      <c r="C71" s="19" t="s">
        <v>13</v>
      </c>
      <c r="D71" s="21">
        <v>29.059425870265901</v>
      </c>
      <c r="E71" s="18">
        <f>AVERAGE(D70:D71)</f>
        <v>29.039248789958101</v>
      </c>
      <c r="F71" s="15" t="s">
        <v>26</v>
      </c>
      <c r="G71" s="13" t="s">
        <v>19</v>
      </c>
      <c r="H71" s="21">
        <v>20.1505422894713</v>
      </c>
      <c r="I71" s="18">
        <f>AVERAGE(H70:H71)</f>
        <v>20.170500406385102</v>
      </c>
      <c r="J71" s="21"/>
      <c r="K71" s="17"/>
      <c r="L71" s="17"/>
      <c r="M71" s="15"/>
    </row>
    <row r="72" spans="1:13" x14ac:dyDescent="0.2">
      <c r="A72" s="13" t="s">
        <v>10</v>
      </c>
      <c r="B72" s="15" t="s">
        <v>1</v>
      </c>
      <c r="C72" s="19" t="s">
        <v>13</v>
      </c>
      <c r="D72" s="21">
        <v>31.2965600040135</v>
      </c>
      <c r="E72" s="21"/>
      <c r="F72" s="15" t="s">
        <v>26</v>
      </c>
      <c r="G72" s="13" t="s">
        <v>20</v>
      </c>
      <c r="H72" s="21">
        <v>27.0972785872247</v>
      </c>
      <c r="I72" s="21"/>
      <c r="J72" s="21"/>
      <c r="K72" s="17"/>
      <c r="L72" s="17"/>
      <c r="M72" s="15"/>
    </row>
    <row r="73" spans="1:13" x14ac:dyDescent="0.2">
      <c r="A73" s="13" t="s">
        <v>10</v>
      </c>
      <c r="B73" s="15" t="s">
        <v>1</v>
      </c>
      <c r="C73" s="19" t="s">
        <v>13</v>
      </c>
      <c r="D73" s="21">
        <v>31.100577175166201</v>
      </c>
      <c r="E73" s="18">
        <f>AVERAGE(D72:D73)</f>
        <v>31.198568589589851</v>
      </c>
      <c r="F73" s="15" t="s">
        <v>26</v>
      </c>
      <c r="G73" s="13" t="s">
        <v>20</v>
      </c>
      <c r="H73" s="21">
        <v>27.156855896268599</v>
      </c>
      <c r="I73" s="18">
        <f>AVERAGE(H72:H73)</f>
        <v>27.127067241746651</v>
      </c>
      <c r="J73" s="21"/>
      <c r="K73" s="17"/>
      <c r="L73" s="17"/>
      <c r="M73" s="15"/>
    </row>
    <row r="74" spans="1:13" x14ac:dyDescent="0.2">
      <c r="A74" s="13" t="s">
        <v>10</v>
      </c>
      <c r="B74" s="15" t="s">
        <v>0</v>
      </c>
      <c r="C74" s="19" t="s">
        <v>13</v>
      </c>
      <c r="D74" s="21">
        <v>29.740310885431501</v>
      </c>
      <c r="E74" s="21"/>
      <c r="F74" s="15" t="s">
        <v>26</v>
      </c>
      <c r="G74" s="13" t="s">
        <v>21</v>
      </c>
      <c r="H74" s="21">
        <v>21.662201537249601</v>
      </c>
      <c r="I74" s="21"/>
      <c r="J74" s="21"/>
      <c r="K74" s="17"/>
      <c r="L74" s="17"/>
      <c r="M74" s="15"/>
    </row>
    <row r="75" spans="1:13" x14ac:dyDescent="0.2">
      <c r="A75" s="13" t="s">
        <v>10</v>
      </c>
      <c r="B75" s="15" t="s">
        <v>0</v>
      </c>
      <c r="C75" s="19" t="s">
        <v>13</v>
      </c>
      <c r="D75" s="21">
        <v>29.744406149681499</v>
      </c>
      <c r="E75" s="18">
        <f>AVERAGE(D74:D75)</f>
        <v>29.7423585175565</v>
      </c>
      <c r="F75" s="15" t="s">
        <v>26</v>
      </c>
      <c r="G75" s="13" t="s">
        <v>21</v>
      </c>
      <c r="H75" s="21">
        <v>21.4897364847244</v>
      </c>
      <c r="I75" s="18">
        <f>AVERAGE(H74:H75)</f>
        <v>21.575969010987002</v>
      </c>
      <c r="J75" s="21"/>
      <c r="K75" s="17"/>
      <c r="L75" s="17"/>
      <c r="M75" s="15"/>
    </row>
    <row r="76" spans="1:13" x14ac:dyDescent="0.2">
      <c r="A76" s="13"/>
      <c r="B76" s="13"/>
      <c r="C76" s="19"/>
      <c r="D76" s="21"/>
      <c r="E76" s="21"/>
      <c r="F76" s="13"/>
      <c r="G76" s="21"/>
      <c r="H76" s="21"/>
      <c r="I76" s="21"/>
      <c r="J76" s="21"/>
      <c r="K76" s="17"/>
      <c r="L76" s="17"/>
      <c r="M76" s="15"/>
    </row>
    <row r="77" spans="1:13" x14ac:dyDescent="0.2">
      <c r="A77" s="13" t="s">
        <v>10</v>
      </c>
      <c r="B77" s="15" t="s">
        <v>2</v>
      </c>
      <c r="C77" s="19" t="s">
        <v>13</v>
      </c>
      <c r="D77" s="21">
        <v>34.390108244835503</v>
      </c>
      <c r="E77" s="21"/>
      <c r="F77" s="15" t="s">
        <v>26</v>
      </c>
      <c r="G77" s="13" t="s">
        <v>19</v>
      </c>
      <c r="H77" s="21">
        <v>27.7675180017355</v>
      </c>
      <c r="I77" s="21"/>
      <c r="J77" s="21"/>
      <c r="K77" s="17"/>
      <c r="L77" s="17"/>
      <c r="M77" s="15"/>
    </row>
    <row r="78" spans="1:13" x14ac:dyDescent="0.2">
      <c r="A78" s="13" t="s">
        <v>10</v>
      </c>
      <c r="B78" s="15" t="s">
        <v>2</v>
      </c>
      <c r="C78" s="19" t="s">
        <v>13</v>
      </c>
      <c r="D78" s="21">
        <v>34.032852699397097</v>
      </c>
      <c r="E78" s="18">
        <f>AVERAGE(D77:D78)</f>
        <v>34.2114804721163</v>
      </c>
      <c r="F78" s="15" t="s">
        <v>26</v>
      </c>
      <c r="G78" s="13" t="s">
        <v>19</v>
      </c>
      <c r="H78" s="21">
        <v>28.163688090656301</v>
      </c>
      <c r="I78" s="18">
        <f>AVERAGE(H77:H78)</f>
        <v>27.965603046195902</v>
      </c>
      <c r="J78" s="21"/>
      <c r="K78" s="17"/>
      <c r="L78" s="17"/>
      <c r="M78" s="15"/>
    </row>
    <row r="79" spans="1:13" x14ac:dyDescent="0.2">
      <c r="A79" s="13" t="s">
        <v>10</v>
      </c>
      <c r="B79" s="15" t="s">
        <v>1</v>
      </c>
      <c r="C79" s="19" t="s">
        <v>13</v>
      </c>
      <c r="D79" s="21">
        <v>30.793640943617</v>
      </c>
      <c r="E79" s="21"/>
      <c r="F79" s="15" t="s">
        <v>26</v>
      </c>
      <c r="G79" s="13" t="s">
        <v>20</v>
      </c>
      <c r="H79" s="21">
        <v>22.3062191272384</v>
      </c>
      <c r="I79" s="21"/>
      <c r="J79" s="21"/>
      <c r="K79" s="17"/>
      <c r="L79" s="17"/>
      <c r="M79" s="15"/>
    </row>
    <row r="80" spans="1:13" x14ac:dyDescent="0.2">
      <c r="A80" s="13" t="s">
        <v>10</v>
      </c>
      <c r="B80" s="15" t="s">
        <v>1</v>
      </c>
      <c r="C80" s="19" t="s">
        <v>13</v>
      </c>
      <c r="D80" s="21">
        <v>30.349422261516199</v>
      </c>
      <c r="E80" s="18">
        <f>AVERAGE(D79:D80)</f>
        <v>30.571531602566601</v>
      </c>
      <c r="F80" s="15" t="s">
        <v>26</v>
      </c>
      <c r="G80" s="13" t="s">
        <v>20</v>
      </c>
      <c r="H80" s="21">
        <v>22.4571317445589</v>
      </c>
      <c r="I80" s="18">
        <f>AVERAGE(H79:H80)</f>
        <v>22.38167543589865</v>
      </c>
      <c r="J80" s="21"/>
      <c r="K80" s="17"/>
      <c r="L80" s="17"/>
      <c r="M80" s="15"/>
    </row>
    <row r="81" spans="1:13" x14ac:dyDescent="0.2">
      <c r="A81" s="13" t="s">
        <v>10</v>
      </c>
      <c r="B81" s="15" t="s">
        <v>0</v>
      </c>
      <c r="C81" s="19" t="s">
        <v>13</v>
      </c>
      <c r="D81" s="21">
        <v>29.020537977777799</v>
      </c>
      <c r="E81" s="21"/>
      <c r="F81" s="15" t="s">
        <v>26</v>
      </c>
      <c r="G81" s="13" t="s">
        <v>21</v>
      </c>
      <c r="H81" s="21">
        <v>20.531677481762198</v>
      </c>
      <c r="I81" s="21"/>
      <c r="J81" s="21"/>
      <c r="K81" s="17"/>
      <c r="L81" s="17"/>
      <c r="M81" s="15"/>
    </row>
    <row r="82" spans="1:13" x14ac:dyDescent="0.2">
      <c r="A82" s="27"/>
      <c r="B82" s="15" t="s">
        <v>0</v>
      </c>
      <c r="C82" s="36"/>
      <c r="D82" s="27"/>
      <c r="E82" s="18">
        <f>AVERAGE(D81:D82)</f>
        <v>29.020537977777799</v>
      </c>
      <c r="F82" s="15" t="s">
        <v>26</v>
      </c>
      <c r="G82" s="13" t="s">
        <v>21</v>
      </c>
      <c r="H82" s="21">
        <v>21.705403386082502</v>
      </c>
      <c r="I82" s="18">
        <f>AVERAGE(H81:H82)</f>
        <v>21.118540433922348</v>
      </c>
      <c r="J82" s="15"/>
      <c r="K82" s="17"/>
      <c r="L82" s="17"/>
      <c r="M82" s="15"/>
    </row>
    <row r="83" spans="1:13" x14ac:dyDescent="0.2">
      <c r="A83" s="27"/>
      <c r="B83" s="27"/>
      <c r="C83" s="36"/>
      <c r="D83" s="27"/>
      <c r="E83" s="27"/>
      <c r="F83" s="27"/>
      <c r="G83" s="21"/>
      <c r="H83" s="27"/>
      <c r="I83" s="15"/>
      <c r="J83" s="15"/>
      <c r="K83" s="17"/>
      <c r="L83" s="17"/>
      <c r="M83" s="15"/>
    </row>
    <row r="84" spans="1:13" x14ac:dyDescent="0.2">
      <c r="A84" s="13"/>
      <c r="B84" s="13"/>
      <c r="D84" s="21"/>
      <c r="E84" s="21"/>
      <c r="F84" s="15"/>
      <c r="G84" s="13"/>
      <c r="H84" s="21"/>
      <c r="I84" s="22"/>
      <c r="J84" s="15"/>
      <c r="K84" s="17"/>
      <c r="L84" s="17"/>
      <c r="M84" s="15"/>
    </row>
    <row r="85" spans="1:13" x14ac:dyDescent="0.2">
      <c r="A85" s="13"/>
      <c r="B85" s="13"/>
      <c r="D85" s="21"/>
      <c r="E85" s="21"/>
      <c r="F85" s="15"/>
      <c r="G85" s="13"/>
      <c r="H85" s="21"/>
      <c r="I85" s="18"/>
      <c r="J85" s="15"/>
      <c r="K85" s="17"/>
      <c r="L85" s="17"/>
      <c r="M85" s="15"/>
    </row>
    <row r="86" spans="1:13" x14ac:dyDescent="0.2">
      <c r="A86" s="13"/>
      <c r="B86" s="13"/>
      <c r="D86" s="21"/>
      <c r="E86" s="21"/>
      <c r="F86" s="15"/>
      <c r="G86" s="13"/>
      <c r="H86" s="21"/>
      <c r="I86" s="21"/>
      <c r="J86" s="15"/>
      <c r="K86" s="17"/>
      <c r="L86" s="17"/>
      <c r="M86" s="15"/>
    </row>
    <row r="87" spans="1:13" x14ac:dyDescent="0.2">
      <c r="A87" s="13"/>
      <c r="B87" s="13"/>
      <c r="D87" s="21"/>
      <c r="E87" s="21"/>
      <c r="F87" s="15"/>
      <c r="G87" s="13"/>
      <c r="H87" s="21"/>
      <c r="I87" s="18"/>
      <c r="J87" s="15"/>
      <c r="K87" s="17"/>
      <c r="L87" s="17"/>
      <c r="M87" s="15"/>
    </row>
    <row r="88" spans="1:13" x14ac:dyDescent="0.2">
      <c r="A88" s="13"/>
      <c r="B88" s="13"/>
      <c r="D88" s="21"/>
      <c r="E88" s="21"/>
      <c r="F88" s="15"/>
      <c r="G88" s="13"/>
      <c r="H88" s="21"/>
      <c r="I88" s="21"/>
      <c r="J88" s="15"/>
      <c r="K88" s="17"/>
      <c r="L88" s="17"/>
      <c r="M88" s="15"/>
    </row>
    <row r="89" spans="1:13" x14ac:dyDescent="0.2">
      <c r="A89" s="13"/>
      <c r="B89" s="13"/>
      <c r="D89" s="21"/>
      <c r="E89" s="21"/>
      <c r="F89" s="15"/>
      <c r="G89" s="13"/>
      <c r="H89" s="21"/>
      <c r="I89" s="18"/>
      <c r="J89" s="15"/>
      <c r="K89" s="17"/>
      <c r="L89" s="17"/>
      <c r="M89" s="15"/>
    </row>
    <row r="90" spans="1:13" x14ac:dyDescent="0.2">
      <c r="A90" s="15"/>
      <c r="B90" s="15"/>
      <c r="C90" s="16"/>
      <c r="D90" s="15"/>
      <c r="E90" s="15"/>
      <c r="F90" s="15"/>
      <c r="G90" s="21"/>
      <c r="H90" s="15"/>
      <c r="I90" s="15"/>
      <c r="J90" s="15"/>
      <c r="K90" s="17"/>
      <c r="L90" s="17"/>
      <c r="M90" s="15"/>
    </row>
    <row r="91" spans="1:13" x14ac:dyDescent="0.2">
      <c r="A91" s="15"/>
      <c r="B91" s="15"/>
      <c r="C91" s="16"/>
      <c r="D91" s="15"/>
      <c r="E91" s="15"/>
      <c r="F91" s="15"/>
      <c r="G91" s="21"/>
      <c r="H91" s="15"/>
      <c r="I91" s="15"/>
      <c r="J91" s="15"/>
      <c r="K91" s="17"/>
      <c r="L91" s="17"/>
      <c r="M91" s="15"/>
    </row>
    <row r="92" spans="1:13" x14ac:dyDescent="0.2">
      <c r="A92" s="15"/>
      <c r="B92" s="15"/>
      <c r="C92" s="16"/>
      <c r="D92" s="15"/>
      <c r="E92" s="15"/>
      <c r="F92" s="15"/>
      <c r="G92" s="21"/>
      <c r="H92" s="15"/>
      <c r="I92" s="15"/>
      <c r="J92" s="15"/>
      <c r="K92" s="17"/>
      <c r="L92" s="17"/>
      <c r="M92" s="15"/>
    </row>
    <row r="93" spans="1:13" x14ac:dyDescent="0.2">
      <c r="A93" s="15"/>
      <c r="B93" s="15"/>
      <c r="C93" s="16"/>
      <c r="D93" s="15"/>
      <c r="E93" s="15"/>
      <c r="F93" s="15"/>
      <c r="G93" s="21"/>
      <c r="H93" s="15"/>
      <c r="I93" s="15"/>
      <c r="J93" s="15"/>
      <c r="K93" s="17"/>
      <c r="L93" s="17"/>
      <c r="M93" s="15"/>
    </row>
    <row r="94" spans="1:13" x14ac:dyDescent="0.2">
      <c r="A94" s="15"/>
      <c r="B94" s="15"/>
      <c r="C94" s="16"/>
      <c r="D94" s="15"/>
      <c r="E94" s="15"/>
      <c r="F94" s="15"/>
      <c r="G94" s="21"/>
      <c r="H94" s="15"/>
      <c r="I94" s="15"/>
      <c r="J94" s="15"/>
      <c r="K94" s="17"/>
      <c r="L94" s="17"/>
      <c r="M94" s="15"/>
    </row>
    <row r="95" spans="1:13" x14ac:dyDescent="0.2">
      <c r="A95" s="15"/>
      <c r="B95" s="15"/>
      <c r="C95" s="16"/>
      <c r="D95" s="15"/>
      <c r="E95" s="15"/>
      <c r="F95" s="15"/>
      <c r="G95" s="21"/>
      <c r="H95" s="15"/>
      <c r="I95" s="15"/>
      <c r="J95" s="15"/>
      <c r="K95" s="17"/>
      <c r="L95" s="17"/>
      <c r="M95" s="15"/>
    </row>
    <row r="96" spans="1:13" x14ac:dyDescent="0.2">
      <c r="A96" s="15"/>
      <c r="B96" s="15"/>
      <c r="C96" s="16"/>
      <c r="D96" s="15"/>
      <c r="E96" s="15"/>
      <c r="F96" s="15"/>
      <c r="G96" s="21"/>
      <c r="H96" s="15"/>
      <c r="I96" s="15"/>
      <c r="J96" s="15"/>
      <c r="K96" s="17"/>
      <c r="L96" s="17"/>
      <c r="M96" s="15"/>
    </row>
    <row r="97" spans="1:13" x14ac:dyDescent="0.2">
      <c r="A97" s="15"/>
      <c r="B97" s="15"/>
      <c r="C97" s="16"/>
      <c r="D97" s="15"/>
      <c r="E97" s="15"/>
      <c r="F97" s="15"/>
      <c r="G97" s="21"/>
      <c r="H97" s="15"/>
      <c r="I97" s="15"/>
      <c r="J97" s="15"/>
      <c r="K97" s="17"/>
      <c r="L97" s="17"/>
      <c r="M97" s="15"/>
    </row>
    <row r="98" spans="1:13" x14ac:dyDescent="0.2">
      <c r="A98" s="15"/>
      <c r="B98" s="15"/>
      <c r="C98" s="16"/>
      <c r="D98" s="15"/>
      <c r="E98" s="15"/>
      <c r="F98" s="15"/>
      <c r="G98" s="21"/>
      <c r="H98" s="15"/>
      <c r="I98" s="15"/>
      <c r="J98" s="15"/>
      <c r="K98" s="17"/>
      <c r="L98" s="17"/>
      <c r="M98" s="15"/>
    </row>
    <row r="99" spans="1:13" x14ac:dyDescent="0.2">
      <c r="G99" s="8"/>
    </row>
    <row r="100" spans="1:13" x14ac:dyDescent="0.2">
      <c r="G100" s="8"/>
    </row>
    <row r="101" spans="1:13" x14ac:dyDescent="0.2">
      <c r="G101" s="8"/>
    </row>
    <row r="102" spans="1:13" x14ac:dyDescent="0.2">
      <c r="G102" s="8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5"/>
  <sheetViews>
    <sheetView tabSelected="1" topLeftCell="K7" zoomScale="88" zoomScaleNormal="88" workbookViewId="0">
      <selection activeCell="O55" sqref="O55"/>
    </sheetView>
  </sheetViews>
  <sheetFormatPr defaultColWidth="8.85546875" defaultRowHeight="12.75" x14ac:dyDescent="0.2"/>
  <cols>
    <col min="9" max="9" width="10.28515625" customWidth="1"/>
    <col min="11" max="11" width="19" style="12" bestFit="1" customWidth="1"/>
    <col min="12" max="12" width="15.85546875" bestFit="1" customWidth="1"/>
    <col min="15" max="15" width="11" customWidth="1"/>
    <col min="17" max="17" width="20" customWidth="1"/>
    <col min="18" max="18" width="17.28515625" customWidth="1"/>
    <col min="19" max="19" width="10.85546875" customWidth="1"/>
    <col min="20" max="20" width="12.140625" customWidth="1"/>
  </cols>
  <sheetData>
    <row r="1" spans="1:17" x14ac:dyDescent="0.2">
      <c r="A1" s="15" t="s">
        <v>9</v>
      </c>
      <c r="B1" s="15" t="s">
        <v>8</v>
      </c>
      <c r="C1" s="15" t="s">
        <v>11</v>
      </c>
      <c r="D1" s="15" t="s">
        <v>7</v>
      </c>
      <c r="E1" s="15" t="s">
        <v>27</v>
      </c>
      <c r="F1" s="15" t="s">
        <v>24</v>
      </c>
      <c r="G1" s="15" t="s">
        <v>8</v>
      </c>
      <c r="H1" s="15" t="s">
        <v>7</v>
      </c>
      <c r="I1" s="15" t="s">
        <v>27</v>
      </c>
      <c r="J1" s="15"/>
      <c r="K1" s="17"/>
      <c r="L1" s="15"/>
      <c r="M1" s="15"/>
      <c r="N1" s="15"/>
      <c r="O1" s="15"/>
      <c r="P1" s="15"/>
      <c r="Q1" s="15"/>
    </row>
    <row r="2" spans="1:17" x14ac:dyDescent="0.2">
      <c r="A2" s="13"/>
      <c r="B2" s="27"/>
      <c r="C2" s="27"/>
      <c r="D2" s="46"/>
      <c r="E2" s="27"/>
      <c r="F2" s="46"/>
      <c r="G2" s="27"/>
      <c r="H2" s="46"/>
      <c r="I2" s="27"/>
      <c r="J2" s="27"/>
      <c r="K2" s="47"/>
      <c r="L2" s="27"/>
      <c r="M2" s="15"/>
      <c r="N2" s="30"/>
      <c r="O2" s="32" t="s">
        <v>2</v>
      </c>
      <c r="P2" s="32" t="s">
        <v>1</v>
      </c>
      <c r="Q2" s="32" t="s">
        <v>0</v>
      </c>
    </row>
    <row r="3" spans="1:17" x14ac:dyDescent="0.2">
      <c r="A3" s="13"/>
      <c r="B3" s="27"/>
      <c r="C3" s="27"/>
      <c r="D3" s="46"/>
      <c r="E3" s="27"/>
      <c r="F3" s="46"/>
      <c r="G3" s="27"/>
      <c r="H3" s="46"/>
      <c r="I3" s="27"/>
      <c r="J3" s="27"/>
      <c r="K3" s="47"/>
      <c r="L3" s="27"/>
      <c r="M3" s="15"/>
      <c r="N3" s="50" t="s">
        <v>35</v>
      </c>
      <c r="O3" s="39">
        <f>L13</f>
        <v>0.78903028596221292</v>
      </c>
      <c r="P3" s="39">
        <f>L15</f>
        <v>2.5483227989556578</v>
      </c>
      <c r="Q3" s="39">
        <f>L17</f>
        <v>1.7663055886322219</v>
      </c>
    </row>
    <row r="4" spans="1:17" x14ac:dyDescent="0.2">
      <c r="A4" s="13"/>
      <c r="B4" s="27"/>
      <c r="C4" s="27"/>
      <c r="D4" s="46"/>
      <c r="E4" s="46"/>
      <c r="F4" s="46"/>
      <c r="G4" s="27"/>
      <c r="H4" s="46"/>
      <c r="I4" s="46"/>
      <c r="J4" s="46"/>
      <c r="K4" s="47"/>
      <c r="L4" s="46"/>
      <c r="M4" s="18"/>
      <c r="N4" s="50" t="s">
        <v>36</v>
      </c>
      <c r="O4" s="39">
        <f>L20</f>
        <v>0.99349759621868527</v>
      </c>
      <c r="P4" s="39">
        <f>L22</f>
        <v>3.0179293796906053</v>
      </c>
      <c r="Q4" s="39">
        <f>L24</f>
        <v>3.2341174372919652</v>
      </c>
    </row>
    <row r="5" spans="1:17" x14ac:dyDescent="0.2">
      <c r="A5" s="13"/>
      <c r="B5" s="27"/>
      <c r="C5" s="27"/>
      <c r="D5" s="46"/>
      <c r="E5" s="27"/>
      <c r="F5" s="46"/>
      <c r="G5" s="27"/>
      <c r="H5" s="46"/>
      <c r="I5" s="27"/>
      <c r="J5" s="27"/>
      <c r="K5" s="47"/>
      <c r="L5" s="27"/>
      <c r="M5" s="15"/>
      <c r="N5" s="50" t="s">
        <v>37</v>
      </c>
      <c r="O5" s="39">
        <f>L27</f>
        <v>0.7281287114780246</v>
      </c>
      <c r="P5" s="39">
        <f>L29</f>
        <v>0.67202105094153519</v>
      </c>
      <c r="Q5" s="39">
        <f>L31</f>
        <v>2.7629623374820897</v>
      </c>
    </row>
    <row r="6" spans="1:17" x14ac:dyDescent="0.2">
      <c r="A6" s="13"/>
      <c r="B6" s="27"/>
      <c r="C6" s="27"/>
      <c r="D6" s="46"/>
      <c r="E6" s="27"/>
      <c r="F6" s="46"/>
      <c r="G6" s="27"/>
      <c r="H6" s="46"/>
      <c r="I6" s="27"/>
      <c r="J6" s="27"/>
      <c r="K6" s="47"/>
      <c r="L6" s="27"/>
      <c r="M6" s="15"/>
      <c r="N6" s="50" t="s">
        <v>31</v>
      </c>
      <c r="O6" s="39">
        <f>L34</f>
        <v>1.0450396920382405</v>
      </c>
      <c r="P6" s="39">
        <f>L36</f>
        <v>1.0931862626237359</v>
      </c>
      <c r="Q6" s="39">
        <f>L38</f>
        <v>1.0913237354090348</v>
      </c>
    </row>
    <row r="7" spans="1:17" x14ac:dyDescent="0.2">
      <c r="A7" s="13"/>
      <c r="B7" s="27"/>
      <c r="C7" s="27"/>
      <c r="D7" s="46"/>
      <c r="E7" s="46"/>
      <c r="F7" s="46"/>
      <c r="G7" s="27"/>
      <c r="H7" s="46"/>
      <c r="I7" s="46"/>
      <c r="J7" s="46"/>
      <c r="K7" s="47"/>
      <c r="L7" s="46"/>
      <c r="M7" s="18"/>
      <c r="N7" s="50" t="s">
        <v>64</v>
      </c>
      <c r="O7" s="39">
        <f>L41</f>
        <v>1.6764807214089894</v>
      </c>
      <c r="P7" s="39">
        <f>L43</f>
        <v>1.0363478309911933</v>
      </c>
      <c r="Q7" s="39">
        <f>L45</f>
        <v>0.93263178756761422</v>
      </c>
    </row>
    <row r="8" spans="1:17" x14ac:dyDescent="0.2">
      <c r="A8" s="13"/>
      <c r="B8" s="27"/>
      <c r="C8" s="27"/>
      <c r="D8" s="46"/>
      <c r="E8" s="27"/>
      <c r="F8" s="46"/>
      <c r="G8" s="27"/>
      <c r="H8" s="46"/>
      <c r="I8" s="27"/>
      <c r="J8" s="27"/>
      <c r="K8" s="47"/>
      <c r="L8" s="27"/>
      <c r="M8" s="15"/>
      <c r="N8" s="30" t="s">
        <v>33</v>
      </c>
      <c r="O8" s="39">
        <f>AVERAGE(O3:O7)</f>
        <v>1.0464354014212307</v>
      </c>
      <c r="P8" s="39">
        <f>AVERAGE(P3:P7)</f>
        <v>1.6735614646405454</v>
      </c>
      <c r="Q8" s="39">
        <f>AVERAGE(Q3:Q7)</f>
        <v>1.957468177276585</v>
      </c>
    </row>
    <row r="9" spans="1:17" x14ac:dyDescent="0.2">
      <c r="A9" s="13"/>
      <c r="B9" s="27"/>
      <c r="C9" s="27"/>
      <c r="D9" s="46"/>
      <c r="E9" s="27"/>
      <c r="F9" s="46"/>
      <c r="G9" s="27"/>
      <c r="H9" s="46"/>
      <c r="I9" s="27"/>
      <c r="J9" s="27"/>
      <c r="K9" s="47"/>
      <c r="L9" s="27"/>
      <c r="M9" s="15"/>
      <c r="N9" s="30" t="s">
        <v>38</v>
      </c>
      <c r="O9" s="30">
        <f>STDEV(O3:O7)</f>
        <v>0.37660921616109277</v>
      </c>
      <c r="P9" s="30">
        <f>STDEV(P3:P7)</f>
        <v>1.0390491173815903</v>
      </c>
      <c r="Q9" s="30">
        <f>STDEV(Q3:Q7)</f>
        <v>1.0143585572136182</v>
      </c>
    </row>
    <row r="10" spans="1:17" x14ac:dyDescent="0.2">
      <c r="A10" s="13"/>
      <c r="B10" s="27"/>
      <c r="C10" s="27"/>
      <c r="D10" s="46"/>
      <c r="E10" s="46"/>
      <c r="F10" s="46"/>
      <c r="G10" s="27"/>
      <c r="H10" s="46"/>
      <c r="I10" s="46"/>
      <c r="J10" s="46"/>
      <c r="K10" s="47"/>
      <c r="L10" s="46"/>
      <c r="M10" s="18"/>
      <c r="N10" s="42" t="s">
        <v>56</v>
      </c>
      <c r="O10" s="18">
        <f>O9/SQRT(5)</f>
        <v>0.16842476165782316</v>
      </c>
      <c r="P10" s="18">
        <f>P9/SQRT(5)</f>
        <v>0.46467689168527881</v>
      </c>
      <c r="Q10" s="18">
        <f>Q9/SQRT(5)</f>
        <v>0.45363493749765199</v>
      </c>
    </row>
    <row r="11" spans="1:17" x14ac:dyDescent="0.2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7"/>
      <c r="L11" s="15"/>
      <c r="M11" s="18"/>
      <c r="N11" s="15"/>
      <c r="O11" s="15"/>
      <c r="P11" s="15"/>
      <c r="Q11" s="15"/>
    </row>
    <row r="12" spans="1:17" x14ac:dyDescent="0.2">
      <c r="A12" s="13" t="s">
        <v>3</v>
      </c>
      <c r="B12" s="15" t="s">
        <v>22</v>
      </c>
      <c r="C12" s="15">
        <v>1</v>
      </c>
      <c r="D12" s="21">
        <v>27.9667924352926</v>
      </c>
      <c r="E12" s="21"/>
      <c r="F12" s="18" t="s">
        <v>26</v>
      </c>
      <c r="G12" s="15" t="s">
        <v>22</v>
      </c>
      <c r="H12" s="21">
        <v>28.1380154291992</v>
      </c>
      <c r="I12" s="23"/>
      <c r="J12" s="23"/>
      <c r="K12" s="20"/>
      <c r="L12" s="13"/>
      <c r="M12" s="13"/>
      <c r="N12" s="13"/>
      <c r="O12" s="13"/>
      <c r="P12" s="21"/>
      <c r="Q12" s="21"/>
    </row>
    <row r="13" spans="1:17" x14ac:dyDescent="0.2">
      <c r="A13" s="13" t="s">
        <v>3</v>
      </c>
      <c r="B13" s="15" t="s">
        <v>22</v>
      </c>
      <c r="C13" s="15">
        <v>1</v>
      </c>
      <c r="D13" s="21">
        <v>27.983983070231499</v>
      </c>
      <c r="E13" s="21">
        <f>AVERAGE(D12:D13)</f>
        <v>27.97538775276205</v>
      </c>
      <c r="F13" s="18" t="s">
        <v>26</v>
      </c>
      <c r="G13" s="15" t="s">
        <v>22</v>
      </c>
      <c r="H13" s="21">
        <v>28.504848612567599</v>
      </c>
      <c r="I13" s="23">
        <f>AVERAGE(H12:H13)</f>
        <v>28.3214320208834</v>
      </c>
      <c r="J13" s="18">
        <f>I13-E13</f>
        <v>0.34604426812135003</v>
      </c>
      <c r="K13" s="20">
        <f>J13-I48</f>
        <v>-0.34184741750170389</v>
      </c>
      <c r="L13" s="18">
        <f>2^K13</f>
        <v>0.78903028596221292</v>
      </c>
      <c r="M13" s="13"/>
      <c r="N13" s="13"/>
      <c r="O13" s="13"/>
      <c r="P13" s="21"/>
      <c r="Q13" s="21"/>
    </row>
    <row r="14" spans="1:17" x14ac:dyDescent="0.2">
      <c r="A14" s="13" t="s">
        <v>3</v>
      </c>
      <c r="B14" s="15" t="s">
        <v>1</v>
      </c>
      <c r="C14" s="15">
        <v>1</v>
      </c>
      <c r="D14" s="21">
        <v>26.656412828239102</v>
      </c>
      <c r="E14" s="21"/>
      <c r="F14" s="18" t="s">
        <v>26</v>
      </c>
      <c r="G14" s="15" t="s">
        <v>1</v>
      </c>
      <c r="H14" s="21">
        <v>28.161315083115699</v>
      </c>
      <c r="I14" s="23"/>
      <c r="J14" s="23"/>
      <c r="K14" s="20"/>
      <c r="L14" s="13"/>
      <c r="M14" s="13"/>
      <c r="N14" s="13"/>
      <c r="O14" s="13"/>
      <c r="P14" s="21"/>
      <c r="Q14" s="21"/>
    </row>
    <row r="15" spans="1:17" x14ac:dyDescent="0.2">
      <c r="A15" s="13" t="s">
        <v>3</v>
      </c>
      <c r="B15" s="15" t="s">
        <v>1</v>
      </c>
      <c r="C15" s="15">
        <v>1</v>
      </c>
      <c r="D15" s="21">
        <v>26.4590893867048</v>
      </c>
      <c r="E15" s="21">
        <f>AVERAGE(D14:D15)</f>
        <v>26.557751107471951</v>
      </c>
      <c r="F15" s="18" t="s">
        <v>26</v>
      </c>
      <c r="G15" s="15" t="s">
        <v>1</v>
      </c>
      <c r="H15" s="21">
        <v>28.345371742063001</v>
      </c>
      <c r="I15" s="23">
        <f>AVERAGE(H14:H15)</f>
        <v>28.253343412589352</v>
      </c>
      <c r="J15" s="18">
        <f>I15-E15</f>
        <v>1.6955923051174011</v>
      </c>
      <c r="K15" s="20">
        <f>J15-J13</f>
        <v>1.3495480369960511</v>
      </c>
      <c r="L15" s="18">
        <f>2^K15</f>
        <v>2.5483227989556578</v>
      </c>
      <c r="M15" s="13"/>
      <c r="N15" s="13"/>
      <c r="O15" s="13"/>
      <c r="P15" s="21"/>
      <c r="Q15" s="21"/>
    </row>
    <row r="16" spans="1:17" x14ac:dyDescent="0.2">
      <c r="A16" s="13" t="s">
        <v>3</v>
      </c>
      <c r="B16" s="15" t="s">
        <v>0</v>
      </c>
      <c r="C16" s="15">
        <v>1</v>
      </c>
      <c r="D16" s="21">
        <v>27.343063262828998</v>
      </c>
      <c r="E16" s="21"/>
      <c r="F16" s="18" t="s">
        <v>26</v>
      </c>
      <c r="G16" s="15" t="s">
        <v>0</v>
      </c>
      <c r="H16" s="21">
        <v>28.4753102592204</v>
      </c>
      <c r="I16" s="23"/>
      <c r="J16" s="23"/>
      <c r="K16" s="20"/>
      <c r="L16" s="13"/>
      <c r="M16" s="13"/>
      <c r="N16" s="13"/>
      <c r="O16" s="13"/>
      <c r="P16" s="21"/>
      <c r="Q16" s="21"/>
    </row>
    <row r="17" spans="1:17" x14ac:dyDescent="0.2">
      <c r="A17" s="13" t="s">
        <v>3</v>
      </c>
      <c r="B17" s="15" t="s">
        <v>0</v>
      </c>
      <c r="C17" s="15">
        <v>1</v>
      </c>
      <c r="D17" s="21">
        <v>27.221365552989901</v>
      </c>
      <c r="E17" s="21">
        <f>AVERAGE(D16:D17)</f>
        <v>27.28221440790945</v>
      </c>
      <c r="F17" s="18" t="s">
        <v>26</v>
      </c>
      <c r="G17" s="15" t="s">
        <v>0</v>
      </c>
      <c r="H17" s="21">
        <v>28.4226770235076</v>
      </c>
      <c r="I17" s="23">
        <f>AVERAGE(H16:H17)</f>
        <v>28.448993641363998</v>
      </c>
      <c r="J17" s="18">
        <f>I17-E17</f>
        <v>1.1667792334545481</v>
      </c>
      <c r="K17" s="20">
        <f>J17-J13</f>
        <v>0.82073496533319812</v>
      </c>
      <c r="L17" s="18">
        <f>2^K17</f>
        <v>1.7663055886322219</v>
      </c>
      <c r="M17" s="13"/>
      <c r="N17" s="13"/>
      <c r="O17" s="13"/>
      <c r="P17" s="21"/>
      <c r="Q17" s="21"/>
    </row>
    <row r="18" spans="1:17" x14ac:dyDescent="0.2">
      <c r="A18" s="13"/>
      <c r="B18" s="13"/>
      <c r="C18" s="13"/>
      <c r="D18" s="13"/>
      <c r="E18" s="21"/>
      <c r="F18" s="18" t="s">
        <v>26</v>
      </c>
      <c r="G18" s="23"/>
      <c r="H18" s="22"/>
      <c r="I18" s="23"/>
      <c r="J18" s="23"/>
      <c r="K18" s="20"/>
      <c r="L18" s="13"/>
      <c r="M18" s="22"/>
      <c r="N18" s="22"/>
      <c r="O18" s="22"/>
      <c r="P18" s="22"/>
      <c r="Q18" s="22"/>
    </row>
    <row r="19" spans="1:17" x14ac:dyDescent="0.2">
      <c r="A19" s="13" t="s">
        <v>3</v>
      </c>
      <c r="B19" s="15" t="s">
        <v>22</v>
      </c>
      <c r="C19" s="15">
        <v>2</v>
      </c>
      <c r="D19" s="21">
        <v>24.2969474063297</v>
      </c>
      <c r="E19" s="21"/>
      <c r="F19" s="18" t="s">
        <v>26</v>
      </c>
      <c r="G19" s="15" t="s">
        <v>22</v>
      </c>
      <c r="H19" s="21">
        <v>25.070742563577401</v>
      </c>
      <c r="I19" s="23"/>
      <c r="J19" s="23"/>
      <c r="K19" s="20"/>
      <c r="L19" s="13"/>
      <c r="M19" s="13"/>
      <c r="N19" s="13"/>
      <c r="O19" s="13"/>
      <c r="P19" s="21"/>
      <c r="Q19" s="21"/>
    </row>
    <row r="20" spans="1:17" x14ac:dyDescent="0.2">
      <c r="A20" s="13" t="s">
        <v>3</v>
      </c>
      <c r="B20" s="15" t="s">
        <v>22</v>
      </c>
      <c r="C20" s="15">
        <v>2</v>
      </c>
      <c r="D20" s="21">
        <v>24.405298946399899</v>
      </c>
      <c r="E20" s="21">
        <f>AVERAGE(D19:D20)</f>
        <v>24.351123176364801</v>
      </c>
      <c r="F20" s="18" t="s">
        <v>26</v>
      </c>
      <c r="G20" s="15" t="s">
        <v>22</v>
      </c>
      <c r="H20" s="21">
        <v>24.988463924340302</v>
      </c>
      <c r="I20" s="23">
        <f>AVERAGE(H19:H20)</f>
        <v>25.029603243958853</v>
      </c>
      <c r="J20" s="18">
        <f>I20-E20</f>
        <v>0.67848006759405166</v>
      </c>
      <c r="K20" s="20">
        <f>J20-I48</f>
        <v>-9.4116180290022555E-3</v>
      </c>
      <c r="L20" s="18">
        <f>2^K20</f>
        <v>0.99349759621868527</v>
      </c>
      <c r="M20" s="13"/>
      <c r="N20" s="13"/>
      <c r="O20" s="13"/>
      <c r="P20" s="21"/>
      <c r="Q20" s="21"/>
    </row>
    <row r="21" spans="1:17" x14ac:dyDescent="0.2">
      <c r="A21" s="13" t="s">
        <v>3</v>
      </c>
      <c r="B21" s="15" t="s">
        <v>1</v>
      </c>
      <c r="C21" s="15">
        <v>2</v>
      </c>
      <c r="D21" s="21">
        <v>23.140641901752101</v>
      </c>
      <c r="E21" s="21"/>
      <c r="F21" s="18" t="s">
        <v>26</v>
      </c>
      <c r="G21" s="15" t="s">
        <v>1</v>
      </c>
      <c r="H21" s="21">
        <v>25.4603911740477</v>
      </c>
      <c r="I21" s="23"/>
      <c r="J21" s="23"/>
      <c r="K21" s="20"/>
      <c r="L21" s="13"/>
      <c r="M21" s="13"/>
      <c r="N21" s="13"/>
      <c r="O21" s="13"/>
      <c r="P21" s="21"/>
      <c r="Q21" s="21"/>
    </row>
    <row r="22" spans="1:17" x14ac:dyDescent="0.2">
      <c r="A22" s="13" t="s">
        <v>3</v>
      </c>
      <c r="B22" s="15" t="s">
        <v>1</v>
      </c>
      <c r="C22" s="15">
        <v>2</v>
      </c>
      <c r="D22" s="21">
        <v>23.2386680150268</v>
      </c>
      <c r="E22" s="21">
        <f>AVERAGE(D21:D22)</f>
        <v>23.18965495838945</v>
      </c>
      <c r="F22" s="18" t="s">
        <v>26</v>
      </c>
      <c r="G22" s="15" t="s">
        <v>1</v>
      </c>
      <c r="H22" s="21">
        <v>25.462996971582101</v>
      </c>
      <c r="I22" s="23">
        <f>AVERAGE(H21:H22)</f>
        <v>25.4616940728149</v>
      </c>
      <c r="J22" s="18">
        <f>I22-E22</f>
        <v>2.2720391144254499</v>
      </c>
      <c r="K22" s="20">
        <f>J22-J20</f>
        <v>1.5935590468313983</v>
      </c>
      <c r="L22" s="18">
        <f>2^K22</f>
        <v>3.0179293796906053</v>
      </c>
      <c r="M22" s="13"/>
      <c r="N22" s="13"/>
      <c r="O22" s="13"/>
      <c r="P22" s="21"/>
      <c r="Q22" s="21"/>
    </row>
    <row r="23" spans="1:17" x14ac:dyDescent="0.2">
      <c r="A23" s="13" t="s">
        <v>3</v>
      </c>
      <c r="B23" s="15" t="s">
        <v>0</v>
      </c>
      <c r="C23" s="15">
        <v>2</v>
      </c>
      <c r="D23" s="21">
        <v>23.427571070556699</v>
      </c>
      <c r="E23" s="21"/>
      <c r="F23" s="18" t="s">
        <v>26</v>
      </c>
      <c r="G23" s="15" t="s">
        <v>0</v>
      </c>
      <c r="H23" s="21">
        <v>25.720684991569598</v>
      </c>
      <c r="I23" s="23"/>
      <c r="J23" s="23"/>
      <c r="K23" s="20"/>
      <c r="L23" s="13"/>
      <c r="M23" s="13"/>
      <c r="N23" s="13"/>
      <c r="O23" s="13"/>
      <c r="P23" s="21"/>
      <c r="Q23" s="21"/>
    </row>
    <row r="24" spans="1:17" x14ac:dyDescent="0.2">
      <c r="A24" s="13" t="s">
        <v>3</v>
      </c>
      <c r="B24" s="15" t="s">
        <v>0</v>
      </c>
      <c r="C24" s="15">
        <v>2</v>
      </c>
      <c r="D24" s="21">
        <v>23.5355937137398</v>
      </c>
      <c r="E24" s="21">
        <f>AVERAGE(D23:D24)</f>
        <v>23.481582392148248</v>
      </c>
      <c r="F24" s="18" t="s">
        <v>26</v>
      </c>
      <c r="G24" s="15" t="s">
        <v>0</v>
      </c>
      <c r="H24" s="21">
        <v>25.986184061742598</v>
      </c>
      <c r="I24" s="23">
        <f>AVERAGE(H23:H24)</f>
        <v>25.853434526656098</v>
      </c>
      <c r="J24" s="18">
        <f>I24-E24</f>
        <v>2.3718521345078507</v>
      </c>
      <c r="K24" s="20">
        <f>J24-J20</f>
        <v>1.693372066913799</v>
      </c>
      <c r="L24" s="18">
        <f>2^K24</f>
        <v>3.2341174372919652</v>
      </c>
      <c r="M24" s="13"/>
      <c r="N24" s="13"/>
      <c r="O24" s="13"/>
      <c r="P24" s="21"/>
      <c r="Q24" s="21"/>
    </row>
    <row r="25" spans="1:17" x14ac:dyDescent="0.2">
      <c r="A25" s="13"/>
      <c r="B25" s="13"/>
      <c r="C25" s="13"/>
      <c r="D25" s="13"/>
      <c r="E25" s="21"/>
      <c r="F25" s="18"/>
      <c r="G25" s="23"/>
      <c r="H25" s="22"/>
      <c r="I25" s="23"/>
      <c r="J25" s="23"/>
      <c r="K25" s="20"/>
      <c r="L25" s="13"/>
      <c r="M25" s="22"/>
      <c r="N25" s="22"/>
      <c r="O25" s="22"/>
      <c r="P25" s="22"/>
      <c r="Q25" s="22"/>
    </row>
    <row r="26" spans="1:17" x14ac:dyDescent="0.2">
      <c r="A26" s="15" t="s">
        <v>3</v>
      </c>
      <c r="B26" s="15" t="s">
        <v>22</v>
      </c>
      <c r="C26" s="15">
        <v>3</v>
      </c>
      <c r="D26" s="18">
        <v>23.960614013671801</v>
      </c>
      <c r="E26" s="15"/>
      <c r="F26" s="18" t="s">
        <v>26</v>
      </c>
      <c r="G26" s="13" t="s">
        <v>12</v>
      </c>
      <c r="H26" s="18">
        <v>24.19001579284668</v>
      </c>
      <c r="I26" s="15"/>
      <c r="J26" s="15"/>
      <c r="K26" s="17"/>
      <c r="L26" s="15"/>
      <c r="M26" s="15"/>
      <c r="N26" s="15"/>
      <c r="O26" s="15"/>
      <c r="P26" s="15"/>
      <c r="Q26" s="15"/>
    </row>
    <row r="27" spans="1:17" x14ac:dyDescent="0.2">
      <c r="A27" s="15" t="s">
        <v>3</v>
      </c>
      <c r="B27" s="15" t="s">
        <v>22</v>
      </c>
      <c r="C27" s="15">
        <v>3</v>
      </c>
      <c r="D27" s="18">
        <v>23.837363052368101</v>
      </c>
      <c r="E27" s="21">
        <f>AVERAGE(D26:D27)</f>
        <v>23.898988533019953</v>
      </c>
      <c r="F27" s="18" t="s">
        <v>26</v>
      </c>
      <c r="G27" s="13" t="s">
        <v>12</v>
      </c>
      <c r="H27" s="18">
        <v>24.068275451660156</v>
      </c>
      <c r="I27" s="23">
        <f>AVERAGE(H26:H27)</f>
        <v>24.129145622253418</v>
      </c>
      <c r="J27" s="18">
        <f>I27-E27</f>
        <v>0.23015708923346523</v>
      </c>
      <c r="K27" s="17">
        <f>J27-I48</f>
        <v>-0.45773459638958869</v>
      </c>
      <c r="L27" s="18">
        <f>2^K27</f>
        <v>0.7281287114780246</v>
      </c>
      <c r="M27" s="15"/>
      <c r="N27" s="15"/>
      <c r="O27" s="15"/>
      <c r="P27" s="15"/>
      <c r="Q27" s="15"/>
    </row>
    <row r="28" spans="1:17" x14ac:dyDescent="0.2">
      <c r="A28" s="15" t="s">
        <v>3</v>
      </c>
      <c r="B28" s="15" t="s">
        <v>1</v>
      </c>
      <c r="C28" s="15">
        <v>3</v>
      </c>
      <c r="D28" s="18">
        <v>27.100343704223633</v>
      </c>
      <c r="E28" s="15"/>
      <c r="F28" s="18" t="s">
        <v>26</v>
      </c>
      <c r="G28" s="13" t="s">
        <v>14</v>
      </c>
      <c r="H28" s="18">
        <v>26.660589218139648</v>
      </c>
      <c r="I28" s="15"/>
      <c r="J28" s="15"/>
      <c r="K28" s="17"/>
      <c r="L28" s="15"/>
      <c r="M28" s="15"/>
      <c r="N28" s="15"/>
      <c r="O28" s="15"/>
      <c r="P28" s="15"/>
      <c r="Q28" s="15"/>
    </row>
    <row r="29" spans="1:17" x14ac:dyDescent="0.2">
      <c r="A29" s="15" t="s">
        <v>3</v>
      </c>
      <c r="B29" s="15" t="s">
        <v>1</v>
      </c>
      <c r="C29" s="15">
        <v>3</v>
      </c>
      <c r="D29" s="18">
        <v>27.000513076782227</v>
      </c>
      <c r="E29" s="21">
        <f>AVERAGE(D28:D29)</f>
        <v>27.05042839050293</v>
      </c>
      <c r="F29" s="18" t="s">
        <v>26</v>
      </c>
      <c r="G29" s="13" t="s">
        <v>14</v>
      </c>
      <c r="H29" s="18">
        <v>26.753738403320313</v>
      </c>
      <c r="I29" s="23">
        <f>AVERAGE(H28:H29)</f>
        <v>26.70716381072998</v>
      </c>
      <c r="J29" s="18">
        <f>I29-E29</f>
        <v>-0.34326457977294922</v>
      </c>
      <c r="K29" s="17">
        <f>J29-J27</f>
        <v>-0.57342166900641445</v>
      </c>
      <c r="L29" s="18">
        <f>2^K29</f>
        <v>0.67202105094153519</v>
      </c>
      <c r="M29" s="15"/>
      <c r="N29" s="15"/>
      <c r="O29" s="15"/>
      <c r="P29" s="15"/>
      <c r="Q29" s="15"/>
    </row>
    <row r="30" spans="1:17" x14ac:dyDescent="0.2">
      <c r="A30" s="15" t="s">
        <v>3</v>
      </c>
      <c r="B30" s="15" t="s">
        <v>0</v>
      </c>
      <c r="C30" s="15">
        <v>3</v>
      </c>
      <c r="D30" s="18">
        <v>23.214000701904297</v>
      </c>
      <c r="E30" s="15"/>
      <c r="F30" s="18" t="s">
        <v>26</v>
      </c>
      <c r="G30" s="13" t="s">
        <v>15</v>
      </c>
      <c r="H30" s="18">
        <v>24.920848846435547</v>
      </c>
      <c r="I30" s="15"/>
      <c r="J30" s="15"/>
      <c r="K30" s="17"/>
      <c r="L30" s="15"/>
      <c r="M30" s="15"/>
      <c r="N30" s="15"/>
      <c r="O30" s="15"/>
      <c r="P30" s="15"/>
      <c r="Q30" s="15"/>
    </row>
    <row r="31" spans="1:17" x14ac:dyDescent="0.2">
      <c r="A31" s="15" t="s">
        <v>3</v>
      </c>
      <c r="B31" s="15" t="s">
        <v>0</v>
      </c>
      <c r="C31" s="15">
        <v>3</v>
      </c>
      <c r="D31" s="18">
        <v>23.207168579101563</v>
      </c>
      <c r="E31" s="21">
        <f>AVERAGE(D30:D31)</f>
        <v>23.21058464050293</v>
      </c>
      <c r="F31" s="18" t="s">
        <v>26</v>
      </c>
      <c r="G31" s="13" t="s">
        <v>15</v>
      </c>
      <c r="H31" s="18">
        <v>24.89306640625</v>
      </c>
      <c r="I31" s="23">
        <f>AVERAGE(H30:H31)</f>
        <v>24.906957626342773</v>
      </c>
      <c r="J31" s="18">
        <f>I31-E31</f>
        <v>1.6963729858398438</v>
      </c>
      <c r="K31" s="17">
        <f>J31-J27</f>
        <v>1.4662158966063785</v>
      </c>
      <c r="L31" s="18">
        <f>2^K31</f>
        <v>2.7629623374820897</v>
      </c>
      <c r="M31" s="15"/>
      <c r="N31" s="15"/>
      <c r="O31" s="15"/>
      <c r="P31" s="15"/>
      <c r="Q31" s="15"/>
    </row>
    <row r="32" spans="1:17" x14ac:dyDescent="0.2">
      <c r="A32" s="15"/>
      <c r="B32" s="15"/>
      <c r="C32" s="15"/>
      <c r="D32" s="15"/>
      <c r="E32" s="15"/>
      <c r="F32" s="15"/>
      <c r="G32" s="15"/>
      <c r="H32" s="18"/>
      <c r="I32" s="15"/>
      <c r="J32" s="15"/>
      <c r="K32" s="17"/>
      <c r="L32" s="15"/>
      <c r="M32" s="15"/>
      <c r="N32" s="15"/>
      <c r="O32" s="15"/>
      <c r="P32" s="15"/>
      <c r="Q32" s="15"/>
    </row>
    <row r="33" spans="1:20" x14ac:dyDescent="0.2">
      <c r="A33" s="13" t="s">
        <v>3</v>
      </c>
      <c r="B33" s="15" t="s">
        <v>22</v>
      </c>
      <c r="C33" s="15">
        <v>4</v>
      </c>
      <c r="D33" s="21">
        <v>23.865971225291599</v>
      </c>
      <c r="E33" s="21"/>
      <c r="F33" s="18" t="s">
        <v>26</v>
      </c>
      <c r="G33" s="15" t="s">
        <v>22</v>
      </c>
      <c r="H33" s="21">
        <v>24.817191310041999</v>
      </c>
      <c r="I33" s="13" t="s">
        <v>13</v>
      </c>
      <c r="J33" s="21"/>
      <c r="K33" s="20"/>
      <c r="L33" s="15"/>
      <c r="M33" s="15"/>
      <c r="N33" s="15"/>
      <c r="O33" s="15"/>
      <c r="P33" s="15"/>
      <c r="Q33" s="15"/>
    </row>
    <row r="34" spans="1:20" x14ac:dyDescent="0.2">
      <c r="A34" s="13" t="s">
        <v>3</v>
      </c>
      <c r="B34" s="15" t="s">
        <v>22</v>
      </c>
      <c r="C34" s="15">
        <v>4</v>
      </c>
      <c r="D34" s="21">
        <v>23.948722068737901</v>
      </c>
      <c r="E34" s="21">
        <f>AVERAGE(D33:D34)</f>
        <v>23.907346647014748</v>
      </c>
      <c r="F34" s="18" t="s">
        <v>26</v>
      </c>
      <c r="G34" s="15" t="s">
        <v>22</v>
      </c>
      <c r="H34" s="21">
        <v>24.500400832992799</v>
      </c>
      <c r="I34" s="23">
        <f>AVERAGE(H33:H34)</f>
        <v>24.658796071517401</v>
      </c>
      <c r="J34" s="18">
        <f>I34-E34</f>
        <v>0.75144942450265262</v>
      </c>
      <c r="K34" s="20">
        <f>J34-I48</f>
        <v>6.3557738879598702E-2</v>
      </c>
      <c r="L34" s="17">
        <f>2^K34</f>
        <v>1.0450396920382405</v>
      </c>
      <c r="M34" s="17"/>
      <c r="N34" s="15"/>
      <c r="O34" s="15"/>
      <c r="P34" s="15"/>
      <c r="Q34" s="15"/>
    </row>
    <row r="35" spans="1:20" x14ac:dyDescent="0.2">
      <c r="A35" s="13" t="s">
        <v>3</v>
      </c>
      <c r="B35" s="15" t="s">
        <v>1</v>
      </c>
      <c r="C35" s="15">
        <v>4</v>
      </c>
      <c r="D35" s="21">
        <v>23.389292034476998</v>
      </c>
      <c r="E35" s="21"/>
      <c r="F35" s="18" t="s">
        <v>26</v>
      </c>
      <c r="G35" s="15" t="s">
        <v>1</v>
      </c>
      <c r="H35" s="21">
        <v>24.6301495984073</v>
      </c>
      <c r="I35" s="13" t="s">
        <v>13</v>
      </c>
      <c r="J35" s="21"/>
      <c r="K35" s="20"/>
      <c r="L35" s="17"/>
      <c r="M35" s="17"/>
      <c r="N35" s="15"/>
      <c r="O35" s="15"/>
      <c r="P35" s="15"/>
      <c r="Q35" s="15"/>
    </row>
    <row r="36" spans="1:20" x14ac:dyDescent="0.2">
      <c r="A36" s="13" t="s">
        <v>3</v>
      </c>
      <c r="B36" s="15" t="s">
        <v>1</v>
      </c>
      <c r="C36" s="15">
        <v>4</v>
      </c>
      <c r="D36" s="21">
        <v>23.886778763305902</v>
      </c>
      <c r="E36" s="21">
        <f>AVERAGE(D35:D36)</f>
        <v>23.63803539889145</v>
      </c>
      <c r="F36" s="18" t="s">
        <v>26</v>
      </c>
      <c r="G36" s="15" t="s">
        <v>1</v>
      </c>
      <c r="H36" s="21">
        <v>24.405898519694802</v>
      </c>
      <c r="I36" s="23">
        <f>AVERAGE(H35:H36)</f>
        <v>24.518024059051051</v>
      </c>
      <c r="J36" s="18">
        <f>I36-E36</f>
        <v>0.87998866015960076</v>
      </c>
      <c r="K36" s="20">
        <f>J36-J34</f>
        <v>0.12853923565694814</v>
      </c>
      <c r="L36" s="17">
        <f>2^K36</f>
        <v>1.0931862626237359</v>
      </c>
      <c r="M36" s="17"/>
      <c r="N36" s="15"/>
      <c r="O36" s="15"/>
      <c r="P36" s="15"/>
      <c r="Q36" s="15"/>
    </row>
    <row r="37" spans="1:20" x14ac:dyDescent="0.2">
      <c r="A37" s="13" t="s">
        <v>3</v>
      </c>
      <c r="B37" s="15" t="s">
        <v>0</v>
      </c>
      <c r="C37" s="15">
        <v>4</v>
      </c>
      <c r="D37" s="21">
        <v>23.269200844571301</v>
      </c>
      <c r="E37" s="21"/>
      <c r="F37" s="18" t="s">
        <v>26</v>
      </c>
      <c r="G37" s="15" t="s">
        <v>0</v>
      </c>
      <c r="H37" s="21">
        <v>24.2110494833357</v>
      </c>
      <c r="I37" s="13" t="s">
        <v>13</v>
      </c>
      <c r="J37" s="21"/>
      <c r="K37" s="20"/>
      <c r="L37" s="17"/>
      <c r="M37" s="17"/>
      <c r="N37" s="15"/>
      <c r="O37" s="15"/>
      <c r="P37" s="15"/>
      <c r="Q37" s="15"/>
    </row>
    <row r="38" spans="1:20" x14ac:dyDescent="0.2">
      <c r="A38" s="13" t="s">
        <v>3</v>
      </c>
      <c r="B38" s="15" t="s">
        <v>0</v>
      </c>
      <c r="C38" s="15">
        <v>4</v>
      </c>
      <c r="D38" s="21">
        <v>23.1890455889477</v>
      </c>
      <c r="E38" s="21">
        <f>AVERAGE(D37:D38)</f>
        <v>23.229123216759501</v>
      </c>
      <c r="F38" s="18" t="s">
        <v>26</v>
      </c>
      <c r="G38" s="15" t="s">
        <v>0</v>
      </c>
      <c r="H38" s="21">
        <v>24.002254065184701</v>
      </c>
      <c r="I38" s="23">
        <f>AVERAGE(H37:H38)</f>
        <v>24.1066517742602</v>
      </c>
      <c r="J38" s="18">
        <f>I38-E38</f>
        <v>0.87752855750069969</v>
      </c>
      <c r="K38" s="20">
        <f>J38-J34</f>
        <v>0.12607913299804707</v>
      </c>
      <c r="L38" s="17">
        <f>2^K38</f>
        <v>1.0913237354090348</v>
      </c>
      <c r="M38" s="17"/>
      <c r="N38" s="15"/>
      <c r="O38" s="15"/>
      <c r="P38" s="15"/>
      <c r="Q38" s="15"/>
    </row>
    <row r="39" spans="1:20" x14ac:dyDescent="0.2">
      <c r="A39" s="13"/>
      <c r="B39" s="15"/>
      <c r="C39" s="15"/>
      <c r="D39" s="21"/>
      <c r="E39" s="21"/>
      <c r="F39" s="18"/>
      <c r="G39" s="15"/>
      <c r="H39" s="21"/>
      <c r="I39" s="23"/>
      <c r="J39" s="21"/>
      <c r="K39" s="20"/>
      <c r="L39" s="17"/>
      <c r="M39" s="17"/>
      <c r="N39" s="15"/>
      <c r="O39" s="15"/>
      <c r="P39" s="15"/>
      <c r="Q39" s="15"/>
    </row>
    <row r="40" spans="1:20" x14ac:dyDescent="0.2">
      <c r="A40" s="13" t="s">
        <v>3</v>
      </c>
      <c r="B40" s="15" t="s">
        <v>22</v>
      </c>
      <c r="C40" s="15">
        <v>5</v>
      </c>
      <c r="D40" s="21">
        <v>22.9346035698488</v>
      </c>
      <c r="E40" s="21"/>
      <c r="F40" s="15" t="s">
        <v>23</v>
      </c>
      <c r="G40" s="15" t="s">
        <v>22</v>
      </c>
      <c r="H40" s="21">
        <v>24.190458523298901</v>
      </c>
      <c r="I40" s="21"/>
      <c r="J40" s="21"/>
      <c r="K40" s="20"/>
      <c r="L40" s="17"/>
      <c r="M40" s="17"/>
      <c r="N40" s="15"/>
      <c r="O40" s="15"/>
      <c r="P40" s="15"/>
      <c r="Q40" s="15"/>
    </row>
    <row r="41" spans="1:20" x14ac:dyDescent="0.2">
      <c r="A41" s="13" t="s">
        <v>3</v>
      </c>
      <c r="B41" s="15" t="s">
        <v>22</v>
      </c>
      <c r="C41" s="15">
        <v>5</v>
      </c>
      <c r="D41" s="21">
        <v>22.5397420855939</v>
      </c>
      <c r="E41" s="21">
        <f>AVERAGE(D39:D41)</f>
        <v>22.737172827721352</v>
      </c>
      <c r="F41" s="15" t="s">
        <v>23</v>
      </c>
      <c r="G41" s="15" t="s">
        <v>22</v>
      </c>
      <c r="H41" s="21">
        <v>24.1505422894713</v>
      </c>
      <c r="I41" s="21">
        <f>AVERAGE(H40:H41)</f>
        <v>24.170500406385102</v>
      </c>
      <c r="J41" s="21">
        <f>I41-E41</f>
        <v>1.43332757866375</v>
      </c>
      <c r="K41" s="20">
        <f>J41-I48</f>
        <v>0.74543589304069613</v>
      </c>
      <c r="L41" s="17">
        <f>2^K41</f>
        <v>1.6764807214089894</v>
      </c>
      <c r="M41" s="17"/>
      <c r="N41" s="15"/>
      <c r="O41" s="15"/>
      <c r="P41" s="15"/>
      <c r="Q41" s="15"/>
    </row>
    <row r="42" spans="1:20" x14ac:dyDescent="0.2">
      <c r="A42" s="13" t="s">
        <v>3</v>
      </c>
      <c r="B42" s="15" t="s">
        <v>1</v>
      </c>
      <c r="C42" s="15">
        <v>5</v>
      </c>
      <c r="D42" s="21">
        <v>23.6410570243123</v>
      </c>
      <c r="E42" s="21"/>
      <c r="F42" s="15" t="s">
        <v>23</v>
      </c>
      <c r="G42" s="15" t="s">
        <v>1</v>
      </c>
      <c r="H42" s="21">
        <v>25.0972785872247</v>
      </c>
      <c r="I42" s="21"/>
      <c r="J42" s="21"/>
      <c r="K42" s="20"/>
      <c r="L42" s="17"/>
      <c r="M42" s="17"/>
      <c r="N42" s="15"/>
      <c r="O42" s="15"/>
      <c r="P42" s="15"/>
      <c r="Q42" s="15"/>
    </row>
    <row r="43" spans="1:20" x14ac:dyDescent="0.2">
      <c r="A43" s="13" t="s">
        <v>3</v>
      </c>
      <c r="B43" s="15" t="s">
        <v>1</v>
      </c>
      <c r="C43" s="15">
        <v>5</v>
      </c>
      <c r="D43" s="21">
        <v>23.6434057054101</v>
      </c>
      <c r="E43" s="21">
        <f>AVERAGE(D42:D43)</f>
        <v>23.6422313648612</v>
      </c>
      <c r="F43" s="15" t="s">
        <v>23</v>
      </c>
      <c r="G43" s="15" t="s">
        <v>1</v>
      </c>
      <c r="H43" s="21">
        <v>25.156855896268599</v>
      </c>
      <c r="I43" s="21">
        <f>AVERAGE(H42:H43)</f>
        <v>25.127067241746651</v>
      </c>
      <c r="J43" s="21">
        <f>I43-E43</f>
        <v>1.4848358768854517</v>
      </c>
      <c r="K43" s="20">
        <f>J43-J41</f>
        <v>5.1508298221701665E-2</v>
      </c>
      <c r="L43" s="17">
        <f>2^K43</f>
        <v>1.0363478309911933</v>
      </c>
      <c r="M43" s="17"/>
      <c r="N43" s="15"/>
      <c r="O43" s="15"/>
      <c r="P43" s="15"/>
      <c r="Q43" s="15"/>
    </row>
    <row r="44" spans="1:20" x14ac:dyDescent="0.2">
      <c r="A44" s="13" t="s">
        <v>3</v>
      </c>
      <c r="B44" s="15" t="s">
        <v>0</v>
      </c>
      <c r="C44" s="15">
        <v>5</v>
      </c>
      <c r="D44" s="21">
        <v>23.1798721524694</v>
      </c>
      <c r="E44" s="21"/>
      <c r="F44" s="15" t="s">
        <v>23</v>
      </c>
      <c r="G44" s="15" t="s">
        <v>0</v>
      </c>
      <c r="H44" s="21">
        <v>24.662201537249601</v>
      </c>
      <c r="I44" s="21"/>
      <c r="J44" s="21"/>
      <c r="K44" s="20"/>
      <c r="L44" s="17"/>
      <c r="M44" s="17"/>
      <c r="N44" s="15"/>
      <c r="O44" s="15"/>
      <c r="P44" s="15"/>
      <c r="Q44" s="15"/>
    </row>
    <row r="45" spans="1:20" x14ac:dyDescent="0.2">
      <c r="A45" s="13" t="s">
        <v>3</v>
      </c>
      <c r="B45" s="15" t="s">
        <v>0</v>
      </c>
      <c r="C45" s="15">
        <v>5</v>
      </c>
      <c r="D45" s="21">
        <v>23.306651696071199</v>
      </c>
      <c r="E45" s="21">
        <f>AVERAGE(D44:D45)</f>
        <v>23.2432619242703</v>
      </c>
      <c r="F45" s="15" t="s">
        <v>23</v>
      </c>
      <c r="G45" s="15" t="s">
        <v>0</v>
      </c>
      <c r="H45" s="21">
        <v>24.4897364847244</v>
      </c>
      <c r="I45" s="21">
        <f>AVERAGE(H44:H45)</f>
        <v>24.575969010987002</v>
      </c>
      <c r="J45" s="21">
        <f>I45-E45</f>
        <v>1.3327070867167023</v>
      </c>
      <c r="K45" s="53">
        <f>J45-J41</f>
        <v>-0.1006204919470477</v>
      </c>
      <c r="L45" s="17">
        <f>2^K45</f>
        <v>0.93263178756761422</v>
      </c>
      <c r="M45" s="12"/>
    </row>
    <row r="46" spans="1:20" x14ac:dyDescent="0.2">
      <c r="A46" s="13"/>
      <c r="B46" s="15"/>
      <c r="C46" s="15"/>
      <c r="D46" s="21"/>
      <c r="E46" s="21"/>
      <c r="F46" s="18"/>
      <c r="G46" s="15"/>
      <c r="H46" s="21"/>
      <c r="I46" s="23"/>
      <c r="J46" s="21"/>
      <c r="K46" s="38"/>
      <c r="L46" s="12"/>
      <c r="M46" s="12"/>
    </row>
    <row r="47" spans="1:20" x14ac:dyDescent="0.2">
      <c r="A47" s="13"/>
      <c r="B47" s="15"/>
      <c r="C47" s="15"/>
      <c r="D47" s="21"/>
      <c r="E47" s="21"/>
      <c r="F47" s="18"/>
      <c r="G47" s="15"/>
      <c r="H47" s="21"/>
      <c r="I47" s="23"/>
      <c r="J47" s="21"/>
      <c r="K47" s="38"/>
      <c r="L47" s="12"/>
      <c r="M47" s="12"/>
      <c r="O47" t="s">
        <v>58</v>
      </c>
      <c r="P47" t="s">
        <v>59</v>
      </c>
      <c r="Q47" t="s">
        <v>60</v>
      </c>
      <c r="R47" t="s">
        <v>61</v>
      </c>
      <c r="S47" t="s">
        <v>62</v>
      </c>
      <c r="T47" t="s">
        <v>63</v>
      </c>
    </row>
    <row r="48" spans="1:20" x14ac:dyDescent="0.2">
      <c r="A48" s="13"/>
      <c r="B48" s="15"/>
      <c r="C48" s="15"/>
      <c r="D48" s="21"/>
      <c r="E48" s="21"/>
      <c r="F48" s="18"/>
      <c r="G48" s="15"/>
      <c r="H48" s="52" t="s">
        <v>65</v>
      </c>
      <c r="I48" s="23">
        <f>AVERAGE(J13,J20,J27,J34,J41)</f>
        <v>0.68789168562305392</v>
      </c>
      <c r="J48" s="21"/>
      <c r="K48" s="38"/>
      <c r="O48" t="s">
        <v>40</v>
      </c>
      <c r="P48" t="s">
        <v>41</v>
      </c>
      <c r="Q48" t="s">
        <v>42</v>
      </c>
      <c r="R48" t="s">
        <v>43</v>
      </c>
      <c r="S48" t="s">
        <v>44</v>
      </c>
      <c r="T48" t="s">
        <v>45</v>
      </c>
    </row>
    <row r="49" spans="1:20" x14ac:dyDescent="0.2">
      <c r="A49" s="13"/>
      <c r="B49" s="13"/>
      <c r="C49" s="13"/>
      <c r="D49" s="21"/>
      <c r="E49" s="21"/>
      <c r="F49" s="18"/>
      <c r="G49" s="22"/>
      <c r="H49" s="22"/>
      <c r="I49" s="22"/>
      <c r="J49" s="22"/>
      <c r="K49" s="38"/>
      <c r="O49" t="s">
        <v>67</v>
      </c>
      <c r="P49">
        <v>2</v>
      </c>
      <c r="Q49">
        <v>2.1738689999999998</v>
      </c>
      <c r="R49">
        <v>1.08693</v>
      </c>
      <c r="S49">
        <v>1.4491000000000001</v>
      </c>
      <c r="T49">
        <v>0.27310000000000001</v>
      </c>
    </row>
    <row r="50" spans="1:20" x14ac:dyDescent="0.2">
      <c r="A50" s="13"/>
      <c r="B50" s="15"/>
      <c r="C50" s="15"/>
      <c r="D50" s="21"/>
      <c r="E50" s="21"/>
      <c r="F50" s="18"/>
      <c r="G50" s="15"/>
      <c r="H50" s="21"/>
      <c r="I50" s="13"/>
      <c r="J50" s="21"/>
      <c r="K50" s="38"/>
      <c r="O50" t="s">
        <v>46</v>
      </c>
      <c r="P50">
        <v>12</v>
      </c>
      <c r="Q50">
        <v>9.0010790000000007</v>
      </c>
      <c r="R50">
        <v>0.75009000000000003</v>
      </c>
    </row>
    <row r="51" spans="1:20" x14ac:dyDescent="0.2">
      <c r="A51" s="13"/>
      <c r="B51" s="15"/>
      <c r="C51" s="15"/>
      <c r="D51" s="21"/>
      <c r="E51" s="21"/>
      <c r="F51" s="18"/>
      <c r="G51" s="15"/>
      <c r="H51" s="21"/>
      <c r="I51" s="23"/>
      <c r="J51" s="21"/>
      <c r="K51" s="38"/>
      <c r="O51" t="s">
        <v>47</v>
      </c>
      <c r="P51">
        <v>14</v>
      </c>
      <c r="Q51">
        <v>11.174948000000001</v>
      </c>
    </row>
    <row r="52" spans="1:20" x14ac:dyDescent="0.2">
      <c r="A52" s="13"/>
      <c r="B52" s="15"/>
      <c r="C52" s="15"/>
      <c r="D52" s="21"/>
      <c r="E52" s="21"/>
      <c r="F52" s="18"/>
      <c r="G52" s="15"/>
      <c r="H52" s="21"/>
      <c r="I52" s="13"/>
      <c r="J52" s="21"/>
      <c r="K52" s="38"/>
    </row>
    <row r="53" spans="1:20" x14ac:dyDescent="0.2">
      <c r="A53" s="13"/>
      <c r="B53" s="15"/>
      <c r="C53" s="15"/>
      <c r="D53" s="21"/>
      <c r="E53" s="21"/>
      <c r="F53" s="18"/>
      <c r="G53" s="15"/>
      <c r="H53" s="21"/>
      <c r="I53" s="23"/>
      <c r="J53" s="23"/>
      <c r="K53" s="21"/>
    </row>
    <row r="54" spans="1:20" x14ac:dyDescent="0.2">
      <c r="A54" s="13"/>
      <c r="B54" s="15"/>
      <c r="C54" s="15"/>
      <c r="D54" s="21"/>
      <c r="E54" s="21"/>
      <c r="F54" s="18"/>
      <c r="G54" s="15"/>
      <c r="H54" s="21"/>
      <c r="I54" s="13"/>
      <c r="J54" s="21"/>
      <c r="K54" s="38"/>
    </row>
    <row r="55" spans="1:20" x14ac:dyDescent="0.2">
      <c r="A55" s="13"/>
      <c r="B55" s="15"/>
      <c r="C55" s="15"/>
      <c r="D55" s="21"/>
      <c r="E55" s="21"/>
      <c r="F55" s="18"/>
      <c r="G55" s="15"/>
      <c r="H55" s="21"/>
      <c r="I55" s="23"/>
      <c r="J55" s="21"/>
      <c r="K55" s="38"/>
    </row>
    <row r="56" spans="1:20" x14ac:dyDescent="0.2">
      <c r="A56" s="13"/>
      <c r="B56" s="13"/>
      <c r="C56" s="13"/>
      <c r="D56" s="21"/>
      <c r="E56" s="21"/>
      <c r="F56" s="18"/>
      <c r="G56" s="15"/>
      <c r="H56" s="21"/>
      <c r="I56" s="22"/>
      <c r="J56" s="21"/>
      <c r="K56" s="38"/>
    </row>
    <row r="57" spans="1:20" x14ac:dyDescent="0.2">
      <c r="A57" s="13"/>
      <c r="B57" s="15"/>
      <c r="C57" s="15"/>
      <c r="D57" s="21"/>
      <c r="E57" s="21"/>
      <c r="F57" s="18"/>
      <c r="G57" s="15"/>
      <c r="H57" s="21"/>
      <c r="I57" s="13"/>
      <c r="J57" s="21"/>
      <c r="K57" s="38"/>
    </row>
    <row r="58" spans="1:20" x14ac:dyDescent="0.2">
      <c r="A58" s="13"/>
      <c r="B58" s="15"/>
      <c r="C58" s="15"/>
      <c r="D58" s="21"/>
      <c r="E58" s="21"/>
      <c r="F58" s="18"/>
      <c r="G58" s="15"/>
      <c r="H58" s="21"/>
      <c r="I58" s="23"/>
      <c r="J58" s="21"/>
      <c r="K58" s="38"/>
    </row>
    <row r="59" spans="1:20" x14ac:dyDescent="0.2">
      <c r="A59" s="13"/>
      <c r="B59" s="15"/>
      <c r="C59" s="15"/>
      <c r="D59" s="21"/>
      <c r="E59" s="21"/>
      <c r="F59" s="18"/>
      <c r="G59" s="15"/>
      <c r="H59" s="21"/>
      <c r="I59" s="13"/>
      <c r="J59" s="21"/>
      <c r="K59" s="38"/>
    </row>
    <row r="60" spans="1:20" x14ac:dyDescent="0.2">
      <c r="A60" s="13"/>
      <c r="B60" s="15"/>
      <c r="C60" s="15"/>
      <c r="D60" s="21"/>
      <c r="E60" s="21"/>
      <c r="F60" s="18"/>
      <c r="G60" s="15"/>
      <c r="H60" s="21"/>
      <c r="I60" s="23"/>
      <c r="J60" s="21"/>
      <c r="K60" s="38"/>
    </row>
    <row r="61" spans="1:20" x14ac:dyDescent="0.2">
      <c r="A61" s="13"/>
      <c r="B61" s="15"/>
      <c r="C61" s="15"/>
      <c r="D61" s="21"/>
      <c r="E61" s="21"/>
      <c r="F61" s="18"/>
      <c r="G61" s="15"/>
      <c r="H61" s="21"/>
      <c r="I61" s="13"/>
      <c r="J61" s="21"/>
      <c r="K61" s="38"/>
    </row>
    <row r="62" spans="1:20" x14ac:dyDescent="0.2">
      <c r="A62" s="13"/>
      <c r="B62" s="15"/>
      <c r="C62" s="15"/>
      <c r="D62" s="21"/>
      <c r="E62" s="21"/>
      <c r="F62" s="18"/>
      <c r="G62" s="15"/>
      <c r="H62" s="21"/>
      <c r="I62" s="23"/>
      <c r="J62" s="21"/>
      <c r="K62" s="38"/>
    </row>
    <row r="63" spans="1:2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2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6" spans="6:6" x14ac:dyDescent="0.2">
      <c r="F66" s="8"/>
    </row>
    <row r="67" spans="6:6" x14ac:dyDescent="0.2">
      <c r="F67" s="8"/>
    </row>
    <row r="68" spans="6:6" x14ac:dyDescent="0.2">
      <c r="F68" s="8"/>
    </row>
    <row r="69" spans="6:6" x14ac:dyDescent="0.2">
      <c r="F69" s="8"/>
    </row>
    <row r="70" spans="6:6" x14ac:dyDescent="0.2">
      <c r="F70" s="8"/>
    </row>
    <row r="71" spans="6:6" x14ac:dyDescent="0.2">
      <c r="F71" s="8"/>
    </row>
    <row r="72" spans="6:6" x14ac:dyDescent="0.2">
      <c r="F72" s="9"/>
    </row>
    <row r="73" spans="6:6" x14ac:dyDescent="0.2">
      <c r="F73" s="8"/>
    </row>
    <row r="74" spans="6:6" x14ac:dyDescent="0.2">
      <c r="F74" s="8"/>
    </row>
    <row r="75" spans="6:6" x14ac:dyDescent="0.2">
      <c r="F75" s="8"/>
    </row>
    <row r="76" spans="6:6" x14ac:dyDescent="0.2">
      <c r="F76" s="8"/>
    </row>
    <row r="77" spans="6:6" x14ac:dyDescent="0.2">
      <c r="F77" s="8"/>
    </row>
    <row r="78" spans="6:6" x14ac:dyDescent="0.2">
      <c r="F78" s="8"/>
    </row>
    <row r="79" spans="6:6" x14ac:dyDescent="0.2">
      <c r="F79" s="8"/>
    </row>
    <row r="80" spans="6:6" x14ac:dyDescent="0.2">
      <c r="F80" s="8"/>
    </row>
    <row r="81" spans="6:6" x14ac:dyDescent="0.2">
      <c r="F81" s="8"/>
    </row>
    <row r="82" spans="6:6" x14ac:dyDescent="0.2">
      <c r="F82" s="8"/>
    </row>
    <row r="83" spans="6:6" x14ac:dyDescent="0.2">
      <c r="F83" s="8"/>
    </row>
    <row r="84" spans="6:6" x14ac:dyDescent="0.2">
      <c r="F84" s="8"/>
    </row>
    <row r="85" spans="6:6" x14ac:dyDescent="0.2">
      <c r="F85" s="8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Vg1</vt:lpstr>
      <vt:lpstr>Vg2</vt:lpstr>
      <vt:lpstr>Vg3</vt:lpstr>
      <vt:lpstr>Vg4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</dc:creator>
  <cp:lastModifiedBy>Grayson</cp:lastModifiedBy>
  <dcterms:created xsi:type="dcterms:W3CDTF">2017-07-11T00:37:03Z</dcterms:created>
  <dcterms:modified xsi:type="dcterms:W3CDTF">2018-03-12T00:38:55Z</dcterms:modified>
</cp:coreProperties>
</file>