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6" i="1"/>
  <c r="M66"/>
  <c r="L66"/>
  <c r="F66"/>
  <c r="E66"/>
  <c r="D66"/>
  <c r="F65"/>
  <c r="E65"/>
  <c r="D65"/>
  <c r="N63"/>
  <c r="M63"/>
  <c r="L63"/>
  <c r="F63"/>
  <c r="E63"/>
  <c r="N55"/>
  <c r="M55"/>
  <c r="L55"/>
  <c r="F55"/>
  <c r="D55"/>
  <c r="F54"/>
  <c r="E54"/>
  <c r="D54"/>
  <c r="N53"/>
  <c r="M53"/>
  <c r="L53"/>
  <c r="F53"/>
  <c r="E53"/>
  <c r="D53"/>
  <c r="N52"/>
  <c r="M52"/>
  <c r="L52"/>
  <c r="F52"/>
  <c r="E52"/>
  <c r="D52"/>
</calcChain>
</file>

<file path=xl/sharedStrings.xml><?xml version="1.0" encoding="utf-8"?>
<sst xmlns="http://schemas.openxmlformats.org/spreadsheetml/2006/main" count="28" uniqueCount="14">
  <si>
    <t>Anodal</t>
  </si>
  <si>
    <t>Cathodal</t>
    <phoneticPr fontId="1" type="noConversion"/>
  </si>
  <si>
    <t>Sham</t>
    <phoneticPr fontId="1" type="noConversion"/>
  </si>
  <si>
    <t>Subjects</t>
    <phoneticPr fontId="1" type="noConversion"/>
  </si>
  <si>
    <t>tDCS effects</t>
  </si>
  <si>
    <t>0-back</t>
    <phoneticPr fontId="1" type="noConversion"/>
  </si>
  <si>
    <t>1-back</t>
    <phoneticPr fontId="1" type="noConversion"/>
  </si>
  <si>
    <t>2-back</t>
    <phoneticPr fontId="1" type="noConversion"/>
  </si>
  <si>
    <t>Easy</t>
    <phoneticPr fontId="1" type="noConversion"/>
  </si>
  <si>
    <t>Difficult</t>
    <phoneticPr fontId="1" type="noConversion"/>
  </si>
  <si>
    <t>Pre-stimulation effects</t>
    <phoneticPr fontId="1" type="noConversion"/>
  </si>
  <si>
    <t>Accuracy</t>
    <phoneticPr fontId="1" type="noConversion"/>
  </si>
  <si>
    <t>Accuracy</t>
    <phoneticPr fontId="1" type="noConversion"/>
  </si>
  <si>
    <t>Reation Time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</si>
</sst>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7" fontId="2" fillId="3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>
      <selection activeCell="S16" sqref="S16"/>
    </sheetView>
  </sheetViews>
  <sheetFormatPr defaultRowHeight="13.5"/>
  <cols>
    <col min="1" max="1" width="7.25" customWidth="1"/>
    <col min="2" max="2" width="9.625" customWidth="1"/>
    <col min="3" max="3" width="11.125" customWidth="1"/>
    <col min="4" max="6" width="9.125" bestFit="1" customWidth="1"/>
    <col min="7" max="7" width="2.75" customWidth="1"/>
    <col min="8" max="9" width="9.125" bestFit="1" customWidth="1"/>
    <col min="11" max="11" width="5.25" customWidth="1"/>
    <col min="12" max="14" width="9.5" bestFit="1" customWidth="1"/>
    <col min="15" max="15" width="2.375" customWidth="1"/>
    <col min="16" max="16" width="9.5" bestFit="1" customWidth="1"/>
    <col min="20" max="20" width="9.5" bestFit="1" customWidth="1"/>
    <col min="21" max="21" width="9.125" bestFit="1" customWidth="1"/>
    <col min="22" max="22" width="10" customWidth="1"/>
    <col min="23" max="25" width="9.125" bestFit="1" customWidth="1"/>
    <col min="27" max="32" width="9.5" bestFit="1" customWidth="1"/>
  </cols>
  <sheetData>
    <row r="1" spans="1:22">
      <c r="A1" s="21" t="s">
        <v>3</v>
      </c>
      <c r="B1" s="21"/>
      <c r="C1" s="22"/>
      <c r="D1" s="7" t="s">
        <v>10</v>
      </c>
      <c r="E1" s="8"/>
      <c r="F1" s="8"/>
      <c r="G1" s="8"/>
      <c r="H1" s="8"/>
      <c r="I1" s="8"/>
      <c r="J1" s="9"/>
      <c r="K1" s="18"/>
      <c r="L1" s="10" t="s">
        <v>4</v>
      </c>
      <c r="M1" s="11"/>
      <c r="N1" s="11"/>
      <c r="O1" s="11"/>
      <c r="P1" s="11"/>
      <c r="Q1" s="11"/>
      <c r="R1" s="12"/>
    </row>
    <row r="2" spans="1:22">
      <c r="A2" s="21"/>
      <c r="B2" s="21"/>
      <c r="C2" s="23"/>
      <c r="D2" s="13" t="s">
        <v>11</v>
      </c>
      <c r="E2" s="14"/>
      <c r="F2" s="15"/>
      <c r="G2" s="3"/>
      <c r="H2" s="13" t="s">
        <v>13</v>
      </c>
      <c r="I2" s="14"/>
      <c r="J2" s="15"/>
      <c r="K2" s="19"/>
      <c r="L2" s="13" t="s">
        <v>12</v>
      </c>
      <c r="M2" s="14"/>
      <c r="N2" s="15"/>
      <c r="O2" s="16"/>
      <c r="P2" s="13" t="s">
        <v>13</v>
      </c>
      <c r="Q2" s="14"/>
      <c r="R2" s="15"/>
    </row>
    <row r="3" spans="1:22">
      <c r="A3" s="21"/>
      <c r="B3" s="21"/>
      <c r="C3" s="24"/>
      <c r="D3" s="5" t="s">
        <v>5</v>
      </c>
      <c r="E3" s="5" t="s">
        <v>6</v>
      </c>
      <c r="F3" s="5" t="s">
        <v>7</v>
      </c>
      <c r="G3" s="4"/>
      <c r="H3" s="5" t="s">
        <v>5</v>
      </c>
      <c r="I3" s="5" t="s">
        <v>6</v>
      </c>
      <c r="J3" s="5" t="s">
        <v>7</v>
      </c>
      <c r="K3" s="20"/>
      <c r="L3" s="5" t="s">
        <v>5</v>
      </c>
      <c r="M3" s="5" t="s">
        <v>6</v>
      </c>
      <c r="N3" s="5" t="s">
        <v>7</v>
      </c>
      <c r="O3" s="17"/>
      <c r="P3" s="5" t="s">
        <v>5</v>
      </c>
      <c r="Q3" s="5" t="s">
        <v>6</v>
      </c>
      <c r="R3" s="5" t="s">
        <v>7</v>
      </c>
    </row>
    <row r="4" spans="1:22">
      <c r="A4" s="1">
        <v>1</v>
      </c>
      <c r="B4" s="21" t="s">
        <v>0</v>
      </c>
      <c r="C4" s="25" t="s">
        <v>8</v>
      </c>
      <c r="D4" s="32">
        <v>1</v>
      </c>
      <c r="E4" s="32">
        <v>0.85714285700000004</v>
      </c>
      <c r="F4" s="32">
        <v>0.66666666699999999</v>
      </c>
      <c r="G4" s="26"/>
      <c r="H4" s="2">
        <v>512.70370370000001</v>
      </c>
      <c r="I4" s="2">
        <v>680.9642857</v>
      </c>
      <c r="J4" s="2">
        <v>1246.185185</v>
      </c>
      <c r="K4" s="2"/>
      <c r="L4" s="32">
        <v>0.9642857142857143</v>
      </c>
      <c r="M4" s="32">
        <v>0.8214285714285714</v>
      </c>
      <c r="N4" s="32">
        <v>0.7142857142857143</v>
      </c>
      <c r="O4" s="28"/>
      <c r="P4" s="2">
        <v>441.14285714285717</v>
      </c>
      <c r="Q4" s="2">
        <v>656.71428571428567</v>
      </c>
      <c r="R4" s="2">
        <v>1118</v>
      </c>
      <c r="T4" s="33"/>
      <c r="U4" s="33"/>
      <c r="V4" s="33"/>
    </row>
    <row r="5" spans="1:22">
      <c r="A5" s="1">
        <v>2</v>
      </c>
      <c r="B5" s="21"/>
      <c r="C5" s="25"/>
      <c r="D5" s="32">
        <v>0.9642857142857143</v>
      </c>
      <c r="E5" s="32">
        <v>0.9285714285714286</v>
      </c>
      <c r="F5" s="32">
        <v>0.7142857142857143</v>
      </c>
      <c r="G5" s="27"/>
      <c r="H5" s="2">
        <v>552.53571428571433</v>
      </c>
      <c r="I5" s="2">
        <v>611.14285714285711</v>
      </c>
      <c r="J5" s="2">
        <v>836.82142857142856</v>
      </c>
      <c r="K5" s="2"/>
      <c r="L5" s="32">
        <v>1</v>
      </c>
      <c r="M5" s="32">
        <v>1</v>
      </c>
      <c r="N5" s="32">
        <v>0.6785714285714286</v>
      </c>
      <c r="O5" s="29"/>
      <c r="P5" s="2">
        <v>456.67857142857144</v>
      </c>
      <c r="Q5" s="2">
        <v>518.03571428571433</v>
      </c>
      <c r="R5" s="2">
        <v>590.03571428571433</v>
      </c>
      <c r="T5" s="33"/>
      <c r="U5" s="33"/>
      <c r="V5" s="33"/>
    </row>
    <row r="6" spans="1:22">
      <c r="A6" s="1">
        <v>3</v>
      </c>
      <c r="B6" s="21"/>
      <c r="C6" s="25"/>
      <c r="D6" s="32">
        <v>0.8928571428571429</v>
      </c>
      <c r="E6" s="32">
        <v>0.8571428571428571</v>
      </c>
      <c r="F6" s="32">
        <v>0.88</v>
      </c>
      <c r="G6" s="27"/>
      <c r="H6" s="2">
        <v>550.14285714285711</v>
      </c>
      <c r="I6" s="2">
        <v>659.96428571428567</v>
      </c>
      <c r="J6" s="2">
        <v>1149.4000000000001</v>
      </c>
      <c r="K6" s="2"/>
      <c r="L6" s="32">
        <v>0.8571428571428571</v>
      </c>
      <c r="M6" s="32">
        <v>0.9642857142857143</v>
      </c>
      <c r="N6" s="32">
        <v>0.9285714285714286</v>
      </c>
      <c r="O6" s="29"/>
      <c r="P6" s="2">
        <v>563.75</v>
      </c>
      <c r="Q6" s="2">
        <v>695.89285714285711</v>
      </c>
      <c r="R6" s="2">
        <v>733.35714285714289</v>
      </c>
      <c r="T6" s="33"/>
      <c r="U6" s="33"/>
      <c r="V6" s="33"/>
    </row>
    <row r="7" spans="1:22">
      <c r="A7" s="1">
        <v>4</v>
      </c>
      <c r="B7" s="21"/>
      <c r="C7" s="25"/>
      <c r="D7" s="32">
        <v>1</v>
      </c>
      <c r="E7" s="32">
        <v>0.92592592600000001</v>
      </c>
      <c r="F7" s="32">
        <v>0.73076923100000002</v>
      </c>
      <c r="G7" s="27"/>
      <c r="H7" s="2">
        <v>786.73076920000005</v>
      </c>
      <c r="I7" s="2">
        <v>1249.851852</v>
      </c>
      <c r="J7" s="2">
        <v>1452.5</v>
      </c>
      <c r="K7" s="2"/>
      <c r="L7" s="32">
        <v>0.928571429</v>
      </c>
      <c r="M7" s="32">
        <v>0.821428571</v>
      </c>
      <c r="N7" s="32">
        <v>0.71428571399999996</v>
      </c>
      <c r="O7" s="29"/>
      <c r="P7" s="2">
        <v>833.89285710000001</v>
      </c>
      <c r="Q7" s="2">
        <v>862.39285710000001</v>
      </c>
      <c r="R7" s="2">
        <v>883.5</v>
      </c>
      <c r="T7" s="33"/>
      <c r="U7" s="33"/>
      <c r="V7" s="33"/>
    </row>
    <row r="8" spans="1:22">
      <c r="A8" s="1">
        <v>5</v>
      </c>
      <c r="B8" s="21"/>
      <c r="C8" s="25"/>
      <c r="D8" s="32">
        <v>0.89285714299999996</v>
      </c>
      <c r="E8" s="32">
        <v>0.89285714299999996</v>
      </c>
      <c r="F8" s="32">
        <v>0.78571428600000004</v>
      </c>
      <c r="G8" s="27"/>
      <c r="H8" s="2">
        <v>410.7142857</v>
      </c>
      <c r="I8" s="2">
        <v>468.32142859999999</v>
      </c>
      <c r="J8" s="2">
        <v>581.2142857</v>
      </c>
      <c r="K8" s="2"/>
      <c r="L8" s="32">
        <v>1</v>
      </c>
      <c r="M8" s="32">
        <v>0.928571429</v>
      </c>
      <c r="N8" s="32">
        <v>0.78571428600000004</v>
      </c>
      <c r="O8" s="29"/>
      <c r="P8" s="2">
        <v>369.9642857</v>
      </c>
      <c r="Q8" s="2">
        <v>476.7857143</v>
      </c>
      <c r="R8" s="2">
        <v>538.92857140000001</v>
      </c>
      <c r="T8" s="33"/>
      <c r="U8" s="33"/>
      <c r="V8" s="33"/>
    </row>
    <row r="9" spans="1:22">
      <c r="A9" s="1">
        <v>6</v>
      </c>
      <c r="B9" s="21"/>
      <c r="C9" s="25"/>
      <c r="D9" s="32">
        <v>0.96428571399999996</v>
      </c>
      <c r="E9" s="32">
        <v>0.96428571399999996</v>
      </c>
      <c r="F9" s="32">
        <v>0.85714285700000004</v>
      </c>
      <c r="G9" s="27"/>
      <c r="H9" s="2">
        <v>595.32142859999999</v>
      </c>
      <c r="I9" s="2">
        <v>675.2142857</v>
      </c>
      <c r="J9" s="2">
        <v>921.57142859999999</v>
      </c>
      <c r="K9" s="2"/>
      <c r="L9" s="32">
        <v>1</v>
      </c>
      <c r="M9" s="32">
        <v>0.96428571399999996</v>
      </c>
      <c r="N9" s="32">
        <v>0.89285714299999996</v>
      </c>
      <c r="O9" s="29"/>
      <c r="P9" s="2">
        <v>639.7142857</v>
      </c>
      <c r="Q9" s="2">
        <v>565.7857143</v>
      </c>
      <c r="R9" s="2">
        <v>894.57142859999999</v>
      </c>
      <c r="T9" s="33"/>
      <c r="U9" s="33"/>
      <c r="V9" s="33"/>
    </row>
    <row r="10" spans="1:22">
      <c r="A10" s="1">
        <v>7</v>
      </c>
      <c r="B10" s="21"/>
      <c r="C10" s="25"/>
      <c r="D10" s="32">
        <v>0.92</v>
      </c>
      <c r="E10" s="32">
        <v>0.88461538500000003</v>
      </c>
      <c r="F10" s="32">
        <v>0.92592592600000001</v>
      </c>
      <c r="G10" s="27"/>
      <c r="H10" s="2">
        <v>566.44000000000005</v>
      </c>
      <c r="I10" s="2">
        <v>584.53846150000004</v>
      </c>
      <c r="J10" s="2">
        <v>963.03703700000005</v>
      </c>
      <c r="K10" s="2"/>
      <c r="L10" s="32">
        <v>0.96296296299999995</v>
      </c>
      <c r="M10" s="32">
        <v>0.78571428600000004</v>
      </c>
      <c r="N10" s="32">
        <v>1</v>
      </c>
      <c r="O10" s="29"/>
      <c r="P10" s="2">
        <v>484.55555559999999</v>
      </c>
      <c r="Q10" s="2">
        <v>464.0357143</v>
      </c>
      <c r="R10" s="2">
        <v>614.40740740000001</v>
      </c>
      <c r="T10" s="33"/>
      <c r="U10" s="33"/>
      <c r="V10" s="33"/>
    </row>
    <row r="11" spans="1:22">
      <c r="A11" s="1">
        <v>8</v>
      </c>
      <c r="B11" s="21"/>
      <c r="C11" s="25"/>
      <c r="D11" s="32">
        <v>1</v>
      </c>
      <c r="E11" s="32">
        <v>0.78571428600000004</v>
      </c>
      <c r="F11" s="32">
        <v>0.89285714299999996</v>
      </c>
      <c r="G11" s="27"/>
      <c r="H11" s="2">
        <v>985.96296299999995</v>
      </c>
      <c r="I11" s="2">
        <v>939.85714289999999</v>
      </c>
      <c r="J11" s="2">
        <v>919.7142857</v>
      </c>
      <c r="K11" s="2"/>
      <c r="L11" s="32">
        <v>0.76190476200000001</v>
      </c>
      <c r="M11" s="32">
        <v>0.821428571</v>
      </c>
      <c r="N11" s="32">
        <v>0.821428571</v>
      </c>
      <c r="O11" s="29"/>
      <c r="P11" s="2">
        <v>659.90476190000004</v>
      </c>
      <c r="Q11" s="2">
        <v>758.9642857</v>
      </c>
      <c r="R11" s="2">
        <v>684.25</v>
      </c>
      <c r="T11" s="33"/>
      <c r="U11" s="33"/>
      <c r="V11" s="33"/>
    </row>
    <row r="12" spans="1:22">
      <c r="A12" s="1">
        <v>9</v>
      </c>
      <c r="B12" s="21"/>
      <c r="C12" s="25"/>
      <c r="D12" s="32">
        <v>1</v>
      </c>
      <c r="E12" s="32">
        <v>1</v>
      </c>
      <c r="F12" s="32">
        <v>1</v>
      </c>
      <c r="G12" s="27"/>
      <c r="H12" s="2">
        <v>567.96296299999995</v>
      </c>
      <c r="I12" s="2">
        <v>581.74074069999995</v>
      </c>
      <c r="J12" s="2">
        <v>640.64285710000001</v>
      </c>
      <c r="K12" s="2"/>
      <c r="L12" s="32">
        <v>0.96428571399999996</v>
      </c>
      <c r="M12" s="32">
        <v>0.928571429</v>
      </c>
      <c r="N12" s="32">
        <v>0.96428571399999996</v>
      </c>
      <c r="O12" s="29"/>
      <c r="P12" s="2">
        <v>523.67857140000001</v>
      </c>
      <c r="Q12" s="2">
        <v>604.2142857</v>
      </c>
      <c r="R12" s="2">
        <v>551.67857140000001</v>
      </c>
      <c r="T12" s="33"/>
      <c r="U12" s="33"/>
      <c r="V12" s="33"/>
    </row>
    <row r="13" spans="1:22">
      <c r="A13" s="1">
        <v>10</v>
      </c>
      <c r="B13" s="21"/>
      <c r="C13" s="25"/>
      <c r="D13" s="32">
        <v>0.96428571399999996</v>
      </c>
      <c r="E13" s="32">
        <v>0.928571429</v>
      </c>
      <c r="F13" s="32">
        <v>0.92592592600000001</v>
      </c>
      <c r="G13" s="27"/>
      <c r="H13" s="2">
        <v>646.9642857</v>
      </c>
      <c r="I13" s="2">
        <v>702.60714289999999</v>
      </c>
      <c r="J13" s="2">
        <v>948.25925930000005</v>
      </c>
      <c r="K13" s="2"/>
      <c r="L13" s="32">
        <v>0.96428571399999996</v>
      </c>
      <c r="M13" s="32">
        <v>0.96428571399999996</v>
      </c>
      <c r="N13" s="32">
        <v>0.96428571399999996</v>
      </c>
      <c r="O13" s="29"/>
      <c r="P13" s="2">
        <v>548.75</v>
      </c>
      <c r="Q13" s="2">
        <v>591.17857140000001</v>
      </c>
      <c r="R13" s="2">
        <v>751.64285710000001</v>
      </c>
      <c r="T13" s="33"/>
      <c r="U13" s="33"/>
      <c r="V13" s="33"/>
    </row>
    <row r="14" spans="1:22">
      <c r="A14" s="1"/>
      <c r="B14" s="21"/>
      <c r="C14" s="6"/>
      <c r="D14" s="32"/>
      <c r="E14" s="32"/>
      <c r="F14" s="32"/>
      <c r="G14" s="27"/>
      <c r="H14" s="2"/>
      <c r="I14" s="2"/>
      <c r="J14" s="2"/>
      <c r="K14" s="2"/>
      <c r="L14" s="2"/>
      <c r="M14" s="2"/>
      <c r="N14" s="2"/>
      <c r="O14" s="29"/>
      <c r="P14" s="2"/>
      <c r="Q14" s="2"/>
      <c r="R14" s="2"/>
      <c r="T14" s="33"/>
      <c r="U14" s="33"/>
      <c r="V14" s="33"/>
    </row>
    <row r="15" spans="1:22">
      <c r="A15" s="1">
        <v>1</v>
      </c>
      <c r="B15" s="21"/>
      <c r="C15" s="25" t="s">
        <v>9</v>
      </c>
      <c r="D15" s="32">
        <v>0.92592592592592593</v>
      </c>
      <c r="E15" s="32">
        <v>0.8928571428571429</v>
      </c>
      <c r="F15" s="32">
        <v>0.6785714285714286</v>
      </c>
      <c r="G15" s="27"/>
      <c r="H15" s="2">
        <v>833.2962962962963</v>
      </c>
      <c r="I15" s="2">
        <v>982.32142857142856</v>
      </c>
      <c r="J15" s="2">
        <v>1541.6428571428571</v>
      </c>
      <c r="K15" s="32"/>
      <c r="L15" s="32">
        <v>0.8928571428571429</v>
      </c>
      <c r="M15" s="32">
        <v>0.8214285714285714</v>
      </c>
      <c r="N15" s="32">
        <v>0.6071428571428571</v>
      </c>
      <c r="O15" s="29"/>
      <c r="P15" s="2">
        <v>886.32142857142856</v>
      </c>
      <c r="Q15" s="2">
        <v>1040.6785714285713</v>
      </c>
      <c r="R15" s="2">
        <v>1679.1785714285713</v>
      </c>
      <c r="T15" s="33"/>
      <c r="U15" s="33"/>
      <c r="V15" s="33"/>
    </row>
    <row r="16" spans="1:22">
      <c r="A16" s="1">
        <v>2</v>
      </c>
      <c r="B16" s="21"/>
      <c r="C16" s="25"/>
      <c r="D16" s="32">
        <v>0.96</v>
      </c>
      <c r="E16" s="32">
        <v>0.88888888888888884</v>
      </c>
      <c r="F16" s="32">
        <v>0.72</v>
      </c>
      <c r="G16" s="27"/>
      <c r="H16" s="2">
        <v>719.6</v>
      </c>
      <c r="I16" s="2">
        <v>733</v>
      </c>
      <c r="J16" s="2">
        <v>802.84</v>
      </c>
      <c r="K16" s="32"/>
      <c r="L16" s="32">
        <v>0.88888888899999996</v>
      </c>
      <c r="M16" s="32">
        <v>0.81481481499999997</v>
      </c>
      <c r="N16" s="32">
        <v>0.70370370400000004</v>
      </c>
      <c r="O16" s="29"/>
      <c r="P16" s="2">
        <v>567</v>
      </c>
      <c r="Q16" s="2">
        <v>610.81481480000002</v>
      </c>
      <c r="R16" s="2">
        <v>592.66666669999995</v>
      </c>
      <c r="T16" s="33"/>
      <c r="U16" s="33"/>
      <c r="V16" s="33"/>
    </row>
    <row r="17" spans="1:22">
      <c r="A17" s="1">
        <v>3</v>
      </c>
      <c r="B17" s="21"/>
      <c r="C17" s="25"/>
      <c r="D17" s="32">
        <v>0.62962962962962965</v>
      </c>
      <c r="E17" s="32">
        <v>0.59259259259259256</v>
      </c>
      <c r="F17" s="32">
        <v>0.42857142857142855</v>
      </c>
      <c r="G17" s="27"/>
      <c r="H17" s="2">
        <v>875.22222222222217</v>
      </c>
      <c r="I17" s="2">
        <v>1063.3333333333333</v>
      </c>
      <c r="J17" s="2">
        <v>1043.25</v>
      </c>
      <c r="K17" s="32"/>
      <c r="L17" s="32">
        <v>0.65384615384615385</v>
      </c>
      <c r="M17" s="32">
        <v>0.51851851851851849</v>
      </c>
      <c r="N17" s="32">
        <v>0.37037037037037035</v>
      </c>
      <c r="O17" s="29"/>
      <c r="P17" s="2">
        <v>726.61538461538464</v>
      </c>
      <c r="Q17" s="2">
        <v>737.11111111111109</v>
      </c>
      <c r="R17" s="2">
        <v>810.25925925925924</v>
      </c>
      <c r="T17" s="33"/>
      <c r="U17" s="33"/>
      <c r="V17" s="33"/>
    </row>
    <row r="18" spans="1:22">
      <c r="A18" s="1">
        <v>4</v>
      </c>
      <c r="B18" s="21"/>
      <c r="C18" s="25"/>
      <c r="D18" s="32">
        <v>0.80952380999999995</v>
      </c>
      <c r="E18" s="32">
        <v>0.89285714299999996</v>
      </c>
      <c r="F18" s="32">
        <v>0.821428571</v>
      </c>
      <c r="G18" s="27"/>
      <c r="H18" s="2">
        <v>934.04761900000005</v>
      </c>
      <c r="I18" s="2">
        <v>1186.7142859999999</v>
      </c>
      <c r="J18" s="2">
        <v>1532.5714290000001</v>
      </c>
      <c r="K18" s="32"/>
      <c r="L18" s="32">
        <v>0.89285714299999996</v>
      </c>
      <c r="M18" s="32">
        <v>0.89285714299999996</v>
      </c>
      <c r="N18" s="32">
        <v>0.821428571</v>
      </c>
      <c r="O18" s="29"/>
      <c r="P18" s="2">
        <v>995.32142859999999</v>
      </c>
      <c r="Q18" s="2">
        <v>1034.0714290000001</v>
      </c>
      <c r="R18" s="2">
        <v>1089.892857</v>
      </c>
      <c r="T18" s="33"/>
      <c r="U18" s="33"/>
      <c r="V18" s="33"/>
    </row>
    <row r="19" spans="1:22">
      <c r="A19" s="1">
        <v>5</v>
      </c>
      <c r="B19" s="21"/>
      <c r="C19" s="25"/>
      <c r="D19" s="32">
        <v>0.70370370400000004</v>
      </c>
      <c r="E19" s="32">
        <v>0.74074074099999998</v>
      </c>
      <c r="F19" s="32">
        <v>0.78571428600000004</v>
      </c>
      <c r="G19" s="27"/>
      <c r="H19" s="2">
        <v>555.40740740000001</v>
      </c>
      <c r="I19" s="2">
        <v>555.92592590000004</v>
      </c>
      <c r="J19" s="2">
        <v>605.85714289999999</v>
      </c>
      <c r="K19" s="32"/>
      <c r="L19" s="32">
        <v>0.46428571400000002</v>
      </c>
      <c r="M19" s="32">
        <v>0.75</v>
      </c>
      <c r="N19" s="32">
        <v>0.5</v>
      </c>
      <c r="O19" s="29"/>
      <c r="P19" s="2">
        <v>441.14285710000001</v>
      </c>
      <c r="Q19" s="2">
        <v>573.35714289999999</v>
      </c>
      <c r="R19" s="2">
        <v>567.57142859999999</v>
      </c>
      <c r="T19" s="33"/>
      <c r="U19" s="33"/>
      <c r="V19" s="33"/>
    </row>
    <row r="20" spans="1:22">
      <c r="A20" s="1">
        <v>6</v>
      </c>
      <c r="B20" s="21"/>
      <c r="C20" s="25"/>
      <c r="D20" s="32">
        <v>0.96</v>
      </c>
      <c r="E20" s="32">
        <v>0.85185185200000002</v>
      </c>
      <c r="F20" s="32">
        <v>0.66666666699999999</v>
      </c>
      <c r="G20" s="27"/>
      <c r="H20" s="2">
        <v>709.32</v>
      </c>
      <c r="I20" s="2">
        <v>941.96296299999995</v>
      </c>
      <c r="J20" s="2">
        <v>1113.8888890000001</v>
      </c>
      <c r="K20" s="32"/>
      <c r="L20" s="32">
        <v>0.928571429</v>
      </c>
      <c r="M20" s="32">
        <v>0.89285714299999996</v>
      </c>
      <c r="N20" s="32">
        <v>0.64285714299999996</v>
      </c>
      <c r="O20" s="29"/>
      <c r="P20" s="2">
        <v>701.39285710000001</v>
      </c>
      <c r="Q20" s="2">
        <v>865.2142857</v>
      </c>
      <c r="R20" s="2">
        <v>918.2142857</v>
      </c>
      <c r="T20" s="33"/>
      <c r="U20" s="33"/>
      <c r="V20" s="33"/>
    </row>
    <row r="21" spans="1:22">
      <c r="A21" s="1">
        <v>7</v>
      </c>
      <c r="B21" s="21"/>
      <c r="C21" s="25"/>
      <c r="D21" s="32">
        <v>0.88888888899999996</v>
      </c>
      <c r="E21" s="32">
        <v>0.77777777800000003</v>
      </c>
      <c r="F21" s="32">
        <v>0.85714285700000004</v>
      </c>
      <c r="G21" s="27"/>
      <c r="H21" s="2">
        <v>757.70370370000001</v>
      </c>
      <c r="I21" s="2">
        <v>868.96296299999995</v>
      </c>
      <c r="J21" s="2">
        <v>994.57142859999999</v>
      </c>
      <c r="K21" s="32"/>
      <c r="L21" s="32">
        <v>0.85185185200000002</v>
      </c>
      <c r="M21" s="32">
        <v>0.81481481499999997</v>
      </c>
      <c r="N21" s="32">
        <v>0.78571428600000004</v>
      </c>
      <c r="O21" s="29"/>
      <c r="P21" s="2">
        <v>604.62962960000004</v>
      </c>
      <c r="Q21" s="2">
        <v>679.48148149999997</v>
      </c>
      <c r="R21" s="2">
        <v>840.10714289999999</v>
      </c>
      <c r="T21" s="33"/>
      <c r="U21" s="33"/>
      <c r="V21" s="33"/>
    </row>
    <row r="22" spans="1:22">
      <c r="A22" s="1">
        <v>8</v>
      </c>
      <c r="B22" s="21"/>
      <c r="C22" s="25"/>
      <c r="D22" s="32">
        <v>0.75</v>
      </c>
      <c r="E22" s="32">
        <v>0.75</v>
      </c>
      <c r="F22" s="32">
        <v>0.71428571399999996</v>
      </c>
      <c r="G22" s="27"/>
      <c r="H22" s="2">
        <v>871.10714289999999</v>
      </c>
      <c r="I22" s="2">
        <v>956.0357143</v>
      </c>
      <c r="J22" s="2">
        <v>880.82142859999999</v>
      </c>
      <c r="K22" s="32"/>
      <c r="L22" s="32">
        <v>0.85714285700000004</v>
      </c>
      <c r="M22" s="32">
        <v>0.53571428600000004</v>
      </c>
      <c r="N22" s="32">
        <v>0.5</v>
      </c>
      <c r="O22" s="29"/>
      <c r="P22" s="2">
        <v>786.2142857</v>
      </c>
      <c r="Q22" s="2">
        <v>767.5357143</v>
      </c>
      <c r="R22" s="2">
        <v>784.10714289999999</v>
      </c>
      <c r="T22" s="33"/>
      <c r="U22" s="33"/>
      <c r="V22" s="33"/>
    </row>
    <row r="23" spans="1:22">
      <c r="A23" s="1">
        <v>9</v>
      </c>
      <c r="B23" s="21"/>
      <c r="C23" s="25"/>
      <c r="D23" s="32">
        <v>0.96153846200000004</v>
      </c>
      <c r="E23" s="32">
        <v>0.88461538500000003</v>
      </c>
      <c r="F23" s="32">
        <v>0.85714285700000004</v>
      </c>
      <c r="G23" s="27"/>
      <c r="H23" s="2">
        <v>717.11538459999997</v>
      </c>
      <c r="I23" s="2">
        <v>705.11538459999997</v>
      </c>
      <c r="J23" s="2">
        <v>888.64285710000001</v>
      </c>
      <c r="K23" s="32"/>
      <c r="L23" s="32">
        <v>0.96428571399999996</v>
      </c>
      <c r="M23" s="32">
        <v>0.89285714299999996</v>
      </c>
      <c r="N23" s="32">
        <v>0.85714285700000004</v>
      </c>
      <c r="O23" s="29"/>
      <c r="P23" s="2">
        <v>577.75</v>
      </c>
      <c r="Q23" s="2">
        <v>639.10714289999999</v>
      </c>
      <c r="R23" s="2">
        <v>787.4642857</v>
      </c>
      <c r="T23" s="33"/>
      <c r="U23" s="33"/>
      <c r="V23" s="33"/>
    </row>
    <row r="24" spans="1:22">
      <c r="A24" s="1">
        <v>10</v>
      </c>
      <c r="B24" s="21"/>
      <c r="C24" s="25"/>
      <c r="D24" s="32">
        <v>0.96428571399999996</v>
      </c>
      <c r="E24" s="32">
        <v>0.928571429</v>
      </c>
      <c r="F24" s="32">
        <v>0.821428571</v>
      </c>
      <c r="G24" s="27"/>
      <c r="H24" s="2">
        <v>695.2142857</v>
      </c>
      <c r="I24" s="2">
        <v>1019.285714</v>
      </c>
      <c r="J24" s="2">
        <v>943.07142859999999</v>
      </c>
      <c r="K24" s="32"/>
      <c r="L24" s="32">
        <v>0.96296296299999995</v>
      </c>
      <c r="M24" s="32">
        <v>0.89285714299999996</v>
      </c>
      <c r="N24" s="32">
        <v>0.81481481499999997</v>
      </c>
      <c r="O24" s="29"/>
      <c r="P24" s="2">
        <v>671.92592590000004</v>
      </c>
      <c r="Q24" s="2">
        <v>839.39285710000001</v>
      </c>
      <c r="R24" s="2">
        <v>733.14814809999996</v>
      </c>
      <c r="T24" s="33"/>
      <c r="U24" s="33"/>
      <c r="V24" s="33"/>
    </row>
    <row r="25" spans="1:2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T25" s="33"/>
      <c r="U25" s="33"/>
      <c r="V25" s="33"/>
    </row>
    <row r="26" spans="1:22">
      <c r="A26" s="1">
        <v>11</v>
      </c>
      <c r="B26" s="21" t="s">
        <v>1</v>
      </c>
      <c r="C26" s="25" t="s">
        <v>8</v>
      </c>
      <c r="D26" s="32">
        <v>1</v>
      </c>
      <c r="E26" s="32">
        <v>1</v>
      </c>
      <c r="F26" s="32">
        <v>0.89285714299999996</v>
      </c>
      <c r="G26" s="30"/>
      <c r="H26" s="2">
        <v>709.39285710000001</v>
      </c>
      <c r="I26" s="2">
        <v>672.60714289999999</v>
      </c>
      <c r="J26" s="2">
        <v>895.82142859999999</v>
      </c>
      <c r="K26" s="2"/>
      <c r="L26" s="32">
        <v>0.89285714299999996</v>
      </c>
      <c r="M26" s="32">
        <v>1</v>
      </c>
      <c r="N26" s="32">
        <v>0.75</v>
      </c>
      <c r="O26" s="29"/>
      <c r="P26" s="2">
        <v>841</v>
      </c>
      <c r="Q26" s="2">
        <v>846.5</v>
      </c>
      <c r="R26" s="2">
        <v>1112.8214290000001</v>
      </c>
      <c r="T26" s="33"/>
      <c r="U26" s="33"/>
      <c r="V26" s="33"/>
    </row>
    <row r="27" spans="1:22">
      <c r="A27" s="1">
        <v>12</v>
      </c>
      <c r="B27" s="21"/>
      <c r="C27" s="25"/>
      <c r="D27" s="32">
        <v>1</v>
      </c>
      <c r="E27" s="32">
        <v>0.928571429</v>
      </c>
      <c r="F27" s="32">
        <v>0.928571429</v>
      </c>
      <c r="G27" s="30"/>
      <c r="H27" s="2">
        <v>448.07142859999999</v>
      </c>
      <c r="I27" s="2">
        <v>663.5357143</v>
      </c>
      <c r="J27" s="2">
        <v>1561.642857</v>
      </c>
      <c r="K27" s="2"/>
      <c r="L27" s="32">
        <v>0.96428571399999996</v>
      </c>
      <c r="M27" s="32">
        <v>0.96428571399999996</v>
      </c>
      <c r="N27" s="32">
        <v>0.928571429</v>
      </c>
      <c r="O27" s="29"/>
      <c r="P27" s="2">
        <v>467.5357143</v>
      </c>
      <c r="Q27" s="2">
        <v>561.10714289999999</v>
      </c>
      <c r="R27" s="2">
        <v>1363.75</v>
      </c>
      <c r="T27" s="33"/>
      <c r="U27" s="33"/>
      <c r="V27" s="33"/>
    </row>
    <row r="28" spans="1:22">
      <c r="A28" s="1">
        <v>13</v>
      </c>
      <c r="B28" s="21"/>
      <c r="C28" s="25"/>
      <c r="D28" s="32">
        <v>0.96153846200000004</v>
      </c>
      <c r="E28" s="32">
        <v>0.88461538500000003</v>
      </c>
      <c r="F28" s="32">
        <v>0.92307692299999999</v>
      </c>
      <c r="G28" s="30"/>
      <c r="H28" s="2">
        <v>615.34615380000002</v>
      </c>
      <c r="I28" s="2">
        <v>751.76923079999995</v>
      </c>
      <c r="J28" s="2">
        <v>770.38461540000003</v>
      </c>
      <c r="K28" s="2"/>
      <c r="L28" s="32">
        <v>0.928571429</v>
      </c>
      <c r="M28" s="32">
        <v>0.928571429</v>
      </c>
      <c r="N28" s="32">
        <v>0.928571429</v>
      </c>
      <c r="O28" s="29"/>
      <c r="P28" s="2">
        <v>637.75</v>
      </c>
      <c r="Q28" s="2">
        <v>648.0357143</v>
      </c>
      <c r="R28" s="2">
        <v>690.2857143</v>
      </c>
      <c r="T28" s="33"/>
      <c r="U28" s="33"/>
      <c r="V28" s="33"/>
    </row>
    <row r="29" spans="1:22">
      <c r="A29" s="1">
        <v>14</v>
      </c>
      <c r="B29" s="21"/>
      <c r="C29" s="25"/>
      <c r="D29" s="32">
        <v>0.92307692299999999</v>
      </c>
      <c r="E29" s="32">
        <v>1</v>
      </c>
      <c r="F29" s="32">
        <v>0.92592592600000001</v>
      </c>
      <c r="G29" s="30"/>
      <c r="H29" s="2">
        <v>630.65384619999998</v>
      </c>
      <c r="I29" s="2">
        <v>644.57142859999999</v>
      </c>
      <c r="J29" s="2">
        <v>762.51851850000003</v>
      </c>
      <c r="K29" s="2"/>
      <c r="L29" s="32">
        <v>0.96428571399999996</v>
      </c>
      <c r="M29" s="32">
        <v>1</v>
      </c>
      <c r="N29" s="32">
        <v>0.85714285700000004</v>
      </c>
      <c r="O29" s="29"/>
      <c r="P29" s="2">
        <v>608.14285710000001</v>
      </c>
      <c r="Q29" s="2">
        <v>683.10714289999999</v>
      </c>
      <c r="R29" s="2">
        <v>852.5</v>
      </c>
      <c r="T29" s="33"/>
      <c r="U29" s="33"/>
      <c r="V29" s="33"/>
    </row>
    <row r="30" spans="1:22">
      <c r="A30" s="1">
        <v>15</v>
      </c>
      <c r="B30" s="21"/>
      <c r="C30" s="25"/>
      <c r="D30" s="32">
        <v>1</v>
      </c>
      <c r="E30" s="32">
        <v>0.89285714299999996</v>
      </c>
      <c r="F30" s="32">
        <v>0.928571429</v>
      </c>
      <c r="G30" s="30"/>
      <c r="H30" s="2">
        <v>599.35714289999999</v>
      </c>
      <c r="I30" s="2">
        <v>721.35714289999999</v>
      </c>
      <c r="J30" s="2">
        <v>1029.2142859999999</v>
      </c>
      <c r="K30" s="2"/>
      <c r="L30" s="32">
        <v>0.96296296299999995</v>
      </c>
      <c r="M30" s="32">
        <v>0.92592592600000001</v>
      </c>
      <c r="N30" s="32">
        <v>0.928571429</v>
      </c>
      <c r="O30" s="29"/>
      <c r="P30" s="2">
        <v>579.70370370000001</v>
      </c>
      <c r="Q30" s="2">
        <v>604.07407409999996</v>
      </c>
      <c r="R30" s="2">
        <v>724.85714289999999</v>
      </c>
      <c r="T30" s="33"/>
      <c r="U30" s="33"/>
      <c r="V30" s="33"/>
    </row>
    <row r="31" spans="1:22">
      <c r="A31" s="1">
        <v>16</v>
      </c>
      <c r="B31" s="21"/>
      <c r="C31" s="25"/>
      <c r="D31" s="32">
        <v>0.96153846200000004</v>
      </c>
      <c r="E31" s="32">
        <v>0.75</v>
      </c>
      <c r="F31" s="32">
        <v>0.92592592600000001</v>
      </c>
      <c r="G31" s="30"/>
      <c r="H31" s="2">
        <v>631.61538459999997</v>
      </c>
      <c r="I31" s="2">
        <v>707.64285710000001</v>
      </c>
      <c r="J31" s="2">
        <v>781.40740740000001</v>
      </c>
      <c r="K31" s="2"/>
      <c r="L31" s="32">
        <v>1</v>
      </c>
      <c r="M31" s="32">
        <v>0.89285714299999996</v>
      </c>
      <c r="N31" s="32">
        <v>0.89285714299999996</v>
      </c>
      <c r="O31" s="29"/>
      <c r="P31" s="2">
        <v>419.35714289999999</v>
      </c>
      <c r="Q31" s="2">
        <v>604</v>
      </c>
      <c r="R31" s="2">
        <v>650</v>
      </c>
      <c r="T31" s="33"/>
      <c r="U31" s="33"/>
      <c r="V31" s="33"/>
    </row>
    <row r="32" spans="1:22">
      <c r="A32" s="1">
        <v>17</v>
      </c>
      <c r="B32" s="21"/>
      <c r="C32" s="25"/>
      <c r="D32" s="32">
        <v>1</v>
      </c>
      <c r="E32" s="32">
        <v>0.96428571399999996</v>
      </c>
      <c r="F32" s="32">
        <v>0.89285714299999996</v>
      </c>
      <c r="G32" s="30"/>
      <c r="H32" s="2">
        <v>569.25</v>
      </c>
      <c r="I32" s="2">
        <v>619.92857140000001</v>
      </c>
      <c r="J32" s="2">
        <v>1357.892857</v>
      </c>
      <c r="K32" s="2"/>
      <c r="L32" s="32">
        <v>1</v>
      </c>
      <c r="M32" s="32">
        <v>0.96428571399999996</v>
      </c>
      <c r="N32" s="32">
        <v>1</v>
      </c>
      <c r="O32" s="29"/>
      <c r="P32" s="2">
        <v>559.48148149999997</v>
      </c>
      <c r="Q32" s="2">
        <v>829.7142857</v>
      </c>
      <c r="R32" s="2">
        <v>1026.0714290000001</v>
      </c>
      <c r="T32" s="33"/>
      <c r="U32" s="33"/>
      <c r="V32" s="33"/>
    </row>
    <row r="33" spans="1:22">
      <c r="A33" s="1">
        <v>18</v>
      </c>
      <c r="B33" s="21"/>
      <c r="C33" s="25"/>
      <c r="D33" s="32">
        <v>0.928571429</v>
      </c>
      <c r="E33" s="32">
        <v>0.89285714299999996</v>
      </c>
      <c r="F33" s="32">
        <v>0.821428571</v>
      </c>
      <c r="G33" s="30"/>
      <c r="H33" s="2">
        <v>776.17857140000001</v>
      </c>
      <c r="I33" s="2">
        <v>805.60714289999999</v>
      </c>
      <c r="J33" s="2">
        <v>1036.642857</v>
      </c>
      <c r="K33" s="2"/>
      <c r="L33" s="32">
        <v>0.96428571399999996</v>
      </c>
      <c r="M33" s="32">
        <v>0.85714285700000004</v>
      </c>
      <c r="N33" s="32">
        <v>0.89285714299999996</v>
      </c>
      <c r="O33" s="29"/>
      <c r="P33" s="2">
        <v>529.67857140000001</v>
      </c>
      <c r="Q33" s="2">
        <v>632.7142857</v>
      </c>
      <c r="R33" s="2">
        <v>691.39285710000001</v>
      </c>
      <c r="T33" s="33"/>
      <c r="U33" s="33"/>
      <c r="V33" s="33"/>
    </row>
    <row r="34" spans="1:22">
      <c r="A34" s="1">
        <v>19</v>
      </c>
      <c r="B34" s="21"/>
      <c r="C34" s="25"/>
      <c r="D34" s="32">
        <v>0.928571429</v>
      </c>
      <c r="E34" s="32">
        <v>0.928571429</v>
      </c>
      <c r="F34" s="32">
        <v>0.89285714299999996</v>
      </c>
      <c r="G34" s="30"/>
      <c r="H34" s="2">
        <v>673.0357143</v>
      </c>
      <c r="I34" s="2">
        <v>773</v>
      </c>
      <c r="J34" s="2">
        <v>975.60714289999999</v>
      </c>
      <c r="K34" s="2"/>
      <c r="L34" s="32">
        <v>0.96296296299999995</v>
      </c>
      <c r="M34" s="32">
        <v>0.928571429</v>
      </c>
      <c r="N34" s="32">
        <v>0.96428571399999996</v>
      </c>
      <c r="O34" s="29"/>
      <c r="P34" s="2">
        <v>549.18518519999998</v>
      </c>
      <c r="Q34" s="2">
        <v>701.42857140000001</v>
      </c>
      <c r="R34" s="2">
        <v>683.0357143</v>
      </c>
      <c r="T34" s="33"/>
      <c r="U34" s="33"/>
      <c r="V34" s="33"/>
    </row>
    <row r="35" spans="1:22">
      <c r="A35" s="1"/>
      <c r="B35" s="21"/>
      <c r="C35" s="6"/>
      <c r="D35" s="32"/>
      <c r="E35" s="32"/>
      <c r="F35" s="32"/>
      <c r="G35" s="30"/>
      <c r="H35" s="2"/>
      <c r="I35" s="2"/>
      <c r="J35" s="2"/>
      <c r="K35" s="2"/>
      <c r="L35" s="2"/>
      <c r="M35" s="2"/>
      <c r="N35" s="2"/>
      <c r="O35" s="29"/>
      <c r="P35" s="2"/>
      <c r="Q35" s="2"/>
      <c r="R35" s="2"/>
      <c r="T35" s="33"/>
      <c r="U35" s="33"/>
      <c r="V35" s="33"/>
    </row>
    <row r="36" spans="1:22">
      <c r="A36" s="1">
        <v>11</v>
      </c>
      <c r="B36" s="21"/>
      <c r="C36" s="25" t="s">
        <v>9</v>
      </c>
      <c r="D36" s="32">
        <v>0.81481481499999997</v>
      </c>
      <c r="E36" s="32">
        <v>0.71428571399999996</v>
      </c>
      <c r="F36" s="32">
        <v>0.64285714299999996</v>
      </c>
      <c r="G36" s="30"/>
      <c r="H36" s="2">
        <v>853.55555560000005</v>
      </c>
      <c r="I36" s="2">
        <v>942.75</v>
      </c>
      <c r="J36" s="2">
        <v>970.64285710000001</v>
      </c>
      <c r="K36" s="2"/>
      <c r="L36" s="32">
        <v>0.85714285700000004</v>
      </c>
      <c r="M36" s="32">
        <v>0.571428571</v>
      </c>
      <c r="N36" s="32">
        <v>0.71428571399999996</v>
      </c>
      <c r="O36" s="29"/>
      <c r="P36" s="2">
        <v>928.89285710000001</v>
      </c>
      <c r="Q36" s="2">
        <v>935.89285710000001</v>
      </c>
      <c r="R36" s="2">
        <v>1199.0714290000001</v>
      </c>
      <c r="T36" s="33"/>
      <c r="U36" s="33"/>
      <c r="V36" s="33"/>
    </row>
    <row r="37" spans="1:22">
      <c r="A37" s="1">
        <v>12</v>
      </c>
      <c r="B37" s="21"/>
      <c r="C37" s="25"/>
      <c r="D37" s="32">
        <v>1</v>
      </c>
      <c r="E37" s="32">
        <v>0.89285714299999996</v>
      </c>
      <c r="F37" s="32">
        <v>0.71428571399999996</v>
      </c>
      <c r="G37" s="30"/>
      <c r="H37" s="2">
        <v>744.9642857</v>
      </c>
      <c r="I37" s="2">
        <v>1015.535714</v>
      </c>
      <c r="J37" s="2">
        <v>1629.9285709999999</v>
      </c>
      <c r="K37" s="2"/>
      <c r="L37" s="32">
        <v>0.96428571399999996</v>
      </c>
      <c r="M37" s="32">
        <v>0.85714285700000004</v>
      </c>
      <c r="N37" s="32">
        <v>0.78571428600000004</v>
      </c>
      <c r="O37" s="29"/>
      <c r="P37" s="2">
        <v>652.57142859999999</v>
      </c>
      <c r="Q37" s="2">
        <v>893.2857143</v>
      </c>
      <c r="R37" s="2">
        <v>1513.2857140000001</v>
      </c>
      <c r="T37" s="33"/>
      <c r="U37" s="33"/>
      <c r="V37" s="33"/>
    </row>
    <row r="38" spans="1:22">
      <c r="A38" s="1">
        <v>13</v>
      </c>
      <c r="B38" s="21"/>
      <c r="C38" s="25"/>
      <c r="D38" s="32">
        <v>0.928571429</v>
      </c>
      <c r="E38" s="32">
        <v>0.928571429</v>
      </c>
      <c r="F38" s="32">
        <v>0.821428571</v>
      </c>
      <c r="G38" s="30"/>
      <c r="H38" s="2">
        <v>796.9642857</v>
      </c>
      <c r="I38" s="2">
        <v>806.85714289999999</v>
      </c>
      <c r="J38" s="2">
        <v>892.85714289999999</v>
      </c>
      <c r="K38" s="2"/>
      <c r="L38" s="32">
        <v>1</v>
      </c>
      <c r="M38" s="32">
        <v>0.85714285700000004</v>
      </c>
      <c r="N38" s="32">
        <v>0.89285714299999996</v>
      </c>
      <c r="O38" s="29"/>
      <c r="P38" s="2">
        <v>706.2857143</v>
      </c>
      <c r="Q38" s="2">
        <v>882.5</v>
      </c>
      <c r="R38" s="2">
        <v>952.82142859999999</v>
      </c>
      <c r="T38" s="33"/>
      <c r="U38" s="33"/>
      <c r="V38" s="33"/>
    </row>
    <row r="39" spans="1:22">
      <c r="A39" s="1">
        <v>14</v>
      </c>
      <c r="B39" s="21"/>
      <c r="C39" s="25"/>
      <c r="D39" s="32">
        <v>0.928571429</v>
      </c>
      <c r="E39" s="32">
        <v>0.821428571</v>
      </c>
      <c r="F39" s="32">
        <v>0.75</v>
      </c>
      <c r="G39" s="30"/>
      <c r="H39" s="2">
        <v>820.2142857</v>
      </c>
      <c r="I39" s="2">
        <v>895.60714289999999</v>
      </c>
      <c r="J39" s="2">
        <v>959.89285710000001</v>
      </c>
      <c r="K39" s="2"/>
      <c r="L39" s="32">
        <v>0.89285714299999996</v>
      </c>
      <c r="M39" s="32">
        <v>0.928571429</v>
      </c>
      <c r="N39" s="32">
        <v>0.928571429</v>
      </c>
      <c r="O39" s="29"/>
      <c r="P39" s="2">
        <v>864.7857143</v>
      </c>
      <c r="Q39" s="2">
        <v>1007.392857</v>
      </c>
      <c r="R39" s="2">
        <v>947.5</v>
      </c>
      <c r="T39" s="33"/>
      <c r="U39" s="33"/>
      <c r="V39" s="33"/>
    </row>
    <row r="40" spans="1:22">
      <c r="A40" s="1">
        <v>15</v>
      </c>
      <c r="B40" s="21"/>
      <c r="C40" s="25"/>
      <c r="D40" s="32">
        <v>1</v>
      </c>
      <c r="E40" s="32">
        <v>0.928571429</v>
      </c>
      <c r="F40" s="32">
        <v>0.75</v>
      </c>
      <c r="G40" s="30"/>
      <c r="H40" s="2">
        <v>735.32142859999999</v>
      </c>
      <c r="I40" s="2">
        <v>793.92857140000001</v>
      </c>
      <c r="J40" s="2">
        <v>1301.8214290000001</v>
      </c>
      <c r="K40" s="2"/>
      <c r="L40" s="32">
        <v>0.96428571399999996</v>
      </c>
      <c r="M40" s="32">
        <v>0.89285714299999996</v>
      </c>
      <c r="N40" s="32">
        <v>0.85714285700000004</v>
      </c>
      <c r="O40" s="29"/>
      <c r="P40" s="2">
        <v>759.25</v>
      </c>
      <c r="Q40" s="2">
        <v>806.5357143</v>
      </c>
      <c r="R40" s="2">
        <v>1137.642857</v>
      </c>
      <c r="T40" s="33"/>
      <c r="U40" s="33"/>
      <c r="V40" s="33"/>
    </row>
    <row r="41" spans="1:22">
      <c r="A41" s="1">
        <v>16</v>
      </c>
      <c r="B41" s="21"/>
      <c r="C41" s="25"/>
      <c r="D41" s="32">
        <v>0.5</v>
      </c>
      <c r="E41" s="32">
        <v>0.71428571399999996</v>
      </c>
      <c r="F41" s="32">
        <v>0.571428571</v>
      </c>
      <c r="G41" s="30"/>
      <c r="H41" s="2">
        <v>907.7857143</v>
      </c>
      <c r="I41" s="2">
        <v>823.0357143</v>
      </c>
      <c r="J41" s="2">
        <v>981.35714289999999</v>
      </c>
      <c r="K41" s="2"/>
      <c r="L41" s="32">
        <v>0.75</v>
      </c>
      <c r="M41" s="32">
        <v>0.71428571399999996</v>
      </c>
      <c r="N41" s="32">
        <v>0.66666666699999999</v>
      </c>
      <c r="O41" s="29"/>
      <c r="P41" s="2">
        <v>777.67857140000001</v>
      </c>
      <c r="Q41" s="2">
        <v>841.75</v>
      </c>
      <c r="R41" s="2">
        <v>857.52380949999997</v>
      </c>
      <c r="T41" s="33"/>
      <c r="U41" s="33"/>
      <c r="V41" s="33"/>
    </row>
    <row r="42" spans="1:22">
      <c r="A42" s="1">
        <v>17</v>
      </c>
      <c r="B42" s="21"/>
      <c r="C42" s="25"/>
      <c r="D42" s="32">
        <v>0.88888888899999996</v>
      </c>
      <c r="E42" s="32">
        <v>0.928571429</v>
      </c>
      <c r="F42" s="32">
        <v>0.821428571</v>
      </c>
      <c r="G42" s="30"/>
      <c r="H42" s="2">
        <v>741.66666669999995</v>
      </c>
      <c r="I42" s="2">
        <v>916.5</v>
      </c>
      <c r="J42" s="2">
        <v>1189.392857</v>
      </c>
      <c r="K42" s="2"/>
      <c r="L42" s="32">
        <v>1</v>
      </c>
      <c r="M42" s="32">
        <v>0.928571429</v>
      </c>
      <c r="N42" s="32">
        <v>0.96428571399999996</v>
      </c>
      <c r="O42" s="29"/>
      <c r="P42" s="2">
        <v>835.14285710000001</v>
      </c>
      <c r="Q42" s="2">
        <v>902</v>
      </c>
      <c r="R42" s="2">
        <v>942.67857140000001</v>
      </c>
      <c r="T42" s="33"/>
      <c r="U42" s="33"/>
      <c r="V42" s="33"/>
    </row>
    <row r="43" spans="1:22">
      <c r="A43" s="1">
        <v>18</v>
      </c>
      <c r="B43" s="21"/>
      <c r="C43" s="25"/>
      <c r="D43" s="32">
        <v>0.821428571</v>
      </c>
      <c r="E43" s="32">
        <v>0.60714285700000004</v>
      </c>
      <c r="F43" s="32">
        <v>0.53571428600000004</v>
      </c>
      <c r="G43" s="30"/>
      <c r="H43" s="2">
        <v>667.60714289999999</v>
      </c>
      <c r="I43" s="2">
        <v>823.42857140000001</v>
      </c>
      <c r="J43" s="2">
        <v>925.85714289999999</v>
      </c>
      <c r="K43" s="2"/>
      <c r="L43" s="32">
        <v>0.821428571</v>
      </c>
      <c r="M43" s="32">
        <v>0.74074074099999998</v>
      </c>
      <c r="N43" s="32">
        <v>0.71428571399999996</v>
      </c>
      <c r="O43" s="29"/>
      <c r="P43" s="2">
        <v>785.89285710000001</v>
      </c>
      <c r="Q43" s="2">
        <v>767.74074069999995</v>
      </c>
      <c r="R43" s="2">
        <v>823.2142857</v>
      </c>
      <c r="T43" s="33"/>
      <c r="U43" s="33"/>
      <c r="V43" s="33"/>
    </row>
    <row r="44" spans="1:22">
      <c r="A44" s="1">
        <v>19</v>
      </c>
      <c r="B44" s="21"/>
      <c r="C44" s="25"/>
      <c r="D44" s="32">
        <v>0.96153846200000004</v>
      </c>
      <c r="E44" s="32">
        <v>0.821428571</v>
      </c>
      <c r="F44" s="32">
        <v>0.71428571399999996</v>
      </c>
      <c r="G44" s="30"/>
      <c r="H44" s="2">
        <v>986.23076920000005</v>
      </c>
      <c r="I44" s="2">
        <v>963.10714289999999</v>
      </c>
      <c r="J44" s="2">
        <v>1091.2142859999999</v>
      </c>
      <c r="K44" s="2"/>
      <c r="L44" s="32">
        <v>0.96428571399999996</v>
      </c>
      <c r="M44" s="32">
        <v>0.821428571</v>
      </c>
      <c r="N44" s="32">
        <v>0.85714285700000004</v>
      </c>
      <c r="O44" s="29"/>
      <c r="P44" s="2">
        <v>849.39285710000001</v>
      </c>
      <c r="Q44" s="2">
        <v>817.17857140000001</v>
      </c>
      <c r="R44" s="2">
        <v>1009.285714</v>
      </c>
      <c r="T44" s="33"/>
      <c r="U44" s="33"/>
      <c r="V44" s="33"/>
    </row>
    <row r="45" spans="1:2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T45" s="33"/>
      <c r="U45" s="33"/>
      <c r="V45" s="33"/>
    </row>
    <row r="46" spans="1:22">
      <c r="A46" s="1">
        <v>20</v>
      </c>
      <c r="B46" s="31" t="s">
        <v>2</v>
      </c>
      <c r="C46" s="25" t="s">
        <v>8</v>
      </c>
      <c r="D46" s="32">
        <v>0.81481481499999997</v>
      </c>
      <c r="E46" s="32">
        <v>1</v>
      </c>
      <c r="F46" s="32">
        <v>0.928571429</v>
      </c>
      <c r="G46" s="30"/>
      <c r="H46" s="2">
        <v>681.70370370000001</v>
      </c>
      <c r="I46" s="2">
        <v>707.42857140000001</v>
      </c>
      <c r="J46" s="2">
        <v>946.89285710000001</v>
      </c>
      <c r="K46" s="2"/>
      <c r="L46" s="32">
        <v>0.96428571399999996</v>
      </c>
      <c r="M46" s="32">
        <v>0.928571429</v>
      </c>
      <c r="N46" s="32">
        <v>0.89285714299999996</v>
      </c>
      <c r="O46" s="29"/>
      <c r="P46" s="2">
        <v>581.42857140000001</v>
      </c>
      <c r="Q46" s="2">
        <v>625.64285710000001</v>
      </c>
      <c r="R46" s="2">
        <v>654.9642857</v>
      </c>
      <c r="T46" s="33"/>
      <c r="U46" s="33"/>
      <c r="V46" s="33"/>
    </row>
    <row r="47" spans="1:22">
      <c r="A47" s="1">
        <v>21</v>
      </c>
      <c r="B47" s="31"/>
      <c r="C47" s="25"/>
      <c r="D47" s="32">
        <v>0.82140000000000002</v>
      </c>
      <c r="E47" s="32">
        <v>0.85709999999999997</v>
      </c>
      <c r="F47" s="32">
        <v>0.75</v>
      </c>
      <c r="G47" s="30"/>
      <c r="H47" s="2">
        <v>701.07100000000003</v>
      </c>
      <c r="I47" s="2">
        <v>990.55399999999997</v>
      </c>
      <c r="J47" s="2">
        <v>846.78599999999994</v>
      </c>
      <c r="K47" s="2"/>
      <c r="L47" s="32">
        <v>0.928571429</v>
      </c>
      <c r="M47" s="32">
        <v>0.96428571399999996</v>
      </c>
      <c r="N47" s="32">
        <v>0.89285714299999996</v>
      </c>
      <c r="O47" s="29"/>
      <c r="P47" s="2">
        <v>541.5</v>
      </c>
      <c r="Q47" s="2">
        <v>693.2142857</v>
      </c>
      <c r="R47" s="2">
        <v>826.17857140000001</v>
      </c>
      <c r="T47" s="33"/>
      <c r="U47" s="33"/>
      <c r="V47" s="33"/>
    </row>
    <row r="48" spans="1:22">
      <c r="A48" s="1">
        <v>22</v>
      </c>
      <c r="B48" s="31"/>
      <c r="C48" s="25"/>
      <c r="D48" s="32">
        <v>0.96153846200000004</v>
      </c>
      <c r="E48" s="32">
        <v>0.80769230800000003</v>
      </c>
      <c r="F48" s="32">
        <v>0.88888888899999996</v>
      </c>
      <c r="G48" s="30"/>
      <c r="H48" s="2">
        <v>568.84615380000002</v>
      </c>
      <c r="I48" s="2">
        <v>681.88461540000003</v>
      </c>
      <c r="J48" s="2">
        <v>673.29629629999999</v>
      </c>
      <c r="K48" s="2"/>
      <c r="L48" s="32">
        <v>0.96428571399999996</v>
      </c>
      <c r="M48" s="32">
        <v>0.96428571399999996</v>
      </c>
      <c r="N48" s="32">
        <v>0.96428571399999996</v>
      </c>
      <c r="O48" s="29"/>
      <c r="P48" s="2">
        <v>622.89285710000001</v>
      </c>
      <c r="Q48" s="2">
        <v>572.89285710000001</v>
      </c>
      <c r="R48" s="2">
        <v>678</v>
      </c>
      <c r="T48" s="33"/>
      <c r="U48" s="33"/>
      <c r="V48" s="33"/>
    </row>
    <row r="49" spans="1:22">
      <c r="A49" s="1">
        <v>23</v>
      </c>
      <c r="B49" s="31"/>
      <c r="C49" s="25"/>
      <c r="D49" s="32">
        <v>1</v>
      </c>
      <c r="E49" s="32">
        <v>0.89285714299999996</v>
      </c>
      <c r="F49" s="32">
        <v>0.928571429</v>
      </c>
      <c r="G49" s="30"/>
      <c r="H49" s="2">
        <v>749.17857140000001</v>
      </c>
      <c r="I49" s="2">
        <v>770.14285710000001</v>
      </c>
      <c r="J49" s="2">
        <v>701.75</v>
      </c>
      <c r="K49" s="2"/>
      <c r="L49" s="32">
        <v>0.75</v>
      </c>
      <c r="M49" s="32">
        <v>0.71428571399999996</v>
      </c>
      <c r="N49" s="32">
        <v>0.71428571399999996</v>
      </c>
      <c r="O49" s="29"/>
      <c r="P49" s="2">
        <v>538.0357143</v>
      </c>
      <c r="Q49" s="2">
        <v>644.92857140000001</v>
      </c>
      <c r="R49" s="2">
        <v>794.07142859999999</v>
      </c>
      <c r="T49" s="33"/>
      <c r="U49" s="33"/>
      <c r="V49" s="33"/>
    </row>
    <row r="50" spans="1:22">
      <c r="A50" s="1">
        <v>24</v>
      </c>
      <c r="B50" s="31"/>
      <c r="C50" s="25"/>
      <c r="D50" s="32">
        <v>0.88888888899999996</v>
      </c>
      <c r="E50" s="32">
        <v>0.85714285700000004</v>
      </c>
      <c r="F50" s="32">
        <v>0.821428571</v>
      </c>
      <c r="G50" s="30"/>
      <c r="H50" s="2">
        <v>802.37037039999996</v>
      </c>
      <c r="I50" s="2">
        <v>835.35714289999999</v>
      </c>
      <c r="J50" s="2">
        <v>1298.25</v>
      </c>
      <c r="K50" s="2"/>
      <c r="L50" s="32">
        <v>0.92592592600000001</v>
      </c>
      <c r="M50" s="32">
        <v>0.85714285700000004</v>
      </c>
      <c r="N50" s="32">
        <v>0.821428571</v>
      </c>
      <c r="O50" s="29"/>
      <c r="P50" s="2">
        <v>823.40740740000001</v>
      </c>
      <c r="Q50" s="2">
        <v>966</v>
      </c>
      <c r="R50" s="2">
        <v>1014.892857</v>
      </c>
      <c r="T50" s="33"/>
      <c r="U50" s="33"/>
      <c r="V50" s="33"/>
    </row>
    <row r="51" spans="1:22">
      <c r="A51" s="1">
        <v>25</v>
      </c>
      <c r="B51" s="31"/>
      <c r="C51" s="25"/>
      <c r="D51" s="32">
        <v>1</v>
      </c>
      <c r="E51" s="32">
        <v>0.928571429</v>
      </c>
      <c r="F51" s="32">
        <v>0.928571429</v>
      </c>
      <c r="G51" s="30"/>
      <c r="H51" s="2">
        <v>716.7142857</v>
      </c>
      <c r="I51" s="2">
        <v>890.32142859999999</v>
      </c>
      <c r="J51" s="2">
        <v>947</v>
      </c>
      <c r="K51" s="2"/>
      <c r="L51" s="32">
        <v>1</v>
      </c>
      <c r="M51" s="32">
        <v>0.96428571399999996</v>
      </c>
      <c r="N51" s="32">
        <v>1</v>
      </c>
      <c r="O51" s="29"/>
      <c r="P51" s="2">
        <v>631.7142857</v>
      </c>
      <c r="Q51" s="2">
        <v>647.32142859999999</v>
      </c>
      <c r="R51" s="2">
        <v>719.5</v>
      </c>
      <c r="T51" s="33"/>
      <c r="U51" s="33"/>
      <c r="V51" s="33"/>
    </row>
    <row r="52" spans="1:22">
      <c r="A52" s="1">
        <v>26</v>
      </c>
      <c r="B52" s="31"/>
      <c r="C52" s="25"/>
      <c r="D52" s="32">
        <f>26/28</f>
        <v>0.9285714285714286</v>
      </c>
      <c r="E52" s="32">
        <f>22/28</f>
        <v>0.7857142857142857</v>
      </c>
      <c r="F52" s="32">
        <f>18/28</f>
        <v>0.6428571428571429</v>
      </c>
      <c r="G52" s="30"/>
      <c r="H52" s="2">
        <v>820.75</v>
      </c>
      <c r="I52" s="2">
        <v>728.07</v>
      </c>
      <c r="J52" s="2">
        <v>1231.75</v>
      </c>
      <c r="K52" s="2"/>
      <c r="L52" s="32">
        <f>24/28</f>
        <v>0.8571428571428571</v>
      </c>
      <c r="M52" s="32">
        <f>25/28</f>
        <v>0.8928571428571429</v>
      </c>
      <c r="N52" s="32">
        <f>22/28</f>
        <v>0.7857142857142857</v>
      </c>
      <c r="O52" s="29"/>
      <c r="P52" s="2">
        <v>665.75</v>
      </c>
      <c r="Q52" s="2">
        <v>615.17999999999995</v>
      </c>
      <c r="R52" s="2">
        <v>1351.71</v>
      </c>
      <c r="T52" s="33"/>
      <c r="U52" s="33"/>
      <c r="V52" s="33"/>
    </row>
    <row r="53" spans="1:22">
      <c r="A53" s="1">
        <v>27</v>
      </c>
      <c r="B53" s="31"/>
      <c r="C53" s="25"/>
      <c r="D53" s="32">
        <f>20/28</f>
        <v>0.7142857142857143</v>
      </c>
      <c r="E53" s="32">
        <f>17/28</f>
        <v>0.6071428571428571</v>
      </c>
      <c r="F53" s="32">
        <f>16/28</f>
        <v>0.5714285714285714</v>
      </c>
      <c r="G53" s="30"/>
      <c r="H53" s="2">
        <v>649.5</v>
      </c>
      <c r="I53" s="2">
        <v>608.14</v>
      </c>
      <c r="J53" s="2">
        <v>822.86</v>
      </c>
      <c r="K53" s="2"/>
      <c r="L53" s="32">
        <f>25/28</f>
        <v>0.8928571428571429</v>
      </c>
      <c r="M53" s="32">
        <f>23/28</f>
        <v>0.8214285714285714</v>
      </c>
      <c r="N53" s="32">
        <f>21/28</f>
        <v>0.75</v>
      </c>
      <c r="O53" s="29"/>
      <c r="P53" s="2">
        <v>467.21</v>
      </c>
      <c r="Q53" s="2">
        <v>473.39</v>
      </c>
      <c r="R53" s="2">
        <v>627.5</v>
      </c>
      <c r="T53" s="33"/>
      <c r="U53" s="33"/>
      <c r="V53" s="33"/>
    </row>
    <row r="54" spans="1:22">
      <c r="A54" s="1">
        <v>28</v>
      </c>
      <c r="B54" s="31"/>
      <c r="C54" s="25"/>
      <c r="D54" s="32">
        <f>26/28</f>
        <v>0.9285714285714286</v>
      </c>
      <c r="E54" s="32">
        <f>27/28</f>
        <v>0.9642857142857143</v>
      </c>
      <c r="F54" s="32">
        <f>26/28</f>
        <v>0.9285714285714286</v>
      </c>
      <c r="G54" s="30"/>
      <c r="H54" s="2">
        <v>584.96400000000006</v>
      </c>
      <c r="I54" s="2">
        <v>689.21400000000006</v>
      </c>
      <c r="J54" s="2">
        <v>746.85699999999997</v>
      </c>
      <c r="K54" s="2"/>
      <c r="L54" s="32">
        <v>0.96428571399999996</v>
      </c>
      <c r="M54" s="32">
        <v>1</v>
      </c>
      <c r="N54" s="32">
        <v>0.96428571399999996</v>
      </c>
      <c r="O54" s="29"/>
      <c r="P54" s="2">
        <v>526.60714289999999</v>
      </c>
      <c r="Q54" s="2">
        <v>531.89285710000001</v>
      </c>
      <c r="R54" s="2">
        <v>921.14285710000001</v>
      </c>
      <c r="T54" s="33"/>
      <c r="U54" s="33"/>
      <c r="V54" s="33"/>
    </row>
    <row r="55" spans="1:22">
      <c r="A55" s="1">
        <v>29</v>
      </c>
      <c r="B55" s="31"/>
      <c r="C55" s="25"/>
      <c r="D55" s="32">
        <f>12/28</f>
        <v>0.42857142857142855</v>
      </c>
      <c r="E55" s="32">
        <v>0.5</v>
      </c>
      <c r="F55" s="32">
        <f>14/26</f>
        <v>0.53846153846153844</v>
      </c>
      <c r="G55" s="30"/>
      <c r="H55" s="2">
        <v>795.32100000000003</v>
      </c>
      <c r="I55" s="2">
        <v>863.11</v>
      </c>
      <c r="J55" s="2">
        <v>891.35</v>
      </c>
      <c r="K55" s="2"/>
      <c r="L55" s="32">
        <f>26/28</f>
        <v>0.9285714285714286</v>
      </c>
      <c r="M55" s="32">
        <f>19/28</f>
        <v>0.6785714285714286</v>
      </c>
      <c r="N55" s="32">
        <f>17/28</f>
        <v>0.6071428571428571</v>
      </c>
      <c r="O55" s="29"/>
      <c r="P55" s="2">
        <v>639.5</v>
      </c>
      <c r="Q55" s="2">
        <v>671.54</v>
      </c>
      <c r="R55" s="2">
        <v>757.96</v>
      </c>
      <c r="T55" s="33"/>
      <c r="U55" s="33"/>
      <c r="V55" s="33"/>
    </row>
    <row r="56" spans="1:22">
      <c r="A56" s="1"/>
      <c r="B56" s="31"/>
      <c r="C56" s="6"/>
      <c r="D56" s="32"/>
      <c r="E56" s="32"/>
      <c r="F56" s="32"/>
      <c r="G56" s="30"/>
      <c r="H56" s="2"/>
      <c r="I56" s="2"/>
      <c r="J56" s="2"/>
      <c r="K56" s="2"/>
      <c r="L56" s="32"/>
      <c r="M56" s="32"/>
      <c r="N56" s="32"/>
      <c r="O56" s="29"/>
      <c r="P56" s="2"/>
      <c r="Q56" s="2"/>
      <c r="R56" s="2"/>
      <c r="T56" s="33"/>
      <c r="U56" s="33"/>
      <c r="V56" s="33"/>
    </row>
    <row r="57" spans="1:22">
      <c r="A57" s="1">
        <v>20</v>
      </c>
      <c r="B57" s="31"/>
      <c r="C57" s="25" t="s">
        <v>9</v>
      </c>
      <c r="D57" s="32">
        <v>0.78571428600000004</v>
      </c>
      <c r="E57" s="32">
        <v>0.85714285700000004</v>
      </c>
      <c r="F57" s="32">
        <v>0.60714285700000004</v>
      </c>
      <c r="G57" s="30"/>
      <c r="H57" s="2">
        <v>831.39285710000001</v>
      </c>
      <c r="I57" s="2">
        <v>858.7142857</v>
      </c>
      <c r="J57" s="2">
        <v>767.4642857</v>
      </c>
      <c r="K57" s="2"/>
      <c r="L57" s="32">
        <v>0.77777777800000003</v>
      </c>
      <c r="M57" s="32">
        <v>0.81481481499999997</v>
      </c>
      <c r="N57" s="32">
        <v>0.678571429</v>
      </c>
      <c r="O57" s="29"/>
      <c r="P57" s="2">
        <v>802.92592590000004</v>
      </c>
      <c r="Q57" s="2">
        <v>884.40740740000001</v>
      </c>
      <c r="R57" s="2">
        <v>797.64285710000001</v>
      </c>
      <c r="T57" s="33"/>
      <c r="U57" s="33"/>
      <c r="V57" s="33"/>
    </row>
    <row r="58" spans="1:22">
      <c r="A58" s="1">
        <v>21</v>
      </c>
      <c r="B58" s="31"/>
      <c r="C58" s="25"/>
      <c r="D58" s="32">
        <v>0.74509999999999998</v>
      </c>
      <c r="E58" s="32">
        <v>0.88890000000000002</v>
      </c>
      <c r="F58" s="32">
        <v>0.69089999999999996</v>
      </c>
      <c r="G58" s="30"/>
      <c r="H58" s="2">
        <v>903.22220000000004</v>
      </c>
      <c r="I58" s="2">
        <v>1201.4545000000001</v>
      </c>
      <c r="J58" s="2">
        <v>1159.6429000000001</v>
      </c>
      <c r="K58" s="2"/>
      <c r="L58" s="32">
        <v>0.821428571</v>
      </c>
      <c r="M58" s="32">
        <v>0.89285714299999996</v>
      </c>
      <c r="N58" s="32">
        <v>0.78571428600000004</v>
      </c>
      <c r="O58" s="29"/>
      <c r="P58" s="2">
        <v>764.89285710000001</v>
      </c>
      <c r="Q58" s="2">
        <v>789.0357143</v>
      </c>
      <c r="R58" s="2">
        <v>1033.7142859999999</v>
      </c>
      <c r="T58" s="33"/>
      <c r="U58" s="33"/>
      <c r="V58" s="33"/>
    </row>
    <row r="59" spans="1:22">
      <c r="A59" s="1">
        <v>22</v>
      </c>
      <c r="B59" s="31"/>
      <c r="C59" s="25"/>
      <c r="D59" s="32">
        <v>0.96428571399999996</v>
      </c>
      <c r="E59" s="32">
        <v>0.928571429</v>
      </c>
      <c r="F59" s="32">
        <v>0.85714285700000004</v>
      </c>
      <c r="G59" s="30"/>
      <c r="H59" s="2">
        <v>643.35714289999999</v>
      </c>
      <c r="I59" s="2">
        <v>813.82142859999999</v>
      </c>
      <c r="J59" s="2">
        <v>988.60714289999999</v>
      </c>
      <c r="K59" s="2"/>
      <c r="L59" s="32">
        <v>0.96153846200000004</v>
      </c>
      <c r="M59" s="32">
        <v>0.928571429</v>
      </c>
      <c r="N59" s="32">
        <v>0.821428571</v>
      </c>
      <c r="O59" s="29"/>
      <c r="P59" s="2">
        <v>686.5</v>
      </c>
      <c r="Q59" s="2">
        <v>817.7142857</v>
      </c>
      <c r="R59" s="2">
        <v>1104.5714290000001</v>
      </c>
      <c r="T59" s="33"/>
      <c r="U59" s="33"/>
      <c r="V59" s="33"/>
    </row>
    <row r="60" spans="1:22">
      <c r="A60" s="1">
        <v>23</v>
      </c>
      <c r="B60" s="31"/>
      <c r="C60" s="25"/>
      <c r="D60" s="32">
        <v>0.85714285700000004</v>
      </c>
      <c r="E60" s="32">
        <v>0.678571429</v>
      </c>
      <c r="F60" s="32">
        <v>0.60714285700000004</v>
      </c>
      <c r="G60" s="30"/>
      <c r="H60" s="2">
        <v>894.82142859999999</v>
      </c>
      <c r="I60" s="2">
        <v>880.5357143</v>
      </c>
      <c r="J60" s="2">
        <v>1024.642857</v>
      </c>
      <c r="K60" s="2"/>
      <c r="L60" s="32">
        <v>0.78571428600000004</v>
      </c>
      <c r="M60" s="32">
        <v>0.571428571</v>
      </c>
      <c r="N60" s="32">
        <v>0.64285714299999996</v>
      </c>
      <c r="O60" s="29"/>
      <c r="P60" s="2">
        <v>743.57142859999999</v>
      </c>
      <c r="Q60" s="2">
        <v>717.64285710000001</v>
      </c>
      <c r="R60" s="2">
        <v>958.89285710000001</v>
      </c>
      <c r="T60" s="33"/>
      <c r="U60" s="33"/>
      <c r="V60" s="33"/>
    </row>
    <row r="61" spans="1:22">
      <c r="A61" s="1">
        <v>24</v>
      </c>
      <c r="B61" s="31"/>
      <c r="C61" s="25"/>
      <c r="D61" s="32">
        <v>0.78571428600000004</v>
      </c>
      <c r="E61" s="32">
        <v>0.821428571</v>
      </c>
      <c r="F61" s="32">
        <v>0.678571429</v>
      </c>
      <c r="G61" s="30"/>
      <c r="H61" s="2">
        <v>1024.4642859999999</v>
      </c>
      <c r="I61" s="2">
        <v>1116.5714290000001</v>
      </c>
      <c r="J61" s="2">
        <v>1155.2142859999999</v>
      </c>
      <c r="K61" s="2"/>
      <c r="L61" s="32">
        <v>0.85714285700000004</v>
      </c>
      <c r="M61" s="32">
        <v>0.821428571</v>
      </c>
      <c r="N61" s="32">
        <v>0.78571428600000004</v>
      </c>
      <c r="O61" s="29"/>
      <c r="P61" s="2">
        <v>1139</v>
      </c>
      <c r="Q61" s="2">
        <v>1114.8214290000001</v>
      </c>
      <c r="R61" s="2">
        <v>1242.2857140000001</v>
      </c>
      <c r="T61" s="33"/>
      <c r="U61" s="33"/>
      <c r="V61" s="33"/>
    </row>
    <row r="62" spans="1:22">
      <c r="A62" s="1">
        <v>25</v>
      </c>
      <c r="B62" s="31"/>
      <c r="C62" s="25"/>
      <c r="D62" s="32">
        <v>1</v>
      </c>
      <c r="E62" s="32">
        <v>0.89285714299999996</v>
      </c>
      <c r="F62" s="32">
        <v>0.78571428600000004</v>
      </c>
      <c r="G62" s="30"/>
      <c r="H62" s="2">
        <v>833</v>
      </c>
      <c r="I62" s="2">
        <v>833.39285710000001</v>
      </c>
      <c r="J62" s="2">
        <v>1126.7857140000001</v>
      </c>
      <c r="K62" s="2"/>
      <c r="L62" s="32">
        <v>0.89285714299999996</v>
      </c>
      <c r="M62" s="32">
        <v>0.85714285700000004</v>
      </c>
      <c r="N62" s="32">
        <v>0.75</v>
      </c>
      <c r="O62" s="29"/>
      <c r="P62" s="2">
        <v>1060.2142859999999</v>
      </c>
      <c r="Q62" s="2">
        <v>1014.678571</v>
      </c>
      <c r="R62" s="2">
        <v>1259.25</v>
      </c>
      <c r="T62" s="33"/>
      <c r="U62" s="33"/>
      <c r="V62" s="33"/>
    </row>
    <row r="63" spans="1:22">
      <c r="A63" s="1">
        <v>26</v>
      </c>
      <c r="B63" s="31"/>
      <c r="C63" s="25"/>
      <c r="D63" s="32">
        <v>1</v>
      </c>
      <c r="E63" s="32">
        <f>26/28</f>
        <v>0.9285714285714286</v>
      </c>
      <c r="F63" s="32">
        <f>23/27</f>
        <v>0.85185185185185186</v>
      </c>
      <c r="G63" s="30"/>
      <c r="H63" s="2">
        <v>738.21</v>
      </c>
      <c r="I63" s="2">
        <v>829.75</v>
      </c>
      <c r="J63" s="2">
        <v>1028.26</v>
      </c>
      <c r="K63" s="2"/>
      <c r="L63" s="32">
        <f>23/28</f>
        <v>0.8214285714285714</v>
      </c>
      <c r="M63" s="32">
        <f>20/28</f>
        <v>0.7142857142857143</v>
      </c>
      <c r="N63" s="32">
        <f>17/28</f>
        <v>0.6071428571428571</v>
      </c>
      <c r="O63" s="29"/>
      <c r="P63" s="2">
        <v>788.18</v>
      </c>
      <c r="Q63" s="2">
        <v>844.07</v>
      </c>
      <c r="R63" s="2">
        <v>1211.96</v>
      </c>
      <c r="T63" s="33"/>
      <c r="U63" s="33"/>
      <c r="V63" s="33"/>
    </row>
    <row r="64" spans="1:22">
      <c r="A64" s="1">
        <v>27</v>
      </c>
      <c r="B64" s="31"/>
      <c r="C64" s="25"/>
      <c r="D64" s="32">
        <v>0.82099999999999995</v>
      </c>
      <c r="E64" s="32">
        <v>0.94599999999999995</v>
      </c>
      <c r="F64" s="32">
        <v>0.75</v>
      </c>
      <c r="G64" s="30"/>
      <c r="H64" s="2">
        <v>576.32000000000005</v>
      </c>
      <c r="I64" s="2">
        <v>497.82</v>
      </c>
      <c r="J64" s="2">
        <v>617.46</v>
      </c>
      <c r="K64" s="2"/>
      <c r="L64" s="32">
        <v>0.82099999999999995</v>
      </c>
      <c r="M64" s="32">
        <v>0.75</v>
      </c>
      <c r="N64" s="32">
        <v>0.82099999999999995</v>
      </c>
      <c r="O64" s="29"/>
      <c r="P64" s="2">
        <v>595.36</v>
      </c>
      <c r="Q64" s="2">
        <v>658.54</v>
      </c>
      <c r="R64" s="2">
        <v>803.39</v>
      </c>
      <c r="T64" s="33"/>
      <c r="U64" s="33"/>
      <c r="V64" s="33"/>
    </row>
    <row r="65" spans="1:22">
      <c r="A65" s="1">
        <v>28</v>
      </c>
      <c r="B65" s="31"/>
      <c r="C65" s="25"/>
      <c r="D65" s="32">
        <f>20/28</f>
        <v>0.7142857142857143</v>
      </c>
      <c r="E65" s="32">
        <f>23/28</f>
        <v>0.8214285714285714</v>
      </c>
      <c r="F65" s="32">
        <f>20/28</f>
        <v>0.7142857142857143</v>
      </c>
      <c r="G65" s="30"/>
      <c r="H65" s="2">
        <v>860</v>
      </c>
      <c r="I65" s="2">
        <v>873.39200000000005</v>
      </c>
      <c r="J65" s="2">
        <v>1135.4639999999999</v>
      </c>
      <c r="K65" s="2"/>
      <c r="L65" s="32">
        <v>0.75</v>
      </c>
      <c r="M65" s="32">
        <v>0.89285714299999996</v>
      </c>
      <c r="N65" s="32">
        <v>0.89285714299999996</v>
      </c>
      <c r="O65" s="29"/>
      <c r="P65" s="2">
        <v>856.32142859999999</v>
      </c>
      <c r="Q65" s="2">
        <v>860.0357143</v>
      </c>
      <c r="R65" s="2">
        <v>884.39285710000001</v>
      </c>
      <c r="T65" s="33"/>
      <c r="U65" s="33"/>
      <c r="V65" s="33"/>
    </row>
    <row r="66" spans="1:22">
      <c r="A66" s="1">
        <v>29</v>
      </c>
      <c r="B66" s="31"/>
      <c r="C66" s="25"/>
      <c r="D66" s="32">
        <f>24/28</f>
        <v>0.8571428571428571</v>
      </c>
      <c r="E66" s="32">
        <f>20/28</f>
        <v>0.7142857142857143</v>
      </c>
      <c r="F66" s="32">
        <f>16/28</f>
        <v>0.5714285714285714</v>
      </c>
      <c r="G66" s="30"/>
      <c r="H66" s="2">
        <v>674.46</v>
      </c>
      <c r="I66" s="2">
        <v>906.68</v>
      </c>
      <c r="J66" s="2">
        <v>1289.6400000000001</v>
      </c>
      <c r="K66" s="2"/>
      <c r="L66" s="32">
        <f>20/28</f>
        <v>0.7142857142857143</v>
      </c>
      <c r="M66" s="32">
        <f>21/28</f>
        <v>0.75</v>
      </c>
      <c r="N66" s="32">
        <f>17/28</f>
        <v>0.6071428571428571</v>
      </c>
      <c r="O66" s="29"/>
      <c r="P66" s="2">
        <v>681.36</v>
      </c>
      <c r="Q66" s="2">
        <v>760.64</v>
      </c>
      <c r="R66" s="2">
        <v>861.21</v>
      </c>
      <c r="T66" s="33"/>
      <c r="U66" s="33"/>
      <c r="V66" s="33"/>
    </row>
  </sheetData>
  <mergeCells count="27">
    <mergeCell ref="G4:G24"/>
    <mergeCell ref="O4:O24"/>
    <mergeCell ref="O26:O44"/>
    <mergeCell ref="O46:O66"/>
    <mergeCell ref="A25:R25"/>
    <mergeCell ref="A45:R45"/>
    <mergeCell ref="G46:G66"/>
    <mergeCell ref="G26:G44"/>
    <mergeCell ref="B26:B44"/>
    <mergeCell ref="C26:C34"/>
    <mergeCell ref="C36:C44"/>
    <mergeCell ref="B46:B66"/>
    <mergeCell ref="C46:C55"/>
    <mergeCell ref="C57:C66"/>
    <mergeCell ref="A1:B3"/>
    <mergeCell ref="C1:C3"/>
    <mergeCell ref="B4:B24"/>
    <mergeCell ref="C4:C13"/>
    <mergeCell ref="C15:C24"/>
    <mergeCell ref="D1:J1"/>
    <mergeCell ref="L1:R1"/>
    <mergeCell ref="L2:N2"/>
    <mergeCell ref="P2:R2"/>
    <mergeCell ref="H2:J2"/>
    <mergeCell ref="D2:F2"/>
    <mergeCell ref="O2:O3"/>
    <mergeCell ref="K1:K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2018-03-06T15:54:25Z</dcterms:modified>
</cp:coreProperties>
</file>