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0900" windowHeight="13840" tabRatio="500"/>
  </bookViews>
  <sheets>
    <sheet name="Fig 3A-C" sheetId="8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8" l="1"/>
  <c r="H2" i="8"/>
  <c r="G3" i="8"/>
  <c r="G4" i="8"/>
  <c r="G5" i="8"/>
  <c r="G6" i="8"/>
  <c r="K2" i="8"/>
  <c r="H3" i="8"/>
  <c r="H4" i="8"/>
  <c r="H5" i="8"/>
  <c r="H6" i="8"/>
  <c r="L2" i="8"/>
  <c r="K5" i="8"/>
  <c r="O2" i="8"/>
  <c r="L5" i="8"/>
  <c r="P2" i="8"/>
  <c r="K6" i="8"/>
  <c r="O3" i="8"/>
  <c r="K7" i="8"/>
  <c r="O4" i="8"/>
  <c r="K8" i="8"/>
  <c r="O5" i="8"/>
  <c r="K9" i="8"/>
  <c r="O6" i="8"/>
  <c r="S2" i="8"/>
  <c r="L6" i="8"/>
  <c r="P3" i="8"/>
  <c r="L7" i="8"/>
  <c r="P4" i="8"/>
  <c r="L8" i="8"/>
  <c r="P5" i="8"/>
  <c r="L9" i="8"/>
  <c r="P6" i="8"/>
  <c r="T2" i="8"/>
  <c r="G7" i="8"/>
  <c r="K10" i="8"/>
  <c r="O7" i="8"/>
  <c r="G8" i="8"/>
  <c r="K11" i="8"/>
  <c r="O8" i="8"/>
  <c r="G9" i="8"/>
  <c r="K12" i="8"/>
  <c r="O9" i="8"/>
  <c r="G10" i="8"/>
  <c r="K13" i="8"/>
  <c r="O10" i="8"/>
  <c r="G11" i="8"/>
  <c r="K14" i="8"/>
  <c r="O11" i="8"/>
  <c r="S3" i="8"/>
  <c r="H7" i="8"/>
  <c r="L10" i="8"/>
  <c r="P7" i="8"/>
  <c r="H8" i="8"/>
  <c r="L11" i="8"/>
  <c r="P8" i="8"/>
  <c r="H9" i="8"/>
  <c r="L12" i="8"/>
  <c r="P9" i="8"/>
  <c r="H10" i="8"/>
  <c r="L13" i="8"/>
  <c r="P10" i="8"/>
  <c r="H11" i="8"/>
  <c r="L14" i="8"/>
  <c r="P11" i="8"/>
  <c r="T3" i="8"/>
  <c r="G12" i="8"/>
  <c r="K15" i="8"/>
  <c r="O12" i="8"/>
  <c r="G13" i="8"/>
  <c r="K16" i="8"/>
  <c r="O13" i="8"/>
  <c r="G14" i="8"/>
  <c r="K17" i="8"/>
  <c r="O14" i="8"/>
  <c r="G15" i="8"/>
  <c r="K18" i="8"/>
  <c r="O15" i="8"/>
  <c r="G16" i="8"/>
  <c r="K19" i="8"/>
  <c r="O16" i="8"/>
  <c r="S4" i="8"/>
  <c r="H12" i="8"/>
  <c r="L15" i="8"/>
  <c r="P12" i="8"/>
  <c r="H13" i="8"/>
  <c r="L16" i="8"/>
  <c r="P13" i="8"/>
  <c r="H14" i="8"/>
  <c r="L17" i="8"/>
  <c r="P14" i="8"/>
  <c r="H15" i="8"/>
  <c r="L18" i="8"/>
  <c r="P15" i="8"/>
  <c r="H16" i="8"/>
  <c r="L19" i="8"/>
  <c r="P16" i="8"/>
  <c r="T4" i="8"/>
  <c r="G17" i="8"/>
  <c r="K20" i="8"/>
  <c r="O17" i="8"/>
  <c r="G18" i="8"/>
  <c r="K21" i="8"/>
  <c r="O18" i="8"/>
  <c r="G19" i="8"/>
  <c r="K22" i="8"/>
  <c r="O19" i="8"/>
  <c r="G20" i="8"/>
  <c r="K23" i="8"/>
  <c r="O20" i="8"/>
  <c r="G21" i="8"/>
  <c r="K24" i="8"/>
  <c r="O21" i="8"/>
  <c r="S5" i="8"/>
  <c r="H17" i="8"/>
  <c r="L20" i="8"/>
  <c r="P17" i="8"/>
  <c r="H18" i="8"/>
  <c r="L21" i="8"/>
  <c r="P18" i="8"/>
  <c r="H19" i="8"/>
  <c r="L22" i="8"/>
  <c r="P19" i="8"/>
  <c r="H20" i="8"/>
  <c r="L23" i="8"/>
  <c r="P20" i="8"/>
  <c r="H21" i="8"/>
  <c r="L24" i="8"/>
  <c r="P21" i="8"/>
  <c r="T5" i="8"/>
  <c r="G22" i="8"/>
  <c r="K25" i="8"/>
  <c r="O22" i="8"/>
  <c r="G23" i="8"/>
  <c r="K26" i="8"/>
  <c r="O23" i="8"/>
  <c r="G24" i="8"/>
  <c r="K27" i="8"/>
  <c r="O24" i="8"/>
  <c r="G25" i="8"/>
  <c r="K28" i="8"/>
  <c r="O25" i="8"/>
  <c r="G26" i="8"/>
  <c r="K29" i="8"/>
  <c r="O26" i="8"/>
  <c r="S6" i="8"/>
  <c r="H22" i="8"/>
  <c r="L25" i="8"/>
  <c r="P22" i="8"/>
  <c r="H23" i="8"/>
  <c r="L26" i="8"/>
  <c r="P23" i="8"/>
  <c r="H24" i="8"/>
  <c r="L27" i="8"/>
  <c r="P24" i="8"/>
  <c r="H25" i="8"/>
  <c r="L28" i="8"/>
  <c r="P25" i="8"/>
  <c r="H26" i="8"/>
  <c r="L29" i="8"/>
  <c r="P26" i="8"/>
  <c r="T6" i="8"/>
  <c r="G27" i="8"/>
  <c r="K30" i="8"/>
  <c r="O27" i="8"/>
  <c r="G28" i="8"/>
  <c r="K31" i="8"/>
  <c r="O28" i="8"/>
  <c r="G29" i="8"/>
  <c r="K32" i="8"/>
  <c r="O29" i="8"/>
  <c r="G30" i="8"/>
  <c r="K33" i="8"/>
  <c r="O30" i="8"/>
  <c r="G31" i="8"/>
  <c r="K34" i="8"/>
  <c r="O31" i="8"/>
  <c r="S7" i="8"/>
  <c r="H27" i="8"/>
  <c r="L30" i="8"/>
  <c r="P27" i="8"/>
  <c r="H28" i="8"/>
  <c r="L31" i="8"/>
  <c r="P28" i="8"/>
  <c r="H29" i="8"/>
  <c r="L32" i="8"/>
  <c r="P29" i="8"/>
  <c r="H30" i="8"/>
  <c r="L33" i="8"/>
  <c r="P30" i="8"/>
  <c r="H31" i="8"/>
  <c r="L34" i="8"/>
  <c r="P31" i="8"/>
  <c r="T7" i="8"/>
  <c r="G32" i="8"/>
  <c r="K35" i="8"/>
  <c r="O32" i="8"/>
  <c r="G33" i="8"/>
  <c r="K36" i="8"/>
  <c r="O33" i="8"/>
  <c r="G34" i="8"/>
  <c r="K37" i="8"/>
  <c r="O34" i="8"/>
  <c r="G35" i="8"/>
  <c r="K38" i="8"/>
  <c r="O35" i="8"/>
  <c r="G36" i="8"/>
  <c r="K39" i="8"/>
  <c r="O36" i="8"/>
  <c r="S8" i="8"/>
  <c r="H32" i="8"/>
  <c r="L35" i="8"/>
  <c r="P32" i="8"/>
  <c r="H33" i="8"/>
  <c r="L36" i="8"/>
  <c r="P33" i="8"/>
  <c r="H34" i="8"/>
  <c r="L37" i="8"/>
  <c r="P34" i="8"/>
  <c r="H35" i="8"/>
  <c r="L38" i="8"/>
  <c r="P35" i="8"/>
  <c r="H36" i="8"/>
  <c r="L39" i="8"/>
  <c r="P36" i="8"/>
  <c r="T8" i="8"/>
  <c r="G37" i="8"/>
  <c r="K40" i="8"/>
  <c r="O37" i="8"/>
  <c r="G38" i="8"/>
  <c r="K41" i="8"/>
  <c r="O38" i="8"/>
  <c r="G39" i="8"/>
  <c r="K42" i="8"/>
  <c r="O39" i="8"/>
  <c r="G40" i="8"/>
  <c r="K43" i="8"/>
  <c r="O40" i="8"/>
  <c r="G41" i="8"/>
  <c r="K44" i="8"/>
  <c r="O41" i="8"/>
  <c r="S9" i="8"/>
  <c r="H37" i="8"/>
  <c r="L40" i="8"/>
  <c r="P37" i="8"/>
  <c r="H38" i="8"/>
  <c r="L41" i="8"/>
  <c r="P38" i="8"/>
  <c r="H39" i="8"/>
  <c r="L42" i="8"/>
  <c r="P39" i="8"/>
  <c r="H40" i="8"/>
  <c r="L43" i="8"/>
  <c r="P40" i="8"/>
  <c r="H41" i="8"/>
  <c r="L44" i="8"/>
  <c r="P41" i="8"/>
  <c r="T9" i="8"/>
  <c r="S12" i="8"/>
  <c r="T12" i="8"/>
  <c r="S13" i="8"/>
  <c r="T13" i="8"/>
  <c r="S14" i="8"/>
  <c r="T14" i="8"/>
  <c r="S15" i="8"/>
  <c r="T15" i="8"/>
  <c r="S16" i="8"/>
  <c r="T16" i="8"/>
  <c r="S17" i="8"/>
  <c r="T17" i="8"/>
  <c r="S18" i="8"/>
  <c r="T18" i="8"/>
  <c r="S19" i="8"/>
  <c r="T19" i="8"/>
  <c r="S22" i="8"/>
  <c r="T22" i="8"/>
  <c r="S23" i="8"/>
  <c r="T23" i="8"/>
  <c r="S24" i="8"/>
  <c r="T24" i="8"/>
  <c r="S25" i="8"/>
  <c r="T25" i="8"/>
  <c r="S26" i="8"/>
  <c r="T26" i="8"/>
  <c r="S27" i="8"/>
  <c r="T27" i="8"/>
  <c r="S28" i="8"/>
  <c r="T28" i="8"/>
  <c r="S29" i="8"/>
  <c r="T29" i="8"/>
  <c r="F47" i="8"/>
  <c r="F48" i="8"/>
  <c r="F49" i="8"/>
  <c r="F50" i="8"/>
  <c r="F51" i="8"/>
  <c r="I47" i="8"/>
  <c r="I50" i="8"/>
  <c r="L47" i="8"/>
  <c r="I51" i="8"/>
  <c r="L48" i="8"/>
  <c r="I52" i="8"/>
  <c r="L49" i="8"/>
  <c r="I53" i="8"/>
  <c r="L50" i="8"/>
  <c r="I54" i="8"/>
  <c r="L51" i="8"/>
  <c r="O47" i="8"/>
  <c r="F52" i="8"/>
  <c r="I55" i="8"/>
  <c r="L52" i="8"/>
  <c r="F53" i="8"/>
  <c r="I56" i="8"/>
  <c r="L53" i="8"/>
  <c r="F54" i="8"/>
  <c r="I57" i="8"/>
  <c r="L54" i="8"/>
  <c r="F55" i="8"/>
  <c r="I58" i="8"/>
  <c r="L55" i="8"/>
  <c r="F56" i="8"/>
  <c r="I59" i="8"/>
  <c r="L56" i="8"/>
  <c r="O48" i="8"/>
  <c r="F57" i="8"/>
  <c r="I60" i="8"/>
  <c r="L57" i="8"/>
  <c r="F58" i="8"/>
  <c r="I61" i="8"/>
  <c r="L58" i="8"/>
  <c r="F59" i="8"/>
  <c r="I62" i="8"/>
  <c r="L59" i="8"/>
  <c r="F60" i="8"/>
  <c r="I63" i="8"/>
  <c r="L60" i="8"/>
  <c r="F61" i="8"/>
  <c r="I64" i="8"/>
  <c r="L61" i="8"/>
  <c r="O49" i="8"/>
  <c r="F62" i="8"/>
  <c r="I65" i="8"/>
  <c r="L62" i="8"/>
  <c r="F63" i="8"/>
  <c r="I66" i="8"/>
  <c r="L63" i="8"/>
  <c r="F64" i="8"/>
  <c r="I67" i="8"/>
  <c r="L64" i="8"/>
  <c r="F65" i="8"/>
  <c r="I68" i="8"/>
  <c r="L65" i="8"/>
  <c r="F66" i="8"/>
  <c r="I69" i="8"/>
  <c r="L66" i="8"/>
  <c r="O50" i="8"/>
  <c r="F67" i="8"/>
  <c r="I70" i="8"/>
  <c r="L67" i="8"/>
  <c r="F68" i="8"/>
  <c r="I71" i="8"/>
  <c r="L68" i="8"/>
  <c r="F69" i="8"/>
  <c r="I72" i="8"/>
  <c r="L69" i="8"/>
  <c r="F70" i="8"/>
  <c r="I73" i="8"/>
  <c r="L70" i="8"/>
  <c r="F71" i="8"/>
  <c r="I74" i="8"/>
  <c r="L71" i="8"/>
  <c r="O51" i="8"/>
  <c r="F72" i="8"/>
  <c r="I75" i="8"/>
  <c r="L72" i="8"/>
  <c r="F73" i="8"/>
  <c r="I76" i="8"/>
  <c r="L73" i="8"/>
  <c r="F74" i="8"/>
  <c r="I77" i="8"/>
  <c r="L74" i="8"/>
  <c r="F75" i="8"/>
  <c r="I78" i="8"/>
  <c r="L75" i="8"/>
  <c r="F76" i="8"/>
  <c r="I79" i="8"/>
  <c r="L76" i="8"/>
  <c r="O52" i="8"/>
  <c r="F77" i="8"/>
  <c r="I80" i="8"/>
  <c r="L77" i="8"/>
  <c r="F78" i="8"/>
  <c r="I81" i="8"/>
  <c r="L78" i="8"/>
  <c r="F79" i="8"/>
  <c r="I82" i="8"/>
  <c r="L79" i="8"/>
  <c r="F80" i="8"/>
  <c r="I83" i="8"/>
  <c r="L80" i="8"/>
  <c r="F81" i="8"/>
  <c r="I84" i="8"/>
  <c r="L81" i="8"/>
  <c r="O53" i="8"/>
  <c r="F82" i="8"/>
  <c r="I85" i="8"/>
  <c r="L82" i="8"/>
  <c r="F83" i="8"/>
  <c r="I86" i="8"/>
  <c r="L83" i="8"/>
  <c r="F84" i="8"/>
  <c r="I87" i="8"/>
  <c r="L84" i="8"/>
  <c r="F85" i="8"/>
  <c r="I88" i="8"/>
  <c r="L85" i="8"/>
  <c r="F86" i="8"/>
  <c r="I89" i="8"/>
  <c r="L86" i="8"/>
  <c r="O54" i="8"/>
  <c r="O57" i="8"/>
  <c r="O58" i="8"/>
  <c r="O59" i="8"/>
  <c r="O60" i="8"/>
  <c r="O61" i="8"/>
  <c r="O62" i="8"/>
  <c r="O63" i="8"/>
  <c r="O64" i="8"/>
  <c r="O67" i="8"/>
  <c r="O68" i="8"/>
  <c r="O69" i="8"/>
  <c r="O70" i="8"/>
  <c r="O71" i="8"/>
  <c r="O72" i="8"/>
  <c r="O73" i="8"/>
  <c r="O74" i="8"/>
</calcChain>
</file>

<file path=xl/sharedStrings.xml><?xml version="1.0" encoding="utf-8"?>
<sst xmlns="http://schemas.openxmlformats.org/spreadsheetml/2006/main" count="412" uniqueCount="85">
  <si>
    <t>3D CoTGFB</t>
  </si>
  <si>
    <t>3D CoCon</t>
  </si>
  <si>
    <t>3D MyoCon</t>
  </si>
  <si>
    <t>3D MyoTGFB</t>
  </si>
  <si>
    <t>3D FibTGFB</t>
  </si>
  <si>
    <t>3D FibCon</t>
  </si>
  <si>
    <t>3D CoTGFB-3</t>
  </si>
  <si>
    <t>3D CoTGFB-2</t>
  </si>
  <si>
    <t>3D CoTGFB-1</t>
  </si>
  <si>
    <t>3D CoCon-3</t>
  </si>
  <si>
    <t>3D CoCon-2</t>
  </si>
  <si>
    <t>3D CoCon-1</t>
  </si>
  <si>
    <t>3D MyoTGFB-3</t>
  </si>
  <si>
    <t>3D MyoTGFB-2</t>
  </si>
  <si>
    <t>3D MyoTGFB-1</t>
  </si>
  <si>
    <t>3D MyoCon-3</t>
  </si>
  <si>
    <t>3D MyoCon-2</t>
  </si>
  <si>
    <t>3D MyoCon-1</t>
  </si>
  <si>
    <t>3D FibTGFB-3</t>
  </si>
  <si>
    <t>3D FibTGFB-2</t>
  </si>
  <si>
    <t>3D FibTGFB-1</t>
  </si>
  <si>
    <t>3D FibCon-3</t>
  </si>
  <si>
    <t>3D FibCon-2</t>
  </si>
  <si>
    <t>3D FibCon-1</t>
  </si>
  <si>
    <t>3D CoTGFB-4</t>
  </si>
  <si>
    <t>3D CoCon-4</t>
  </si>
  <si>
    <t>3D MyoTGFB-4</t>
  </si>
  <si>
    <t>3D MyoCon-4</t>
  </si>
  <si>
    <t>3D FibTGFB-4</t>
  </si>
  <si>
    <t>3D FibCon-4</t>
  </si>
  <si>
    <t>3D CoTGFB-5</t>
  </si>
  <si>
    <t>3D CoCon-5</t>
  </si>
  <si>
    <t>3D MyoTGFB-5</t>
  </si>
  <si>
    <t>3D MyoCon-5</t>
  </si>
  <si>
    <t>2D CoTGFB</t>
  </si>
  <si>
    <t>2D CoCon</t>
  </si>
  <si>
    <t>2D CoTGFB-5</t>
  </si>
  <si>
    <t>2D MyoTGFB</t>
  </si>
  <si>
    <t>2D CoTGFB-4</t>
  </si>
  <si>
    <t>2D MyoCon</t>
  </si>
  <si>
    <t>2D CoTGFB-3</t>
  </si>
  <si>
    <t>mMYOG</t>
  </si>
  <si>
    <t>2D CoTGFB-2</t>
  </si>
  <si>
    <t>2D CoTGFB-1</t>
  </si>
  <si>
    <t>2D CoCon-5</t>
  </si>
  <si>
    <t>2D CoCon-4</t>
  </si>
  <si>
    <t>2D CoCon-3</t>
  </si>
  <si>
    <t>2D CoCon-2</t>
  </si>
  <si>
    <t>2D CoCon-1</t>
  </si>
  <si>
    <t>2D MyoTGFB-5</t>
  </si>
  <si>
    <t>2D MyoTGFB-4</t>
  </si>
  <si>
    <t>2D MyoTGFB-3</t>
  </si>
  <si>
    <t>2D MyoTGFB-2</t>
  </si>
  <si>
    <t>2D MyoTGFB-1</t>
  </si>
  <si>
    <t>2D MyoCon-5</t>
  </si>
  <si>
    <t>2D MyoCon-4</t>
  </si>
  <si>
    <t>2D MyoCon-3</t>
  </si>
  <si>
    <t>2D MyoCon-2</t>
  </si>
  <si>
    <t>2D MyoCon-1</t>
  </si>
  <si>
    <t>ΔΔCT</t>
  </si>
  <si>
    <t>Fold Change</t>
  </si>
  <si>
    <t>ΔCT</t>
  </si>
  <si>
    <t>mGAPDH</t>
  </si>
  <si>
    <t>3D FibTGFB-5</t>
  </si>
  <si>
    <t>3D FibCon-5</t>
  </si>
  <si>
    <t>2D FibTGFB</t>
  </si>
  <si>
    <t>2D FibCon</t>
  </si>
  <si>
    <t>hSMA</t>
  </si>
  <si>
    <t>hCOL1</t>
  </si>
  <si>
    <t>2D FibTGFB-5</t>
  </si>
  <si>
    <t>2D FibTGFB-4</t>
  </si>
  <si>
    <t>2D FibTGFB-3</t>
  </si>
  <si>
    <t>2D FibTGFB-2</t>
  </si>
  <si>
    <t>2D FibTGFB-1</t>
  </si>
  <si>
    <t>2D FibCon-5</t>
  </si>
  <si>
    <t>2D FibCon-4</t>
  </si>
  <si>
    <t>2D FibCon-3</t>
  </si>
  <si>
    <t>2D FibCon-2</t>
  </si>
  <si>
    <t>2D FibCon-1</t>
  </si>
  <si>
    <t>hGAPDH</t>
  </si>
  <si>
    <t>Av. Fold Change</t>
  </si>
  <si>
    <t>SD</t>
  </si>
  <si>
    <t>SE</t>
  </si>
  <si>
    <t>CT</t>
  </si>
  <si>
    <t>Av. ΔCT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</si>
</sst>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1"/>
      <color theme="1"/>
      <name val="Arial"/>
    </font>
    <font>
      <sz val="11"/>
      <color rgb="FF000000"/>
      <name val="Arial"/>
    </font>
    <font>
      <sz val="11"/>
      <name val="Arial"/>
    </font>
    <font>
      <b/>
      <sz val="12"/>
      <color theme="1"/>
      <name val="Calibri"/>
      <family val="2"/>
      <scheme val="minor"/>
    </font>
    <font>
      <b/>
      <sz val="11"/>
      <color theme="1"/>
      <name val="Arial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0" borderId="0" xfId="0" applyFill="1"/>
    <xf numFmtId="2" fontId="0" fillId="2" borderId="0" xfId="0" applyNumberFormat="1" applyFill="1"/>
    <xf numFmtId="0" fontId="1" fillId="2" borderId="0" xfId="0" applyFont="1" applyFill="1"/>
    <xf numFmtId="2" fontId="1" fillId="2" borderId="0" xfId="0" applyNumberFormat="1" applyFont="1" applyFill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/>
    <xf numFmtId="0" fontId="2" fillId="5" borderId="0" xfId="0" applyFont="1" applyFill="1"/>
    <xf numFmtId="2" fontId="2" fillId="5" borderId="0" xfId="0" applyNumberFormat="1" applyFont="1" applyFill="1"/>
    <xf numFmtId="0" fontId="2" fillId="0" borderId="0" xfId="0" applyFont="1"/>
    <xf numFmtId="2" fontId="2" fillId="0" borderId="0" xfId="0" applyNumberFormat="1" applyFont="1"/>
    <xf numFmtId="2" fontId="3" fillId="2" borderId="0" xfId="0" applyNumberFormat="1" applyFont="1" applyFill="1"/>
    <xf numFmtId="2" fontId="0" fillId="0" borderId="0" xfId="0" applyNumberFormat="1" applyFill="1"/>
    <xf numFmtId="2" fontId="3" fillId="0" borderId="0" xfId="0" applyNumberFormat="1" applyFont="1" applyFill="1"/>
    <xf numFmtId="0" fontId="5" fillId="4" borderId="0" xfId="0" applyFont="1" applyFill="1"/>
    <xf numFmtId="0" fontId="5" fillId="3" borderId="0" xfId="0" applyFont="1" applyFill="1"/>
    <xf numFmtId="0" fontId="4" fillId="3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8"/>
                <c:pt idx="0">
                  <c:v>0.135559869</c:v>
                </c:pt>
                <c:pt idx="1">
                  <c:v>0.53918891</c:v>
                </c:pt>
                <c:pt idx="2">
                  <c:v>0.090179854</c:v>
                </c:pt>
                <c:pt idx="3">
                  <c:v>0.395417225</c:v>
                </c:pt>
                <c:pt idx="4">
                  <c:v>0.000339875</c:v>
                </c:pt>
                <c:pt idx="5">
                  <c:v>0.002162897</c:v>
                </c:pt>
                <c:pt idx="6">
                  <c:v>0.287645638</c:v>
                </c:pt>
                <c:pt idx="7">
                  <c:v>2.547108723</c:v>
                </c:pt>
              </c:numLit>
            </c:plus>
            <c:minus>
              <c:numLit>
                <c:formatCode>General</c:formatCode>
                <c:ptCount val="8"/>
                <c:pt idx="0">
                  <c:v>0.135559869</c:v>
                </c:pt>
                <c:pt idx="1">
                  <c:v>0.53918891</c:v>
                </c:pt>
                <c:pt idx="2">
                  <c:v>0.090179854</c:v>
                </c:pt>
                <c:pt idx="3">
                  <c:v>0.395417225</c:v>
                </c:pt>
                <c:pt idx="4">
                  <c:v>0.000339875</c:v>
                </c:pt>
                <c:pt idx="5">
                  <c:v>0.002162897</c:v>
                </c:pt>
                <c:pt idx="6">
                  <c:v>0.287645638</c:v>
                </c:pt>
                <c:pt idx="7">
                  <c:v>2.547108723</c:v>
                </c:pt>
              </c:numLit>
            </c:minus>
          </c:errBars>
          <c:cat>
            <c:strRef>
              <c:f>'Fig 3A-C'!$R$2:$R$9</c:f>
              <c:strCache>
                <c:ptCount val="8"/>
                <c:pt idx="0">
                  <c:v>2D FibCon</c:v>
                </c:pt>
                <c:pt idx="1">
                  <c:v>2D FibTGFB</c:v>
                </c:pt>
                <c:pt idx="2">
                  <c:v>2D CoCon</c:v>
                </c:pt>
                <c:pt idx="3">
                  <c:v>2D CoTGFB</c:v>
                </c:pt>
                <c:pt idx="4">
                  <c:v>3D FibCon</c:v>
                </c:pt>
                <c:pt idx="5">
                  <c:v>3D FibTGFB</c:v>
                </c:pt>
                <c:pt idx="6">
                  <c:v>3D CoCon</c:v>
                </c:pt>
                <c:pt idx="7">
                  <c:v>3D CoTGFB</c:v>
                </c:pt>
              </c:strCache>
            </c:strRef>
          </c:cat>
          <c:val>
            <c:numRef>
              <c:f>'Fig 3A-C'!$S$2:$S$9</c:f>
              <c:numCache>
                <c:formatCode>General</c:formatCode>
                <c:ptCount val="8"/>
                <c:pt idx="0">
                  <c:v>1.029432591065613</c:v>
                </c:pt>
                <c:pt idx="1">
                  <c:v>1.923788912773774</c:v>
                </c:pt>
                <c:pt idx="2">
                  <c:v>0.424118065509534</c:v>
                </c:pt>
                <c:pt idx="3">
                  <c:v>1.414792841999285</c:v>
                </c:pt>
                <c:pt idx="4">
                  <c:v>0.00219347413386693</c:v>
                </c:pt>
                <c:pt idx="5">
                  <c:v>0.00785128704288559</c:v>
                </c:pt>
                <c:pt idx="6">
                  <c:v>0.769766901073044</c:v>
                </c:pt>
                <c:pt idx="7">
                  <c:v>8.298351641985297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5945992"/>
        <c:axId val="-2085943080"/>
      </c:barChart>
      <c:catAx>
        <c:axId val="-20859459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5943080"/>
        <c:crosses val="autoZero"/>
        <c:auto val="1"/>
        <c:lblAlgn val="ctr"/>
        <c:lblOffset val="100"/>
        <c:noMultiLvlLbl val="0"/>
      </c:catAx>
      <c:valAx>
        <c:axId val="-2085943080"/>
        <c:scaling>
          <c:logBase val="10.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fold change of  Collagen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5945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8"/>
                <c:pt idx="0">
                  <c:v>0.071335497</c:v>
                </c:pt>
                <c:pt idx="1">
                  <c:v>0.014934267</c:v>
                </c:pt>
                <c:pt idx="2">
                  <c:v>0.026205167</c:v>
                </c:pt>
                <c:pt idx="3">
                  <c:v>0.000734127</c:v>
                </c:pt>
                <c:pt idx="4">
                  <c:v>0.034062258</c:v>
                </c:pt>
                <c:pt idx="5">
                  <c:v>0.388193034</c:v>
                </c:pt>
                <c:pt idx="6">
                  <c:v>0.055644258</c:v>
                </c:pt>
                <c:pt idx="7">
                  <c:v>2.03769421</c:v>
                </c:pt>
              </c:numLit>
            </c:plus>
            <c:minus>
              <c:numLit>
                <c:formatCode>General</c:formatCode>
                <c:ptCount val="8"/>
                <c:pt idx="0">
                  <c:v>0.071335497</c:v>
                </c:pt>
                <c:pt idx="1">
                  <c:v>0.014934267</c:v>
                </c:pt>
                <c:pt idx="2">
                  <c:v>0.026205167</c:v>
                </c:pt>
                <c:pt idx="3">
                  <c:v>0.000734127</c:v>
                </c:pt>
                <c:pt idx="4">
                  <c:v>0.034062258</c:v>
                </c:pt>
                <c:pt idx="5">
                  <c:v>0.388193034</c:v>
                </c:pt>
                <c:pt idx="6">
                  <c:v>0.055644258</c:v>
                </c:pt>
                <c:pt idx="7">
                  <c:v>2.03769421</c:v>
                </c:pt>
              </c:numLit>
            </c:minus>
          </c:errBars>
          <c:cat>
            <c:strRef>
              <c:f>'Fig 3A-C'!$N$47:$N$54</c:f>
              <c:strCache>
                <c:ptCount val="8"/>
                <c:pt idx="0">
                  <c:v>2D MyoCon</c:v>
                </c:pt>
                <c:pt idx="1">
                  <c:v>2D MyoTGFB</c:v>
                </c:pt>
                <c:pt idx="2">
                  <c:v>2D CoCon</c:v>
                </c:pt>
                <c:pt idx="3">
                  <c:v>2D CoTGFB</c:v>
                </c:pt>
                <c:pt idx="4">
                  <c:v>3D MyoCon</c:v>
                </c:pt>
                <c:pt idx="5">
                  <c:v>3D MyoTGFB</c:v>
                </c:pt>
                <c:pt idx="6">
                  <c:v>3D CoCon</c:v>
                </c:pt>
                <c:pt idx="7">
                  <c:v>3D CoTGFB</c:v>
                </c:pt>
              </c:strCache>
            </c:strRef>
          </c:cat>
          <c:val>
            <c:numRef>
              <c:f>'Fig 3A-C'!$O$47:$O$54</c:f>
              <c:numCache>
                <c:formatCode>General</c:formatCode>
                <c:ptCount val="8"/>
                <c:pt idx="0">
                  <c:v>1.009729953833125</c:v>
                </c:pt>
                <c:pt idx="1">
                  <c:v>0.0689134443652383</c:v>
                </c:pt>
                <c:pt idx="2">
                  <c:v>0.0963228057594431</c:v>
                </c:pt>
                <c:pt idx="3">
                  <c:v>0.00271136242916182</c:v>
                </c:pt>
                <c:pt idx="4">
                  <c:v>0.177044778098051</c:v>
                </c:pt>
                <c:pt idx="5">
                  <c:v>1.881590410236918</c:v>
                </c:pt>
                <c:pt idx="6">
                  <c:v>0.236528665130879</c:v>
                </c:pt>
                <c:pt idx="7">
                  <c:v>9.681909870368784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5743608"/>
        <c:axId val="-2085693384"/>
      </c:barChart>
      <c:catAx>
        <c:axId val="-20857436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5693384"/>
        <c:crosses val="autoZero"/>
        <c:auto val="1"/>
        <c:lblAlgn val="ctr"/>
        <c:lblOffset val="100"/>
        <c:noMultiLvlLbl val="0"/>
      </c:catAx>
      <c:valAx>
        <c:axId val="-2085693384"/>
        <c:scaling>
          <c:logBase val="10.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Fold Change of Myogenin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574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8"/>
                <c:pt idx="0">
                  <c:v>0.165987282</c:v>
                </c:pt>
                <c:pt idx="1">
                  <c:v>1.331914272</c:v>
                </c:pt>
                <c:pt idx="2">
                  <c:v>0.448149777</c:v>
                </c:pt>
                <c:pt idx="3">
                  <c:v>0.967666893</c:v>
                </c:pt>
                <c:pt idx="4">
                  <c:v>0.000248368</c:v>
                </c:pt>
                <c:pt idx="5">
                  <c:v>0.000280878</c:v>
                </c:pt>
                <c:pt idx="6">
                  <c:v>0.097741265</c:v>
                </c:pt>
                <c:pt idx="7">
                  <c:v>0.024155324</c:v>
                </c:pt>
              </c:numLit>
            </c:plus>
            <c:minus>
              <c:numLit>
                <c:formatCode>General</c:formatCode>
                <c:ptCount val="8"/>
                <c:pt idx="0">
                  <c:v>0.165987282</c:v>
                </c:pt>
                <c:pt idx="1">
                  <c:v>1.331914272</c:v>
                </c:pt>
                <c:pt idx="2">
                  <c:v>0.448149777</c:v>
                </c:pt>
                <c:pt idx="3">
                  <c:v>0.967666893</c:v>
                </c:pt>
                <c:pt idx="4">
                  <c:v>0.000248368</c:v>
                </c:pt>
                <c:pt idx="5">
                  <c:v>0.000280878</c:v>
                </c:pt>
                <c:pt idx="6">
                  <c:v>0.097741265</c:v>
                </c:pt>
                <c:pt idx="7">
                  <c:v>0.024155324</c:v>
                </c:pt>
              </c:numLit>
            </c:minus>
          </c:errBars>
          <c:cat>
            <c:strRef>
              <c:f>'Fig 3A-C'!$R$2:$R$9</c:f>
              <c:strCache>
                <c:ptCount val="8"/>
                <c:pt idx="0">
                  <c:v>2D FibCon</c:v>
                </c:pt>
                <c:pt idx="1">
                  <c:v>2D FibTGFB</c:v>
                </c:pt>
                <c:pt idx="2">
                  <c:v>2D CoCon</c:v>
                </c:pt>
                <c:pt idx="3">
                  <c:v>2D CoTGFB</c:v>
                </c:pt>
                <c:pt idx="4">
                  <c:v>3D FibCon</c:v>
                </c:pt>
                <c:pt idx="5">
                  <c:v>3D FibTGFB</c:v>
                </c:pt>
                <c:pt idx="6">
                  <c:v>3D CoCon</c:v>
                </c:pt>
                <c:pt idx="7">
                  <c:v>3D CoTGFB</c:v>
                </c:pt>
              </c:strCache>
            </c:strRef>
          </c:cat>
          <c:val>
            <c:numRef>
              <c:f>'Fig 3A-C'!$T$2:$T$9</c:f>
              <c:numCache>
                <c:formatCode>General</c:formatCode>
                <c:ptCount val="8"/>
                <c:pt idx="0">
                  <c:v>1.071344910563541</c:v>
                </c:pt>
                <c:pt idx="1">
                  <c:v>14.94539528497095</c:v>
                </c:pt>
                <c:pt idx="2">
                  <c:v>2.776972803908825</c:v>
                </c:pt>
                <c:pt idx="3">
                  <c:v>6.922814666820275</c:v>
                </c:pt>
                <c:pt idx="4">
                  <c:v>0.000769726322977628</c:v>
                </c:pt>
                <c:pt idx="5">
                  <c:v>0.00086444524864911</c:v>
                </c:pt>
                <c:pt idx="6">
                  <c:v>0.300537940921241</c:v>
                </c:pt>
                <c:pt idx="7">
                  <c:v>0.210580218704601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5598264"/>
        <c:axId val="-2086648520"/>
      </c:barChart>
      <c:catAx>
        <c:axId val="-21155982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6648520"/>
        <c:crosses val="autoZero"/>
        <c:auto val="1"/>
        <c:lblAlgn val="ctr"/>
        <c:lblOffset val="100"/>
        <c:noMultiLvlLbl val="0"/>
      </c:catAx>
      <c:valAx>
        <c:axId val="-2086648520"/>
        <c:scaling>
          <c:logBase val="10.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Fold Change</a:t>
                </a:r>
                <a:r>
                  <a:rPr lang="en-US" baseline="0"/>
                  <a:t> of a-SMA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5598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158750</xdr:colOff>
      <xdr:row>2</xdr:row>
      <xdr:rowOff>25400</xdr:rowOff>
    </xdr:from>
    <xdr:to>
      <xdr:col>27</xdr:col>
      <xdr:colOff>603250</xdr:colOff>
      <xdr:row>16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120650</xdr:colOff>
      <xdr:row>32</xdr:row>
      <xdr:rowOff>88900</xdr:rowOff>
    </xdr:from>
    <xdr:to>
      <xdr:col>27</xdr:col>
      <xdr:colOff>565150</xdr:colOff>
      <xdr:row>46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139700</xdr:colOff>
      <xdr:row>17</xdr:row>
      <xdr:rowOff>101600</xdr:rowOff>
    </xdr:from>
    <xdr:to>
      <xdr:col>27</xdr:col>
      <xdr:colOff>584200</xdr:colOff>
      <xdr:row>31</xdr:row>
      <xdr:rowOff>177800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topLeftCell="K13" workbookViewId="0">
      <selection activeCell="M14" sqref="M14"/>
    </sheetView>
  </sheetViews>
  <sheetFormatPr baseColWidth="10" defaultRowHeight="15" x14ac:dyDescent="0"/>
  <cols>
    <col min="1" max="1" width="15" customWidth="1"/>
    <col min="5" max="5" width="14.33203125" customWidth="1"/>
    <col min="6" max="6" width="14.6640625" customWidth="1"/>
    <col min="8" max="8" width="14.6640625" customWidth="1"/>
    <col min="10" max="10" width="14.1640625" customWidth="1"/>
    <col min="11" max="11" width="14.6640625" customWidth="1"/>
    <col min="12" max="12" width="11.83203125" customWidth="1"/>
    <col min="14" max="14" width="16.1640625" customWidth="1"/>
    <col min="15" max="15" width="12.33203125" customWidth="1"/>
    <col min="18" max="18" width="17.5" customWidth="1"/>
  </cols>
  <sheetData>
    <row r="1" spans="1:20">
      <c r="A1" s="18" t="s">
        <v>83</v>
      </c>
      <c r="B1" s="17" t="s">
        <v>79</v>
      </c>
      <c r="C1" s="17" t="s">
        <v>68</v>
      </c>
      <c r="D1" s="17" t="s">
        <v>67</v>
      </c>
      <c r="F1" s="18" t="s">
        <v>61</v>
      </c>
      <c r="G1" s="17" t="s">
        <v>68</v>
      </c>
      <c r="H1" s="17" t="s">
        <v>67</v>
      </c>
      <c r="J1" s="19" t="s">
        <v>84</v>
      </c>
      <c r="K1" s="17" t="s">
        <v>68</v>
      </c>
      <c r="L1" s="17" t="s">
        <v>67</v>
      </c>
      <c r="N1" s="18" t="s">
        <v>60</v>
      </c>
      <c r="O1" s="17" t="s">
        <v>68</v>
      </c>
      <c r="P1" s="17" t="s">
        <v>67</v>
      </c>
      <c r="R1" s="18" t="s">
        <v>80</v>
      </c>
      <c r="S1" s="17" t="s">
        <v>68</v>
      </c>
      <c r="T1" s="17" t="s">
        <v>67</v>
      </c>
    </row>
    <row r="2" spans="1:20">
      <c r="A2" s="12" t="s">
        <v>78</v>
      </c>
      <c r="B2" s="16">
        <v>28.33666666666667</v>
      </c>
      <c r="C2" s="8">
        <v>19.263333333333335</v>
      </c>
      <c r="D2" s="8">
        <v>23.846666666666668</v>
      </c>
      <c r="F2" s="12" t="s">
        <v>78</v>
      </c>
      <c r="G2" s="6">
        <f t="shared" ref="G2:G41" si="0">C2-B2</f>
        <v>-9.0733333333333341</v>
      </c>
      <c r="H2" s="6">
        <f t="shared" ref="H2:H41" si="1">D2-B2</f>
        <v>-4.490000000000002</v>
      </c>
      <c r="J2" s="12" t="s">
        <v>66</v>
      </c>
      <c r="K2" s="6">
        <f>AVERAGE(G2:G6)</f>
        <v>-9.0773333333333337</v>
      </c>
      <c r="L2" s="6">
        <f>AVERAGE(H2:H6)</f>
        <v>-4.211333333333334</v>
      </c>
      <c r="N2" s="12" t="s">
        <v>78</v>
      </c>
      <c r="O2">
        <f t="shared" ref="O2:O41" si="2">2^(-K5)</f>
        <v>0.9972312513520698</v>
      </c>
      <c r="P2">
        <f t="shared" ref="P2:P41" si="3">2^(-L5)</f>
        <v>1.2130732484330622</v>
      </c>
      <c r="R2" s="12" t="s">
        <v>66</v>
      </c>
      <c r="S2">
        <f>AVERAGE(O2:O6)</f>
        <v>1.029432591065613</v>
      </c>
      <c r="T2">
        <f>AVERAGE(P2:P6)</f>
        <v>1.0713449105635413</v>
      </c>
    </row>
    <row r="3" spans="1:20">
      <c r="A3" s="12" t="s">
        <v>77</v>
      </c>
      <c r="B3" s="16">
        <v>28.816666666666666</v>
      </c>
      <c r="C3" s="8">
        <v>19.95</v>
      </c>
      <c r="D3" s="8">
        <v>24.146666666666665</v>
      </c>
      <c r="F3" s="12" t="s">
        <v>77</v>
      </c>
      <c r="G3" s="6">
        <f t="shared" si="0"/>
        <v>-8.8666666666666671</v>
      </c>
      <c r="H3" s="6">
        <f t="shared" si="1"/>
        <v>-4.6700000000000017</v>
      </c>
      <c r="N3" s="12" t="s">
        <v>77</v>
      </c>
      <c r="O3">
        <f t="shared" si="2"/>
        <v>0.86413782256840643</v>
      </c>
      <c r="P3">
        <f t="shared" si="3"/>
        <v>1.3742711348332426</v>
      </c>
      <c r="R3" s="4" t="s">
        <v>65</v>
      </c>
      <c r="S3" s="1">
        <f>AVERAGE(O7:O11)</f>
        <v>1.9237889127737737</v>
      </c>
      <c r="T3" s="1">
        <f>AVERAGE(P7:P11)</f>
        <v>14.945395284970948</v>
      </c>
    </row>
    <row r="4" spans="1:20">
      <c r="A4" s="12" t="s">
        <v>76</v>
      </c>
      <c r="B4" s="16">
        <v>28.353333333333335</v>
      </c>
      <c r="C4" s="8">
        <v>19.516666666666669</v>
      </c>
      <c r="D4" s="8">
        <v>24.136666666666667</v>
      </c>
      <c r="F4" s="12" t="s">
        <v>76</v>
      </c>
      <c r="G4" s="6">
        <f t="shared" si="0"/>
        <v>-8.836666666666666</v>
      </c>
      <c r="H4" s="6">
        <f t="shared" si="1"/>
        <v>-4.2166666666666686</v>
      </c>
      <c r="J4" s="18" t="s">
        <v>59</v>
      </c>
      <c r="K4" s="17" t="s">
        <v>68</v>
      </c>
      <c r="L4" s="17" t="s">
        <v>67</v>
      </c>
      <c r="N4" s="12" t="s">
        <v>76</v>
      </c>
      <c r="O4">
        <f t="shared" si="2"/>
        <v>0.84635412333606697</v>
      </c>
      <c r="P4">
        <f t="shared" si="3"/>
        <v>1.0037036265004851</v>
      </c>
      <c r="R4" s="7" t="s">
        <v>35</v>
      </c>
      <c r="S4">
        <f>AVERAGE(O12:O16)</f>
        <v>0.4241180655095344</v>
      </c>
      <c r="T4">
        <f>AVERAGE(P12:P16)</f>
        <v>2.7769728039088255</v>
      </c>
    </row>
    <row r="5" spans="1:20">
      <c r="A5" s="12" t="s">
        <v>75</v>
      </c>
      <c r="B5" s="16">
        <v>27.97</v>
      </c>
      <c r="C5" s="8">
        <v>18.25</v>
      </c>
      <c r="D5" s="8">
        <v>24.89</v>
      </c>
      <c r="F5" s="12" t="s">
        <v>75</v>
      </c>
      <c r="G5" s="6">
        <f t="shared" si="0"/>
        <v>-9.7199999999999989</v>
      </c>
      <c r="H5" s="6">
        <f t="shared" si="1"/>
        <v>-3.0799999999999983</v>
      </c>
      <c r="J5" s="12" t="s">
        <v>78</v>
      </c>
      <c r="K5" s="6">
        <f>G2-K2</f>
        <v>3.9999999999995595E-3</v>
      </c>
      <c r="L5" s="6">
        <f>H2-L2</f>
        <v>-0.27866666666666795</v>
      </c>
      <c r="N5" s="12" t="s">
        <v>75</v>
      </c>
      <c r="O5">
        <f t="shared" si="2"/>
        <v>1.5612122269221709</v>
      </c>
      <c r="P5">
        <f t="shared" si="3"/>
        <v>0.45649364039380985</v>
      </c>
      <c r="R5" s="4" t="s">
        <v>34</v>
      </c>
      <c r="S5" s="1">
        <f>AVERAGE(O17:O21)</f>
        <v>1.4147928419992855</v>
      </c>
      <c r="T5" s="1">
        <f>AVERAGE(P17:P21)</f>
        <v>6.9228146668202752</v>
      </c>
    </row>
    <row r="6" spans="1:20">
      <c r="A6" s="12" t="s">
        <v>74</v>
      </c>
      <c r="B6" s="16">
        <v>28.22</v>
      </c>
      <c r="C6" s="8">
        <v>19.329999999999998</v>
      </c>
      <c r="D6" s="8">
        <v>23.62</v>
      </c>
      <c r="F6" s="12" t="s">
        <v>74</v>
      </c>
      <c r="G6" s="6">
        <f t="shared" si="0"/>
        <v>-8.89</v>
      </c>
      <c r="H6" s="6">
        <f t="shared" si="1"/>
        <v>-4.5999999999999979</v>
      </c>
      <c r="J6" s="12" t="s">
        <v>77</v>
      </c>
      <c r="K6" s="6">
        <f>G3-K2</f>
        <v>0.21066666666666656</v>
      </c>
      <c r="L6" s="6">
        <f>H3-L2</f>
        <v>-0.45866666666666767</v>
      </c>
      <c r="N6" s="12" t="s">
        <v>74</v>
      </c>
      <c r="O6">
        <f t="shared" si="2"/>
        <v>0.8782275311493507</v>
      </c>
      <c r="P6">
        <f t="shared" si="3"/>
        <v>1.3091829026571067</v>
      </c>
      <c r="R6" s="12" t="s">
        <v>5</v>
      </c>
      <c r="S6">
        <f>AVERAGE(O22:O26)</f>
        <v>2.1934741338669279E-3</v>
      </c>
      <c r="T6">
        <f>AVERAGE(P22:P26)</f>
        <v>7.6972632297762802E-4</v>
      </c>
    </row>
    <row r="7" spans="1:20">
      <c r="A7" s="4" t="s">
        <v>73</v>
      </c>
      <c r="B7" s="14">
        <v>26.376666666666665</v>
      </c>
      <c r="C7" s="5">
        <v>16.846666666666668</v>
      </c>
      <c r="D7" s="5">
        <v>18.803333333333331</v>
      </c>
      <c r="F7" s="4" t="s">
        <v>73</v>
      </c>
      <c r="G7" s="3">
        <f t="shared" si="0"/>
        <v>-9.5299999999999976</v>
      </c>
      <c r="H7" s="3">
        <f t="shared" si="1"/>
        <v>-7.5733333333333341</v>
      </c>
      <c r="J7" s="12" t="s">
        <v>76</v>
      </c>
      <c r="K7" s="6">
        <f>G4-K2</f>
        <v>0.24066666666666769</v>
      </c>
      <c r="L7" s="6">
        <f>H4-L2</f>
        <v>-5.3333333333345223E-3</v>
      </c>
      <c r="N7" s="4" t="s">
        <v>73</v>
      </c>
      <c r="O7" s="1">
        <f t="shared" si="2"/>
        <v>1.3685675703085218</v>
      </c>
      <c r="P7" s="1">
        <f t="shared" si="3"/>
        <v>10.281650699754982</v>
      </c>
      <c r="R7" s="4" t="s">
        <v>4</v>
      </c>
      <c r="S7" s="1">
        <f>AVERAGE(O27:O31)</f>
        <v>7.8512870428855963E-3</v>
      </c>
      <c r="T7" s="1">
        <f>AVERAGE(P27:P31)</f>
        <v>8.6444524864911078E-4</v>
      </c>
    </row>
    <row r="8" spans="1:20">
      <c r="A8" s="4" t="s">
        <v>72</v>
      </c>
      <c r="B8" s="14">
        <v>26.203333333333333</v>
      </c>
      <c r="C8" s="5">
        <v>16.903333333333332</v>
      </c>
      <c r="D8" s="5">
        <v>17.989999999999998</v>
      </c>
      <c r="F8" s="4" t="s">
        <v>72</v>
      </c>
      <c r="G8" s="3">
        <f t="shared" si="0"/>
        <v>-9.3000000000000007</v>
      </c>
      <c r="H8" s="3">
        <f t="shared" si="1"/>
        <v>-8.2133333333333347</v>
      </c>
      <c r="J8" s="12" t="s">
        <v>75</v>
      </c>
      <c r="K8" s="6">
        <f>G5-K2</f>
        <v>-0.64266666666666517</v>
      </c>
      <c r="L8" s="6">
        <f>H5-L2</f>
        <v>1.1313333333333357</v>
      </c>
      <c r="N8" s="4" t="s">
        <v>72</v>
      </c>
      <c r="O8" s="1">
        <f t="shared" si="2"/>
        <v>1.1668884621871447</v>
      </c>
      <c r="P8" s="1">
        <f t="shared" si="3"/>
        <v>16.02219609138136</v>
      </c>
      <c r="R8" s="7" t="s">
        <v>1</v>
      </c>
      <c r="S8">
        <f>AVERAGE(O32:O36)</f>
        <v>0.76976690107304413</v>
      </c>
      <c r="T8">
        <f>AVERAGE(P32:P36)</f>
        <v>0.30053794092124103</v>
      </c>
    </row>
    <row r="9" spans="1:20">
      <c r="A9" s="4" t="s">
        <v>71</v>
      </c>
      <c r="B9" s="14">
        <v>26.159999999999997</v>
      </c>
      <c r="C9" s="5">
        <v>15.79</v>
      </c>
      <c r="D9" s="5">
        <v>18.05</v>
      </c>
      <c r="F9" s="4" t="s">
        <v>71</v>
      </c>
      <c r="G9" s="3">
        <f t="shared" si="0"/>
        <v>-10.369999999999997</v>
      </c>
      <c r="H9" s="3">
        <f t="shared" si="1"/>
        <v>-8.1099999999999959</v>
      </c>
      <c r="J9" s="12" t="s">
        <v>74</v>
      </c>
      <c r="K9" s="15">
        <f>G6-K2</f>
        <v>0.18733333333333313</v>
      </c>
      <c r="L9" s="6">
        <f>H6-L2</f>
        <v>-0.38866666666666383</v>
      </c>
      <c r="N9" s="4" t="s">
        <v>71</v>
      </c>
      <c r="O9" s="1">
        <f t="shared" si="2"/>
        <v>2.4498045733702152</v>
      </c>
      <c r="P9" s="1">
        <f t="shared" si="3"/>
        <v>14.91473734880954</v>
      </c>
      <c r="R9" s="4" t="s">
        <v>0</v>
      </c>
      <c r="S9" s="1">
        <f>AVERAGE(O37:O41)</f>
        <v>8.2983516419852972</v>
      </c>
      <c r="T9" s="1">
        <f>AVERAGE(P37:P41)</f>
        <v>0.21058021870460095</v>
      </c>
    </row>
    <row r="10" spans="1:20">
      <c r="A10" s="4" t="s">
        <v>70</v>
      </c>
      <c r="B10" s="14">
        <v>26.76</v>
      </c>
      <c r="C10" s="5">
        <v>15.76</v>
      </c>
      <c r="D10" s="5">
        <v>18.34</v>
      </c>
      <c r="F10" s="4" t="s">
        <v>70</v>
      </c>
      <c r="G10" s="3">
        <f t="shared" si="0"/>
        <v>-11.000000000000002</v>
      </c>
      <c r="H10" s="3">
        <f t="shared" si="1"/>
        <v>-8.4200000000000017</v>
      </c>
      <c r="J10" s="4" t="s">
        <v>73</v>
      </c>
      <c r="K10" s="3">
        <f>G7-K2</f>
        <v>-0.45266666666666389</v>
      </c>
      <c r="L10" s="3">
        <f>H7-L2</f>
        <v>-3.3620000000000001</v>
      </c>
      <c r="N10" s="4" t="s">
        <v>70</v>
      </c>
      <c r="O10" s="1">
        <f t="shared" si="2"/>
        <v>3.7912317987678055</v>
      </c>
      <c r="P10" s="1">
        <f t="shared" si="3"/>
        <v>18.489914733886845</v>
      </c>
    </row>
    <row r="11" spans="1:20">
      <c r="A11" s="4" t="s">
        <v>69</v>
      </c>
      <c r="B11" s="14">
        <v>25.31</v>
      </c>
      <c r="C11" s="5">
        <v>16.48</v>
      </c>
      <c r="D11" s="5">
        <v>17.190000000000001</v>
      </c>
      <c r="F11" s="4" t="s">
        <v>69</v>
      </c>
      <c r="G11" s="3">
        <f t="shared" si="0"/>
        <v>-8.8299999999999983</v>
      </c>
      <c r="H11" s="3">
        <f t="shared" si="1"/>
        <v>-8.1199999999999974</v>
      </c>
      <c r="J11" s="4" t="s">
        <v>72</v>
      </c>
      <c r="K11" s="3">
        <f>G8-K2</f>
        <v>-0.22266666666666701</v>
      </c>
      <c r="L11" s="3">
        <f>H8-L2</f>
        <v>-4.0020000000000007</v>
      </c>
      <c r="N11" s="4" t="s">
        <v>69</v>
      </c>
      <c r="O11" s="1">
        <f t="shared" si="2"/>
        <v>0.8424521592351818</v>
      </c>
      <c r="P11" s="1">
        <f t="shared" si="3"/>
        <v>15.018477551022016</v>
      </c>
      <c r="R11" s="19" t="s">
        <v>81</v>
      </c>
      <c r="S11" s="17" t="s">
        <v>68</v>
      </c>
      <c r="T11" s="17" t="s">
        <v>67</v>
      </c>
    </row>
    <row r="12" spans="1:20">
      <c r="A12" s="7" t="s">
        <v>48</v>
      </c>
      <c r="B12" s="8">
        <v>32.456666666666671</v>
      </c>
      <c r="C12" s="8">
        <v>24.003333333333334</v>
      </c>
      <c r="D12" s="8">
        <v>27.186666666666667</v>
      </c>
      <c r="F12" s="7" t="s">
        <v>48</v>
      </c>
      <c r="G12" s="6">
        <f t="shared" si="0"/>
        <v>-8.4533333333333367</v>
      </c>
      <c r="H12" s="6">
        <f t="shared" si="1"/>
        <v>-5.2700000000000031</v>
      </c>
      <c r="J12" s="4" t="s">
        <v>71</v>
      </c>
      <c r="K12" s="3">
        <f>G9-K2</f>
        <v>-1.2926666666666637</v>
      </c>
      <c r="L12" s="3">
        <f>H9-L2</f>
        <v>-3.8986666666666618</v>
      </c>
      <c r="N12" s="7" t="s">
        <v>48</v>
      </c>
      <c r="O12" s="2">
        <f t="shared" si="2"/>
        <v>0.648869383469593</v>
      </c>
      <c r="P12" s="2">
        <f t="shared" si="3"/>
        <v>2.083005525943793</v>
      </c>
      <c r="R12" s="12" t="s">
        <v>66</v>
      </c>
      <c r="S12">
        <f>STDEV(O2:O6)</f>
        <v>0.30312108280937178</v>
      </c>
      <c r="T12">
        <f>STDEV(P2:P6)</f>
        <v>0.37115884649556891</v>
      </c>
    </row>
    <row r="13" spans="1:20">
      <c r="A13" s="7" t="s">
        <v>47</v>
      </c>
      <c r="B13" s="8">
        <v>33.986666666666672</v>
      </c>
      <c r="C13" s="8">
        <v>25.75333333333333</v>
      </c>
      <c r="D13" s="8">
        <v>28.113333333333333</v>
      </c>
      <c r="F13" s="7" t="s">
        <v>47</v>
      </c>
      <c r="G13" s="6">
        <f t="shared" si="0"/>
        <v>-8.2333333333333414</v>
      </c>
      <c r="H13" s="6">
        <f t="shared" si="1"/>
        <v>-5.8733333333333384</v>
      </c>
      <c r="J13" s="4" t="s">
        <v>70</v>
      </c>
      <c r="K13" s="3">
        <f>G10-K2</f>
        <v>-1.9226666666666681</v>
      </c>
      <c r="L13" s="3">
        <f>H10-L2</f>
        <v>-4.2086666666666677</v>
      </c>
      <c r="N13" s="7" t="s">
        <v>47</v>
      </c>
      <c r="O13" s="2">
        <f t="shared" si="2"/>
        <v>0.55709682540966921</v>
      </c>
      <c r="P13" s="2">
        <f t="shared" si="3"/>
        <v>3.1645492047418089</v>
      </c>
      <c r="R13" s="4" t="s">
        <v>65</v>
      </c>
      <c r="S13" s="1">
        <f>STDEV(O7:O11)</f>
        <v>1.2056630554826426</v>
      </c>
      <c r="T13" s="1">
        <f>STDEV(P7:P11)</f>
        <v>2.9782508534046226</v>
      </c>
    </row>
    <row r="14" spans="1:20">
      <c r="A14" s="7" t="s">
        <v>46</v>
      </c>
      <c r="B14" s="8">
        <v>32.716666666666669</v>
      </c>
      <c r="C14" s="8">
        <v>26.553333333333331</v>
      </c>
      <c r="D14" s="8">
        <v>27.91333333333333</v>
      </c>
      <c r="F14" s="7" t="s">
        <v>46</v>
      </c>
      <c r="G14" s="6">
        <f t="shared" si="0"/>
        <v>-6.1633333333333375</v>
      </c>
      <c r="H14" s="6">
        <f t="shared" si="1"/>
        <v>-4.8033333333333381</v>
      </c>
      <c r="J14" s="4" t="s">
        <v>69</v>
      </c>
      <c r="K14" s="3">
        <f>G11-K2</f>
        <v>0.2473333333333354</v>
      </c>
      <c r="L14" s="3">
        <f>H11-L2</f>
        <v>-3.9086666666666634</v>
      </c>
      <c r="N14" s="7" t="s">
        <v>46</v>
      </c>
      <c r="O14" s="2">
        <f t="shared" si="2"/>
        <v>0.13267790111872468</v>
      </c>
      <c r="P14" s="2">
        <f t="shared" si="3"/>
        <v>1.5073349095583852</v>
      </c>
      <c r="R14" s="7" t="s">
        <v>35</v>
      </c>
      <c r="S14">
        <f>STDEV(O12:O16)</f>
        <v>0.20164828372467075</v>
      </c>
      <c r="T14">
        <f>STDEV(P12:P16)</f>
        <v>1.0020933648787362</v>
      </c>
    </row>
    <row r="15" spans="1:20">
      <c r="A15" s="7" t="s">
        <v>45</v>
      </c>
      <c r="B15" s="8">
        <v>32.479999999999997</v>
      </c>
      <c r="C15" s="8">
        <v>25</v>
      </c>
      <c r="D15" s="8">
        <v>26.66</v>
      </c>
      <c r="F15" s="7" t="s">
        <v>45</v>
      </c>
      <c r="G15" s="6">
        <f t="shared" si="0"/>
        <v>-7.4799999999999969</v>
      </c>
      <c r="H15" s="6">
        <f t="shared" si="1"/>
        <v>-5.8199999999999967</v>
      </c>
      <c r="J15" s="7" t="s">
        <v>48</v>
      </c>
      <c r="K15" s="6">
        <f>G12-K2</f>
        <v>0.623999999999997</v>
      </c>
      <c r="L15" s="6">
        <f>H12-L2</f>
        <v>-1.0586666666666691</v>
      </c>
      <c r="N15" s="7" t="s">
        <v>45</v>
      </c>
      <c r="O15" s="2">
        <f t="shared" si="2"/>
        <v>0.33048728368735208</v>
      </c>
      <c r="P15" s="2">
        <f t="shared" si="3"/>
        <v>3.0496985951099882</v>
      </c>
      <c r="R15" s="4" t="s">
        <v>34</v>
      </c>
      <c r="S15" s="1">
        <f>STDEV(O17:O21)</f>
        <v>0.88417979496030108</v>
      </c>
      <c r="T15" s="1">
        <f>STDEV(P17:P21)</f>
        <v>2.1637689531989888</v>
      </c>
    </row>
    <row r="16" spans="1:20">
      <c r="A16" s="7" t="s">
        <v>44</v>
      </c>
      <c r="B16" s="8">
        <v>33.69</v>
      </c>
      <c r="C16" s="8">
        <v>25.76</v>
      </c>
      <c r="D16" s="8">
        <v>27.45</v>
      </c>
      <c r="F16" s="7" t="s">
        <v>44</v>
      </c>
      <c r="G16" s="6">
        <f t="shared" si="0"/>
        <v>-7.9299999999999962</v>
      </c>
      <c r="H16" s="6">
        <f t="shared" si="1"/>
        <v>-6.2399999999999984</v>
      </c>
      <c r="J16" s="7" t="s">
        <v>47</v>
      </c>
      <c r="K16" s="6">
        <f>G13-K2</f>
        <v>0.84399999999999231</v>
      </c>
      <c r="L16" s="6">
        <f>H13-L2</f>
        <v>-1.6620000000000044</v>
      </c>
      <c r="N16" s="7" t="s">
        <v>44</v>
      </c>
      <c r="O16" s="2">
        <f t="shared" si="2"/>
        <v>0.45145893386233299</v>
      </c>
      <c r="P16" s="2">
        <f t="shared" si="3"/>
        <v>4.0802757841901522</v>
      </c>
      <c r="R16" s="12" t="s">
        <v>5</v>
      </c>
      <c r="S16">
        <f>STDEV(O22:O26)</f>
        <v>7.5998283652874371E-4</v>
      </c>
      <c r="T16">
        <f>STDEV(P22:P26)</f>
        <v>5.5536672585400359E-4</v>
      </c>
    </row>
    <row r="17" spans="1:20">
      <c r="A17" s="4" t="s">
        <v>43</v>
      </c>
      <c r="B17" s="5">
        <v>33.840000000000003</v>
      </c>
      <c r="C17" s="5">
        <v>23.503333333333334</v>
      </c>
      <c r="D17" s="5">
        <v>26.58</v>
      </c>
      <c r="F17" s="4" t="s">
        <v>43</v>
      </c>
      <c r="G17" s="3">
        <f t="shared" si="0"/>
        <v>-10.33666666666667</v>
      </c>
      <c r="H17" s="3">
        <f t="shared" si="1"/>
        <v>-7.2600000000000051</v>
      </c>
      <c r="J17" s="7" t="s">
        <v>46</v>
      </c>
      <c r="K17" s="6">
        <f>G14-K2</f>
        <v>2.9139999999999961</v>
      </c>
      <c r="L17" s="6">
        <f>H14-L2</f>
        <v>-0.59200000000000408</v>
      </c>
      <c r="N17" s="4" t="s">
        <v>43</v>
      </c>
      <c r="O17" s="1">
        <f t="shared" si="2"/>
        <v>2.3938509595845199</v>
      </c>
      <c r="P17" s="1">
        <f t="shared" si="3"/>
        <v>8.274468623074636</v>
      </c>
      <c r="R17" s="4" t="s">
        <v>4</v>
      </c>
      <c r="S17" s="1">
        <f>STDEV(O27:O31)</f>
        <v>4.8363855287188754E-3</v>
      </c>
      <c r="T17" s="1">
        <f>STDEV(P27:P31)</f>
        <v>6.2806141786909606E-4</v>
      </c>
    </row>
    <row r="18" spans="1:20">
      <c r="A18" s="4" t="s">
        <v>42</v>
      </c>
      <c r="B18" s="5">
        <v>31.28</v>
      </c>
      <c r="C18" s="5">
        <v>22.493333333333329</v>
      </c>
      <c r="D18" s="5">
        <v>24.856666666666669</v>
      </c>
      <c r="F18" s="4" t="s">
        <v>42</v>
      </c>
      <c r="G18" s="3">
        <f t="shared" si="0"/>
        <v>-8.7866666666666724</v>
      </c>
      <c r="H18" s="3">
        <f t="shared" si="1"/>
        <v>-6.423333333333332</v>
      </c>
      <c r="J18" s="7" t="s">
        <v>45</v>
      </c>
      <c r="K18" s="6">
        <f>G15-K2</f>
        <v>1.5973333333333368</v>
      </c>
      <c r="L18" s="6">
        <f>H15-L2</f>
        <v>-1.6086666666666627</v>
      </c>
      <c r="N18" s="4" t="s">
        <v>42</v>
      </c>
      <c r="O18" s="1">
        <f t="shared" si="2"/>
        <v>0.81752419486564998</v>
      </c>
      <c r="P18" s="1">
        <f t="shared" si="3"/>
        <v>4.6331712247785664</v>
      </c>
      <c r="R18" s="7" t="s">
        <v>1</v>
      </c>
      <c r="S18">
        <f>STDEV(O32:O36)</f>
        <v>0.64319519979977813</v>
      </c>
      <c r="T18">
        <f>STDEV(P32:P36)</f>
        <v>0.21855611172216405</v>
      </c>
    </row>
    <row r="19" spans="1:20">
      <c r="A19" s="4" t="s">
        <v>40</v>
      </c>
      <c r="B19" s="5">
        <v>30.596666666666664</v>
      </c>
      <c r="C19" s="5">
        <v>20.32</v>
      </c>
      <c r="D19" s="5">
        <v>24.163333333333338</v>
      </c>
      <c r="F19" s="4" t="s">
        <v>40</v>
      </c>
      <c r="G19" s="3">
        <f t="shared" si="0"/>
        <v>-10.276666666666664</v>
      </c>
      <c r="H19" s="3">
        <f t="shared" si="1"/>
        <v>-6.4333333333333265</v>
      </c>
      <c r="J19" s="7" t="s">
        <v>44</v>
      </c>
      <c r="K19" s="6">
        <f>G16-K2</f>
        <v>1.1473333333333375</v>
      </c>
      <c r="L19" s="6">
        <f>H16-L2</f>
        <v>-2.0286666666666644</v>
      </c>
      <c r="N19" s="4" t="s">
        <v>40</v>
      </c>
      <c r="O19" s="1">
        <f t="shared" si="2"/>
        <v>2.2963353325417741</v>
      </c>
      <c r="P19" s="1">
        <f t="shared" si="3"/>
        <v>4.6653974791538442</v>
      </c>
      <c r="R19" s="4" t="s">
        <v>0</v>
      </c>
      <c r="S19" s="1">
        <f>STDEV(O37:O41)</f>
        <v>5.6955082499345115</v>
      </c>
      <c r="T19" s="1">
        <f>STDEV(P37:P41)</f>
        <v>5.4012946793587674E-2</v>
      </c>
    </row>
    <row r="20" spans="1:20">
      <c r="A20" s="4" t="s">
        <v>38</v>
      </c>
      <c r="B20" s="5">
        <v>30.78</v>
      </c>
      <c r="C20" s="5">
        <v>22.89</v>
      </c>
      <c r="D20" s="5">
        <v>23.34</v>
      </c>
      <c r="F20" s="4" t="s">
        <v>38</v>
      </c>
      <c r="G20" s="3">
        <f t="shared" si="0"/>
        <v>-7.8900000000000006</v>
      </c>
      <c r="H20" s="3">
        <f t="shared" si="1"/>
        <v>-7.4400000000000013</v>
      </c>
      <c r="J20" s="4" t="s">
        <v>43</v>
      </c>
      <c r="K20" s="3">
        <f>G17-K2</f>
        <v>-1.2593333333333359</v>
      </c>
      <c r="L20" s="3">
        <f>H17-L2</f>
        <v>-3.0486666666666711</v>
      </c>
      <c r="N20" s="4" t="s">
        <v>38</v>
      </c>
      <c r="O20" s="1">
        <f t="shared" si="2"/>
        <v>0.43911376557467535</v>
      </c>
      <c r="P20" s="1">
        <f t="shared" si="3"/>
        <v>9.3740121624669506</v>
      </c>
    </row>
    <row r="21" spans="1:20">
      <c r="A21" s="4" t="s">
        <v>36</v>
      </c>
      <c r="B21" s="5">
        <v>30.91</v>
      </c>
      <c r="C21" s="5">
        <v>21.66</v>
      </c>
      <c r="D21" s="5">
        <v>23.76</v>
      </c>
      <c r="F21" s="4" t="s">
        <v>36</v>
      </c>
      <c r="G21" s="3">
        <f t="shared" si="0"/>
        <v>-9.25</v>
      </c>
      <c r="H21" s="3">
        <f t="shared" si="1"/>
        <v>-7.1499999999999986</v>
      </c>
      <c r="J21" s="4" t="s">
        <v>42</v>
      </c>
      <c r="K21" s="3">
        <f>G18-K2</f>
        <v>0.2906666666666613</v>
      </c>
      <c r="L21" s="3">
        <f>H18-L2</f>
        <v>-2.211999999999998</v>
      </c>
      <c r="N21" s="4" t="s">
        <v>36</v>
      </c>
      <c r="O21" s="1">
        <f t="shared" si="2"/>
        <v>1.1271399574298084</v>
      </c>
      <c r="P21" s="1">
        <f t="shared" si="3"/>
        <v>7.6670238446273808</v>
      </c>
      <c r="R21" s="19" t="s">
        <v>82</v>
      </c>
      <c r="S21" s="17" t="s">
        <v>68</v>
      </c>
      <c r="T21" s="17" t="s">
        <v>67</v>
      </c>
    </row>
    <row r="22" spans="1:20">
      <c r="A22" s="12" t="s">
        <v>23</v>
      </c>
      <c r="B22" s="9">
        <v>30.92</v>
      </c>
      <c r="C22" s="9">
        <v>30.946666666666669</v>
      </c>
      <c r="D22" s="9">
        <v>35.880000000000003</v>
      </c>
      <c r="F22" s="12" t="s">
        <v>23</v>
      </c>
      <c r="G22" s="6">
        <f t="shared" si="0"/>
        <v>2.6666666666667282E-2</v>
      </c>
      <c r="H22" s="6">
        <f t="shared" si="1"/>
        <v>4.9600000000000009</v>
      </c>
      <c r="J22" s="4" t="s">
        <v>40</v>
      </c>
      <c r="K22" s="3">
        <f>G19-K2</f>
        <v>-1.19933333333333</v>
      </c>
      <c r="L22" s="3">
        <f>H19-L2</f>
        <v>-2.2219999999999924</v>
      </c>
      <c r="N22" s="12" t="s">
        <v>23</v>
      </c>
      <c r="O22" s="2">
        <f t="shared" si="2"/>
        <v>1.8172844877012016E-3</v>
      </c>
      <c r="P22" s="2">
        <f t="shared" si="3"/>
        <v>1.7344171788722042E-3</v>
      </c>
      <c r="R22" s="12" t="s">
        <v>66</v>
      </c>
      <c r="S22">
        <f>S12/SQRT(5)</f>
        <v>0.13555986931501965</v>
      </c>
      <c r="T22">
        <f>T12/SQRT(5)</f>
        <v>0.16598728224290032</v>
      </c>
    </row>
    <row r="23" spans="1:20">
      <c r="A23" s="12" t="s">
        <v>22</v>
      </c>
      <c r="B23" s="9">
        <v>29.13</v>
      </c>
      <c r="C23" s="9">
        <v>29.17</v>
      </c>
      <c r="D23" s="9">
        <v>35.81</v>
      </c>
      <c r="F23" s="12" t="s">
        <v>22</v>
      </c>
      <c r="G23" s="6">
        <f t="shared" si="0"/>
        <v>4.00000000000027E-2</v>
      </c>
      <c r="H23" s="6">
        <f t="shared" si="1"/>
        <v>6.6800000000000033</v>
      </c>
      <c r="J23" s="4" t="s">
        <v>38</v>
      </c>
      <c r="K23" s="3">
        <f>G20-K2</f>
        <v>1.1873333333333331</v>
      </c>
      <c r="L23" s="3">
        <f>H20-L2</f>
        <v>-3.2286666666666672</v>
      </c>
      <c r="N23" s="12" t="s">
        <v>22</v>
      </c>
      <c r="O23" s="2">
        <f t="shared" si="2"/>
        <v>1.8005665848917353E-3</v>
      </c>
      <c r="P23" s="2">
        <f t="shared" si="3"/>
        <v>5.2648011649837894E-4</v>
      </c>
      <c r="R23" s="4" t="s">
        <v>65</v>
      </c>
      <c r="S23" s="1">
        <f>S13/SQRT(5)</f>
        <v>0.53918891000385782</v>
      </c>
      <c r="T23" s="1">
        <f>T13/SQRT(5)</f>
        <v>1.3319142724518993</v>
      </c>
    </row>
    <row r="24" spans="1:20">
      <c r="A24" s="12" t="s">
        <v>21</v>
      </c>
      <c r="B24" s="9">
        <v>28.19</v>
      </c>
      <c r="C24" s="9">
        <v>27.27</v>
      </c>
      <c r="D24" s="9">
        <v>35.083333333333336</v>
      </c>
      <c r="F24" s="12" t="s">
        <v>21</v>
      </c>
      <c r="G24" s="6">
        <f t="shared" si="0"/>
        <v>-0.92000000000000171</v>
      </c>
      <c r="H24" s="6">
        <f t="shared" si="1"/>
        <v>6.8933333333333344</v>
      </c>
      <c r="J24" s="4" t="s">
        <v>36</v>
      </c>
      <c r="K24" s="3">
        <f>G21-K2</f>
        <v>-0.1726666666666663</v>
      </c>
      <c r="L24" s="3">
        <f>H21-L2</f>
        <v>-2.9386666666666645</v>
      </c>
      <c r="N24" s="12" t="s">
        <v>21</v>
      </c>
      <c r="O24" s="2">
        <f t="shared" si="2"/>
        <v>3.5026599938803907E-3</v>
      </c>
      <c r="P24" s="2">
        <f t="shared" si="3"/>
        <v>4.5411122948799782E-4</v>
      </c>
      <c r="R24" s="7" t="s">
        <v>35</v>
      </c>
      <c r="S24">
        <f>S14/SQRT(5)</f>
        <v>9.0179853990905653E-2</v>
      </c>
      <c r="T24">
        <f>T14/SQRT(5)</f>
        <v>0.44814977673407086</v>
      </c>
    </row>
    <row r="25" spans="1:20">
      <c r="A25" s="12" t="s">
        <v>29</v>
      </c>
      <c r="B25" s="9">
        <v>28.63</v>
      </c>
      <c r="C25" s="9">
        <v>28.8</v>
      </c>
      <c r="D25" s="9">
        <v>35.74</v>
      </c>
      <c r="F25" s="12" t="s">
        <v>29</v>
      </c>
      <c r="G25" s="6">
        <f t="shared" si="0"/>
        <v>0.17000000000000171</v>
      </c>
      <c r="H25" s="6">
        <f t="shared" si="1"/>
        <v>7.110000000000003</v>
      </c>
      <c r="J25" s="12" t="s">
        <v>23</v>
      </c>
      <c r="K25" s="6">
        <f>G22-K2</f>
        <v>9.104000000000001</v>
      </c>
      <c r="L25" s="6">
        <f>H22-L2</f>
        <v>9.1713333333333349</v>
      </c>
      <c r="N25" s="12" t="s">
        <v>29</v>
      </c>
      <c r="O25" s="2">
        <f t="shared" si="2"/>
        <v>1.6454143735062151E-3</v>
      </c>
      <c r="P25" s="2">
        <f t="shared" si="3"/>
        <v>3.9078607120468566E-4</v>
      </c>
      <c r="R25" s="4" t="s">
        <v>34</v>
      </c>
      <c r="S25" s="1">
        <f>S15/SQRT(5)</f>
        <v>0.3954172251726118</v>
      </c>
      <c r="T25" s="1">
        <f>T15/SQRT(5)</f>
        <v>0.96766689339129996</v>
      </c>
    </row>
    <row r="26" spans="1:20">
      <c r="A26" s="12" t="s">
        <v>64</v>
      </c>
      <c r="B26" s="9">
        <v>28.02333333333333</v>
      </c>
      <c r="C26" s="9">
        <v>27.77333333333333</v>
      </c>
      <c r="D26" s="9">
        <v>34.206666666666671</v>
      </c>
      <c r="F26" s="12" t="s">
        <v>64</v>
      </c>
      <c r="G26" s="6">
        <f t="shared" si="0"/>
        <v>-0.25</v>
      </c>
      <c r="H26" s="6">
        <f t="shared" si="1"/>
        <v>6.1833333333333407</v>
      </c>
      <c r="J26" s="12" t="s">
        <v>22</v>
      </c>
      <c r="K26" s="6">
        <f>G23-K2</f>
        <v>9.1173333333333364</v>
      </c>
      <c r="L26" s="6">
        <f>H23-L2</f>
        <v>10.891333333333337</v>
      </c>
      <c r="N26" s="12" t="s">
        <v>64</v>
      </c>
      <c r="O26" s="2">
        <f t="shared" si="2"/>
        <v>2.2014452293550959E-3</v>
      </c>
      <c r="P26" s="2">
        <f t="shared" si="3"/>
        <v>7.4283701882487372E-4</v>
      </c>
      <c r="R26" s="12" t="s">
        <v>5</v>
      </c>
      <c r="S26">
        <f>S16/SQRT(5)</f>
        <v>3.3987465684227625E-4</v>
      </c>
      <c r="T26">
        <f>T16/SQRT(5)</f>
        <v>2.4836755029020841E-4</v>
      </c>
    </row>
    <row r="27" spans="1:20">
      <c r="A27" s="4" t="s">
        <v>20</v>
      </c>
      <c r="B27" s="5">
        <v>29.516666666666669</v>
      </c>
      <c r="C27" s="5">
        <v>26.566666666666666</v>
      </c>
      <c r="D27" s="5">
        <v>34.97</v>
      </c>
      <c r="F27" s="4" t="s">
        <v>20</v>
      </c>
      <c r="G27" s="3">
        <f t="shared" si="0"/>
        <v>-2.9500000000000028</v>
      </c>
      <c r="H27" s="3">
        <f t="shared" si="1"/>
        <v>5.4533333333333296</v>
      </c>
      <c r="J27" s="12" t="s">
        <v>21</v>
      </c>
      <c r="K27" s="6">
        <f>G24-K2</f>
        <v>8.157333333333332</v>
      </c>
      <c r="L27" s="6">
        <f>H24-L2</f>
        <v>11.104666666666668</v>
      </c>
      <c r="N27" s="4" t="s">
        <v>20</v>
      </c>
      <c r="O27" s="1">
        <f t="shared" si="2"/>
        <v>1.4305033303925449E-2</v>
      </c>
      <c r="P27" s="1">
        <f t="shared" si="3"/>
        <v>1.232098518132005E-3</v>
      </c>
      <c r="R27" s="4" t="s">
        <v>4</v>
      </c>
      <c r="S27" s="1">
        <f>S17/SQRT(5)</f>
        <v>2.1628973615223333E-3</v>
      </c>
      <c r="T27" s="1">
        <f>T17/SQRT(5)</f>
        <v>2.8087760488003995E-4</v>
      </c>
    </row>
    <row r="28" spans="1:20">
      <c r="A28" s="4" t="s">
        <v>19</v>
      </c>
      <c r="B28" s="5">
        <v>31.05</v>
      </c>
      <c r="C28" s="5">
        <v>28.796666666666667</v>
      </c>
      <c r="D28" s="5">
        <v>35.97</v>
      </c>
      <c r="F28" s="4" t="s">
        <v>19</v>
      </c>
      <c r="G28" s="3">
        <f t="shared" si="0"/>
        <v>-2.2533333333333339</v>
      </c>
      <c r="H28" s="3">
        <f t="shared" si="1"/>
        <v>4.9199999999999982</v>
      </c>
      <c r="J28" s="12" t="s">
        <v>29</v>
      </c>
      <c r="K28" s="6">
        <f>G25-K2</f>
        <v>9.2473333333333354</v>
      </c>
      <c r="L28" s="6">
        <f>H25-L2</f>
        <v>11.321333333333337</v>
      </c>
      <c r="N28" s="4" t="s">
        <v>19</v>
      </c>
      <c r="O28" s="1">
        <f t="shared" si="2"/>
        <v>8.8261501138290933E-3</v>
      </c>
      <c r="P28" s="1">
        <f t="shared" si="3"/>
        <v>1.7831782827883245E-3</v>
      </c>
      <c r="R28" s="7" t="s">
        <v>1</v>
      </c>
      <c r="S28">
        <f>S18/SQRT(5)</f>
        <v>0.28764563791077258</v>
      </c>
      <c r="T28">
        <f>T18/SQRT(5)</f>
        <v>9.7741264541759479E-2</v>
      </c>
    </row>
    <row r="29" spans="1:20">
      <c r="A29" s="4" t="s">
        <v>18</v>
      </c>
      <c r="B29" s="5">
        <v>28.743333333333336</v>
      </c>
      <c r="C29" s="5">
        <v>26.343333333333334</v>
      </c>
      <c r="D29" s="5">
        <v>35.226666666666659</v>
      </c>
      <c r="F29" s="4" t="s">
        <v>18</v>
      </c>
      <c r="G29" s="3">
        <f t="shared" si="0"/>
        <v>-2.4000000000000021</v>
      </c>
      <c r="H29" s="3">
        <f t="shared" si="1"/>
        <v>6.4833333333333236</v>
      </c>
      <c r="J29" s="12" t="s">
        <v>64</v>
      </c>
      <c r="K29" s="6">
        <f>G26-K2</f>
        <v>8.8273333333333337</v>
      </c>
      <c r="L29" s="6">
        <f>H26-L2</f>
        <v>10.394666666666675</v>
      </c>
      <c r="N29" s="4" t="s">
        <v>18</v>
      </c>
      <c r="O29" s="1">
        <f t="shared" si="2"/>
        <v>9.7706256836872455E-3</v>
      </c>
      <c r="P29" s="1">
        <f t="shared" si="3"/>
        <v>6.0337114864263271E-4</v>
      </c>
      <c r="R29" s="4" t="s">
        <v>0</v>
      </c>
      <c r="S29" s="1">
        <f>S19/SQRT(5)</f>
        <v>2.5471087226528857</v>
      </c>
      <c r="T29" s="1">
        <f>T19/SQRT(5)</f>
        <v>2.4155324139108265E-2</v>
      </c>
    </row>
    <row r="30" spans="1:20">
      <c r="A30" s="4" t="s">
        <v>28</v>
      </c>
      <c r="B30" s="5">
        <v>28.276666666666667</v>
      </c>
      <c r="C30" s="5">
        <v>28.286666666666665</v>
      </c>
      <c r="D30" s="5">
        <v>35.35</v>
      </c>
      <c r="F30" s="4" t="s">
        <v>28</v>
      </c>
      <c r="G30" s="3">
        <f t="shared" si="0"/>
        <v>9.9999999999980105E-3</v>
      </c>
      <c r="H30" s="3">
        <f t="shared" si="1"/>
        <v>7.0733333333333341</v>
      </c>
      <c r="J30" s="4" t="s">
        <v>20</v>
      </c>
      <c r="K30" s="3">
        <f>G27-K2</f>
        <v>6.1273333333333309</v>
      </c>
      <c r="L30" s="3">
        <f>H27-L2</f>
        <v>9.6646666666666636</v>
      </c>
      <c r="N30" s="4" t="s">
        <v>28</v>
      </c>
      <c r="O30" s="1">
        <f t="shared" si="2"/>
        <v>1.8384003163176585E-3</v>
      </c>
      <c r="P30" s="1">
        <f t="shared" si="3"/>
        <v>4.0084534291828902E-4</v>
      </c>
    </row>
    <row r="31" spans="1:20">
      <c r="A31" s="4" t="s">
        <v>63</v>
      </c>
      <c r="B31" s="5">
        <v>27.916666666666668</v>
      </c>
      <c r="C31" s="5">
        <v>26.63</v>
      </c>
      <c r="D31" s="5">
        <v>35.394999999999996</v>
      </c>
      <c r="F31" s="4" t="s">
        <v>63</v>
      </c>
      <c r="G31" s="3">
        <f t="shared" si="0"/>
        <v>-1.2866666666666688</v>
      </c>
      <c r="H31" s="3">
        <f t="shared" si="1"/>
        <v>7.4783333333333282</v>
      </c>
      <c r="J31" s="4" t="s">
        <v>19</v>
      </c>
      <c r="K31" s="3">
        <f>G28-K2</f>
        <v>6.8239999999999998</v>
      </c>
      <c r="L31" s="3">
        <f>H28-L2</f>
        <v>9.1313333333333322</v>
      </c>
      <c r="N31" s="4" t="s">
        <v>63</v>
      </c>
      <c r="O31" s="1">
        <f t="shared" si="2"/>
        <v>4.5162257966685354E-3</v>
      </c>
      <c r="P31" s="1">
        <f t="shared" si="3"/>
        <v>3.0273295076430366E-4</v>
      </c>
    </row>
    <row r="32" spans="1:20">
      <c r="A32" s="7" t="s">
        <v>11</v>
      </c>
      <c r="B32" s="8">
        <v>32.763333333333328</v>
      </c>
      <c r="C32" s="8">
        <v>23.166666666666668</v>
      </c>
      <c r="D32" s="8">
        <v>29.53</v>
      </c>
      <c r="F32" s="7" t="s">
        <v>11</v>
      </c>
      <c r="G32" s="6">
        <f t="shared" si="0"/>
        <v>-9.5966666666666605</v>
      </c>
      <c r="H32" s="6">
        <f t="shared" si="1"/>
        <v>-3.2333333333333272</v>
      </c>
      <c r="J32" s="4" t="s">
        <v>18</v>
      </c>
      <c r="K32" s="3">
        <f>G29-K2</f>
        <v>6.6773333333333316</v>
      </c>
      <c r="L32" s="3">
        <f>H29-L2</f>
        <v>10.694666666666658</v>
      </c>
      <c r="N32" s="7" t="s">
        <v>11</v>
      </c>
      <c r="O32" s="2">
        <f t="shared" si="2"/>
        <v>1.433292773067016</v>
      </c>
      <c r="P32" s="2">
        <f t="shared" si="3"/>
        <v>0.5076830504347124</v>
      </c>
    </row>
    <row r="33" spans="1:16">
      <c r="A33" s="7" t="s">
        <v>10</v>
      </c>
      <c r="B33" s="8">
        <v>31.813333333333333</v>
      </c>
      <c r="C33" s="8">
        <v>22.156666666666666</v>
      </c>
      <c r="D33" s="8">
        <v>28.78</v>
      </c>
      <c r="F33" s="7" t="s">
        <v>10</v>
      </c>
      <c r="G33" s="6">
        <f t="shared" si="0"/>
        <v>-9.6566666666666663</v>
      </c>
      <c r="H33" s="6">
        <f t="shared" si="1"/>
        <v>-3.0333333333333314</v>
      </c>
      <c r="J33" s="4" t="s">
        <v>28</v>
      </c>
      <c r="K33" s="3">
        <f>G30-K2</f>
        <v>9.0873333333333317</v>
      </c>
      <c r="L33" s="3">
        <f>H30-L2</f>
        <v>11.284666666666668</v>
      </c>
      <c r="N33" s="7" t="s">
        <v>10</v>
      </c>
      <c r="O33" s="2">
        <f t="shared" si="2"/>
        <v>1.4941586411833936</v>
      </c>
      <c r="P33" s="2">
        <f t="shared" si="3"/>
        <v>0.44196376553183486</v>
      </c>
    </row>
    <row r="34" spans="1:16">
      <c r="A34" s="7" t="s">
        <v>9</v>
      </c>
      <c r="B34" s="8">
        <v>32.406666666666666</v>
      </c>
      <c r="C34" s="8">
        <v>24.393333333333334</v>
      </c>
      <c r="D34" s="8">
        <v>29.426666666666666</v>
      </c>
      <c r="F34" s="7" t="s">
        <v>9</v>
      </c>
      <c r="G34" s="6">
        <f t="shared" si="0"/>
        <v>-8.0133333333333319</v>
      </c>
      <c r="H34" s="6">
        <f t="shared" si="1"/>
        <v>-2.9800000000000004</v>
      </c>
      <c r="J34" s="4" t="s">
        <v>63</v>
      </c>
      <c r="K34" s="3">
        <f>G31-K2</f>
        <v>7.7906666666666649</v>
      </c>
      <c r="L34" s="3">
        <f>H31-L2</f>
        <v>11.689666666666662</v>
      </c>
      <c r="N34" s="7" t="s">
        <v>9</v>
      </c>
      <c r="O34" s="2">
        <f t="shared" si="2"/>
        <v>0.47830407904593658</v>
      </c>
      <c r="P34" s="2">
        <f t="shared" si="3"/>
        <v>0.42592362691416474</v>
      </c>
    </row>
    <row r="35" spans="1:16">
      <c r="A35" s="7" t="s">
        <v>25</v>
      </c>
      <c r="B35" s="9">
        <v>31.26</v>
      </c>
      <c r="C35" s="9">
        <v>24.67</v>
      </c>
      <c r="D35" s="9">
        <v>31.21</v>
      </c>
      <c r="F35" s="7" t="s">
        <v>25</v>
      </c>
      <c r="G35" s="6">
        <f t="shared" si="0"/>
        <v>-6.59</v>
      </c>
      <c r="H35" s="6">
        <f t="shared" si="1"/>
        <v>-5.0000000000000711E-2</v>
      </c>
      <c r="J35" s="7" t="s">
        <v>11</v>
      </c>
      <c r="K35" s="6">
        <f>G32-K2</f>
        <v>-0.51933333333332676</v>
      </c>
      <c r="L35" s="6">
        <f>H32-L2</f>
        <v>0.97800000000000686</v>
      </c>
      <c r="N35" s="7" t="s">
        <v>25</v>
      </c>
      <c r="O35" s="2">
        <f t="shared" si="2"/>
        <v>0.17833560418052008</v>
      </c>
      <c r="P35" s="2">
        <f t="shared" si="3"/>
        <v>5.5887392140130714E-2</v>
      </c>
    </row>
    <row r="36" spans="1:16">
      <c r="A36" s="7" t="s">
        <v>31</v>
      </c>
      <c r="B36" s="9">
        <v>31.55</v>
      </c>
      <c r="C36" s="9">
        <v>24.39</v>
      </c>
      <c r="D36" s="9">
        <v>31.15</v>
      </c>
      <c r="F36" s="7" t="s">
        <v>31</v>
      </c>
      <c r="G36" s="6">
        <f t="shared" si="0"/>
        <v>-7.16</v>
      </c>
      <c r="H36" s="6">
        <f t="shared" si="1"/>
        <v>-0.40000000000000213</v>
      </c>
      <c r="J36" s="7" t="s">
        <v>10</v>
      </c>
      <c r="K36" s="6">
        <f>G33-K2</f>
        <v>-0.57933333333333259</v>
      </c>
      <c r="L36" s="6">
        <f>H33-L2</f>
        <v>1.1780000000000026</v>
      </c>
      <c r="N36" s="7" t="s">
        <v>31</v>
      </c>
      <c r="O36" s="2">
        <f t="shared" si="2"/>
        <v>0.26474340788835449</v>
      </c>
      <c r="P36" s="2">
        <f t="shared" si="3"/>
        <v>7.1231869585362664E-2</v>
      </c>
    </row>
    <row r="37" spans="1:16">
      <c r="A37" s="4" t="s">
        <v>8</v>
      </c>
      <c r="B37" s="5">
        <v>35.919999999999995</v>
      </c>
      <c r="C37" s="4">
        <v>22.98</v>
      </c>
      <c r="D37" s="4">
        <v>33.703333333333333</v>
      </c>
      <c r="F37" s="4" t="s">
        <v>8</v>
      </c>
      <c r="G37" s="3">
        <f t="shared" si="0"/>
        <v>-12.939999999999994</v>
      </c>
      <c r="H37" s="3">
        <f t="shared" si="1"/>
        <v>-2.2166666666666615</v>
      </c>
      <c r="J37" s="7" t="s">
        <v>9</v>
      </c>
      <c r="K37" s="6">
        <f>G34-K2</f>
        <v>1.0640000000000018</v>
      </c>
      <c r="L37" s="6">
        <f>H34-L2</f>
        <v>1.2313333333333336</v>
      </c>
      <c r="N37" s="4" t="s">
        <v>8</v>
      </c>
      <c r="O37" s="1">
        <f t="shared" si="2"/>
        <v>14.547170530411668</v>
      </c>
      <c r="P37" s="1">
        <f t="shared" si="3"/>
        <v>0.25092590662512004</v>
      </c>
    </row>
    <row r="38" spans="1:16">
      <c r="A38" s="4" t="s">
        <v>7</v>
      </c>
      <c r="B38" s="5">
        <v>34.67</v>
      </c>
      <c r="C38" s="4">
        <v>22.03</v>
      </c>
      <c r="D38" s="4">
        <v>32.67</v>
      </c>
      <c r="F38" s="4" t="s">
        <v>7</v>
      </c>
      <c r="G38" s="3">
        <f t="shared" si="0"/>
        <v>-12.64</v>
      </c>
      <c r="H38" s="3">
        <f t="shared" si="1"/>
        <v>-2</v>
      </c>
      <c r="J38" s="7" t="s">
        <v>25</v>
      </c>
      <c r="K38" s="6">
        <f>G35-K2</f>
        <v>2.4873333333333338</v>
      </c>
      <c r="L38" s="6">
        <f>H35-L2</f>
        <v>4.1613333333333333</v>
      </c>
      <c r="N38" s="4" t="s">
        <v>7</v>
      </c>
      <c r="O38" s="1">
        <f t="shared" si="2"/>
        <v>11.81597412352974</v>
      </c>
      <c r="P38" s="1">
        <f t="shared" si="3"/>
        <v>0.21593464958808442</v>
      </c>
    </row>
    <row r="39" spans="1:16">
      <c r="A39" s="4" t="s">
        <v>6</v>
      </c>
      <c r="B39" s="5">
        <v>36.564999999999998</v>
      </c>
      <c r="C39" s="4">
        <v>24.08</v>
      </c>
      <c r="D39" s="4">
        <v>34.745000000000005</v>
      </c>
      <c r="F39" s="4" t="s">
        <v>6</v>
      </c>
      <c r="G39" s="3">
        <f t="shared" si="0"/>
        <v>-12.484999999999999</v>
      </c>
      <c r="H39" s="3">
        <f t="shared" si="1"/>
        <v>-1.8199999999999932</v>
      </c>
      <c r="J39" s="7" t="s">
        <v>31</v>
      </c>
      <c r="K39" s="6">
        <f>G36-K2</f>
        <v>1.9173333333333336</v>
      </c>
      <c r="L39" s="6">
        <f>H36-L2</f>
        <v>3.8113333333333319</v>
      </c>
      <c r="N39" s="4" t="s">
        <v>6</v>
      </c>
      <c r="O39" s="1">
        <f t="shared" si="2"/>
        <v>10.612308877500924</v>
      </c>
      <c r="P39" s="1">
        <f t="shared" si="3"/>
        <v>0.19060616219437379</v>
      </c>
    </row>
    <row r="40" spans="1:16">
      <c r="A40" s="4" t="s">
        <v>24</v>
      </c>
      <c r="B40" s="5">
        <v>30.693333333333332</v>
      </c>
      <c r="C40" s="5">
        <v>20.49</v>
      </c>
      <c r="D40" s="5">
        <v>29.43</v>
      </c>
      <c r="F40" s="4" t="s">
        <v>24</v>
      </c>
      <c r="G40" s="3">
        <f t="shared" si="0"/>
        <v>-10.203333333333333</v>
      </c>
      <c r="H40" s="3">
        <f t="shared" si="1"/>
        <v>-1.2633333333333319</v>
      </c>
      <c r="J40" s="4" t="s">
        <v>8</v>
      </c>
      <c r="K40" s="3">
        <f>G37-K2</f>
        <v>-3.8626666666666605</v>
      </c>
      <c r="L40" s="3">
        <f>H37-L2</f>
        <v>1.9946666666666726</v>
      </c>
      <c r="N40" s="4" t="s">
        <v>24</v>
      </c>
      <c r="O40" s="1">
        <f t="shared" si="2"/>
        <v>2.1825277541098691</v>
      </c>
      <c r="P40" s="1">
        <f t="shared" si="3"/>
        <v>0.12958763762746489</v>
      </c>
    </row>
    <row r="41" spans="1:16">
      <c r="A41" s="4" t="s">
        <v>30</v>
      </c>
      <c r="B41" s="5">
        <v>30.74</v>
      </c>
      <c r="C41" s="5">
        <v>20.440000000000001</v>
      </c>
      <c r="D41" s="5">
        <v>28.44</v>
      </c>
      <c r="F41" s="4" t="s">
        <v>30</v>
      </c>
      <c r="G41" s="3">
        <f t="shared" si="0"/>
        <v>-10.299999999999997</v>
      </c>
      <c r="H41" s="3">
        <f t="shared" si="1"/>
        <v>-2.2999999999999972</v>
      </c>
      <c r="J41" s="4" t="s">
        <v>7</v>
      </c>
      <c r="K41" s="3">
        <f>G38-K2</f>
        <v>-3.5626666666666669</v>
      </c>
      <c r="L41" s="3">
        <f>H38-L2</f>
        <v>2.211333333333334</v>
      </c>
      <c r="N41" s="4" t="s">
        <v>30</v>
      </c>
      <c r="O41" s="1">
        <f t="shared" si="2"/>
        <v>2.3337769243742832</v>
      </c>
      <c r="P41" s="1">
        <f t="shared" si="3"/>
        <v>0.26584673748796173</v>
      </c>
    </row>
    <row r="42" spans="1:16">
      <c r="A42" s="7"/>
      <c r="B42" s="7"/>
      <c r="C42" s="7"/>
      <c r="D42" s="7"/>
      <c r="J42" s="4" t="s">
        <v>6</v>
      </c>
      <c r="K42" s="3">
        <f>G39-K2</f>
        <v>-3.4076666666666657</v>
      </c>
      <c r="L42" s="3">
        <f>H39-L2</f>
        <v>2.3913333333333409</v>
      </c>
    </row>
    <row r="43" spans="1:16">
      <c r="J43" s="4" t="s">
        <v>24</v>
      </c>
      <c r="K43" s="3">
        <f>G40-K2</f>
        <v>-1.1259999999999994</v>
      </c>
      <c r="L43" s="3">
        <f>H40-L2</f>
        <v>2.9480000000000022</v>
      </c>
    </row>
    <row r="44" spans="1:16">
      <c r="J44" s="4" t="s">
        <v>30</v>
      </c>
      <c r="K44" s="3">
        <f>G41-K2</f>
        <v>-1.2226666666666635</v>
      </c>
      <c r="L44" s="3">
        <f>H41-L2</f>
        <v>1.9113333333333369</v>
      </c>
    </row>
    <row r="46" spans="1:16">
      <c r="A46" s="18" t="s">
        <v>83</v>
      </c>
      <c r="B46" s="17" t="s">
        <v>62</v>
      </c>
      <c r="C46" s="17" t="s">
        <v>41</v>
      </c>
      <c r="E46" s="18" t="s">
        <v>61</v>
      </c>
      <c r="F46" s="17" t="s">
        <v>41</v>
      </c>
      <c r="H46" s="19" t="s">
        <v>84</v>
      </c>
      <c r="I46" s="17" t="s">
        <v>41</v>
      </c>
      <c r="K46" s="18" t="s">
        <v>60</v>
      </c>
      <c r="L46" s="17" t="s">
        <v>41</v>
      </c>
      <c r="N46" s="18" t="s">
        <v>80</v>
      </c>
      <c r="O46" s="17" t="s">
        <v>41</v>
      </c>
    </row>
    <row r="47" spans="1:16">
      <c r="A47" s="12" t="s">
        <v>58</v>
      </c>
      <c r="B47" s="9">
        <v>18.776666666666667</v>
      </c>
      <c r="C47" s="9">
        <v>20.90666666666667</v>
      </c>
      <c r="E47" s="12" t="s">
        <v>58</v>
      </c>
      <c r="F47" s="6">
        <f t="shared" ref="F47:F86" si="4">C47-B47</f>
        <v>2.1300000000000026</v>
      </c>
      <c r="H47" s="12" t="s">
        <v>39</v>
      </c>
      <c r="I47" s="6">
        <f>AVERAGE(F47:F51)</f>
        <v>2.0740000000000003</v>
      </c>
      <c r="K47" s="12" t="s">
        <v>58</v>
      </c>
      <c r="L47">
        <f t="shared" ref="L47:L86" si="5">2^(-I50)</f>
        <v>0.96192745466477325</v>
      </c>
      <c r="N47" s="12" t="s">
        <v>39</v>
      </c>
      <c r="O47">
        <f>AVERAGE(L47:L51)</f>
        <v>1.0097299538331246</v>
      </c>
    </row>
    <row r="48" spans="1:16">
      <c r="A48" s="12" t="s">
        <v>57</v>
      </c>
      <c r="B48" s="9">
        <v>18.543333333333333</v>
      </c>
      <c r="C48" s="9">
        <v>20.473333333333333</v>
      </c>
      <c r="E48" s="12" t="s">
        <v>57</v>
      </c>
      <c r="F48" s="6">
        <f t="shared" si="4"/>
        <v>1.9299999999999997</v>
      </c>
      <c r="K48" s="12" t="s">
        <v>57</v>
      </c>
      <c r="L48">
        <f t="shared" si="5"/>
        <v>1.1049644847999121</v>
      </c>
      <c r="N48" s="10" t="s">
        <v>37</v>
      </c>
      <c r="O48" s="1">
        <f>AVERAGE(L52:L56)</f>
        <v>6.8913444365238316E-2</v>
      </c>
    </row>
    <row r="49" spans="1:15">
      <c r="A49" s="12" t="s">
        <v>56</v>
      </c>
      <c r="B49" s="9">
        <v>19.433333333333334</v>
      </c>
      <c r="C49" s="9">
        <v>21.2</v>
      </c>
      <c r="E49" s="12" t="s">
        <v>56</v>
      </c>
      <c r="F49" s="6">
        <f t="shared" si="4"/>
        <v>1.7666666666666657</v>
      </c>
      <c r="H49" s="18" t="s">
        <v>59</v>
      </c>
      <c r="I49" s="17" t="s">
        <v>41</v>
      </c>
      <c r="K49" s="12" t="s">
        <v>56</v>
      </c>
      <c r="L49">
        <f t="shared" si="5"/>
        <v>1.237418350007579</v>
      </c>
      <c r="N49" s="7" t="s">
        <v>35</v>
      </c>
      <c r="O49">
        <f>AVERAGE(L57:L61)</f>
        <v>9.6322805759443103E-2</v>
      </c>
    </row>
    <row r="50" spans="1:15">
      <c r="A50" s="12" t="s">
        <v>55</v>
      </c>
      <c r="B50" s="9">
        <v>19.276666666666667</v>
      </c>
      <c r="C50" s="9">
        <v>21.516666666666666</v>
      </c>
      <c r="E50" s="12" t="s">
        <v>55</v>
      </c>
      <c r="F50" s="6">
        <f t="shared" si="4"/>
        <v>2.2399999999999984</v>
      </c>
      <c r="H50" s="12" t="s">
        <v>58</v>
      </c>
      <c r="I50" s="6">
        <f>F47-I47</f>
        <v>5.600000000000227E-2</v>
      </c>
      <c r="K50" s="12" t="s">
        <v>55</v>
      </c>
      <c r="L50">
        <f t="shared" si="5"/>
        <v>0.89131049589697231</v>
      </c>
      <c r="N50" s="4" t="s">
        <v>34</v>
      </c>
      <c r="O50" s="1">
        <f>AVERAGE(L62:L66)</f>
        <v>2.7113624291618238E-3</v>
      </c>
    </row>
    <row r="51" spans="1:15">
      <c r="A51" s="12" t="s">
        <v>54</v>
      </c>
      <c r="B51" s="9">
        <v>19.263333333333332</v>
      </c>
      <c r="C51" s="9">
        <v>21.566666666666666</v>
      </c>
      <c r="E51" s="12" t="s">
        <v>54</v>
      </c>
      <c r="F51" s="6">
        <f t="shared" si="4"/>
        <v>2.3033333333333346</v>
      </c>
      <c r="H51" s="12" t="s">
        <v>57</v>
      </c>
      <c r="I51" s="6">
        <f>F48-I47</f>
        <v>-0.14400000000000057</v>
      </c>
      <c r="K51" s="12" t="s">
        <v>54</v>
      </c>
      <c r="L51">
        <f t="shared" si="5"/>
        <v>0.85302898379638703</v>
      </c>
      <c r="N51" s="12" t="s">
        <v>2</v>
      </c>
      <c r="O51">
        <f>AVERAGE(L67:L71)</f>
        <v>0.17704477809805097</v>
      </c>
    </row>
    <row r="52" spans="1:15">
      <c r="A52" s="10" t="s">
        <v>53</v>
      </c>
      <c r="B52" s="5">
        <v>19.84</v>
      </c>
      <c r="C52" s="4">
        <v>27.92</v>
      </c>
      <c r="E52" s="10" t="s">
        <v>53</v>
      </c>
      <c r="F52" s="3">
        <f t="shared" si="4"/>
        <v>8.0800000000000018</v>
      </c>
      <c r="H52" s="12" t="s">
        <v>56</v>
      </c>
      <c r="I52" s="6">
        <f>F49-I47</f>
        <v>-0.30733333333333457</v>
      </c>
      <c r="K52" s="10" t="s">
        <v>53</v>
      </c>
      <c r="L52" s="1">
        <f t="shared" si="5"/>
        <v>1.5560152392100887E-2</v>
      </c>
      <c r="N52" s="10" t="s">
        <v>3</v>
      </c>
      <c r="O52" s="1">
        <f>AVERAGE(L72:L76)</f>
        <v>1.8815904102369185</v>
      </c>
    </row>
    <row r="53" spans="1:15">
      <c r="A53" s="10" t="s">
        <v>52</v>
      </c>
      <c r="B53" s="5">
        <v>20.826666666666668</v>
      </c>
      <c r="C53" s="4">
        <v>26.77</v>
      </c>
      <c r="E53" s="10" t="s">
        <v>52</v>
      </c>
      <c r="F53" s="3">
        <f t="shared" si="4"/>
        <v>5.9433333333333316</v>
      </c>
      <c r="H53" s="12" t="s">
        <v>55</v>
      </c>
      <c r="I53" s="6">
        <f>F50-I47</f>
        <v>0.16599999999999815</v>
      </c>
      <c r="K53" s="10" t="s">
        <v>52</v>
      </c>
      <c r="L53" s="1">
        <f t="shared" si="5"/>
        <v>6.8424968073503262E-2</v>
      </c>
      <c r="N53" s="7" t="s">
        <v>1</v>
      </c>
      <c r="O53">
        <f>AVERAGE(L77:L81)</f>
        <v>0.23652866513087883</v>
      </c>
    </row>
    <row r="54" spans="1:15">
      <c r="A54" s="10" t="s">
        <v>51</v>
      </c>
      <c r="B54" s="5">
        <v>20.373333333333331</v>
      </c>
      <c r="C54" s="4">
        <v>26.34</v>
      </c>
      <c r="E54" s="10" t="s">
        <v>51</v>
      </c>
      <c r="F54" s="3">
        <f t="shared" si="4"/>
        <v>5.9666666666666686</v>
      </c>
      <c r="H54" s="12" t="s">
        <v>54</v>
      </c>
      <c r="I54" s="6">
        <f>F51-I47</f>
        <v>0.22933333333333428</v>
      </c>
      <c r="K54" s="10" t="s">
        <v>51</v>
      </c>
      <c r="L54" s="1">
        <f t="shared" si="5"/>
        <v>6.7327202602003519E-2</v>
      </c>
      <c r="N54" s="4" t="s">
        <v>0</v>
      </c>
      <c r="O54" s="1">
        <f>AVERAGE(L82:L86)</f>
        <v>9.6819098703687843</v>
      </c>
    </row>
    <row r="55" spans="1:15">
      <c r="A55" s="10" t="s">
        <v>50</v>
      </c>
      <c r="B55" s="5">
        <v>20.363333333333333</v>
      </c>
      <c r="C55" s="4">
        <v>25.72</v>
      </c>
      <c r="E55" s="10" t="s">
        <v>50</v>
      </c>
      <c r="F55" s="3">
        <f t="shared" si="4"/>
        <v>5.3566666666666656</v>
      </c>
      <c r="H55" s="10" t="s">
        <v>53</v>
      </c>
      <c r="I55" s="3">
        <f>F52-I47</f>
        <v>6.006000000000002</v>
      </c>
      <c r="K55" s="10" t="s">
        <v>50</v>
      </c>
      <c r="L55" s="1">
        <f t="shared" si="5"/>
        <v>0.10275876298486139</v>
      </c>
    </row>
    <row r="56" spans="1:15">
      <c r="A56" s="10" t="s">
        <v>49</v>
      </c>
      <c r="B56" s="5">
        <v>20.75</v>
      </c>
      <c r="C56" s="4">
        <v>26.29</v>
      </c>
      <c r="E56" s="10" t="s">
        <v>49</v>
      </c>
      <c r="F56" s="3">
        <f t="shared" si="4"/>
        <v>5.5399999999999991</v>
      </c>
      <c r="H56" s="10" t="s">
        <v>52</v>
      </c>
      <c r="I56" s="3">
        <f>F53-I47</f>
        <v>3.8693333333333313</v>
      </c>
      <c r="K56" s="10" t="s">
        <v>49</v>
      </c>
      <c r="L56" s="1">
        <f t="shared" si="5"/>
        <v>9.0496135773722508E-2</v>
      </c>
      <c r="N56" s="19" t="s">
        <v>81</v>
      </c>
      <c r="O56" s="17" t="s">
        <v>41</v>
      </c>
    </row>
    <row r="57" spans="1:15">
      <c r="A57" s="7" t="s">
        <v>48</v>
      </c>
      <c r="B57" s="6">
        <v>19.013333333333332</v>
      </c>
      <c r="C57" s="6">
        <v>23.615000000000002</v>
      </c>
      <c r="E57" s="7" t="s">
        <v>48</v>
      </c>
      <c r="F57" s="6">
        <f t="shared" si="4"/>
        <v>4.6016666666666701</v>
      </c>
      <c r="H57" s="10" t="s">
        <v>51</v>
      </c>
      <c r="I57" s="3">
        <f>F54-I47</f>
        <v>3.8926666666666683</v>
      </c>
      <c r="K57" s="7" t="s">
        <v>48</v>
      </c>
      <c r="L57">
        <f t="shared" si="5"/>
        <v>0.17341893479481271</v>
      </c>
      <c r="N57" s="12" t="s">
        <v>39</v>
      </c>
      <c r="O57">
        <f>STDEV(L47:L51)</f>
        <v>0.15951102046257448</v>
      </c>
    </row>
    <row r="58" spans="1:15">
      <c r="A58" s="7" t="s">
        <v>47</v>
      </c>
      <c r="B58" s="6">
        <v>21.573333333333334</v>
      </c>
      <c r="C58" s="6">
        <v>26.54</v>
      </c>
      <c r="E58" s="7" t="s">
        <v>47</v>
      </c>
      <c r="F58" s="6">
        <f t="shared" si="4"/>
        <v>4.966666666666665</v>
      </c>
      <c r="H58" s="10" t="s">
        <v>50</v>
      </c>
      <c r="I58" s="3">
        <f>F55-I47</f>
        <v>3.2826666666666653</v>
      </c>
      <c r="K58" s="7" t="s">
        <v>47</v>
      </c>
      <c r="L58">
        <f t="shared" si="5"/>
        <v>0.1346544052040074</v>
      </c>
      <c r="N58" s="10" t="s">
        <v>37</v>
      </c>
      <c r="O58" s="1">
        <f>STDEV(L52:L56)</f>
        <v>3.3394036508362993E-2</v>
      </c>
    </row>
    <row r="59" spans="1:15">
      <c r="A59" s="7" t="s">
        <v>46</v>
      </c>
      <c r="B59" s="6">
        <v>20.303333333333331</v>
      </c>
      <c r="C59" s="6">
        <v>26.125</v>
      </c>
      <c r="E59" s="7" t="s">
        <v>46</v>
      </c>
      <c r="F59" s="6">
        <f t="shared" si="4"/>
        <v>5.821666666666669</v>
      </c>
      <c r="H59" s="10" t="s">
        <v>49</v>
      </c>
      <c r="I59" s="3">
        <f>F56-I47</f>
        <v>3.4659999999999989</v>
      </c>
      <c r="K59" s="7" t="s">
        <v>46</v>
      </c>
      <c r="L59">
        <f t="shared" si="5"/>
        <v>7.444575171933944E-2</v>
      </c>
      <c r="N59" s="7" t="s">
        <v>35</v>
      </c>
      <c r="O59">
        <f>STDEV(L57:L61)</f>
        <v>5.859653546987699E-2</v>
      </c>
    </row>
    <row r="60" spans="1:15">
      <c r="A60" s="7" t="s">
        <v>45</v>
      </c>
      <c r="B60" s="13">
        <v>20.34</v>
      </c>
      <c r="C60" s="13">
        <v>27.89</v>
      </c>
      <c r="E60" s="7" t="s">
        <v>45</v>
      </c>
      <c r="F60" s="6">
        <f t="shared" si="4"/>
        <v>7.5500000000000007</v>
      </c>
      <c r="H60" s="7" t="s">
        <v>48</v>
      </c>
      <c r="I60" s="6">
        <f>F57-I47</f>
        <v>2.5276666666666698</v>
      </c>
      <c r="K60" s="7" t="s">
        <v>45</v>
      </c>
      <c r="L60">
        <f t="shared" si="5"/>
        <v>2.2467758325733694E-2</v>
      </c>
      <c r="N60" s="4" t="s">
        <v>34</v>
      </c>
      <c r="O60" s="1">
        <f>STDEV(L62:L66)</f>
        <v>1.6415587096673585E-3</v>
      </c>
    </row>
    <row r="61" spans="1:15">
      <c r="A61" s="7" t="s">
        <v>44</v>
      </c>
      <c r="B61" s="13">
        <v>21.65</v>
      </c>
      <c r="C61" s="13">
        <v>27.43</v>
      </c>
      <c r="E61" s="7" t="s">
        <v>44</v>
      </c>
      <c r="F61" s="6">
        <f t="shared" si="4"/>
        <v>5.7800000000000011</v>
      </c>
      <c r="H61" s="7" t="s">
        <v>47</v>
      </c>
      <c r="I61" s="6">
        <f>F58-I47</f>
        <v>2.8926666666666647</v>
      </c>
      <c r="K61" s="7" t="s">
        <v>44</v>
      </c>
      <c r="L61">
        <f t="shared" si="5"/>
        <v>7.6627178753322256E-2</v>
      </c>
      <c r="N61" s="12" t="s">
        <v>2</v>
      </c>
      <c r="O61">
        <f>STDEV(L67:L71)</f>
        <v>7.6165524338134658E-2</v>
      </c>
    </row>
    <row r="62" spans="1:15">
      <c r="A62" s="4" t="s">
        <v>43</v>
      </c>
      <c r="B62" s="3">
        <v>20.83</v>
      </c>
      <c r="C62" s="3">
        <v>32.543333333333329</v>
      </c>
      <c r="E62" s="4" t="s">
        <v>43</v>
      </c>
      <c r="F62" s="3">
        <f t="shared" si="4"/>
        <v>11.713333333333331</v>
      </c>
      <c r="H62" s="7" t="s">
        <v>46</v>
      </c>
      <c r="I62" s="6">
        <f>F59-I47</f>
        <v>3.7476666666666687</v>
      </c>
      <c r="K62" s="4" t="s">
        <v>43</v>
      </c>
      <c r="L62" s="1">
        <f t="shared" si="5"/>
        <v>1.2539249055731267E-3</v>
      </c>
      <c r="N62" s="10" t="s">
        <v>3</v>
      </c>
      <c r="O62" s="1">
        <f>STDEV(L72:L76)</f>
        <v>0.86802601339166974</v>
      </c>
    </row>
    <row r="63" spans="1:15">
      <c r="A63" s="4" t="s">
        <v>42</v>
      </c>
      <c r="B63" s="3">
        <v>19.680000000000003</v>
      </c>
      <c r="C63" s="3">
        <v>30.006666666666664</v>
      </c>
      <c r="E63" s="4" t="s">
        <v>42</v>
      </c>
      <c r="F63" s="3">
        <f t="shared" si="4"/>
        <v>10.326666666666661</v>
      </c>
      <c r="H63" s="7" t="s">
        <v>45</v>
      </c>
      <c r="I63" s="6">
        <f>F60-I47</f>
        <v>5.4760000000000009</v>
      </c>
      <c r="K63" s="4" t="s">
        <v>42</v>
      </c>
      <c r="L63" s="1">
        <f t="shared" si="5"/>
        <v>3.2786857196942282E-3</v>
      </c>
      <c r="N63" s="7" t="s">
        <v>1</v>
      </c>
      <c r="O63">
        <f>STDEV(L77:L81)</f>
        <v>0.12442434394648035</v>
      </c>
    </row>
    <row r="64" spans="1:15">
      <c r="A64" s="4" t="s">
        <v>40</v>
      </c>
      <c r="B64" s="3">
        <v>18.616666666666671</v>
      </c>
      <c r="C64" s="3">
        <v>29.196666666666669</v>
      </c>
      <c r="E64" s="4" t="s">
        <v>40</v>
      </c>
      <c r="F64" s="3">
        <f t="shared" si="4"/>
        <v>10.579999999999998</v>
      </c>
      <c r="H64" s="7" t="s">
        <v>44</v>
      </c>
      <c r="I64" s="6">
        <f>F61-I47</f>
        <v>3.7060000000000008</v>
      </c>
      <c r="K64" s="4" t="s">
        <v>40</v>
      </c>
      <c r="L64" s="1">
        <f t="shared" si="5"/>
        <v>2.7506723181876607E-3</v>
      </c>
      <c r="N64" s="4" t="s">
        <v>0</v>
      </c>
      <c r="O64" s="1">
        <f>STDEV(L82:L86)</f>
        <v>4.5564227718879167</v>
      </c>
    </row>
    <row r="65" spans="1:15">
      <c r="A65" s="4" t="s">
        <v>38</v>
      </c>
      <c r="B65" s="11">
        <v>18.739999999999998</v>
      </c>
      <c r="C65" s="11">
        <v>30.59</v>
      </c>
      <c r="E65" s="4" t="s">
        <v>38</v>
      </c>
      <c r="F65" s="3">
        <f t="shared" si="4"/>
        <v>11.850000000000001</v>
      </c>
      <c r="H65" s="4" t="s">
        <v>43</v>
      </c>
      <c r="I65" s="3">
        <f>F62-I47</f>
        <v>9.6393333333333313</v>
      </c>
      <c r="K65" s="4" t="s">
        <v>38</v>
      </c>
      <c r="L65" s="1">
        <f t="shared" si="5"/>
        <v>1.1405931588018719E-3</v>
      </c>
    </row>
    <row r="66" spans="1:15">
      <c r="A66" s="4" t="s">
        <v>36</v>
      </c>
      <c r="B66" s="11">
        <v>19.48</v>
      </c>
      <c r="C66" s="11">
        <v>29.16</v>
      </c>
      <c r="E66" s="4" t="s">
        <v>36</v>
      </c>
      <c r="F66" s="3">
        <f t="shared" si="4"/>
        <v>9.68</v>
      </c>
      <c r="H66" s="4" t="s">
        <v>42</v>
      </c>
      <c r="I66" s="3">
        <f>F63-I47</f>
        <v>8.252666666666661</v>
      </c>
      <c r="K66" s="4" t="s">
        <v>36</v>
      </c>
      <c r="L66" s="1">
        <f t="shared" si="5"/>
        <v>5.1329360435522315E-3</v>
      </c>
      <c r="N66" s="19" t="s">
        <v>82</v>
      </c>
      <c r="O66" s="17" t="s">
        <v>41</v>
      </c>
    </row>
    <row r="67" spans="1:15">
      <c r="A67" s="12" t="s">
        <v>17</v>
      </c>
      <c r="B67" s="13">
        <v>19.04</v>
      </c>
      <c r="C67" s="13">
        <v>23.77</v>
      </c>
      <c r="E67" s="12" t="s">
        <v>17</v>
      </c>
      <c r="F67" s="6">
        <f t="shared" si="4"/>
        <v>4.7300000000000004</v>
      </c>
      <c r="H67" s="4" t="s">
        <v>40</v>
      </c>
      <c r="I67" s="3">
        <f>F64-I47</f>
        <v>8.5059999999999985</v>
      </c>
      <c r="K67" s="12" t="s">
        <v>17</v>
      </c>
      <c r="L67">
        <f t="shared" si="5"/>
        <v>0.15865886075247562</v>
      </c>
      <c r="N67" s="12" t="s">
        <v>39</v>
      </c>
      <c r="O67">
        <f t="shared" ref="O67:O74" si="6">O57/SQRT(5)</f>
        <v>7.1335496982935301E-2</v>
      </c>
    </row>
    <row r="68" spans="1:15">
      <c r="A68" s="12" t="s">
        <v>16</v>
      </c>
      <c r="B68" s="13">
        <v>25.05</v>
      </c>
      <c r="C68" s="13">
        <v>28.99</v>
      </c>
      <c r="E68" s="12" t="s">
        <v>16</v>
      </c>
      <c r="F68" s="6">
        <f t="shared" si="4"/>
        <v>3.9399999999999977</v>
      </c>
      <c r="H68" s="4" t="s">
        <v>38</v>
      </c>
      <c r="I68" s="3">
        <f>F65-I47</f>
        <v>9.7760000000000016</v>
      </c>
      <c r="K68" s="12" t="s">
        <v>16</v>
      </c>
      <c r="L68">
        <f t="shared" si="5"/>
        <v>0.27433298439481124</v>
      </c>
      <c r="N68" s="10" t="s">
        <v>37</v>
      </c>
      <c r="O68" s="1">
        <f t="shared" si="6"/>
        <v>1.4934267135161874E-2</v>
      </c>
    </row>
    <row r="69" spans="1:15">
      <c r="A69" s="12" t="s">
        <v>15</v>
      </c>
      <c r="B69" s="13">
        <v>25.37</v>
      </c>
      <c r="C69" s="13">
        <v>29.52</v>
      </c>
      <c r="E69" s="12" t="s">
        <v>15</v>
      </c>
      <c r="F69" s="6">
        <f t="shared" si="4"/>
        <v>4.1499999999999986</v>
      </c>
      <c r="H69" s="4" t="s">
        <v>36</v>
      </c>
      <c r="I69" s="3">
        <f>F66-I47</f>
        <v>7.6059999999999999</v>
      </c>
      <c r="K69" s="12" t="s">
        <v>15</v>
      </c>
      <c r="L69">
        <f t="shared" si="5"/>
        <v>0.23717107878511379</v>
      </c>
      <c r="N69" s="7" t="s">
        <v>35</v>
      </c>
      <c r="O69">
        <f t="shared" si="6"/>
        <v>2.6205167311324506E-2</v>
      </c>
    </row>
    <row r="70" spans="1:15">
      <c r="A70" s="12" t="s">
        <v>27</v>
      </c>
      <c r="B70" s="13">
        <v>24.32</v>
      </c>
      <c r="C70" s="13">
        <v>29.72</v>
      </c>
      <c r="E70" s="12" t="s">
        <v>27</v>
      </c>
      <c r="F70" s="6">
        <f t="shared" si="4"/>
        <v>5.3999999999999986</v>
      </c>
      <c r="H70" s="12" t="s">
        <v>17</v>
      </c>
      <c r="I70" s="6">
        <f>F67-I47</f>
        <v>2.6560000000000001</v>
      </c>
      <c r="K70" s="12" t="s">
        <v>27</v>
      </c>
      <c r="L70">
        <f t="shared" si="5"/>
        <v>9.971815497612925E-2</v>
      </c>
      <c r="N70" s="4" t="s">
        <v>34</v>
      </c>
      <c r="O70" s="1">
        <f t="shared" si="6"/>
        <v>7.3412737277461088E-4</v>
      </c>
    </row>
    <row r="71" spans="1:15">
      <c r="A71" s="12" t="s">
        <v>33</v>
      </c>
      <c r="B71" s="13">
        <v>20.64</v>
      </c>
      <c r="C71" s="13">
        <v>25.83</v>
      </c>
      <c r="E71" s="12" t="s">
        <v>33</v>
      </c>
      <c r="F71" s="6">
        <f t="shared" si="4"/>
        <v>5.1899999999999977</v>
      </c>
      <c r="H71" s="12" t="s">
        <v>16</v>
      </c>
      <c r="I71" s="6">
        <f>F68-I47</f>
        <v>1.8659999999999974</v>
      </c>
      <c r="K71" s="12" t="s">
        <v>33</v>
      </c>
      <c r="L71">
        <f t="shared" si="5"/>
        <v>0.11534281158172499</v>
      </c>
      <c r="N71" s="12" t="s">
        <v>2</v>
      </c>
      <c r="O71">
        <f t="shared" si="6"/>
        <v>3.4062257992396754E-2</v>
      </c>
    </row>
    <row r="72" spans="1:15">
      <c r="A72" s="10" t="s">
        <v>14</v>
      </c>
      <c r="B72" s="11">
        <v>22.27</v>
      </c>
      <c r="C72" s="11">
        <v>24.72</v>
      </c>
      <c r="E72" s="10" t="s">
        <v>14</v>
      </c>
      <c r="F72" s="3">
        <f t="shared" si="4"/>
        <v>2.4499999999999993</v>
      </c>
      <c r="H72" s="12" t="s">
        <v>15</v>
      </c>
      <c r="I72" s="6">
        <f>F69-I47</f>
        <v>2.0759999999999983</v>
      </c>
      <c r="K72" s="10" t="s">
        <v>14</v>
      </c>
      <c r="L72" s="1">
        <f t="shared" si="5"/>
        <v>0.77057110835840836</v>
      </c>
      <c r="N72" s="10" t="s">
        <v>3</v>
      </c>
      <c r="O72" s="1">
        <f t="shared" si="6"/>
        <v>0.38819303443638326</v>
      </c>
    </row>
    <row r="73" spans="1:15">
      <c r="A73" s="10" t="s">
        <v>13</v>
      </c>
      <c r="B73" s="11">
        <v>22.92</v>
      </c>
      <c r="C73" s="11">
        <v>24.5</v>
      </c>
      <c r="E73" s="10" t="s">
        <v>13</v>
      </c>
      <c r="F73" s="3">
        <f t="shared" si="4"/>
        <v>1.5799999999999983</v>
      </c>
      <c r="H73" s="12" t="s">
        <v>27</v>
      </c>
      <c r="I73" s="6">
        <f>F70-I47</f>
        <v>3.3259999999999983</v>
      </c>
      <c r="K73" s="10" t="s">
        <v>13</v>
      </c>
      <c r="L73" s="1">
        <f t="shared" si="5"/>
        <v>1.4083442269120827</v>
      </c>
      <c r="N73" s="7" t="s">
        <v>1</v>
      </c>
      <c r="O73">
        <f t="shared" si="6"/>
        <v>5.5644258224028902E-2</v>
      </c>
    </row>
    <row r="74" spans="1:15">
      <c r="A74" s="10" t="s">
        <v>12</v>
      </c>
      <c r="B74" s="11">
        <v>23.59</v>
      </c>
      <c r="C74" s="11">
        <v>24.83</v>
      </c>
      <c r="E74" s="10" t="s">
        <v>12</v>
      </c>
      <c r="F74" s="3">
        <f t="shared" si="4"/>
        <v>1.2399999999999984</v>
      </c>
      <c r="H74" s="12" t="s">
        <v>33</v>
      </c>
      <c r="I74" s="6">
        <f>F71-I47</f>
        <v>3.1159999999999974</v>
      </c>
      <c r="K74" s="10" t="s">
        <v>12</v>
      </c>
      <c r="L74" s="1">
        <f t="shared" si="5"/>
        <v>1.7826209917939446</v>
      </c>
      <c r="N74" s="4" t="s">
        <v>0</v>
      </c>
      <c r="O74" s="1">
        <f t="shared" si="6"/>
        <v>2.0376942104338798</v>
      </c>
    </row>
    <row r="75" spans="1:15">
      <c r="A75" s="10" t="s">
        <v>26</v>
      </c>
      <c r="B75" s="11">
        <v>24.67</v>
      </c>
      <c r="C75" s="11">
        <v>25.44</v>
      </c>
      <c r="E75" s="10" t="s">
        <v>26</v>
      </c>
      <c r="F75" s="3">
        <f t="shared" si="4"/>
        <v>0.76999999999999957</v>
      </c>
      <c r="H75" s="10" t="s">
        <v>14</v>
      </c>
      <c r="I75" s="3">
        <f>F72-I47</f>
        <v>0.375999999999999</v>
      </c>
      <c r="K75" s="10" t="s">
        <v>26</v>
      </c>
      <c r="L75" s="1">
        <f t="shared" si="5"/>
        <v>2.4691252137870778</v>
      </c>
    </row>
    <row r="76" spans="1:15">
      <c r="A76" s="10" t="s">
        <v>32</v>
      </c>
      <c r="B76" s="11">
        <v>23.71</v>
      </c>
      <c r="C76" s="11">
        <v>24.21</v>
      </c>
      <c r="E76" s="10" t="s">
        <v>32</v>
      </c>
      <c r="F76" s="3">
        <f t="shared" si="4"/>
        <v>0.5</v>
      </c>
      <c r="H76" s="10" t="s">
        <v>13</v>
      </c>
      <c r="I76" s="3">
        <f>F73-I47</f>
        <v>-0.49400000000000199</v>
      </c>
      <c r="K76" s="10" t="s">
        <v>32</v>
      </c>
      <c r="L76" s="1">
        <f t="shared" si="5"/>
        <v>2.9772905103330793</v>
      </c>
    </row>
    <row r="77" spans="1:15">
      <c r="A77" s="7" t="s">
        <v>11</v>
      </c>
      <c r="B77" s="8">
        <v>19.316666666666663</v>
      </c>
      <c r="C77" s="8">
        <v>24.11</v>
      </c>
      <c r="E77" s="7" t="s">
        <v>11</v>
      </c>
      <c r="F77" s="6">
        <f t="shared" si="4"/>
        <v>4.7933333333333366</v>
      </c>
      <c r="H77" s="10" t="s">
        <v>12</v>
      </c>
      <c r="I77" s="3">
        <f>F74-I47</f>
        <v>-0.83400000000000185</v>
      </c>
      <c r="K77" s="7" t="s">
        <v>11</v>
      </c>
      <c r="L77">
        <f t="shared" si="5"/>
        <v>0.15184451140315181</v>
      </c>
    </row>
    <row r="78" spans="1:15">
      <c r="A78" s="7" t="s">
        <v>10</v>
      </c>
      <c r="B78" s="8">
        <v>18.849999999999998</v>
      </c>
      <c r="C78" s="8">
        <v>23.693333333333332</v>
      </c>
      <c r="E78" s="7" t="s">
        <v>10</v>
      </c>
      <c r="F78" s="6">
        <f t="shared" si="4"/>
        <v>4.8433333333333337</v>
      </c>
      <c r="H78" s="10" t="s">
        <v>26</v>
      </c>
      <c r="I78" s="3">
        <f>F75-I47</f>
        <v>-1.3040000000000007</v>
      </c>
      <c r="K78" s="7" t="s">
        <v>10</v>
      </c>
      <c r="L78">
        <f t="shared" si="5"/>
        <v>0.14667212991214759</v>
      </c>
    </row>
    <row r="79" spans="1:15">
      <c r="A79" s="7" t="s">
        <v>9</v>
      </c>
      <c r="B79" s="8">
        <v>19.73</v>
      </c>
      <c r="C79" s="8">
        <v>24.62</v>
      </c>
      <c r="E79" s="7" t="s">
        <v>9</v>
      </c>
      <c r="F79" s="6">
        <f t="shared" si="4"/>
        <v>4.8900000000000006</v>
      </c>
      <c r="H79" s="10" t="s">
        <v>32</v>
      </c>
      <c r="I79" s="3">
        <f>F76-I47</f>
        <v>-1.5740000000000003</v>
      </c>
      <c r="K79" s="7" t="s">
        <v>9</v>
      </c>
      <c r="L79">
        <f t="shared" si="5"/>
        <v>0.14200365809833576</v>
      </c>
    </row>
    <row r="80" spans="1:15">
      <c r="A80" s="7" t="s">
        <v>25</v>
      </c>
      <c r="B80" s="9">
        <v>19.7</v>
      </c>
      <c r="C80" s="8">
        <v>23.1</v>
      </c>
      <c r="E80" s="7" t="s">
        <v>25</v>
      </c>
      <c r="F80" s="6">
        <f t="shared" si="4"/>
        <v>3.4000000000000021</v>
      </c>
      <c r="H80" s="7" t="s">
        <v>11</v>
      </c>
      <c r="I80" s="6">
        <f>F77-I47</f>
        <v>2.7193333333333363</v>
      </c>
      <c r="K80" s="7" t="s">
        <v>25</v>
      </c>
      <c r="L80">
        <f t="shared" si="5"/>
        <v>0.39887261990451595</v>
      </c>
    </row>
    <row r="81" spans="1:12">
      <c r="A81" s="7" t="s">
        <v>31</v>
      </c>
      <c r="B81" s="9">
        <v>20.183333333333334</v>
      </c>
      <c r="C81" s="8">
        <v>23.8</v>
      </c>
      <c r="E81" s="7" t="s">
        <v>31</v>
      </c>
      <c r="F81" s="6">
        <f t="shared" si="4"/>
        <v>3.6166666666666671</v>
      </c>
      <c r="H81" s="7" t="s">
        <v>10</v>
      </c>
      <c r="I81" s="6">
        <f>F78-I47</f>
        <v>2.7693333333333334</v>
      </c>
      <c r="K81" s="7" t="s">
        <v>31</v>
      </c>
      <c r="L81">
        <f t="shared" si="5"/>
        <v>0.34325040633624304</v>
      </c>
    </row>
    <row r="82" spans="1:12">
      <c r="A82" s="4" t="s">
        <v>8</v>
      </c>
      <c r="B82" s="5">
        <v>26.073333333333334</v>
      </c>
      <c r="C82" s="4">
        <v>25.87</v>
      </c>
      <c r="E82" s="4" t="s">
        <v>8</v>
      </c>
      <c r="F82" s="3">
        <f t="shared" si="4"/>
        <v>-0.20333333333333314</v>
      </c>
      <c r="H82" s="7" t="s">
        <v>9</v>
      </c>
      <c r="I82" s="6">
        <f>F79-I47</f>
        <v>2.8160000000000003</v>
      </c>
      <c r="K82" s="4" t="s">
        <v>8</v>
      </c>
      <c r="L82" s="1">
        <f t="shared" si="5"/>
        <v>4.8478105944157832</v>
      </c>
    </row>
    <row r="83" spans="1:12">
      <c r="A83" s="4" t="s">
        <v>7</v>
      </c>
      <c r="B83" s="5">
        <v>29.543333333333333</v>
      </c>
      <c r="C83" s="4">
        <v>27.52</v>
      </c>
      <c r="E83" s="4" t="s">
        <v>7</v>
      </c>
      <c r="F83" s="3">
        <f t="shared" si="4"/>
        <v>-2.0233333333333334</v>
      </c>
      <c r="H83" s="7" t="s">
        <v>25</v>
      </c>
      <c r="I83" s="6">
        <f>F80-I47</f>
        <v>1.3260000000000018</v>
      </c>
      <c r="K83" s="4" t="s">
        <v>7</v>
      </c>
      <c r="L83" s="1">
        <f t="shared" si="5"/>
        <v>17.116707748561566</v>
      </c>
    </row>
    <row r="84" spans="1:12">
      <c r="A84" s="4" t="s">
        <v>6</v>
      </c>
      <c r="B84" s="5">
        <v>30.313333333333333</v>
      </c>
      <c r="C84" s="4">
        <v>29.285</v>
      </c>
      <c r="E84" s="4" t="s">
        <v>6</v>
      </c>
      <c r="F84" s="3">
        <f t="shared" si="4"/>
        <v>-1.0283333333333324</v>
      </c>
      <c r="H84" s="7" t="s">
        <v>31</v>
      </c>
      <c r="I84" s="6">
        <f>F81-I47</f>
        <v>1.5426666666666669</v>
      </c>
      <c r="K84" s="4" t="s">
        <v>6</v>
      </c>
      <c r="L84" s="1">
        <f t="shared" si="5"/>
        <v>8.5880663265876116</v>
      </c>
    </row>
    <row r="85" spans="1:12">
      <c r="A85" s="4" t="s">
        <v>24</v>
      </c>
      <c r="B85" s="5">
        <v>22.07</v>
      </c>
      <c r="C85" s="4">
        <v>21.16</v>
      </c>
      <c r="E85" s="4" t="s">
        <v>24</v>
      </c>
      <c r="F85" s="3">
        <f t="shared" si="4"/>
        <v>-0.91000000000000014</v>
      </c>
      <c r="H85" s="4" t="s">
        <v>8</v>
      </c>
      <c r="I85" s="3">
        <f>F82-I47</f>
        <v>-2.2773333333333334</v>
      </c>
      <c r="K85" s="4" t="s">
        <v>24</v>
      </c>
      <c r="L85" s="1">
        <f t="shared" si="5"/>
        <v>7.9117673310474519</v>
      </c>
    </row>
    <row r="86" spans="1:12">
      <c r="A86" s="4" t="s">
        <v>30</v>
      </c>
      <c r="B86" s="5">
        <v>21</v>
      </c>
      <c r="C86" s="4">
        <v>19.760000000000002</v>
      </c>
      <c r="E86" s="4" t="s">
        <v>30</v>
      </c>
      <c r="F86" s="3">
        <f t="shared" si="4"/>
        <v>-1.2399999999999984</v>
      </c>
      <c r="H86" s="4" t="s">
        <v>7</v>
      </c>
      <c r="I86" s="3">
        <f>F83-I47</f>
        <v>-4.0973333333333333</v>
      </c>
      <c r="K86" s="4" t="s">
        <v>30</v>
      </c>
      <c r="L86" s="1">
        <f t="shared" si="5"/>
        <v>9.9451973512315082</v>
      </c>
    </row>
    <row r="87" spans="1:12">
      <c r="H87" s="4" t="s">
        <v>6</v>
      </c>
      <c r="I87" s="3">
        <f>F84-I47</f>
        <v>-3.1023333333333327</v>
      </c>
    </row>
    <row r="88" spans="1:12">
      <c r="H88" s="4" t="s">
        <v>24</v>
      </c>
      <c r="I88" s="3">
        <f>F85-I47</f>
        <v>-2.9840000000000004</v>
      </c>
    </row>
    <row r="89" spans="1:12">
      <c r="H89" s="4" t="s">
        <v>30</v>
      </c>
      <c r="I89" s="3">
        <f>F86-I47</f>
        <v>-3.3139999999999987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3A-C</vt:lpstr>
    </vt:vector>
  </TitlesOfParts>
  <Company>Kent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Krieger</dc:creator>
  <cp:lastModifiedBy>Jessica Krieger</cp:lastModifiedBy>
  <dcterms:created xsi:type="dcterms:W3CDTF">2017-11-30T19:06:32Z</dcterms:created>
  <dcterms:modified xsi:type="dcterms:W3CDTF">2017-12-01T19:50:13Z</dcterms:modified>
</cp:coreProperties>
</file>