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havior Genetics\Documents\yonsei\Writings\2017 URP PeerJ\2018 Revision\2nd revision\"/>
    </mc:Choice>
  </mc:AlternateContent>
  <bookViews>
    <workbookView xWindow="0" yWindow="0" windowWidth="23040" windowHeight="8808" firstSheet="3"/>
  </bookViews>
  <sheets>
    <sheet name="140 minutes" sheetId="14" r:id="rId1"/>
    <sheet name="Bz vs 4-CB" sheetId="13" r:id="rId2"/>
    <sheet name="Benzaldehyde" sheetId="1" r:id="rId3"/>
    <sheet name="Benz 5000" sheetId="9" r:id="rId4"/>
    <sheet name="Benz 1000" sheetId="8" r:id="rId5"/>
    <sheet name="4-chlorobenzyl mercaptan" sheetId="7" r:id="rId6"/>
    <sheet name="4-CB 5000" sheetId="10" r:id="rId7"/>
    <sheet name="4-CB 1000" sheetId="11" r:id="rId8"/>
    <sheet name="control" sheetId="5" r:id="rId9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7" l="1"/>
  <c r="F44" i="7"/>
  <c r="F43" i="7"/>
  <c r="F42" i="7"/>
  <c r="F41" i="7"/>
  <c r="F40" i="7"/>
  <c r="F39" i="7"/>
  <c r="F38" i="7"/>
  <c r="F37" i="7"/>
  <c r="F36" i="7"/>
  <c r="F35" i="7"/>
  <c r="F34" i="7"/>
  <c r="P29" i="7" l="1"/>
  <c r="L32" i="1"/>
  <c r="Q3" i="7"/>
  <c r="P3" i="7"/>
  <c r="M3" i="1"/>
  <c r="L3" i="1"/>
  <c r="J9" i="11" l="1"/>
  <c r="J8" i="11"/>
  <c r="J7" i="11"/>
  <c r="J6" i="11"/>
  <c r="J5" i="11"/>
  <c r="J4" i="11"/>
  <c r="J3" i="11"/>
  <c r="K9" i="8"/>
  <c r="K8" i="8"/>
  <c r="K7" i="8"/>
  <c r="K6" i="8"/>
  <c r="K5" i="8"/>
  <c r="K3" i="8"/>
  <c r="K4" i="8"/>
  <c r="I9" i="11"/>
  <c r="I8" i="11"/>
  <c r="I7" i="11"/>
  <c r="I6" i="11"/>
  <c r="I5" i="11"/>
  <c r="I4" i="11"/>
  <c r="I3" i="11"/>
  <c r="J9" i="10"/>
  <c r="J8" i="10"/>
  <c r="J7" i="10"/>
  <c r="J6" i="10"/>
  <c r="J5" i="10"/>
  <c r="J4" i="10"/>
  <c r="J3" i="10"/>
  <c r="I9" i="10"/>
  <c r="I8" i="10"/>
  <c r="I7" i="10"/>
  <c r="I6" i="10"/>
  <c r="I5" i="10"/>
  <c r="I4" i="10"/>
  <c r="I3" i="10"/>
  <c r="J9" i="8"/>
  <c r="J8" i="8"/>
  <c r="J7" i="8"/>
  <c r="J6" i="8"/>
  <c r="J5" i="8"/>
  <c r="J4" i="8"/>
  <c r="J3" i="8"/>
  <c r="K8" i="9"/>
  <c r="K7" i="9"/>
  <c r="K6" i="9"/>
  <c r="K5" i="9"/>
  <c r="K4" i="9"/>
  <c r="K3" i="9"/>
  <c r="J8" i="9"/>
  <c r="J7" i="9"/>
  <c r="J6" i="9"/>
  <c r="J5" i="9"/>
  <c r="J4" i="9"/>
  <c r="J3" i="9"/>
  <c r="J2" i="9"/>
  <c r="W3" i="5"/>
  <c r="Q10" i="7"/>
  <c r="Q9" i="7"/>
  <c r="Q8" i="7"/>
  <c r="Q7" i="7"/>
  <c r="Q6" i="7"/>
  <c r="Q5" i="7"/>
  <c r="Q4" i="7"/>
  <c r="M9" i="1" l="1"/>
  <c r="M8" i="1"/>
  <c r="M7" i="1"/>
  <c r="M6" i="1"/>
  <c r="M5" i="1"/>
  <c r="M4" i="1"/>
  <c r="P10" i="7"/>
  <c r="L9" i="1" l="1"/>
  <c r="L8" i="1"/>
  <c r="L7" i="1"/>
  <c r="L6" i="1"/>
  <c r="L5" i="1"/>
  <c r="L4" i="1"/>
  <c r="P9" i="7"/>
  <c r="P8" i="7"/>
  <c r="P7" i="7"/>
  <c r="P6" i="7"/>
  <c r="P5" i="7"/>
  <c r="P4" i="7"/>
  <c r="V8" i="5"/>
  <c r="V7" i="5"/>
  <c r="V6" i="5"/>
  <c r="V5" i="5"/>
  <c r="V4" i="5"/>
  <c r="V3" i="5"/>
</calcChain>
</file>

<file path=xl/sharedStrings.xml><?xml version="1.0" encoding="utf-8"?>
<sst xmlns="http://schemas.openxmlformats.org/spreadsheetml/2006/main" count="28" uniqueCount="21">
  <si>
    <t>c</t>
  </si>
  <si>
    <t>20171121a</t>
  </si>
  <si>
    <t>Benz</t>
  </si>
  <si>
    <t xml:space="preserve">50% nuclear </t>
  </si>
  <si>
    <t>x</t>
  </si>
  <si>
    <t>x*20</t>
  </si>
  <si>
    <t>formula</t>
  </si>
  <si>
    <r>
      <t>0.0308x</t>
    </r>
    <r>
      <rPr>
        <b/>
        <vertAlign val="superscript"/>
        <sz val="9"/>
        <color rgb="FF000000"/>
        <rFont val="Calibri"/>
        <family val="2"/>
        <scheme val="minor"/>
      </rPr>
      <t>4</t>
    </r>
    <r>
      <rPr>
        <b/>
        <sz val="9"/>
        <color rgb="FF000000"/>
        <rFont val="Calibri"/>
        <family val="2"/>
        <scheme val="minor"/>
      </rPr>
      <t xml:space="preserve"> - 1.1348x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 xml:space="preserve"> + 10.026x</t>
    </r>
    <r>
      <rPr>
        <b/>
        <vertAlign val="superscript"/>
        <sz val="9"/>
        <color rgb="FF000000"/>
        <rFont val="Calibri"/>
        <family val="2"/>
        <scheme val="minor"/>
      </rPr>
      <t>2</t>
    </r>
    <r>
      <rPr>
        <b/>
        <sz val="9"/>
        <color rgb="FF000000"/>
        <rFont val="Calibri"/>
        <family val="2"/>
        <scheme val="minor"/>
      </rPr>
      <t xml:space="preserve"> - 17.514x + 16.786</t>
    </r>
  </si>
  <si>
    <r>
      <t>-0.1454x</t>
    </r>
    <r>
      <rPr>
        <b/>
        <vertAlign val="superscript"/>
        <sz val="9"/>
        <color rgb="FF000000"/>
        <rFont val="Calibri"/>
        <family val="2"/>
        <scheme val="minor"/>
      </rPr>
      <t>4</t>
    </r>
    <r>
      <rPr>
        <b/>
        <sz val="9"/>
        <color rgb="FF000000"/>
        <rFont val="Calibri"/>
        <family val="2"/>
        <scheme val="minor"/>
      </rPr>
      <t xml:space="preserve"> + 1.8802x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 xml:space="preserve"> - 6.4253x</t>
    </r>
    <r>
      <rPr>
        <b/>
        <vertAlign val="superscript"/>
        <sz val="9"/>
        <color rgb="FF000000"/>
        <rFont val="Calibri"/>
        <family val="2"/>
        <scheme val="minor"/>
      </rPr>
      <t>2</t>
    </r>
    <r>
      <rPr>
        <b/>
        <sz val="9"/>
        <color rgb="FF000000"/>
        <rFont val="Calibri"/>
        <family val="2"/>
        <scheme val="minor"/>
      </rPr>
      <t xml:space="preserve"> + 11.766x + 1.0536</t>
    </r>
  </si>
  <si>
    <t>original y</t>
  </si>
  <si>
    <t>ajdust y</t>
  </si>
  <si>
    <t>Benz 1:1000</t>
  </si>
  <si>
    <t>Benz 1:5000</t>
  </si>
  <si>
    <t>Benz 1:10000</t>
  </si>
  <si>
    <t>4-CB 1:1000</t>
  </si>
  <si>
    <t>4-CB 1:5000</t>
  </si>
  <si>
    <t>4-CB 1:10000</t>
  </si>
  <si>
    <t>1:5000</t>
  </si>
  <si>
    <t>1:10000</t>
  </si>
  <si>
    <t>2,4,5-trimethylthiazole</t>
  </si>
  <si>
    <t>4-chlorobenzyl mercaptan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</si>
</sst>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readingOrder="1"/>
    </xf>
    <xf numFmtId="16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'140 minutes'!$E$2:$F$2</c:f>
                <c:numCache>
                  <c:formatCode>General</c:formatCode>
                  <c:ptCount val="2"/>
                  <c:pt idx="0">
                    <c:v>1.469861839480328</c:v>
                  </c:pt>
                  <c:pt idx="1">
                    <c:v>2.4099960182707374</c:v>
                  </c:pt>
                </c:numCache>
              </c:numRef>
            </c:plus>
            <c:minus>
              <c:numRef>
                <c:f>'140 minutes'!$E$2:$F$2</c:f>
                <c:numCache>
                  <c:formatCode>General</c:formatCode>
                  <c:ptCount val="2"/>
                  <c:pt idx="0">
                    <c:v>1.469861839480328</c:v>
                  </c:pt>
                  <c:pt idx="1">
                    <c:v>2.4099960182707374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'140 minutes'!$B$1:$C$1</c:f>
              <c:strCache>
                <c:ptCount val="2"/>
                <c:pt idx="0">
                  <c:v>2,4,5-trimethylthiazole</c:v>
                </c:pt>
                <c:pt idx="1">
                  <c:v>4-chlorobenzyl mercaptan</c:v>
                </c:pt>
              </c:strCache>
            </c:strRef>
          </c:cat>
          <c:val>
            <c:numRef>
              <c:f>'140 minutes'!$B$2:$C$2</c:f>
              <c:numCache>
                <c:formatCode>General</c:formatCode>
                <c:ptCount val="2"/>
                <c:pt idx="0">
                  <c:v>7.7777777777777777</c:v>
                </c:pt>
                <c:pt idx="1">
                  <c:v>8.3333333333333339</c:v>
                </c:pt>
              </c:numCache>
            </c:numRef>
          </c:val>
        </c:ser>
        <c:ser>
          <c:idx val="1"/>
          <c:order val="1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'140 minutes'!$E$3:$F$3</c:f>
                <c:numCache>
                  <c:formatCode>General</c:formatCode>
                  <c:ptCount val="2"/>
                  <c:pt idx="0">
                    <c:v>5.2539696926099788</c:v>
                  </c:pt>
                  <c:pt idx="1">
                    <c:v>2.9855237853226484</c:v>
                  </c:pt>
                </c:numCache>
              </c:numRef>
            </c:plus>
            <c:minus>
              <c:numRef>
                <c:f>'140 minutes'!$E$3:$F$3</c:f>
                <c:numCache>
                  <c:formatCode>General</c:formatCode>
                  <c:ptCount val="2"/>
                  <c:pt idx="0">
                    <c:v>5.2539696926099788</c:v>
                  </c:pt>
                  <c:pt idx="1">
                    <c:v>2.9855237853226484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'140 minutes'!$B$1:$C$1</c:f>
              <c:strCache>
                <c:ptCount val="2"/>
                <c:pt idx="0">
                  <c:v>2,4,5-trimethylthiazole</c:v>
                </c:pt>
                <c:pt idx="1">
                  <c:v>4-chlorobenzyl mercaptan</c:v>
                </c:pt>
              </c:strCache>
            </c:strRef>
          </c:cat>
          <c:val>
            <c:numRef>
              <c:f>'140 minutes'!$B$3:$C$3</c:f>
              <c:numCache>
                <c:formatCode>General</c:formatCode>
                <c:ptCount val="2"/>
                <c:pt idx="0">
                  <c:v>13.744444444444445</c:v>
                </c:pt>
                <c:pt idx="1">
                  <c:v>10.625</c:v>
                </c:pt>
              </c:numCache>
            </c:numRef>
          </c:val>
        </c:ser>
        <c:ser>
          <c:idx val="2"/>
          <c:order val="2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'140 minutes'!$E$4:$F$4</c:f>
                <c:numCache>
                  <c:formatCode>General</c:formatCode>
                  <c:ptCount val="2"/>
                  <c:pt idx="0">
                    <c:v>5.8962382075353776</c:v>
                  </c:pt>
                  <c:pt idx="1">
                    <c:v>3.0134379171982433</c:v>
                  </c:pt>
                </c:numCache>
              </c:numRef>
            </c:plus>
            <c:minus>
              <c:numRef>
                <c:f>'140 minutes'!$E$4:$F$4</c:f>
                <c:numCache>
                  <c:formatCode>General</c:formatCode>
                  <c:ptCount val="2"/>
                  <c:pt idx="0">
                    <c:v>5.8962382075353776</c:v>
                  </c:pt>
                  <c:pt idx="1">
                    <c:v>3.0134379171982433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'140 minutes'!$B$1:$C$1</c:f>
              <c:strCache>
                <c:ptCount val="2"/>
                <c:pt idx="0">
                  <c:v>2,4,5-trimethylthiazole</c:v>
                </c:pt>
                <c:pt idx="1">
                  <c:v>4-chlorobenzyl mercaptan</c:v>
                </c:pt>
              </c:strCache>
            </c:strRef>
          </c:cat>
          <c:val>
            <c:numRef>
              <c:f>'140 minutes'!$B$4:$C$4</c:f>
              <c:numCache>
                <c:formatCode>General</c:formatCode>
                <c:ptCount val="2"/>
                <c:pt idx="0">
                  <c:v>21.875</c:v>
                </c:pt>
                <c:pt idx="1">
                  <c:v>19.333333333333332</c:v>
                </c:pt>
              </c:numCache>
            </c:numRef>
          </c:val>
        </c:ser>
        <c:ser>
          <c:idx val="3"/>
          <c:order val="3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'140 minutes'!$E$5:$F$5</c:f>
                <c:numCache>
                  <c:formatCode>General</c:formatCode>
                  <c:ptCount val="2"/>
                  <c:pt idx="0">
                    <c:v>7.5700432994505098</c:v>
                  </c:pt>
                  <c:pt idx="1">
                    <c:v>4.5391117361809181</c:v>
                  </c:pt>
                </c:numCache>
              </c:numRef>
            </c:plus>
            <c:minus>
              <c:numRef>
                <c:f>'140 minutes'!$E$5:$F$5</c:f>
                <c:numCache>
                  <c:formatCode>General</c:formatCode>
                  <c:ptCount val="2"/>
                  <c:pt idx="0">
                    <c:v>7.5700432994505098</c:v>
                  </c:pt>
                  <c:pt idx="1">
                    <c:v>4.5391117361809181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'140 minutes'!$B$1:$C$1</c:f>
              <c:strCache>
                <c:ptCount val="2"/>
                <c:pt idx="0">
                  <c:v>2,4,5-trimethylthiazole</c:v>
                </c:pt>
                <c:pt idx="1">
                  <c:v>4-chlorobenzyl mercaptan</c:v>
                </c:pt>
              </c:strCache>
            </c:strRef>
          </c:cat>
          <c:val>
            <c:numRef>
              <c:f>'140 minutes'!$B$5:$C$5</c:f>
              <c:numCache>
                <c:formatCode>General</c:formatCode>
                <c:ptCount val="2"/>
                <c:pt idx="0">
                  <c:v>37.333333333333336</c:v>
                </c:pt>
                <c:pt idx="1">
                  <c:v>26.833333333333332</c:v>
                </c:pt>
              </c:numCache>
            </c:numRef>
          </c:val>
        </c:ser>
        <c:ser>
          <c:idx val="4"/>
          <c:order val="4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'140 minutes'!$E$6:$F$6</c:f>
                <c:numCache>
                  <c:formatCode>General</c:formatCode>
                  <c:ptCount val="2"/>
                  <c:pt idx="0">
                    <c:v>7.9704314674788952</c:v>
                  </c:pt>
                  <c:pt idx="1">
                    <c:v>6.2836970395499252</c:v>
                  </c:pt>
                </c:numCache>
              </c:numRef>
            </c:plus>
            <c:minus>
              <c:numRef>
                <c:f>'140 minutes'!$E$6:$F$6</c:f>
                <c:numCache>
                  <c:formatCode>General</c:formatCode>
                  <c:ptCount val="2"/>
                  <c:pt idx="0">
                    <c:v>7.9704314674788952</c:v>
                  </c:pt>
                  <c:pt idx="1">
                    <c:v>6.2836970395499252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'140 minutes'!$B$1:$C$1</c:f>
              <c:strCache>
                <c:ptCount val="2"/>
                <c:pt idx="0">
                  <c:v>2,4,5-trimethylthiazole</c:v>
                </c:pt>
                <c:pt idx="1">
                  <c:v>4-chlorobenzyl mercaptan</c:v>
                </c:pt>
              </c:strCache>
            </c:strRef>
          </c:cat>
          <c:val>
            <c:numRef>
              <c:f>'140 minutes'!$B$6:$C$6</c:f>
              <c:numCache>
                <c:formatCode>General</c:formatCode>
                <c:ptCount val="2"/>
                <c:pt idx="0">
                  <c:v>47</c:v>
                </c:pt>
                <c:pt idx="1">
                  <c:v>44</c:v>
                </c:pt>
              </c:numCache>
            </c:numRef>
          </c:val>
        </c:ser>
        <c:ser>
          <c:idx val="5"/>
          <c:order val="5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'140 minutes'!$E$7:$F$7</c:f>
                <c:numCache>
                  <c:formatCode>General</c:formatCode>
                  <c:ptCount val="2"/>
                  <c:pt idx="0">
                    <c:v>5.0518912239152174</c:v>
                  </c:pt>
                  <c:pt idx="1">
                    <c:v>5.5602190022997595</c:v>
                  </c:pt>
                </c:numCache>
              </c:numRef>
            </c:plus>
            <c:minus>
              <c:numRef>
                <c:f>'140 minutes'!$E$7:$F$7</c:f>
                <c:numCache>
                  <c:formatCode>General</c:formatCode>
                  <c:ptCount val="2"/>
                  <c:pt idx="0">
                    <c:v>5.0518912239152174</c:v>
                  </c:pt>
                  <c:pt idx="1">
                    <c:v>5.5602190022997595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'140 minutes'!$B$1:$C$1</c:f>
              <c:strCache>
                <c:ptCount val="2"/>
                <c:pt idx="0">
                  <c:v>2,4,5-trimethylthiazole</c:v>
                </c:pt>
                <c:pt idx="1">
                  <c:v>4-chlorobenzyl mercaptan</c:v>
                </c:pt>
              </c:strCache>
            </c:strRef>
          </c:cat>
          <c:val>
            <c:numRef>
              <c:f>'140 minutes'!$B$7:$C$7</c:f>
              <c:numCache>
                <c:formatCode>General</c:formatCode>
                <c:ptCount val="2"/>
                <c:pt idx="0">
                  <c:v>51.777777777777779</c:v>
                </c:pt>
                <c:pt idx="1">
                  <c:v>58.083333333333336</c:v>
                </c:pt>
              </c:numCache>
            </c:numRef>
          </c:val>
        </c:ser>
        <c:ser>
          <c:idx val="6"/>
          <c:order val="6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'140 minutes'!$E$8:$F$8</c:f>
                <c:numCache>
                  <c:formatCode>General</c:formatCode>
                  <c:ptCount val="2"/>
                  <c:pt idx="0">
                    <c:v>6.3398893072806422</c:v>
                  </c:pt>
                  <c:pt idx="1">
                    <c:v>6.077103493333551</c:v>
                  </c:pt>
                </c:numCache>
              </c:numRef>
            </c:plus>
            <c:minus>
              <c:numRef>
                <c:f>'140 minutes'!$E$7:$F$7</c:f>
                <c:numCache>
                  <c:formatCode>General</c:formatCode>
                  <c:ptCount val="2"/>
                  <c:pt idx="0">
                    <c:v>5.0518912239152174</c:v>
                  </c:pt>
                  <c:pt idx="1">
                    <c:v>5.5602190022997595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'140 minutes'!$B$1:$C$1</c:f>
              <c:strCache>
                <c:ptCount val="2"/>
                <c:pt idx="0">
                  <c:v>2,4,5-trimethylthiazole</c:v>
                </c:pt>
                <c:pt idx="1">
                  <c:v>4-chlorobenzyl mercaptan</c:v>
                </c:pt>
              </c:strCache>
            </c:strRef>
          </c:cat>
          <c:val>
            <c:numRef>
              <c:f>'140 minutes'!$B$8:$C$8</c:f>
              <c:numCache>
                <c:formatCode>General</c:formatCode>
                <c:ptCount val="2"/>
                <c:pt idx="0">
                  <c:v>60.125</c:v>
                </c:pt>
                <c:pt idx="1">
                  <c:v>64.416666666666671</c:v>
                </c:pt>
              </c:numCache>
            </c:numRef>
          </c:val>
        </c:ser>
        <c:ser>
          <c:idx val="7"/>
          <c:order val="7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'140 minutes'!$E$9:$F$9</c:f>
                <c:numCache>
                  <c:formatCode>General</c:formatCode>
                  <c:ptCount val="2"/>
                  <c:pt idx="0">
                    <c:v>7.0710678118654764</c:v>
                  </c:pt>
                  <c:pt idx="1">
                    <c:v>6.9121471177759046</c:v>
                  </c:pt>
                </c:numCache>
              </c:numRef>
            </c:plus>
            <c:minus>
              <c:numRef>
                <c:f>'140 minutes'!$E$9:$F$9</c:f>
                <c:numCache>
                  <c:formatCode>General</c:formatCode>
                  <c:ptCount val="2"/>
                  <c:pt idx="0">
                    <c:v>7.0710678118654764</c:v>
                  </c:pt>
                  <c:pt idx="1">
                    <c:v>6.9121471177759046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'140 minutes'!$B$1:$C$1</c:f>
              <c:strCache>
                <c:ptCount val="2"/>
                <c:pt idx="0">
                  <c:v>2,4,5-trimethylthiazole</c:v>
                </c:pt>
                <c:pt idx="1">
                  <c:v>4-chlorobenzyl mercaptan</c:v>
                </c:pt>
              </c:strCache>
            </c:strRef>
          </c:cat>
          <c:val>
            <c:numRef>
              <c:f>'140 minutes'!$B$9:$C$9</c:f>
              <c:numCache>
                <c:formatCode>General</c:formatCode>
                <c:ptCount val="2"/>
                <c:pt idx="0">
                  <c:v>65</c:v>
                </c:pt>
                <c:pt idx="1">
                  <c:v>53.333333333333336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298400"/>
        <c:axId val="678300576"/>
      </c:barChart>
      <c:catAx>
        <c:axId val="678298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8300576"/>
        <c:crosses val="autoZero"/>
        <c:auto val="1"/>
        <c:lblAlgn val="ctr"/>
        <c:lblOffset val="100"/>
        <c:noMultiLvlLbl val="0"/>
      </c:catAx>
      <c:valAx>
        <c:axId val="67830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29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Benzaldehyde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'Bz vs 4-CB'!#REF!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'Bz vs 4-CB'!$B$2:$B$7</c:f>
              <c:numCache>
                <c:formatCode>General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</c:numCache>
            </c:numRef>
          </c:cat>
          <c:val>
            <c:numRef>
              <c:f>'Bz vs 4-CB'!#REF!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'Bz vs 4-CB'!$C$1</c:f>
              <c:strCache>
                <c:ptCount val="1"/>
                <c:pt idx="0">
                  <c:v>1:5000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'Bz vs 4-CB'!$B$2:$B$7</c:f>
              <c:numCache>
                <c:formatCode>General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</c:numCache>
            </c:numRef>
          </c:cat>
          <c:val>
            <c:numRef>
              <c:f>'Bz vs 4-CB'!$C$2:$C$7</c:f>
              <c:numCache>
                <c:formatCode>General</c:formatCode>
                <c:ptCount val="6"/>
                <c:pt idx="0">
                  <c:v>20</c:v>
                </c:pt>
                <c:pt idx="1">
                  <c:v>16.666666666666668</c:v>
                </c:pt>
                <c:pt idx="2">
                  <c:v>40.833333333333336</c:v>
                </c:pt>
                <c:pt idx="3">
                  <c:v>52.166666666666664</c:v>
                </c:pt>
                <c:pt idx="4">
                  <c:v>64.166666666666671</c:v>
                </c:pt>
                <c:pt idx="5">
                  <c:v>72</c:v>
                </c:pt>
              </c:numCache>
            </c:numRef>
          </c:val>
        </c:ser>
        <c:ser>
          <c:idx val="2"/>
          <c:order val="2"/>
          <c:tx>
            <c:strRef>
              <c:f>'Bz vs 4-CB'!$D$1</c:f>
              <c:strCache>
                <c:ptCount val="1"/>
                <c:pt idx="0">
                  <c:v>1:10000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'Bz vs 4-CB'!$B$2:$B$7</c:f>
              <c:numCache>
                <c:formatCode>General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</c:numCache>
            </c:numRef>
          </c:cat>
          <c:val>
            <c:numRef>
              <c:f>'Bz vs 4-CB'!$D$2:$D$7</c:f>
              <c:numCache>
                <c:formatCode>General</c:formatCode>
                <c:ptCount val="6"/>
                <c:pt idx="0">
                  <c:v>13.75</c:v>
                </c:pt>
                <c:pt idx="1">
                  <c:v>25</c:v>
                </c:pt>
                <c:pt idx="2">
                  <c:v>44.375</c:v>
                </c:pt>
                <c:pt idx="3">
                  <c:v>55.625</c:v>
                </c:pt>
                <c:pt idx="4">
                  <c:v>68.125</c:v>
                </c:pt>
                <c:pt idx="5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568192"/>
        <c:axId val="510568736"/>
      </c:barChart>
      <c:catAx>
        <c:axId val="51056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568736"/>
        <c:crosses val="autoZero"/>
        <c:auto val="1"/>
        <c:lblAlgn val="ctr"/>
        <c:lblOffset val="100"/>
        <c:noMultiLvlLbl val="0"/>
      </c:catAx>
      <c:valAx>
        <c:axId val="51056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56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'Bz vs 4-CB'!$B$2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'Bz vs 4-CB'!$C$10:$F$10</c:f>
                <c:numCache>
                  <c:formatCode>General</c:formatCode>
                  <c:ptCount val="4"/>
                  <c:pt idx="0">
                    <c:v>11.474609652039005</c:v>
                  </c:pt>
                  <c:pt idx="1">
                    <c:v>2.9504842217604113</c:v>
                  </c:pt>
                  <c:pt idx="2">
                    <c:v>5.8309518948453007</c:v>
                  </c:pt>
                  <c:pt idx="3">
                    <c:v>2.9855237853226484</c:v>
                  </c:pt>
                </c:numCache>
              </c:numRef>
            </c:plus>
            <c:minus>
              <c:numRef>
                <c:f>'Bz vs 4-CB'!$C$10:$F$10</c:f>
                <c:numCache>
                  <c:formatCode>General</c:formatCode>
                  <c:ptCount val="4"/>
                  <c:pt idx="0">
                    <c:v>11.474609652039005</c:v>
                  </c:pt>
                  <c:pt idx="1">
                    <c:v>2.9504842217604113</c:v>
                  </c:pt>
                  <c:pt idx="2">
                    <c:v>5.8309518948453007</c:v>
                  </c:pt>
                  <c:pt idx="3">
                    <c:v>2.9855237853226484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'Bz vs 4-CB'!$C$1:$F$1</c:f>
              <c:strCache>
                <c:ptCount val="4"/>
                <c:pt idx="0">
                  <c:v>1:5000</c:v>
                </c:pt>
                <c:pt idx="1">
                  <c:v>1:10000</c:v>
                </c:pt>
                <c:pt idx="2">
                  <c:v>1:5000</c:v>
                </c:pt>
                <c:pt idx="3">
                  <c:v>1:10000</c:v>
                </c:pt>
              </c:strCache>
            </c:strRef>
          </c:cat>
          <c:val>
            <c:numRef>
              <c:f>'Bz vs 4-CB'!$C$2:$F$2</c:f>
              <c:numCache>
                <c:formatCode>General</c:formatCode>
                <c:ptCount val="4"/>
                <c:pt idx="0">
                  <c:v>20</c:v>
                </c:pt>
                <c:pt idx="1">
                  <c:v>13.75</c:v>
                </c:pt>
                <c:pt idx="2">
                  <c:v>7</c:v>
                </c:pt>
                <c:pt idx="3">
                  <c:v>10.625</c:v>
                </c:pt>
              </c:numCache>
            </c:numRef>
          </c:val>
        </c:ser>
        <c:ser>
          <c:idx val="1"/>
          <c:order val="1"/>
          <c:tx>
            <c:strRef>
              <c:f>'Bz vs 4-CB'!$B$3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'Bz vs 4-CB'!$C$11:$F$11</c:f>
                <c:numCache>
                  <c:formatCode>General</c:formatCode>
                  <c:ptCount val="4"/>
                  <c:pt idx="0">
                    <c:v>5.577733510227171</c:v>
                  </c:pt>
                  <c:pt idx="1">
                    <c:v>6.5465367070797713</c:v>
                  </c:pt>
                  <c:pt idx="2">
                    <c:v>3.7416573867739413</c:v>
                  </c:pt>
                  <c:pt idx="3">
                    <c:v>3.0134379171982433</c:v>
                  </c:pt>
                </c:numCache>
              </c:numRef>
            </c:plus>
            <c:minus>
              <c:numRef>
                <c:f>'Bz vs 4-CB'!$C$11:$F$11</c:f>
                <c:numCache>
                  <c:formatCode>General</c:formatCode>
                  <c:ptCount val="4"/>
                  <c:pt idx="0">
                    <c:v>5.577733510227171</c:v>
                  </c:pt>
                  <c:pt idx="1">
                    <c:v>6.5465367070797713</c:v>
                  </c:pt>
                  <c:pt idx="2">
                    <c:v>3.7416573867739413</c:v>
                  </c:pt>
                  <c:pt idx="3">
                    <c:v>3.0134379171982433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'Bz vs 4-CB'!$C$1:$F$1</c:f>
              <c:strCache>
                <c:ptCount val="4"/>
                <c:pt idx="0">
                  <c:v>1:5000</c:v>
                </c:pt>
                <c:pt idx="1">
                  <c:v>1:10000</c:v>
                </c:pt>
                <c:pt idx="2">
                  <c:v>1:5000</c:v>
                </c:pt>
                <c:pt idx="3">
                  <c:v>1:10000</c:v>
                </c:pt>
              </c:strCache>
            </c:strRef>
          </c:cat>
          <c:val>
            <c:numRef>
              <c:f>'Bz vs 4-CB'!$C$3:$F$3</c:f>
              <c:numCache>
                <c:formatCode>General</c:formatCode>
                <c:ptCount val="4"/>
                <c:pt idx="0">
                  <c:v>16.666666666666668</c:v>
                </c:pt>
                <c:pt idx="1">
                  <c:v>25</c:v>
                </c:pt>
                <c:pt idx="2">
                  <c:v>8</c:v>
                </c:pt>
                <c:pt idx="3">
                  <c:v>19.333333333333332</c:v>
                </c:pt>
              </c:numCache>
            </c:numRef>
          </c:val>
        </c:ser>
        <c:ser>
          <c:idx val="2"/>
          <c:order val="2"/>
          <c:tx>
            <c:strRef>
              <c:f>'Bz vs 4-CB'!$B$4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'Bz vs 4-CB'!$C$12:$F$12</c:f>
                <c:numCache>
                  <c:formatCode>General</c:formatCode>
                  <c:ptCount val="4"/>
                  <c:pt idx="0">
                    <c:v>10.361520694913038</c:v>
                  </c:pt>
                  <c:pt idx="1">
                    <c:v>10.019512213675872</c:v>
                  </c:pt>
                  <c:pt idx="2">
                    <c:v>12.884098726725124</c:v>
                  </c:pt>
                  <c:pt idx="3">
                    <c:v>4.5391117361809181</c:v>
                  </c:pt>
                </c:numCache>
              </c:numRef>
            </c:plus>
            <c:minus>
              <c:numRef>
                <c:f>'Bz vs 4-CB'!$C$12:$F$12</c:f>
                <c:numCache>
                  <c:formatCode>General</c:formatCode>
                  <c:ptCount val="4"/>
                  <c:pt idx="0">
                    <c:v>10.361520694913038</c:v>
                  </c:pt>
                  <c:pt idx="1">
                    <c:v>10.019512213675872</c:v>
                  </c:pt>
                  <c:pt idx="2">
                    <c:v>12.884098726725124</c:v>
                  </c:pt>
                  <c:pt idx="3">
                    <c:v>4.5391117361809181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'Bz vs 4-CB'!$C$1:$F$1</c:f>
              <c:strCache>
                <c:ptCount val="4"/>
                <c:pt idx="0">
                  <c:v>1:5000</c:v>
                </c:pt>
                <c:pt idx="1">
                  <c:v>1:10000</c:v>
                </c:pt>
                <c:pt idx="2">
                  <c:v>1:5000</c:v>
                </c:pt>
                <c:pt idx="3">
                  <c:v>1:10000</c:v>
                </c:pt>
              </c:strCache>
            </c:strRef>
          </c:cat>
          <c:val>
            <c:numRef>
              <c:f>'Bz vs 4-CB'!$C$4:$F$4</c:f>
              <c:numCache>
                <c:formatCode>General</c:formatCode>
                <c:ptCount val="4"/>
                <c:pt idx="0">
                  <c:v>40.833333333333336</c:v>
                </c:pt>
                <c:pt idx="1">
                  <c:v>44.375</c:v>
                </c:pt>
                <c:pt idx="2">
                  <c:v>34</c:v>
                </c:pt>
                <c:pt idx="3">
                  <c:v>26.833333333333332</c:v>
                </c:pt>
              </c:numCache>
            </c:numRef>
          </c:val>
        </c:ser>
        <c:ser>
          <c:idx val="3"/>
          <c:order val="3"/>
          <c:tx>
            <c:strRef>
              <c:f>'Bz vs 4-CB'!$B$5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'Bz vs 4-CB'!$C$13:$F$13</c:f>
                <c:numCache>
                  <c:formatCode>General</c:formatCode>
                  <c:ptCount val="4"/>
                  <c:pt idx="0">
                    <c:v>6.6853903733771958</c:v>
                  </c:pt>
                  <c:pt idx="1">
                    <c:v>8.097480869293328</c:v>
                  </c:pt>
                  <c:pt idx="2">
                    <c:v>14.696938456699067</c:v>
                  </c:pt>
                  <c:pt idx="3">
                    <c:v>6.2836970395499252</c:v>
                  </c:pt>
                </c:numCache>
              </c:numRef>
            </c:plus>
            <c:minus>
              <c:numRef>
                <c:f>'Bz vs 4-CB'!$C$13:$F$13</c:f>
                <c:numCache>
                  <c:formatCode>General</c:formatCode>
                  <c:ptCount val="4"/>
                  <c:pt idx="0">
                    <c:v>6.6853903733771958</c:v>
                  </c:pt>
                  <c:pt idx="1">
                    <c:v>8.097480869293328</c:v>
                  </c:pt>
                  <c:pt idx="2">
                    <c:v>14.696938456699067</c:v>
                  </c:pt>
                  <c:pt idx="3">
                    <c:v>6.2836970395499252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'Bz vs 4-CB'!$C$1:$F$1</c:f>
              <c:strCache>
                <c:ptCount val="4"/>
                <c:pt idx="0">
                  <c:v>1:5000</c:v>
                </c:pt>
                <c:pt idx="1">
                  <c:v>1:10000</c:v>
                </c:pt>
                <c:pt idx="2">
                  <c:v>1:5000</c:v>
                </c:pt>
                <c:pt idx="3">
                  <c:v>1:10000</c:v>
                </c:pt>
              </c:strCache>
            </c:strRef>
          </c:cat>
          <c:val>
            <c:numRef>
              <c:f>'Bz vs 4-CB'!$C$5:$F$5</c:f>
              <c:numCache>
                <c:formatCode>General</c:formatCode>
                <c:ptCount val="4"/>
                <c:pt idx="0">
                  <c:v>52.166666666666664</c:v>
                </c:pt>
                <c:pt idx="1">
                  <c:v>55.625</c:v>
                </c:pt>
                <c:pt idx="2">
                  <c:v>44</c:v>
                </c:pt>
                <c:pt idx="3">
                  <c:v>44</c:v>
                </c:pt>
              </c:numCache>
            </c:numRef>
          </c:val>
        </c:ser>
        <c:ser>
          <c:idx val="4"/>
          <c:order val="4"/>
          <c:tx>
            <c:strRef>
              <c:f>'Bz vs 4-CB'!$B$6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'Bz vs 4-CB'!$C$14:$F$14</c:f>
                <c:numCache>
                  <c:formatCode>General</c:formatCode>
                  <c:ptCount val="4"/>
                  <c:pt idx="0">
                    <c:v>7.5737118450011733</c:v>
                  </c:pt>
                  <c:pt idx="1">
                    <c:v>8.9611014549392465</c:v>
                  </c:pt>
                  <c:pt idx="2">
                    <c:v>12.509996003196804</c:v>
                  </c:pt>
                  <c:pt idx="3">
                    <c:v>5.5602190022997595</c:v>
                  </c:pt>
                </c:numCache>
              </c:numRef>
            </c:plus>
            <c:minus>
              <c:numRef>
                <c:f>'Bz vs 4-CB'!$C$14:$F$14</c:f>
                <c:numCache>
                  <c:formatCode>General</c:formatCode>
                  <c:ptCount val="4"/>
                  <c:pt idx="0">
                    <c:v>7.5737118450011733</c:v>
                  </c:pt>
                  <c:pt idx="1">
                    <c:v>8.9611014549392465</c:v>
                  </c:pt>
                  <c:pt idx="2">
                    <c:v>12.509996003196804</c:v>
                  </c:pt>
                  <c:pt idx="3">
                    <c:v>5.5602190022997595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'Bz vs 4-CB'!$C$1:$F$1</c:f>
              <c:strCache>
                <c:ptCount val="4"/>
                <c:pt idx="0">
                  <c:v>1:5000</c:v>
                </c:pt>
                <c:pt idx="1">
                  <c:v>1:10000</c:v>
                </c:pt>
                <c:pt idx="2">
                  <c:v>1:5000</c:v>
                </c:pt>
                <c:pt idx="3">
                  <c:v>1:10000</c:v>
                </c:pt>
              </c:strCache>
            </c:strRef>
          </c:cat>
          <c:val>
            <c:numRef>
              <c:f>'Bz vs 4-CB'!$C$6:$F$6</c:f>
              <c:numCache>
                <c:formatCode>General</c:formatCode>
                <c:ptCount val="4"/>
                <c:pt idx="0">
                  <c:v>64.166666666666671</c:v>
                </c:pt>
                <c:pt idx="1">
                  <c:v>68.125</c:v>
                </c:pt>
                <c:pt idx="2">
                  <c:v>52</c:v>
                </c:pt>
                <c:pt idx="3">
                  <c:v>58.083333333333336</c:v>
                </c:pt>
              </c:numCache>
            </c:numRef>
          </c:val>
        </c:ser>
        <c:ser>
          <c:idx val="5"/>
          <c:order val="5"/>
          <c:tx>
            <c:strRef>
              <c:f>'Bz vs 4-CB'!$B$7</c:f>
              <c:strCache>
                <c:ptCount val="1"/>
                <c:pt idx="0">
                  <c:v>120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'Bz vs 4-CB'!$C$15:$F$15</c:f>
                <c:numCache>
                  <c:formatCode>General</c:formatCode>
                  <c:ptCount val="4"/>
                  <c:pt idx="0">
                    <c:v>8.8881944173155887</c:v>
                  </c:pt>
                  <c:pt idx="1">
                    <c:v>8.7287156094396963</c:v>
                  </c:pt>
                  <c:pt idx="2">
                    <c:v>6</c:v>
                  </c:pt>
                  <c:pt idx="3">
                    <c:v>6.077103493333551</c:v>
                  </c:pt>
                </c:numCache>
              </c:numRef>
            </c:plus>
            <c:minus>
              <c:numRef>
                <c:f>'Bz vs 4-CB'!$C$15:$F$15</c:f>
                <c:numCache>
                  <c:formatCode>General</c:formatCode>
                  <c:ptCount val="4"/>
                  <c:pt idx="0">
                    <c:v>8.8881944173155887</c:v>
                  </c:pt>
                  <c:pt idx="1">
                    <c:v>8.7287156094396963</c:v>
                  </c:pt>
                  <c:pt idx="2">
                    <c:v>6</c:v>
                  </c:pt>
                  <c:pt idx="3">
                    <c:v>6.077103493333551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'Bz vs 4-CB'!$C$1:$F$1</c:f>
              <c:strCache>
                <c:ptCount val="4"/>
                <c:pt idx="0">
                  <c:v>1:5000</c:v>
                </c:pt>
                <c:pt idx="1">
                  <c:v>1:10000</c:v>
                </c:pt>
                <c:pt idx="2">
                  <c:v>1:5000</c:v>
                </c:pt>
                <c:pt idx="3">
                  <c:v>1:10000</c:v>
                </c:pt>
              </c:strCache>
            </c:strRef>
          </c:cat>
          <c:val>
            <c:numRef>
              <c:f>'Bz vs 4-CB'!$C$7:$F$7</c:f>
              <c:numCache>
                <c:formatCode>General</c:formatCode>
                <c:ptCount val="4"/>
                <c:pt idx="0">
                  <c:v>72</c:v>
                </c:pt>
                <c:pt idx="1">
                  <c:v>70</c:v>
                </c:pt>
                <c:pt idx="2">
                  <c:v>61</c:v>
                </c:pt>
                <c:pt idx="3">
                  <c:v>64.416666666666671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566976"/>
        <c:axId val="246855344"/>
      </c:barChart>
      <c:catAx>
        <c:axId val="5065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855344"/>
        <c:crosses val="autoZero"/>
        <c:auto val="1"/>
        <c:lblAlgn val="ctr"/>
        <c:lblOffset val="100"/>
        <c:noMultiLvlLbl val="0"/>
      </c:catAx>
      <c:valAx>
        <c:axId val="24685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525780</xdr:colOff>
      <xdr:row>6</xdr:row>
      <xdr:rowOff>125730</xdr:rowOff>
    </xdr:from>
    <xdr:to>
      <xdr:col>13</xdr:col>
      <xdr:colOff>220980</xdr:colOff>
      <xdr:row>21</xdr:row>
      <xdr:rowOff>125730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</xdr:colOff>
      <xdr:row>7</xdr:row>
      <xdr:rowOff>34290</xdr:rowOff>
    </xdr:from>
    <xdr:to>
      <xdr:col>13</xdr:col>
      <xdr:colOff>358140</xdr:colOff>
      <xdr:row>22</xdr:row>
      <xdr:rowOff>34290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</xdr:colOff>
      <xdr:row>7</xdr:row>
      <xdr:rowOff>34290</xdr:rowOff>
    </xdr:from>
    <xdr:to>
      <xdr:col>14</xdr:col>
      <xdr:colOff>548640</xdr:colOff>
      <xdr:row>23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R23" sqref="R23"/>
    </sheetView>
  </sheetViews>
  <sheetFormatPr defaultRowHeight="14.4" x14ac:dyDescent="0.3"/>
  <sheetData>
    <row r="1" spans="1:6" x14ac:dyDescent="0.3">
      <c r="B1" t="s">
        <v>19</v>
      </c>
      <c r="C1" t="s">
        <v>20</v>
      </c>
    </row>
    <row r="2" spans="1:6" x14ac:dyDescent="0.3">
      <c r="A2">
        <v>0</v>
      </c>
      <c r="B2">
        <v>7.7777777777777777</v>
      </c>
      <c r="C2">
        <v>8.3333333333333339</v>
      </c>
      <c r="E2">
        <v>1.469861839480328</v>
      </c>
      <c r="F2">
        <v>2.4099960182707374</v>
      </c>
    </row>
    <row r="3" spans="1:6" x14ac:dyDescent="0.3">
      <c r="A3">
        <v>20</v>
      </c>
      <c r="B3">
        <v>13.744444444444445</v>
      </c>
      <c r="C3">
        <v>10.625</v>
      </c>
      <c r="E3">
        <v>5.2539696926099788</v>
      </c>
      <c r="F3">
        <v>2.9855237853226484</v>
      </c>
    </row>
    <row r="4" spans="1:6" x14ac:dyDescent="0.3">
      <c r="A4">
        <v>40</v>
      </c>
      <c r="B4">
        <v>21.875</v>
      </c>
      <c r="C4">
        <v>19.333333333333332</v>
      </c>
      <c r="E4">
        <v>5.8962382075353776</v>
      </c>
      <c r="F4">
        <v>3.0134379171982433</v>
      </c>
    </row>
    <row r="5" spans="1:6" x14ac:dyDescent="0.3">
      <c r="A5">
        <v>60</v>
      </c>
      <c r="B5">
        <v>37.333333333333336</v>
      </c>
      <c r="C5">
        <v>26.833333333333332</v>
      </c>
      <c r="E5">
        <v>7.5700432994505098</v>
      </c>
      <c r="F5">
        <v>4.5391117361809181</v>
      </c>
    </row>
    <row r="6" spans="1:6" x14ac:dyDescent="0.3">
      <c r="A6">
        <v>80</v>
      </c>
      <c r="B6">
        <v>47</v>
      </c>
      <c r="C6">
        <v>44</v>
      </c>
      <c r="E6">
        <v>7.9704314674788952</v>
      </c>
      <c r="F6">
        <v>6.2836970395499252</v>
      </c>
    </row>
    <row r="7" spans="1:6" x14ac:dyDescent="0.3">
      <c r="A7">
        <v>100</v>
      </c>
      <c r="B7">
        <v>51.777777777777779</v>
      </c>
      <c r="C7">
        <v>58.083333333333336</v>
      </c>
      <c r="E7">
        <v>5.0518912239152174</v>
      </c>
      <c r="F7">
        <v>5.5602190022997595</v>
      </c>
    </row>
    <row r="8" spans="1:6" x14ac:dyDescent="0.3">
      <c r="A8">
        <v>120</v>
      </c>
      <c r="B8">
        <v>60.125</v>
      </c>
      <c r="C8">
        <v>64.416666666666671</v>
      </c>
      <c r="E8">
        <v>6.3398893072806422</v>
      </c>
      <c r="F8">
        <v>6.077103493333551</v>
      </c>
    </row>
    <row r="9" spans="1:6" x14ac:dyDescent="0.3">
      <c r="A9">
        <v>140</v>
      </c>
      <c r="B9">
        <v>65</v>
      </c>
      <c r="C9">
        <v>53.333333333333336</v>
      </c>
      <c r="E9">
        <v>7.0710678118654764</v>
      </c>
      <c r="F9">
        <v>6.9121471177759046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L7" sqref="L7"/>
    </sheetView>
  </sheetViews>
  <sheetFormatPr defaultRowHeight="14.4" x14ac:dyDescent="0.3"/>
  <cols>
    <col min="3" max="6" width="10.44140625" customWidth="1"/>
  </cols>
  <sheetData>
    <row r="1" spans="1:21" x14ac:dyDescent="0.3">
      <c r="A1" t="s">
        <v>2</v>
      </c>
      <c r="C1" s="3" t="s">
        <v>17</v>
      </c>
      <c r="D1" t="s">
        <v>18</v>
      </c>
      <c r="E1" s="3" t="s">
        <v>17</v>
      </c>
      <c r="F1" s="3" t="s">
        <v>18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</row>
    <row r="2" spans="1:21" x14ac:dyDescent="0.3">
      <c r="B2">
        <v>20</v>
      </c>
      <c r="C2">
        <v>20</v>
      </c>
      <c r="D2">
        <v>13.75</v>
      </c>
      <c r="E2">
        <v>7</v>
      </c>
      <c r="F2">
        <v>10.625</v>
      </c>
      <c r="O2">
        <v>20</v>
      </c>
      <c r="P2">
        <v>6.666666666666667</v>
      </c>
      <c r="Q2">
        <v>20</v>
      </c>
      <c r="R2">
        <v>13.75</v>
      </c>
      <c r="S2">
        <v>2</v>
      </c>
      <c r="T2">
        <v>7</v>
      </c>
      <c r="U2">
        <v>10.625</v>
      </c>
    </row>
    <row r="3" spans="1:21" x14ac:dyDescent="0.3">
      <c r="B3">
        <v>40</v>
      </c>
      <c r="C3">
        <v>16.666666666666668</v>
      </c>
      <c r="D3">
        <v>25</v>
      </c>
      <c r="E3">
        <v>8</v>
      </c>
      <c r="F3">
        <v>19.333333333333332</v>
      </c>
      <c r="O3">
        <v>40</v>
      </c>
      <c r="P3">
        <v>18.333333333333332</v>
      </c>
      <c r="Q3">
        <v>16.666666666666668</v>
      </c>
      <c r="R3">
        <v>25</v>
      </c>
      <c r="S3">
        <v>4</v>
      </c>
      <c r="T3">
        <v>8</v>
      </c>
      <c r="U3">
        <v>19.333333333333332</v>
      </c>
    </row>
    <row r="4" spans="1:21" x14ac:dyDescent="0.3">
      <c r="B4">
        <v>60</v>
      </c>
      <c r="C4">
        <v>40.833333333333336</v>
      </c>
      <c r="D4">
        <v>44.375</v>
      </c>
      <c r="E4">
        <v>34</v>
      </c>
      <c r="F4">
        <v>26.833333333333332</v>
      </c>
      <c r="O4">
        <v>60</v>
      </c>
      <c r="P4">
        <v>21.666666666666668</v>
      </c>
      <c r="Q4">
        <v>40.833333333333336</v>
      </c>
      <c r="R4">
        <v>44.375</v>
      </c>
      <c r="S4">
        <v>2</v>
      </c>
      <c r="T4">
        <v>34</v>
      </c>
      <c r="U4">
        <v>26.833333333333332</v>
      </c>
    </row>
    <row r="5" spans="1:21" x14ac:dyDescent="0.3">
      <c r="B5">
        <v>80</v>
      </c>
      <c r="C5">
        <v>52.166666666666664</v>
      </c>
      <c r="D5">
        <v>55.625</v>
      </c>
      <c r="E5">
        <v>44</v>
      </c>
      <c r="F5">
        <v>44</v>
      </c>
      <c r="O5">
        <v>80</v>
      </c>
      <c r="P5">
        <v>47.5</v>
      </c>
      <c r="Q5">
        <v>52.166666666666664</v>
      </c>
      <c r="R5">
        <v>55.625</v>
      </c>
      <c r="S5">
        <v>24</v>
      </c>
      <c r="T5">
        <v>44</v>
      </c>
      <c r="U5">
        <v>44</v>
      </c>
    </row>
    <row r="6" spans="1:21" x14ac:dyDescent="0.3">
      <c r="B6">
        <v>100</v>
      </c>
      <c r="C6">
        <v>64.166666666666671</v>
      </c>
      <c r="D6">
        <v>68.125</v>
      </c>
      <c r="E6">
        <v>52</v>
      </c>
      <c r="F6">
        <v>58.083333333333336</v>
      </c>
      <c r="O6">
        <v>100</v>
      </c>
      <c r="P6">
        <v>44.5</v>
      </c>
      <c r="Q6">
        <v>64.166666666666671</v>
      </c>
      <c r="R6">
        <v>68.125</v>
      </c>
      <c r="S6">
        <v>24</v>
      </c>
      <c r="T6">
        <v>52</v>
      </c>
      <c r="U6">
        <v>58.083333333333336</v>
      </c>
    </row>
    <row r="7" spans="1:21" x14ac:dyDescent="0.3">
      <c r="B7">
        <v>120</v>
      </c>
      <c r="C7">
        <v>72</v>
      </c>
      <c r="D7">
        <v>70</v>
      </c>
      <c r="E7">
        <v>61</v>
      </c>
      <c r="F7">
        <v>64.416666666666671</v>
      </c>
      <c r="O7">
        <v>120</v>
      </c>
      <c r="P7">
        <v>70</v>
      </c>
      <c r="Q7">
        <v>72</v>
      </c>
      <c r="R7">
        <v>70</v>
      </c>
      <c r="S7">
        <v>38</v>
      </c>
      <c r="T7">
        <v>61</v>
      </c>
      <c r="U7">
        <v>64.416666666666671</v>
      </c>
    </row>
    <row r="10" spans="1:21" x14ac:dyDescent="0.3">
      <c r="B10">
        <v>20</v>
      </c>
      <c r="C10">
        <v>11.474609652039005</v>
      </c>
      <c r="D10">
        <v>2.9504842217604113</v>
      </c>
      <c r="E10">
        <v>5.8309518948453007</v>
      </c>
      <c r="F10">
        <v>2.9855237853226484</v>
      </c>
      <c r="O10">
        <v>20</v>
      </c>
      <c r="P10">
        <v>4.7726070210921181</v>
      </c>
      <c r="Q10">
        <v>11.474609652039005</v>
      </c>
      <c r="R10">
        <v>2.9504842217604113</v>
      </c>
      <c r="S10">
        <v>1.2247448713915889</v>
      </c>
      <c r="T10">
        <v>5.8309518948453007</v>
      </c>
      <c r="U10">
        <v>2.9855237853226484</v>
      </c>
    </row>
    <row r="11" spans="1:21" x14ac:dyDescent="0.3">
      <c r="B11">
        <v>40</v>
      </c>
      <c r="C11">
        <v>5.577733510227171</v>
      </c>
      <c r="D11">
        <v>6.5465367070797713</v>
      </c>
      <c r="E11">
        <v>3.7416573867739413</v>
      </c>
      <c r="F11">
        <v>3.0134379171982433</v>
      </c>
      <c r="O11">
        <v>40</v>
      </c>
      <c r="P11">
        <v>9.8036274465684947</v>
      </c>
      <c r="Q11">
        <v>5.577733510227171</v>
      </c>
      <c r="R11">
        <v>6.5465367070797713</v>
      </c>
      <c r="S11">
        <v>1.8708286933869707</v>
      </c>
      <c r="T11">
        <v>3.7416573867739413</v>
      </c>
      <c r="U11">
        <v>3.0134379171982433</v>
      </c>
    </row>
    <row r="12" spans="1:21" x14ac:dyDescent="0.3">
      <c r="B12">
        <v>60</v>
      </c>
      <c r="C12">
        <v>10.361520694913038</v>
      </c>
      <c r="D12">
        <v>10.019512213675872</v>
      </c>
      <c r="E12">
        <v>12.884098726725124</v>
      </c>
      <c r="F12">
        <v>4.5391117361809181</v>
      </c>
      <c r="O12">
        <v>60</v>
      </c>
      <c r="P12">
        <v>11.155467020454342</v>
      </c>
      <c r="Q12">
        <v>10.361520694913038</v>
      </c>
      <c r="R12">
        <v>10.019512213675872</v>
      </c>
      <c r="S12">
        <v>2</v>
      </c>
      <c r="T12">
        <v>12.884098726725124</v>
      </c>
      <c r="U12">
        <v>4.5391117361809181</v>
      </c>
    </row>
    <row r="13" spans="1:21" x14ac:dyDescent="0.3">
      <c r="B13">
        <v>80</v>
      </c>
      <c r="C13">
        <v>6.6853903733771958</v>
      </c>
      <c r="D13">
        <v>8.097480869293328</v>
      </c>
      <c r="E13">
        <v>14.696938456699067</v>
      </c>
      <c r="F13">
        <v>6.2836970395499252</v>
      </c>
      <c r="O13">
        <v>80</v>
      </c>
      <c r="P13">
        <v>13.400870618483463</v>
      </c>
      <c r="Q13">
        <v>6.6853903733771958</v>
      </c>
      <c r="R13">
        <v>8.097480869293328</v>
      </c>
      <c r="S13">
        <v>11.335784048754634</v>
      </c>
      <c r="T13">
        <v>14.696938456699067</v>
      </c>
      <c r="U13">
        <v>6.2836970395499252</v>
      </c>
    </row>
    <row r="14" spans="1:21" x14ac:dyDescent="0.3">
      <c r="B14">
        <v>100</v>
      </c>
      <c r="C14">
        <v>7.5737118450011733</v>
      </c>
      <c r="D14">
        <v>8.9611014549392465</v>
      </c>
      <c r="E14">
        <v>12.509996003196804</v>
      </c>
      <c r="F14">
        <v>5.5602190022997595</v>
      </c>
      <c r="O14">
        <v>100</v>
      </c>
      <c r="P14">
        <v>14.682756326158021</v>
      </c>
      <c r="Q14">
        <v>7.5737118450011733</v>
      </c>
      <c r="R14">
        <v>8.9611014549392465</v>
      </c>
      <c r="S14">
        <v>16</v>
      </c>
      <c r="T14">
        <v>12.509996003196804</v>
      </c>
      <c r="U14">
        <v>5.5602190022997595</v>
      </c>
    </row>
    <row r="15" spans="1:21" x14ac:dyDescent="0.3">
      <c r="B15">
        <v>120</v>
      </c>
      <c r="C15">
        <v>8.8881944173155887</v>
      </c>
      <c r="D15">
        <v>8.7287156094396963</v>
      </c>
      <c r="E15">
        <v>6</v>
      </c>
      <c r="F15">
        <v>6.077103493333551</v>
      </c>
      <c r="O15">
        <v>120</v>
      </c>
      <c r="P15">
        <v>15.383974345619105</v>
      </c>
      <c r="Q15">
        <v>8.8881944173155887</v>
      </c>
      <c r="R15">
        <v>8.7287156094396963</v>
      </c>
      <c r="S15">
        <v>17.219175357722563</v>
      </c>
      <c r="T15">
        <v>6</v>
      </c>
      <c r="U15">
        <v>6.077103493333551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topLeftCell="C1" workbookViewId="0">
      <selection activeCell="M3" sqref="M3:M9"/>
    </sheetView>
  </sheetViews>
  <sheetFormatPr defaultRowHeight="14.4" x14ac:dyDescent="0.3"/>
  <sheetData>
    <row r="2" spans="2:13" x14ac:dyDescent="0.3">
      <c r="C2">
        <v>20171106</v>
      </c>
      <c r="D2">
        <v>20171107</v>
      </c>
      <c r="E2">
        <v>20171113</v>
      </c>
      <c r="F2">
        <v>20171114</v>
      </c>
      <c r="G2">
        <v>20171121</v>
      </c>
      <c r="H2">
        <v>20171120</v>
      </c>
      <c r="I2">
        <v>20171117</v>
      </c>
      <c r="J2">
        <v>20171116</v>
      </c>
    </row>
    <row r="3" spans="2:13" x14ac:dyDescent="0.3">
      <c r="B3">
        <v>0</v>
      </c>
      <c r="C3">
        <v>10</v>
      </c>
      <c r="D3">
        <v>10</v>
      </c>
      <c r="E3">
        <v>0</v>
      </c>
      <c r="F3">
        <v>10</v>
      </c>
      <c r="G3">
        <v>10</v>
      </c>
      <c r="H3">
        <v>5</v>
      </c>
      <c r="I3">
        <v>15</v>
      </c>
      <c r="J3">
        <v>5</v>
      </c>
      <c r="L3">
        <f t="shared" ref="L3:L9" si="0">AVERAGE(C3:K3)</f>
        <v>8.125</v>
      </c>
      <c r="M3">
        <f t="shared" ref="M3:M9" si="1">(_xlfn.STDEV.S(C3:J3)/SQRT(COUNT(C3:J3)))</f>
        <v>1.6194961738586655</v>
      </c>
    </row>
    <row r="4" spans="2:13" x14ac:dyDescent="0.3">
      <c r="B4">
        <v>20</v>
      </c>
      <c r="C4">
        <v>15</v>
      </c>
      <c r="D4">
        <v>20</v>
      </c>
      <c r="E4">
        <v>20</v>
      </c>
      <c r="F4">
        <v>15</v>
      </c>
      <c r="G4">
        <v>5</v>
      </c>
      <c r="H4">
        <v>0</v>
      </c>
      <c r="I4">
        <v>10</v>
      </c>
      <c r="J4">
        <v>25</v>
      </c>
      <c r="L4">
        <f t="shared" si="0"/>
        <v>13.75</v>
      </c>
      <c r="M4">
        <f t="shared" si="1"/>
        <v>2.9504842217604113</v>
      </c>
    </row>
    <row r="5" spans="2:13" x14ac:dyDescent="0.3">
      <c r="B5">
        <v>40</v>
      </c>
      <c r="C5">
        <v>55</v>
      </c>
      <c r="D5">
        <v>50</v>
      </c>
      <c r="E5">
        <v>25</v>
      </c>
      <c r="F5">
        <v>25</v>
      </c>
      <c r="G5">
        <v>20</v>
      </c>
      <c r="H5">
        <v>5</v>
      </c>
      <c r="I5">
        <v>10</v>
      </c>
      <c r="J5">
        <v>10</v>
      </c>
      <c r="L5">
        <f t="shared" si="0"/>
        <v>25</v>
      </c>
      <c r="M5">
        <f t="shared" si="1"/>
        <v>6.5465367070797713</v>
      </c>
    </row>
    <row r="6" spans="2:13" x14ac:dyDescent="0.3">
      <c r="B6">
        <v>60</v>
      </c>
      <c r="C6">
        <v>80</v>
      </c>
      <c r="D6">
        <v>80</v>
      </c>
      <c r="E6">
        <v>70</v>
      </c>
      <c r="F6">
        <v>35</v>
      </c>
      <c r="G6">
        <v>40</v>
      </c>
      <c r="H6">
        <v>15</v>
      </c>
      <c r="I6">
        <v>15</v>
      </c>
      <c r="J6">
        <v>20</v>
      </c>
      <c r="L6">
        <f t="shared" si="0"/>
        <v>44.375</v>
      </c>
      <c r="M6">
        <f t="shared" si="1"/>
        <v>10.019512213675872</v>
      </c>
    </row>
    <row r="7" spans="2:13" x14ac:dyDescent="0.3">
      <c r="B7">
        <v>80</v>
      </c>
      <c r="C7">
        <v>90</v>
      </c>
      <c r="D7">
        <v>90</v>
      </c>
      <c r="E7">
        <v>30</v>
      </c>
      <c r="F7">
        <v>50</v>
      </c>
      <c r="G7">
        <v>45</v>
      </c>
      <c r="H7">
        <v>60</v>
      </c>
      <c r="I7">
        <v>40</v>
      </c>
      <c r="J7">
        <v>40</v>
      </c>
      <c r="L7">
        <f t="shared" si="0"/>
        <v>55.625</v>
      </c>
      <c r="M7">
        <f t="shared" si="1"/>
        <v>8.097480869293328</v>
      </c>
    </row>
    <row r="8" spans="2:13" x14ac:dyDescent="0.3">
      <c r="B8">
        <v>100</v>
      </c>
      <c r="C8">
        <v>90</v>
      </c>
      <c r="D8">
        <v>100</v>
      </c>
      <c r="E8">
        <v>55</v>
      </c>
      <c r="F8">
        <v>80</v>
      </c>
      <c r="G8">
        <v>45</v>
      </c>
      <c r="H8">
        <v>85</v>
      </c>
      <c r="I8">
        <v>25</v>
      </c>
      <c r="J8">
        <v>65</v>
      </c>
      <c r="L8">
        <f t="shared" si="0"/>
        <v>68.125</v>
      </c>
      <c r="M8">
        <f t="shared" si="1"/>
        <v>8.9611014549392465</v>
      </c>
    </row>
    <row r="9" spans="2:13" x14ac:dyDescent="0.3">
      <c r="B9">
        <v>120</v>
      </c>
      <c r="C9">
        <v>95</v>
      </c>
      <c r="E9">
        <v>90</v>
      </c>
      <c r="F9">
        <v>85</v>
      </c>
      <c r="G9">
        <v>50</v>
      </c>
      <c r="H9">
        <v>55</v>
      </c>
      <c r="I9">
        <v>35</v>
      </c>
      <c r="J9">
        <v>80</v>
      </c>
      <c r="L9">
        <f t="shared" si="0"/>
        <v>70</v>
      </c>
      <c r="M9">
        <f t="shared" si="1"/>
        <v>8.7287156094396963</v>
      </c>
    </row>
    <row r="31" spans="6:12" x14ac:dyDescent="0.3">
      <c r="G31" t="s">
        <v>6</v>
      </c>
      <c r="K31" t="s">
        <v>4</v>
      </c>
      <c r="L31" t="s">
        <v>5</v>
      </c>
    </row>
    <row r="32" spans="6:12" x14ac:dyDescent="0.3">
      <c r="F32" t="s">
        <v>3</v>
      </c>
      <c r="G32" s="1" t="s">
        <v>7</v>
      </c>
      <c r="K32">
        <v>4.4850000000000003</v>
      </c>
      <c r="L32">
        <f>(K32*20)-20</f>
        <v>69.7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3" sqref="K3:K8"/>
    </sheetView>
  </sheetViews>
  <sheetFormatPr defaultRowHeight="14.4" x14ac:dyDescent="0.3"/>
  <sheetData>
    <row r="1" spans="1:11" x14ac:dyDescent="0.3">
      <c r="B1">
        <v>171204</v>
      </c>
      <c r="C1">
        <v>171130</v>
      </c>
      <c r="D1">
        <v>171129</v>
      </c>
      <c r="E1">
        <v>171128</v>
      </c>
      <c r="F1">
        <v>171124</v>
      </c>
      <c r="G1">
        <v>171205</v>
      </c>
    </row>
    <row r="2" spans="1:11" x14ac:dyDescent="0.3">
      <c r="A2">
        <v>0</v>
      </c>
      <c r="B2">
        <v>10</v>
      </c>
      <c r="C2">
        <v>10</v>
      </c>
      <c r="D2">
        <v>10</v>
      </c>
      <c r="E2">
        <v>10</v>
      </c>
      <c r="F2">
        <v>10</v>
      </c>
      <c r="G2">
        <v>10</v>
      </c>
      <c r="J2">
        <f>AVERAGE(B2:I2)</f>
        <v>10</v>
      </c>
    </row>
    <row r="3" spans="1:11" x14ac:dyDescent="0.3">
      <c r="A3">
        <v>20</v>
      </c>
      <c r="B3">
        <v>0</v>
      </c>
      <c r="C3">
        <v>15</v>
      </c>
      <c r="D3">
        <v>0</v>
      </c>
      <c r="E3">
        <v>35</v>
      </c>
      <c r="F3">
        <v>0</v>
      </c>
      <c r="G3">
        <v>70</v>
      </c>
      <c r="J3">
        <f t="shared" ref="J3:J8" si="0">AVERAGE(B3:I3)</f>
        <v>20</v>
      </c>
      <c r="K3">
        <f t="shared" ref="K3:K8" si="1">(_xlfn.STDEV.S(B3:H3)/SQRT(COUNT(B3:H3)))</f>
        <v>11.474609652039005</v>
      </c>
    </row>
    <row r="4" spans="1:11" x14ac:dyDescent="0.3">
      <c r="A4">
        <v>40</v>
      </c>
      <c r="B4">
        <v>5</v>
      </c>
      <c r="C4">
        <v>20</v>
      </c>
      <c r="D4">
        <v>5</v>
      </c>
      <c r="E4">
        <v>30</v>
      </c>
      <c r="F4">
        <v>5</v>
      </c>
      <c r="G4">
        <v>35</v>
      </c>
      <c r="J4">
        <f t="shared" si="0"/>
        <v>16.666666666666668</v>
      </c>
      <c r="K4">
        <f t="shared" si="1"/>
        <v>5.577733510227171</v>
      </c>
    </row>
    <row r="5" spans="1:11" x14ac:dyDescent="0.3">
      <c r="A5">
        <v>60</v>
      </c>
      <c r="B5">
        <v>5</v>
      </c>
      <c r="C5">
        <v>65</v>
      </c>
      <c r="D5">
        <v>50</v>
      </c>
      <c r="E5">
        <v>65</v>
      </c>
      <c r="F5">
        <v>15</v>
      </c>
      <c r="G5">
        <v>45</v>
      </c>
      <c r="J5">
        <f t="shared" si="0"/>
        <v>40.833333333333336</v>
      </c>
      <c r="K5">
        <f t="shared" si="1"/>
        <v>10.361520694913038</v>
      </c>
    </row>
    <row r="6" spans="1:11" x14ac:dyDescent="0.3">
      <c r="A6">
        <v>80</v>
      </c>
      <c r="B6">
        <v>75</v>
      </c>
      <c r="C6">
        <v>60</v>
      </c>
      <c r="D6">
        <v>50</v>
      </c>
      <c r="E6">
        <v>60</v>
      </c>
      <c r="F6">
        <v>30</v>
      </c>
      <c r="G6">
        <v>38</v>
      </c>
      <c r="J6">
        <f t="shared" si="0"/>
        <v>52.166666666666664</v>
      </c>
      <c r="K6">
        <f t="shared" si="1"/>
        <v>6.6853903733771958</v>
      </c>
    </row>
    <row r="7" spans="1:11" x14ac:dyDescent="0.3">
      <c r="A7">
        <v>100</v>
      </c>
      <c r="B7">
        <v>75</v>
      </c>
      <c r="C7">
        <v>55</v>
      </c>
      <c r="D7">
        <v>90</v>
      </c>
      <c r="E7">
        <v>65</v>
      </c>
      <c r="F7">
        <v>35</v>
      </c>
      <c r="G7">
        <v>65</v>
      </c>
      <c r="J7">
        <f t="shared" si="0"/>
        <v>64.166666666666671</v>
      </c>
      <c r="K7">
        <f t="shared" si="1"/>
        <v>7.5737118450011733</v>
      </c>
    </row>
    <row r="8" spans="1:11" x14ac:dyDescent="0.3">
      <c r="A8">
        <v>120</v>
      </c>
      <c r="B8">
        <v>65</v>
      </c>
      <c r="D8">
        <v>85</v>
      </c>
      <c r="E8">
        <v>100</v>
      </c>
      <c r="F8">
        <v>55</v>
      </c>
      <c r="G8">
        <v>55</v>
      </c>
      <c r="J8">
        <f t="shared" si="0"/>
        <v>72</v>
      </c>
      <c r="K8">
        <f t="shared" si="1"/>
        <v>8.8881944173155887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K4" sqref="K4:K9"/>
    </sheetView>
  </sheetViews>
  <sheetFormatPr defaultRowHeight="14.4" x14ac:dyDescent="0.3"/>
  <sheetData>
    <row r="2" spans="2:11" x14ac:dyDescent="0.3">
      <c r="C2">
        <v>171204</v>
      </c>
      <c r="D2">
        <v>171130</v>
      </c>
      <c r="E2">
        <v>171129</v>
      </c>
      <c r="F2">
        <v>171128</v>
      </c>
      <c r="G2">
        <v>171124</v>
      </c>
      <c r="H2">
        <v>171205</v>
      </c>
    </row>
    <row r="3" spans="2:11" x14ac:dyDescent="0.3">
      <c r="B3">
        <v>0</v>
      </c>
      <c r="C3">
        <v>10</v>
      </c>
      <c r="D3">
        <v>10</v>
      </c>
      <c r="E3">
        <v>10</v>
      </c>
      <c r="F3">
        <v>10</v>
      </c>
      <c r="G3">
        <v>10</v>
      </c>
      <c r="H3">
        <v>10</v>
      </c>
      <c r="J3">
        <f>AVERAGE(C3:I3)</f>
        <v>10</v>
      </c>
      <c r="K3">
        <f t="shared" ref="K3:K9" si="0">(_xlfn.STDEV.S(C3:H3)/SQRT(COUNT(C3:H3)))</f>
        <v>0</v>
      </c>
    </row>
    <row r="4" spans="2:11" x14ac:dyDescent="0.3">
      <c r="B4">
        <v>20</v>
      </c>
      <c r="C4">
        <v>0</v>
      </c>
      <c r="D4">
        <v>5</v>
      </c>
      <c r="E4">
        <v>0</v>
      </c>
      <c r="F4">
        <v>30</v>
      </c>
      <c r="G4">
        <v>5</v>
      </c>
      <c r="H4">
        <v>0</v>
      </c>
      <c r="J4">
        <f t="shared" ref="J4:J9" si="1">AVERAGE(C4:I4)</f>
        <v>6.666666666666667</v>
      </c>
      <c r="K4">
        <f t="shared" si="0"/>
        <v>4.7726070210921181</v>
      </c>
    </row>
    <row r="5" spans="2:11" x14ac:dyDescent="0.3">
      <c r="B5">
        <v>40</v>
      </c>
      <c r="C5">
        <v>0</v>
      </c>
      <c r="D5">
        <v>35</v>
      </c>
      <c r="E5">
        <v>5</v>
      </c>
      <c r="F5">
        <v>60</v>
      </c>
      <c r="G5">
        <v>5</v>
      </c>
      <c r="H5">
        <v>5</v>
      </c>
      <c r="J5">
        <f t="shared" si="1"/>
        <v>18.333333333333332</v>
      </c>
      <c r="K5">
        <f t="shared" si="0"/>
        <v>9.8036274465684947</v>
      </c>
    </row>
    <row r="6" spans="2:11" x14ac:dyDescent="0.3">
      <c r="B6">
        <v>60</v>
      </c>
      <c r="C6">
        <v>0</v>
      </c>
      <c r="D6">
        <v>35</v>
      </c>
      <c r="E6">
        <v>5</v>
      </c>
      <c r="F6">
        <v>70</v>
      </c>
      <c r="G6">
        <v>20</v>
      </c>
      <c r="H6">
        <v>0</v>
      </c>
      <c r="J6">
        <f t="shared" si="1"/>
        <v>21.666666666666668</v>
      </c>
      <c r="K6">
        <f t="shared" si="0"/>
        <v>11.155467020454342</v>
      </c>
    </row>
    <row r="7" spans="2:11" x14ac:dyDescent="0.3">
      <c r="B7">
        <v>80</v>
      </c>
      <c r="C7">
        <v>0</v>
      </c>
      <c r="D7">
        <v>35</v>
      </c>
      <c r="E7">
        <v>85</v>
      </c>
      <c r="F7">
        <v>75</v>
      </c>
      <c r="G7">
        <v>25</v>
      </c>
      <c r="H7">
        <v>65</v>
      </c>
      <c r="J7">
        <f t="shared" si="1"/>
        <v>47.5</v>
      </c>
      <c r="K7">
        <f t="shared" si="0"/>
        <v>13.400870618483463</v>
      </c>
    </row>
    <row r="8" spans="2:11" x14ac:dyDescent="0.3">
      <c r="B8">
        <v>100</v>
      </c>
      <c r="C8">
        <v>0</v>
      </c>
      <c r="D8">
        <v>25</v>
      </c>
      <c r="E8">
        <v>50</v>
      </c>
      <c r="F8">
        <v>82</v>
      </c>
      <c r="G8">
        <v>20</v>
      </c>
      <c r="H8">
        <v>90</v>
      </c>
      <c r="J8">
        <f t="shared" si="1"/>
        <v>44.5</v>
      </c>
      <c r="K8">
        <f t="shared" si="0"/>
        <v>14.682756326158021</v>
      </c>
    </row>
    <row r="9" spans="2:11" x14ac:dyDescent="0.3">
      <c r="B9">
        <v>120</v>
      </c>
      <c r="C9">
        <v>0</v>
      </c>
      <c r="D9">
        <v>85</v>
      </c>
      <c r="E9">
        <v>100</v>
      </c>
      <c r="F9">
        <v>95</v>
      </c>
      <c r="G9">
        <v>85</v>
      </c>
      <c r="H9">
        <v>55</v>
      </c>
      <c r="J9">
        <f t="shared" si="1"/>
        <v>70</v>
      </c>
      <c r="K9">
        <f t="shared" si="0"/>
        <v>15.383974345619105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I25" sqref="I25:I27"/>
    </sheetView>
  </sheetViews>
  <sheetFormatPr defaultRowHeight="14.4" x14ac:dyDescent="0.3"/>
  <sheetData>
    <row r="1" spans="1:17" x14ac:dyDescent="0.3">
      <c r="A1" t="s">
        <v>0</v>
      </c>
    </row>
    <row r="2" spans="1:17" x14ac:dyDescent="0.3">
      <c r="C2">
        <v>20171113</v>
      </c>
      <c r="D2">
        <v>20171108</v>
      </c>
      <c r="E2">
        <v>20171115</v>
      </c>
      <c r="F2">
        <v>20171114</v>
      </c>
      <c r="G2">
        <v>20171121</v>
      </c>
      <c r="H2" t="s">
        <v>1</v>
      </c>
      <c r="I2">
        <v>20171120</v>
      </c>
      <c r="J2">
        <v>20171117</v>
      </c>
      <c r="K2">
        <v>20171116</v>
      </c>
      <c r="L2">
        <v>20171124</v>
      </c>
      <c r="M2">
        <v>20171129</v>
      </c>
      <c r="N2">
        <v>20171128</v>
      </c>
    </row>
    <row r="3" spans="1:17" x14ac:dyDescent="0.3">
      <c r="B3">
        <v>0</v>
      </c>
      <c r="C3">
        <v>0</v>
      </c>
      <c r="D3">
        <v>10</v>
      </c>
      <c r="E3">
        <v>10</v>
      </c>
      <c r="F3">
        <v>10</v>
      </c>
      <c r="G3">
        <v>5</v>
      </c>
      <c r="H3">
        <v>5</v>
      </c>
      <c r="I3">
        <v>10</v>
      </c>
      <c r="J3">
        <v>5</v>
      </c>
      <c r="K3">
        <v>15</v>
      </c>
      <c r="L3">
        <v>0</v>
      </c>
      <c r="M3">
        <v>0</v>
      </c>
      <c r="N3">
        <v>30</v>
      </c>
      <c r="P3">
        <f>AVERAGE(C3:O3)</f>
        <v>8.3333333333333339</v>
      </c>
      <c r="Q3">
        <f>(_xlfn.STDEV.S(C3:O3)/SQRT(COUNT(C3:O3)))</f>
        <v>2.4099960182707374</v>
      </c>
    </row>
    <row r="4" spans="1:17" x14ac:dyDescent="0.3">
      <c r="B4">
        <v>20</v>
      </c>
      <c r="C4">
        <v>5</v>
      </c>
      <c r="D4">
        <v>12.5</v>
      </c>
      <c r="E4">
        <v>0</v>
      </c>
      <c r="F4">
        <v>15</v>
      </c>
      <c r="G4">
        <v>20</v>
      </c>
      <c r="H4">
        <v>0</v>
      </c>
      <c r="I4">
        <v>0</v>
      </c>
      <c r="J4">
        <v>0</v>
      </c>
      <c r="K4">
        <v>5</v>
      </c>
      <c r="L4">
        <v>20</v>
      </c>
      <c r="M4">
        <v>20</v>
      </c>
      <c r="N4">
        <v>30</v>
      </c>
      <c r="P4">
        <f t="shared" ref="P4:P10" si="0">AVERAGE(C4:O4)</f>
        <v>10.625</v>
      </c>
      <c r="Q4">
        <f>(_xlfn.STDEV.S(C4:O4)/SQRT(COUNT(C4:O4)))</f>
        <v>2.9855237853226484</v>
      </c>
    </row>
    <row r="5" spans="1:17" x14ac:dyDescent="0.3">
      <c r="B5">
        <v>40</v>
      </c>
      <c r="C5">
        <v>20</v>
      </c>
      <c r="D5">
        <v>22</v>
      </c>
      <c r="E5">
        <v>20</v>
      </c>
      <c r="F5">
        <v>20</v>
      </c>
      <c r="G5">
        <v>10</v>
      </c>
      <c r="H5">
        <v>10</v>
      </c>
      <c r="I5">
        <v>25</v>
      </c>
      <c r="J5">
        <v>5</v>
      </c>
      <c r="K5">
        <v>10</v>
      </c>
      <c r="L5">
        <v>45</v>
      </c>
      <c r="M5">
        <v>20</v>
      </c>
      <c r="N5">
        <v>25</v>
      </c>
      <c r="P5">
        <f t="shared" si="0"/>
        <v>19.333333333333332</v>
      </c>
      <c r="Q5">
        <f t="shared" ref="Q5:Q10" si="1">(_xlfn.STDEV.S(C5:O5)/SQRT(COUNT(C5:O5)))</f>
        <v>3.0134379171982433</v>
      </c>
    </row>
    <row r="6" spans="1:17" x14ac:dyDescent="0.3">
      <c r="B6">
        <v>60</v>
      </c>
      <c r="C6">
        <v>5</v>
      </c>
      <c r="D6">
        <v>58</v>
      </c>
      <c r="E6">
        <v>20</v>
      </c>
      <c r="F6">
        <v>20</v>
      </c>
      <c r="G6">
        <v>14</v>
      </c>
      <c r="H6">
        <v>10</v>
      </c>
      <c r="I6">
        <v>35</v>
      </c>
      <c r="J6">
        <v>30</v>
      </c>
      <c r="K6">
        <v>20</v>
      </c>
      <c r="L6">
        <v>50</v>
      </c>
      <c r="M6">
        <v>25</v>
      </c>
      <c r="N6">
        <v>35</v>
      </c>
      <c r="P6">
        <f t="shared" si="0"/>
        <v>26.833333333333332</v>
      </c>
      <c r="Q6">
        <f t="shared" si="1"/>
        <v>4.5391117361809181</v>
      </c>
    </row>
    <row r="7" spans="1:17" x14ac:dyDescent="0.3">
      <c r="B7">
        <v>80</v>
      </c>
      <c r="C7">
        <v>50</v>
      </c>
      <c r="D7">
        <v>85</v>
      </c>
      <c r="E7">
        <v>20</v>
      </c>
      <c r="F7">
        <v>40</v>
      </c>
      <c r="G7">
        <v>20</v>
      </c>
      <c r="H7">
        <v>38</v>
      </c>
      <c r="I7">
        <v>35</v>
      </c>
      <c r="J7">
        <v>30</v>
      </c>
      <c r="K7">
        <v>25</v>
      </c>
      <c r="L7">
        <v>70</v>
      </c>
      <c r="M7">
        <v>75</v>
      </c>
      <c r="N7">
        <v>40</v>
      </c>
      <c r="P7">
        <f t="shared" si="0"/>
        <v>44</v>
      </c>
      <c r="Q7">
        <f t="shared" si="1"/>
        <v>6.2836970395499252</v>
      </c>
    </row>
    <row r="8" spans="1:17" x14ac:dyDescent="0.3">
      <c r="B8">
        <v>100</v>
      </c>
      <c r="C8">
        <v>45</v>
      </c>
      <c r="D8">
        <v>95</v>
      </c>
      <c r="E8">
        <v>45</v>
      </c>
      <c r="F8">
        <v>65</v>
      </c>
      <c r="G8">
        <v>64</v>
      </c>
      <c r="H8">
        <v>63</v>
      </c>
      <c r="I8">
        <v>75</v>
      </c>
      <c r="J8">
        <v>30</v>
      </c>
      <c r="K8">
        <v>40</v>
      </c>
      <c r="L8">
        <v>75</v>
      </c>
      <c r="M8">
        <v>35</v>
      </c>
      <c r="N8">
        <v>65</v>
      </c>
      <c r="P8">
        <f t="shared" si="0"/>
        <v>58.083333333333336</v>
      </c>
      <c r="Q8">
        <f t="shared" si="1"/>
        <v>5.5602190022997595</v>
      </c>
    </row>
    <row r="9" spans="1:17" x14ac:dyDescent="0.3">
      <c r="B9">
        <v>120</v>
      </c>
      <c r="C9">
        <v>55</v>
      </c>
      <c r="D9">
        <v>95</v>
      </c>
      <c r="E9">
        <v>90</v>
      </c>
      <c r="F9">
        <v>60</v>
      </c>
      <c r="G9">
        <v>75</v>
      </c>
      <c r="H9">
        <v>45</v>
      </c>
      <c r="I9">
        <v>40</v>
      </c>
      <c r="J9">
        <v>30</v>
      </c>
      <c r="K9">
        <v>50</v>
      </c>
      <c r="L9">
        <v>70</v>
      </c>
      <c r="M9">
        <v>75</v>
      </c>
      <c r="N9">
        <v>88</v>
      </c>
      <c r="P9">
        <f t="shared" si="0"/>
        <v>64.416666666666671</v>
      </c>
      <c r="Q9">
        <f t="shared" si="1"/>
        <v>6.077103493333551</v>
      </c>
    </row>
    <row r="10" spans="1:17" x14ac:dyDescent="0.3">
      <c r="B10">
        <v>140</v>
      </c>
      <c r="G10">
        <v>70</v>
      </c>
      <c r="H10">
        <v>50</v>
      </c>
      <c r="I10">
        <v>45</v>
      </c>
      <c r="J10">
        <v>25</v>
      </c>
      <c r="K10">
        <v>65</v>
      </c>
      <c r="L10">
        <v>65</v>
      </c>
      <c r="P10">
        <f t="shared" si="0"/>
        <v>53.333333333333336</v>
      </c>
      <c r="Q10">
        <f t="shared" si="1"/>
        <v>6.9121471177759046</v>
      </c>
    </row>
    <row r="28" spans="10:16" x14ac:dyDescent="0.3">
      <c r="K28" t="s">
        <v>6</v>
      </c>
      <c r="O28" t="s">
        <v>4</v>
      </c>
      <c r="P28" t="s">
        <v>5</v>
      </c>
    </row>
    <row r="29" spans="10:16" x14ac:dyDescent="0.3">
      <c r="J29" t="s">
        <v>3</v>
      </c>
      <c r="K29" s="1" t="s">
        <v>8</v>
      </c>
      <c r="O29">
        <v>5.4219999999999997</v>
      </c>
      <c r="P29">
        <f>(O29*20)-20</f>
        <v>88.44</v>
      </c>
    </row>
    <row r="33" spans="4:6" x14ac:dyDescent="0.3">
      <c r="D33" t="s">
        <v>4</v>
      </c>
      <c r="E33" t="s">
        <v>9</v>
      </c>
      <c r="F33" t="s">
        <v>10</v>
      </c>
    </row>
    <row r="34" spans="4:6" x14ac:dyDescent="0.3">
      <c r="D34">
        <v>0</v>
      </c>
      <c r="E34">
        <v>0</v>
      </c>
      <c r="F34">
        <f>(-0.4456*(E34^3)) + (6.1379*(E34^2)) - (14.315*E34) + 17.5</f>
        <v>17.5</v>
      </c>
    </row>
    <row r="35" spans="4:6" x14ac:dyDescent="0.3">
      <c r="D35">
        <v>0</v>
      </c>
      <c r="E35">
        <v>10</v>
      </c>
      <c r="F35">
        <f t="shared" ref="F35:F45" si="2">(-0.4456*(E35^3)) + (6.1379*(E35^2)) - (14.315*E35) + 17.5</f>
        <v>42.539999999999935</v>
      </c>
    </row>
    <row r="36" spans="4:6" x14ac:dyDescent="0.3">
      <c r="D36">
        <v>0</v>
      </c>
      <c r="E36">
        <v>10</v>
      </c>
      <c r="F36">
        <f t="shared" si="2"/>
        <v>42.539999999999935</v>
      </c>
    </row>
    <row r="37" spans="4:6" x14ac:dyDescent="0.3">
      <c r="D37">
        <v>0</v>
      </c>
      <c r="E37">
        <v>10</v>
      </c>
      <c r="F37">
        <f t="shared" si="2"/>
        <v>42.539999999999935</v>
      </c>
    </row>
    <row r="38" spans="4:6" x14ac:dyDescent="0.3">
      <c r="D38">
        <v>0</v>
      </c>
      <c r="E38">
        <v>5</v>
      </c>
      <c r="F38">
        <f t="shared" si="2"/>
        <v>43.672499999999985</v>
      </c>
    </row>
    <row r="39" spans="4:6" x14ac:dyDescent="0.3">
      <c r="D39">
        <v>0</v>
      </c>
      <c r="E39">
        <v>5</v>
      </c>
      <c r="F39">
        <f t="shared" si="2"/>
        <v>43.672499999999985</v>
      </c>
    </row>
    <row r="40" spans="4:6" x14ac:dyDescent="0.3">
      <c r="D40">
        <v>0</v>
      </c>
      <c r="E40">
        <v>10</v>
      </c>
      <c r="F40">
        <f t="shared" si="2"/>
        <v>42.539999999999935</v>
      </c>
    </row>
    <row r="41" spans="4:6" x14ac:dyDescent="0.3">
      <c r="D41">
        <v>0</v>
      </c>
      <c r="E41">
        <v>5</v>
      </c>
      <c r="F41">
        <f t="shared" si="2"/>
        <v>43.672499999999985</v>
      </c>
    </row>
    <row r="42" spans="4:6" x14ac:dyDescent="0.3">
      <c r="D42">
        <v>0</v>
      </c>
      <c r="E42">
        <v>15</v>
      </c>
      <c r="F42">
        <f t="shared" si="2"/>
        <v>-320.0975000000002</v>
      </c>
    </row>
    <row r="43" spans="4:6" x14ac:dyDescent="0.3">
      <c r="D43">
        <v>0</v>
      </c>
      <c r="E43">
        <v>0</v>
      </c>
      <c r="F43">
        <f t="shared" si="2"/>
        <v>17.5</v>
      </c>
    </row>
    <row r="44" spans="4:6" x14ac:dyDescent="0.3">
      <c r="D44">
        <v>0</v>
      </c>
      <c r="E44">
        <v>0</v>
      </c>
      <c r="F44">
        <f t="shared" si="2"/>
        <v>17.5</v>
      </c>
    </row>
    <row r="45" spans="4:6" x14ac:dyDescent="0.3">
      <c r="D45">
        <v>0</v>
      </c>
      <c r="E45">
        <v>30</v>
      </c>
      <c r="F45">
        <f t="shared" si="2"/>
        <v>-6919.0400000000009</v>
      </c>
    </row>
    <row r="46" spans="4:6" x14ac:dyDescent="0.3">
      <c r="D46">
        <v>20</v>
      </c>
      <c r="E46">
        <v>5</v>
      </c>
    </row>
    <row r="47" spans="4:6" x14ac:dyDescent="0.3">
      <c r="D47">
        <v>20</v>
      </c>
      <c r="E47">
        <v>12.5</v>
      </c>
    </row>
    <row r="48" spans="4:6" x14ac:dyDescent="0.3">
      <c r="E48">
        <v>0</v>
      </c>
    </row>
    <row r="49" spans="5:5" x14ac:dyDescent="0.3">
      <c r="E49">
        <v>15</v>
      </c>
    </row>
    <row r="50" spans="5:5" x14ac:dyDescent="0.3">
      <c r="E50">
        <v>20</v>
      </c>
    </row>
    <row r="51" spans="5:5" x14ac:dyDescent="0.3">
      <c r="E51">
        <v>0</v>
      </c>
    </row>
    <row r="52" spans="5:5" x14ac:dyDescent="0.3">
      <c r="E52">
        <v>0</v>
      </c>
    </row>
    <row r="53" spans="5:5" x14ac:dyDescent="0.3">
      <c r="E53">
        <v>0</v>
      </c>
    </row>
    <row r="54" spans="5:5" x14ac:dyDescent="0.3">
      <c r="E54">
        <v>5</v>
      </c>
    </row>
    <row r="55" spans="5:5" x14ac:dyDescent="0.3">
      <c r="E55">
        <v>20</v>
      </c>
    </row>
    <row r="56" spans="5:5" x14ac:dyDescent="0.3">
      <c r="E56">
        <v>20</v>
      </c>
    </row>
    <row r="57" spans="5:5" x14ac:dyDescent="0.3">
      <c r="E57"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activeCell="J4" sqref="J4:J9"/>
    </sheetView>
  </sheetViews>
  <sheetFormatPr defaultRowHeight="14.4" x14ac:dyDescent="0.3"/>
  <sheetData>
    <row r="2" spans="2:10" x14ac:dyDescent="0.3">
      <c r="C2">
        <v>171204</v>
      </c>
      <c r="D2">
        <v>171130</v>
      </c>
      <c r="E2">
        <v>171129</v>
      </c>
      <c r="F2">
        <v>171124</v>
      </c>
      <c r="G2">
        <v>171205</v>
      </c>
    </row>
    <row r="3" spans="2:10" x14ac:dyDescent="0.3">
      <c r="B3">
        <v>0</v>
      </c>
      <c r="C3">
        <v>10</v>
      </c>
      <c r="D3">
        <v>10</v>
      </c>
      <c r="E3">
        <v>10</v>
      </c>
      <c r="F3">
        <v>10</v>
      </c>
      <c r="G3">
        <v>10</v>
      </c>
      <c r="I3">
        <f>AVERAGE(C3:H3)</f>
        <v>10</v>
      </c>
      <c r="J3">
        <f>(_xlfn.STDEV.S(C3:G3)/SQRT(COUNT(C3:G3)))</f>
        <v>0</v>
      </c>
    </row>
    <row r="4" spans="2:10" x14ac:dyDescent="0.3">
      <c r="B4">
        <v>20</v>
      </c>
      <c r="C4">
        <v>0</v>
      </c>
      <c r="D4">
        <v>30</v>
      </c>
      <c r="E4">
        <v>0</v>
      </c>
      <c r="F4">
        <v>0</v>
      </c>
      <c r="G4">
        <v>5</v>
      </c>
      <c r="I4">
        <f t="shared" ref="I4:I9" si="0">AVERAGE(C4:H4)</f>
        <v>7</v>
      </c>
      <c r="J4">
        <f t="shared" ref="J4:J9" si="1">(_xlfn.STDEV.S(C4:G4)/SQRT(COUNT(C4:G4)))</f>
        <v>5.8309518948453007</v>
      </c>
    </row>
    <row r="5" spans="2:10" x14ac:dyDescent="0.3">
      <c r="B5">
        <v>40</v>
      </c>
      <c r="C5">
        <v>0</v>
      </c>
      <c r="D5">
        <v>20</v>
      </c>
      <c r="E5">
        <v>10</v>
      </c>
      <c r="F5">
        <v>0</v>
      </c>
      <c r="G5">
        <v>10</v>
      </c>
      <c r="I5">
        <f t="shared" si="0"/>
        <v>8</v>
      </c>
      <c r="J5">
        <f t="shared" si="1"/>
        <v>3.7416573867739413</v>
      </c>
    </row>
    <row r="6" spans="2:10" x14ac:dyDescent="0.3">
      <c r="B6">
        <v>60</v>
      </c>
      <c r="C6">
        <v>65</v>
      </c>
      <c r="D6">
        <v>65</v>
      </c>
      <c r="E6">
        <v>15</v>
      </c>
      <c r="F6">
        <v>20</v>
      </c>
      <c r="G6">
        <v>5</v>
      </c>
      <c r="I6">
        <f t="shared" si="0"/>
        <v>34</v>
      </c>
      <c r="J6">
        <f t="shared" si="1"/>
        <v>12.884098726725124</v>
      </c>
    </row>
    <row r="7" spans="2:10" x14ac:dyDescent="0.3">
      <c r="B7">
        <v>80</v>
      </c>
      <c r="C7">
        <v>10</v>
      </c>
      <c r="D7">
        <v>25</v>
      </c>
      <c r="E7">
        <v>55</v>
      </c>
      <c r="F7">
        <v>35</v>
      </c>
      <c r="G7">
        <v>95</v>
      </c>
      <c r="I7">
        <f t="shared" si="0"/>
        <v>44</v>
      </c>
      <c r="J7">
        <f t="shared" si="1"/>
        <v>14.696938456699067</v>
      </c>
    </row>
    <row r="8" spans="2:10" x14ac:dyDescent="0.3">
      <c r="B8">
        <v>100</v>
      </c>
      <c r="C8">
        <v>50</v>
      </c>
      <c r="D8">
        <v>35</v>
      </c>
      <c r="E8">
        <v>30</v>
      </c>
      <c r="F8">
        <v>45</v>
      </c>
      <c r="G8">
        <v>100</v>
      </c>
      <c r="I8">
        <f t="shared" si="0"/>
        <v>52</v>
      </c>
      <c r="J8">
        <f t="shared" si="1"/>
        <v>12.509996003196804</v>
      </c>
    </row>
    <row r="9" spans="2:10" x14ac:dyDescent="0.3">
      <c r="B9">
        <v>120</v>
      </c>
      <c r="C9">
        <v>55</v>
      </c>
      <c r="D9">
        <v>50</v>
      </c>
      <c r="E9">
        <v>80</v>
      </c>
      <c r="F9">
        <v>50</v>
      </c>
      <c r="G9">
        <v>70</v>
      </c>
      <c r="I9">
        <f t="shared" si="0"/>
        <v>61</v>
      </c>
      <c r="J9">
        <f t="shared" si="1"/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activeCell="J22" sqref="J22"/>
    </sheetView>
  </sheetViews>
  <sheetFormatPr defaultRowHeight="14.4" x14ac:dyDescent="0.3"/>
  <sheetData>
    <row r="2" spans="2:10" x14ac:dyDescent="0.3">
      <c r="C2">
        <v>171204</v>
      </c>
      <c r="D2">
        <v>171130</v>
      </c>
      <c r="E2">
        <v>171129</v>
      </c>
      <c r="F2">
        <v>171124</v>
      </c>
      <c r="G2">
        <v>171205</v>
      </c>
    </row>
    <row r="3" spans="2:10" x14ac:dyDescent="0.3">
      <c r="B3">
        <v>0</v>
      </c>
      <c r="C3">
        <v>10</v>
      </c>
      <c r="D3">
        <v>10</v>
      </c>
      <c r="E3">
        <v>10</v>
      </c>
      <c r="F3">
        <v>10</v>
      </c>
      <c r="G3">
        <v>10</v>
      </c>
      <c r="I3">
        <f>AVERAGE(C3:H3)</f>
        <v>10</v>
      </c>
      <c r="J3">
        <f>(_xlfn.STDEV.S(C3:H3)/SQRT(COUNT(C3:H3)))</f>
        <v>0</v>
      </c>
    </row>
    <row r="4" spans="2:10" x14ac:dyDescent="0.3">
      <c r="B4">
        <v>20</v>
      </c>
      <c r="C4">
        <v>0</v>
      </c>
      <c r="D4">
        <v>0</v>
      </c>
      <c r="E4">
        <v>0</v>
      </c>
      <c r="F4">
        <v>5</v>
      </c>
      <c r="G4">
        <v>5</v>
      </c>
      <c r="I4">
        <f t="shared" ref="I4:I9" si="0">AVERAGE(C4:H4)</f>
        <v>2</v>
      </c>
      <c r="J4">
        <f t="shared" ref="J4:J9" si="1">(_xlfn.STDEV.S(C4:H4)/SQRT(COUNT(C4:H4)))</f>
        <v>1.2247448713915889</v>
      </c>
    </row>
    <row r="5" spans="2:10" x14ac:dyDescent="0.3">
      <c r="B5">
        <v>40</v>
      </c>
      <c r="C5">
        <v>0</v>
      </c>
      <c r="D5">
        <v>0</v>
      </c>
      <c r="E5">
        <v>5</v>
      </c>
      <c r="F5">
        <v>5</v>
      </c>
      <c r="G5">
        <v>10</v>
      </c>
      <c r="I5">
        <f t="shared" si="0"/>
        <v>4</v>
      </c>
      <c r="J5">
        <f t="shared" si="1"/>
        <v>1.8708286933869707</v>
      </c>
    </row>
    <row r="6" spans="2:10" x14ac:dyDescent="0.3">
      <c r="B6">
        <v>60</v>
      </c>
      <c r="C6">
        <v>0</v>
      </c>
      <c r="D6">
        <v>0</v>
      </c>
      <c r="E6">
        <v>0</v>
      </c>
      <c r="F6">
        <v>10</v>
      </c>
      <c r="G6">
        <v>0</v>
      </c>
      <c r="I6">
        <f t="shared" si="0"/>
        <v>2</v>
      </c>
      <c r="J6">
        <f t="shared" si="1"/>
        <v>2</v>
      </c>
    </row>
    <row r="7" spans="2:10" x14ac:dyDescent="0.3">
      <c r="B7">
        <v>80</v>
      </c>
      <c r="C7">
        <v>0</v>
      </c>
      <c r="D7">
        <v>35</v>
      </c>
      <c r="E7">
        <v>60</v>
      </c>
      <c r="F7">
        <v>25</v>
      </c>
      <c r="G7">
        <v>0</v>
      </c>
      <c r="I7">
        <f t="shared" si="0"/>
        <v>24</v>
      </c>
      <c r="J7">
        <f t="shared" si="1"/>
        <v>11.335784048754634</v>
      </c>
    </row>
    <row r="8" spans="2:10" x14ac:dyDescent="0.3">
      <c r="B8">
        <v>100</v>
      </c>
      <c r="C8">
        <v>0</v>
      </c>
      <c r="D8">
        <v>0</v>
      </c>
      <c r="E8">
        <v>80</v>
      </c>
      <c r="F8">
        <v>40</v>
      </c>
      <c r="G8">
        <v>0</v>
      </c>
      <c r="I8">
        <f t="shared" si="0"/>
        <v>24</v>
      </c>
      <c r="J8">
        <f t="shared" si="1"/>
        <v>16</v>
      </c>
    </row>
    <row r="9" spans="2:10" x14ac:dyDescent="0.3">
      <c r="B9">
        <v>120</v>
      </c>
      <c r="C9">
        <v>0</v>
      </c>
      <c r="D9">
        <v>55</v>
      </c>
      <c r="E9">
        <v>90</v>
      </c>
      <c r="F9">
        <v>45</v>
      </c>
      <c r="G9">
        <v>0</v>
      </c>
      <c r="I9">
        <f t="shared" si="0"/>
        <v>38</v>
      </c>
      <c r="J9">
        <f t="shared" si="1"/>
        <v>17.219175357722563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"/>
  <sheetViews>
    <sheetView workbookViewId="0">
      <selection activeCell="F19" sqref="F19"/>
    </sheetView>
  </sheetViews>
  <sheetFormatPr defaultRowHeight="14.4" x14ac:dyDescent="0.3"/>
  <sheetData>
    <row r="2" spans="1:23" x14ac:dyDescent="0.3">
      <c r="A2" s="2">
        <v>43045</v>
      </c>
      <c r="B2" s="2">
        <v>43046</v>
      </c>
      <c r="C2" s="2">
        <v>43052</v>
      </c>
      <c r="D2" s="2">
        <v>43053</v>
      </c>
      <c r="E2" s="2">
        <v>43054</v>
      </c>
      <c r="F2" s="2">
        <v>43055</v>
      </c>
      <c r="G2" s="2">
        <v>43056</v>
      </c>
      <c r="H2" s="2">
        <v>43059</v>
      </c>
      <c r="I2" s="2">
        <v>43060</v>
      </c>
      <c r="J2" s="2">
        <v>43061</v>
      </c>
      <c r="K2" s="2">
        <v>43062</v>
      </c>
      <c r="L2" s="2">
        <v>43063</v>
      </c>
      <c r="M2" s="2">
        <v>43067</v>
      </c>
      <c r="N2" s="2">
        <v>43068</v>
      </c>
      <c r="O2" s="2">
        <v>43069</v>
      </c>
      <c r="P2" s="2">
        <v>43073</v>
      </c>
      <c r="Q2" s="2">
        <v>43074</v>
      </c>
    </row>
    <row r="3" spans="1:23" x14ac:dyDescent="0.3">
      <c r="A3">
        <v>10</v>
      </c>
      <c r="B3">
        <v>10</v>
      </c>
      <c r="C3">
        <v>0</v>
      </c>
      <c r="D3">
        <v>10</v>
      </c>
      <c r="E3">
        <v>10</v>
      </c>
      <c r="F3">
        <v>15</v>
      </c>
      <c r="G3">
        <v>5</v>
      </c>
      <c r="H3">
        <v>10</v>
      </c>
      <c r="I3">
        <v>5</v>
      </c>
      <c r="J3">
        <v>0</v>
      </c>
      <c r="K3">
        <v>25</v>
      </c>
      <c r="L3">
        <v>0</v>
      </c>
      <c r="M3">
        <v>30</v>
      </c>
      <c r="N3">
        <v>0</v>
      </c>
      <c r="O3">
        <v>15</v>
      </c>
      <c r="P3">
        <v>0</v>
      </c>
      <c r="Q3">
        <v>0</v>
      </c>
      <c r="V3">
        <f t="shared" ref="V3:V8" si="0">AVERAGE(B3:U3)</f>
        <v>8.4375</v>
      </c>
      <c r="W3">
        <f>(_xlfn.STDEV.S(B3:T3)/SQRT(COUNT(B3:T3)))</f>
        <v>2.3147511565320942</v>
      </c>
    </row>
    <row r="4" spans="1:23" x14ac:dyDescent="0.3">
      <c r="V4" t="e">
        <f t="shared" si="0"/>
        <v>#DIV/0!</v>
      </c>
    </row>
    <row r="5" spans="1:23" x14ac:dyDescent="0.3">
      <c r="V5" t="e">
        <f t="shared" si="0"/>
        <v>#DIV/0!</v>
      </c>
    </row>
    <row r="6" spans="1:23" x14ac:dyDescent="0.3">
      <c r="V6" t="e">
        <f t="shared" si="0"/>
        <v>#DIV/0!</v>
      </c>
    </row>
    <row r="7" spans="1:23" x14ac:dyDescent="0.3">
      <c r="V7" t="e">
        <f t="shared" si="0"/>
        <v>#DIV/0!</v>
      </c>
    </row>
    <row r="8" spans="1:23" x14ac:dyDescent="0.3">
      <c r="V8" t="e">
        <f t="shared" si="0"/>
        <v>#DIV/0!</v>
      </c>
    </row>
  </sheetData>
  <sortState columnSort="1" ref="B2:W3">
    <sortCondition ref="B2:W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140 minutes</vt:lpstr>
      <vt:lpstr>Bz vs 4-CB</vt:lpstr>
      <vt:lpstr>Benzaldehyde</vt:lpstr>
      <vt:lpstr>Benz 5000</vt:lpstr>
      <vt:lpstr>Benz 1000</vt:lpstr>
      <vt:lpstr>4-chlorobenzyl mercaptan</vt:lpstr>
      <vt:lpstr>4-CB 5000</vt:lpstr>
      <vt:lpstr>4-CB 1000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Behavior Genetics</dc:creator>
  <cp:lastModifiedBy>Behavior Genetics</cp:lastModifiedBy>
  <cp:lastPrinted>2017-12-07T06:50:17Z</cp:lastPrinted>
  <dcterms:created xsi:type="dcterms:W3CDTF">2017-11-15T09:01:46Z</dcterms:created>
  <dcterms:modified xsi:type="dcterms:W3CDTF">2018-05-04T06:05:58Z</dcterms:modified>
</cp:coreProperties>
</file>