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Peer J for submission\"/>
    </mc:Choice>
  </mc:AlternateContent>
  <bookViews>
    <workbookView xWindow="0" yWindow="0" windowWidth="28740" windowHeight="19740" tabRatio="500"/>
  </bookViews>
  <sheets>
    <sheet name="Feuil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3" i="1" l="1"/>
  <c r="M53" i="1"/>
  <c r="L53" i="1"/>
  <c r="K53" i="1"/>
  <c r="T33" i="1"/>
  <c r="U33" i="1"/>
  <c r="T32" i="1"/>
  <c r="U32" i="1"/>
  <c r="T31" i="1"/>
  <c r="U29" i="1"/>
  <c r="T29" i="1"/>
  <c r="T28" i="1"/>
  <c r="T40" i="1"/>
  <c r="T41" i="1"/>
  <c r="U41" i="1"/>
  <c r="U40" i="1"/>
  <c r="U31" i="1"/>
  <c r="U28" i="1"/>
  <c r="U53" i="1"/>
  <c r="U26" i="1"/>
  <c r="U27" i="1"/>
  <c r="U30" i="1"/>
  <c r="T53" i="1"/>
  <c r="T26" i="1"/>
  <c r="T27" i="1"/>
  <c r="T30" i="1"/>
  <c r="T79" i="1"/>
  <c r="U79" i="1"/>
  <c r="T77" i="1"/>
  <c r="U77" i="1"/>
  <c r="T78" i="1"/>
  <c r="U78" i="1"/>
  <c r="T39" i="1"/>
  <c r="U62" i="1"/>
  <c r="U7" i="1"/>
  <c r="U13" i="1"/>
  <c r="U14" i="1"/>
  <c r="U15" i="1"/>
  <c r="U16" i="1"/>
  <c r="U21" i="1"/>
  <c r="U22" i="1"/>
  <c r="U18" i="1"/>
  <c r="U19" i="1"/>
  <c r="U20" i="1"/>
  <c r="U23" i="1"/>
  <c r="U24" i="1"/>
  <c r="U25" i="1"/>
  <c r="U2" i="1"/>
  <c r="U9" i="1"/>
  <c r="U10" i="1"/>
  <c r="U4" i="1"/>
  <c r="U5" i="1"/>
  <c r="U6" i="1"/>
  <c r="U8" i="1"/>
  <c r="U12" i="1"/>
  <c r="U11" i="1"/>
  <c r="U35" i="1"/>
  <c r="U36" i="1"/>
  <c r="U34" i="1"/>
  <c r="U50" i="1"/>
  <c r="U46" i="1"/>
  <c r="U60" i="1"/>
  <c r="U45" i="1"/>
  <c r="U52" i="1"/>
  <c r="U51" i="1"/>
  <c r="U48" i="1"/>
  <c r="U49" i="1"/>
  <c r="U55" i="1"/>
  <c r="U56" i="1"/>
  <c r="U57" i="1"/>
  <c r="U58" i="1"/>
  <c r="U59" i="1"/>
  <c r="U54" i="1"/>
  <c r="U65" i="1"/>
  <c r="U61" i="1"/>
  <c r="U63" i="1"/>
  <c r="U64" i="1"/>
  <c r="U67" i="1"/>
  <c r="U68" i="1"/>
  <c r="U69" i="1"/>
  <c r="U70" i="1"/>
  <c r="U71" i="1"/>
  <c r="U72" i="1"/>
  <c r="U73" i="1"/>
  <c r="U74" i="1"/>
  <c r="U75" i="1"/>
  <c r="U76" i="1"/>
  <c r="T7" i="1"/>
  <c r="T13" i="1"/>
  <c r="T14" i="1"/>
  <c r="T15" i="1"/>
  <c r="T16" i="1"/>
  <c r="T21" i="1"/>
  <c r="T22" i="1"/>
  <c r="T18" i="1"/>
  <c r="T19" i="1"/>
  <c r="T20" i="1"/>
  <c r="T23" i="1"/>
  <c r="T24" i="1"/>
  <c r="T25" i="1"/>
  <c r="T2" i="1"/>
  <c r="T9" i="1"/>
  <c r="T10" i="1"/>
  <c r="T4" i="1"/>
  <c r="T5" i="1"/>
  <c r="T6" i="1"/>
  <c r="T8" i="1"/>
  <c r="T12" i="1"/>
  <c r="T11" i="1"/>
  <c r="T35" i="1"/>
  <c r="T36" i="1"/>
  <c r="T34" i="1"/>
  <c r="T50" i="1"/>
  <c r="T46" i="1"/>
  <c r="T60" i="1"/>
  <c r="T45" i="1"/>
  <c r="T52" i="1"/>
  <c r="T51" i="1"/>
  <c r="T48" i="1"/>
  <c r="T49" i="1"/>
  <c r="T55" i="1"/>
  <c r="T56" i="1"/>
  <c r="T57" i="1"/>
  <c r="T58" i="1"/>
  <c r="T59" i="1"/>
  <c r="T54" i="1"/>
  <c r="T65" i="1"/>
  <c r="T62" i="1"/>
  <c r="T61" i="1"/>
  <c r="T63" i="1"/>
  <c r="T64" i="1"/>
  <c r="T67" i="1"/>
  <c r="T68" i="1"/>
  <c r="T69" i="1"/>
  <c r="T70" i="1"/>
  <c r="T71" i="1"/>
  <c r="T72" i="1"/>
  <c r="T73" i="1"/>
  <c r="T74" i="1"/>
  <c r="T75" i="1"/>
  <c r="T76" i="1"/>
</calcChain>
</file>

<file path=xl/sharedStrings.xml><?xml version="1.0" encoding="utf-8"?>
<sst xmlns="http://schemas.openxmlformats.org/spreadsheetml/2006/main" count="829" uniqueCount="205">
  <si>
    <t>paralectotype 2</t>
    <phoneticPr fontId="1" type="noConversion"/>
  </si>
  <si>
    <t>microscope</t>
    <phoneticPr fontId="1" type="noConversion"/>
  </si>
  <si>
    <t>sexe/age</t>
    <phoneticPr fontId="1" type="noConversion"/>
  </si>
  <si>
    <t>species</t>
    <phoneticPr fontId="1" type="noConversion"/>
  </si>
  <si>
    <t>pso thI</t>
    <phoneticPr fontId="1" type="noConversion"/>
  </si>
  <si>
    <t>pso dorsal abd</t>
    <phoneticPr fontId="1" type="noConversion"/>
  </si>
  <si>
    <t>pso ventr abd</t>
    <phoneticPr fontId="1" type="noConversion"/>
  </si>
  <si>
    <t>pso Scx</t>
    <phoneticPr fontId="1" type="noConversion"/>
  </si>
  <si>
    <t>chaetae  Scx</t>
    <phoneticPr fontId="1" type="noConversion"/>
  </si>
  <si>
    <t>62-017(1)-22</t>
  </si>
  <si>
    <t>Female</t>
  </si>
  <si>
    <t>thalassophila</t>
  </si>
  <si>
    <t>4,4,4</t>
  </si>
  <si>
    <t>?</t>
  </si>
  <si>
    <t>Male</t>
  </si>
  <si>
    <t>3,4,4</t>
  </si>
  <si>
    <t>62-045-1</t>
  </si>
  <si>
    <t>debilis</t>
  </si>
  <si>
    <t>62-016D-5</t>
  </si>
  <si>
    <t>62-018(1)</t>
  </si>
  <si>
    <t>4,5,5</t>
  </si>
  <si>
    <t>62-016J</t>
  </si>
  <si>
    <t>??10</t>
  </si>
  <si>
    <t>1,2,2</t>
  </si>
  <si>
    <t>62-045-2</t>
  </si>
  <si>
    <t>3436(5)4</t>
  </si>
  <si>
    <t>4,5,4</t>
  </si>
  <si>
    <t>62-045-3</t>
  </si>
  <si>
    <t>5,5,5(4)</t>
  </si>
  <si>
    <t>62-016-A</t>
  </si>
  <si>
    <t>62-016-6E</t>
  </si>
  <si>
    <t>33344(3)</t>
  </si>
  <si>
    <t>62-016-2</t>
  </si>
  <si>
    <t>5(4),5,4</t>
  </si>
  <si>
    <t>62-016-3N</t>
  </si>
  <si>
    <t>Male(Juvenile)</t>
  </si>
  <si>
    <t>2,3,4</t>
  </si>
  <si>
    <t>62-045-5</t>
  </si>
  <si>
    <t>3336(5)4</t>
  </si>
  <si>
    <t>Dalmeny5</t>
  </si>
  <si>
    <t>Dalmeny2</t>
  </si>
  <si>
    <t>Dalmeny1</t>
  </si>
  <si>
    <t>Dalmeny3</t>
  </si>
  <si>
    <t>Dalmeny4</t>
  </si>
  <si>
    <t>DalmenyGB-011</t>
  </si>
  <si>
    <t>4,?,?</t>
  </si>
  <si>
    <t>1+2</t>
  </si>
  <si>
    <t>3,?,?</t>
  </si>
  <si>
    <t>06138A11</t>
  </si>
  <si>
    <t>????3</t>
  </si>
  <si>
    <t>?,4,4</t>
  </si>
  <si>
    <t>06138A10</t>
  </si>
  <si>
    <t>06138A03</t>
  </si>
  <si>
    <t>06138A01</t>
  </si>
  <si>
    <t>5,5,5</t>
  </si>
  <si>
    <t>06138A02</t>
  </si>
  <si>
    <t>2,3,3</t>
  </si>
  <si>
    <t>06138B06</t>
  </si>
  <si>
    <t>06138B04</t>
  </si>
  <si>
    <t>06138B02</t>
  </si>
  <si>
    <t>06138A05</t>
  </si>
  <si>
    <t>06138B10</t>
  </si>
  <si>
    <t>06138B11</t>
  </si>
  <si>
    <t>333?3</t>
  </si>
  <si>
    <t>?1??</t>
  </si>
  <si>
    <t>??3?3</t>
  </si>
  <si>
    <t>Scotland</t>
    <phoneticPr fontId="1" type="noConversion"/>
  </si>
  <si>
    <t>France</t>
    <phoneticPr fontId="1" type="noConversion"/>
  </si>
  <si>
    <t>Country</t>
    <phoneticPr fontId="1" type="noConversion"/>
  </si>
  <si>
    <t>lab MNHN</t>
    <phoneticPr fontId="1" type="noConversion"/>
  </si>
  <si>
    <t>06138B01 (A06)</t>
    <phoneticPr fontId="1" type="noConversion"/>
  </si>
  <si>
    <t>06138A09 (B08)</t>
    <phoneticPr fontId="1" type="noConversion"/>
  </si>
  <si>
    <t>paralectotype 1</t>
    <phoneticPr fontId="1" type="noConversion"/>
  </si>
  <si>
    <t>62-045-4a</t>
  </si>
  <si>
    <t>62-045-4b</t>
  </si>
  <si>
    <t>lab Louis</t>
  </si>
  <si>
    <t>333?4</t>
  </si>
  <si>
    <t>lab MNHN</t>
  </si>
  <si>
    <t>GB-011-a(L)</t>
  </si>
  <si>
    <t>GB-011-b(R)</t>
  </si>
  <si>
    <t>GB-011-c</t>
  </si>
  <si>
    <t>GB-011-d(R)</t>
  </si>
  <si>
    <t>GB-011-e(L)</t>
  </si>
  <si>
    <t>62-045-010602R</t>
  </si>
  <si>
    <t>sample code</t>
  </si>
  <si>
    <t>62-016-S-44</t>
  </si>
  <si>
    <t>62-016-R</t>
  </si>
  <si>
    <t>62-045-010601</t>
  </si>
  <si>
    <t>62-045-010602L</t>
  </si>
  <si>
    <t>62-045-010605R</t>
  </si>
  <si>
    <t>62-045-010605L</t>
  </si>
  <si>
    <t>unguic/claw</t>
  </si>
  <si>
    <t>AS/claw</t>
  </si>
  <si>
    <t>23/?</t>
  </si>
  <si>
    <t>21/?</t>
  </si>
  <si>
    <t>22/22</t>
  </si>
  <si>
    <t>16/?</t>
  </si>
  <si>
    <t>62-045 A left</t>
  </si>
  <si>
    <t>62-045 A right</t>
  </si>
  <si>
    <t>16/17?</t>
  </si>
  <si>
    <t>62-045 B left</t>
  </si>
  <si>
    <t>62-045 B right</t>
  </si>
  <si>
    <t>19/20</t>
  </si>
  <si>
    <t>14/15</t>
  </si>
  <si>
    <t>62-045 C left</t>
  </si>
  <si>
    <t>62-045 C right</t>
  </si>
  <si>
    <t>18/?</t>
  </si>
  <si>
    <t>?16/?</t>
  </si>
  <si>
    <t>20/21</t>
  </si>
  <si>
    <t>62-045 III left</t>
  </si>
  <si>
    <t>62-045 III right</t>
  </si>
  <si>
    <t>22/23</t>
  </si>
  <si>
    <t>18/18</t>
  </si>
  <si>
    <t>15/?</t>
  </si>
  <si>
    <t>62-045-010601 left</t>
  </si>
  <si>
    <t>20/?</t>
  </si>
  <si>
    <t>19/?</t>
  </si>
  <si>
    <t>21/22-23</t>
  </si>
  <si>
    <t>18/19</t>
  </si>
  <si>
    <t>20?/?</t>
  </si>
  <si>
    <t>20/20</t>
  </si>
  <si>
    <t>17/18</t>
  </si>
  <si>
    <t>#ligne orig</t>
  </si>
  <si>
    <t>15/16</t>
  </si>
  <si>
    <t>new  sample code (later)</t>
  </si>
  <si>
    <t>DF</t>
  </si>
  <si>
    <t>TF</t>
  </si>
  <si>
    <t>TS</t>
  </si>
  <si>
    <t>specimen code</t>
  </si>
  <si>
    <t>62-016</t>
  </si>
  <si>
    <t>62-017</t>
  </si>
  <si>
    <t>62-018</t>
  </si>
  <si>
    <t>62-044</t>
  </si>
  <si>
    <t>62-045</t>
  </si>
  <si>
    <t>GB-011</t>
  </si>
  <si>
    <t>Nb specimens on slide</t>
  </si>
  <si>
    <t>$?</t>
  </si>
  <si>
    <t>$1st</t>
  </si>
  <si>
    <t>$juv</t>
  </si>
  <si>
    <t>$Female</t>
  </si>
  <si>
    <t>$Male</t>
  </si>
  <si>
    <t>06138A06 (B01)</t>
  </si>
  <si>
    <t>22/21</t>
  </si>
  <si>
    <t>6127D02</t>
  </si>
  <si>
    <t>6127D06</t>
  </si>
  <si>
    <t>06131B08</t>
  </si>
  <si>
    <t>6131A10 (A09)</t>
  </si>
  <si>
    <t>6131A09 (A10)</t>
  </si>
  <si>
    <t>25339A02</t>
  </si>
  <si>
    <t>25339A04</t>
  </si>
  <si>
    <t>25339A01</t>
  </si>
  <si>
    <t>25339A05</t>
  </si>
  <si>
    <t>06131B07</t>
  </si>
  <si>
    <t>62-018(2)</t>
  </si>
  <si>
    <t>Dalmeny6(=5.3V)</t>
  </si>
  <si>
    <t>$</t>
  </si>
  <si>
    <t>20/22</t>
  </si>
  <si>
    <t>21/21</t>
  </si>
  <si>
    <t>17/?</t>
  </si>
  <si>
    <t>15/15</t>
  </si>
  <si>
    <t>15/</t>
  </si>
  <si>
    <t>16/17</t>
  </si>
  <si>
    <t>06138B08 (A09) L</t>
  </si>
  <si>
    <t>13/17</t>
  </si>
  <si>
    <t>14/?</t>
  </si>
  <si>
    <t>16/14</t>
  </si>
  <si>
    <t>$TS</t>
  </si>
  <si>
    <t>$DF</t>
  </si>
  <si>
    <t>$TF</t>
  </si>
  <si>
    <t>skin n°</t>
  </si>
  <si>
    <t>16/18</t>
  </si>
  <si>
    <t>19/19</t>
  </si>
  <si>
    <t>18/20</t>
  </si>
  <si>
    <t>62-045-010604 left</t>
  </si>
  <si>
    <t>62-045-010603 right</t>
  </si>
  <si>
    <t>15/17</t>
  </si>
  <si>
    <t>14/14</t>
  </si>
  <si>
    <t>length mm</t>
  </si>
  <si>
    <t>AS μm</t>
  </si>
  <si>
    <t>clawIII μm</t>
  </si>
  <si>
    <t>unguiculIII μm</t>
  </si>
  <si>
    <t>32,5 (II)</t>
  </si>
  <si>
    <t>3,75 (II)</t>
  </si>
  <si>
    <t>37,5 (I)</t>
  </si>
  <si>
    <t>15 (I)</t>
  </si>
  <si>
    <t>36.25</t>
  </si>
  <si>
    <t>16.96</t>
  </si>
  <si>
    <t>17.81</t>
  </si>
  <si>
    <t>lab Scheu</t>
  </si>
  <si>
    <t xml:space="preserve">Dalmeny Est </t>
  </si>
  <si>
    <t>litter, 12.V.35</t>
  </si>
  <si>
    <t xml:space="preserve">holotype </t>
  </si>
  <si>
    <t>holotype</t>
  </si>
  <si>
    <t>litter, 12.V.35 ++</t>
  </si>
  <si>
    <t>litter, 12.V.35 +</t>
  </si>
  <si>
    <t>？</t>
  </si>
  <si>
    <t xml:space="preserve">Coll. Moniez. Pointe-aux-Oies. 2.9.89 </t>
  </si>
  <si>
    <t>lectotype</t>
    <phoneticPr fontId="1" type="noConversion"/>
  </si>
  <si>
    <t>female</t>
  </si>
  <si>
    <t>4,3,3</t>
  </si>
  <si>
    <t>3334?</t>
  </si>
  <si>
    <t>4,4,3</t>
  </si>
  <si>
    <t>3334(5)4</t>
  </si>
  <si>
    <t>PAO</t>
  </si>
  <si>
    <t>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</si>
</sst>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2" fontId="4" fillId="0" borderId="0" xfId="0" applyNumberFormat="1" applyFont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2" borderId="1" xfId="0" applyFont="1" applyFill="1" applyBorder="1" applyAlignment="1" applyProtection="1">
      <alignment horizontal="left" wrapText="1"/>
      <protection locked="0"/>
    </xf>
    <xf numFmtId="2" fontId="4" fillId="2" borderId="1" xfId="0" applyNumberFormat="1" applyFont="1" applyFill="1" applyBorder="1" applyAlignment="1" applyProtection="1">
      <alignment horizontal="left" wrapText="1"/>
      <protection locked="0"/>
    </xf>
  </cellXfs>
  <cellStyles count="1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9"/>
  <sheetViews>
    <sheetView tabSelected="1" workbookViewId="0">
      <selection sqref="A1:V79"/>
    </sheetView>
  </sheetViews>
  <sheetFormatPr defaultColWidth="11" defaultRowHeight="12.75" x14ac:dyDescent="0.2"/>
  <cols>
    <col min="1" max="1" width="6.25" style="1" customWidth="1"/>
    <col min="2" max="2" width="8.25" style="1" customWidth="1"/>
    <col min="3" max="3" width="7" style="1" customWidth="1"/>
    <col min="4" max="4" width="6.625" style="1" customWidth="1"/>
    <col min="5" max="5" width="7.375" style="7" customWidth="1"/>
    <col min="6" max="6" width="6.125" style="6" customWidth="1"/>
    <col min="7" max="7" width="7.75" style="6" customWidth="1"/>
    <col min="8" max="8" width="13.375" style="1" customWidth="1"/>
    <col min="9" max="9" width="14.625" style="1" customWidth="1"/>
    <col min="10" max="10" width="11.625" style="1" bestFit="1" customWidth="1"/>
    <col min="11" max="11" width="7.375" style="1" customWidth="1"/>
    <col min="12" max="12" width="6" style="1" customWidth="1"/>
    <col min="13" max="13" width="7.375" style="1" customWidth="1"/>
    <col min="14" max="19" width="6" style="1" customWidth="1"/>
    <col min="20" max="20" width="11" style="1"/>
    <col min="21" max="21" width="11" style="12"/>
    <col min="22" max="22" width="6.625" style="1" bestFit="1" customWidth="1"/>
    <col min="23" max="16384" width="11" style="1"/>
  </cols>
  <sheetData>
    <row r="1" spans="1:23" s="4" customFormat="1" ht="51" x14ac:dyDescent="0.2">
      <c r="A1" s="17" t="s">
        <v>122</v>
      </c>
      <c r="B1" s="17" t="s">
        <v>1</v>
      </c>
      <c r="C1" s="17" t="s">
        <v>68</v>
      </c>
      <c r="D1" s="17" t="s">
        <v>3</v>
      </c>
      <c r="E1" s="17" t="s">
        <v>124</v>
      </c>
      <c r="F1" s="17" t="s">
        <v>135</v>
      </c>
      <c r="G1" s="17" t="s">
        <v>84</v>
      </c>
      <c r="H1" s="17" t="s">
        <v>128</v>
      </c>
      <c r="I1" s="17" t="s">
        <v>169</v>
      </c>
      <c r="J1" s="17" t="s">
        <v>2</v>
      </c>
      <c r="K1" s="17" t="s">
        <v>177</v>
      </c>
      <c r="L1" s="17" t="s">
        <v>178</v>
      </c>
      <c r="M1" s="17" t="s">
        <v>179</v>
      </c>
      <c r="N1" s="17" t="s">
        <v>180</v>
      </c>
      <c r="O1" s="17" t="s">
        <v>4</v>
      </c>
      <c r="P1" s="17" t="s">
        <v>5</v>
      </c>
      <c r="Q1" s="17" t="s">
        <v>6</v>
      </c>
      <c r="R1" s="17" t="s">
        <v>7</v>
      </c>
      <c r="S1" s="17" t="s">
        <v>8</v>
      </c>
      <c r="T1" s="17" t="s">
        <v>91</v>
      </c>
      <c r="U1" s="18" t="s">
        <v>92</v>
      </c>
      <c r="V1" s="18" t="s">
        <v>203</v>
      </c>
      <c r="W1" s="3"/>
    </row>
    <row r="2" spans="1:23" s="6" customFormat="1" x14ac:dyDescent="0.2">
      <c r="A2" s="8">
        <v>17</v>
      </c>
      <c r="B2" s="2" t="s">
        <v>69</v>
      </c>
      <c r="C2" s="8" t="s">
        <v>67</v>
      </c>
      <c r="D2" s="2" t="s">
        <v>17</v>
      </c>
      <c r="E2" s="2" t="s">
        <v>125</v>
      </c>
      <c r="F2" s="8">
        <v>1</v>
      </c>
      <c r="G2" s="8" t="s">
        <v>129</v>
      </c>
      <c r="H2" s="2" t="s">
        <v>129</v>
      </c>
      <c r="I2" s="2" t="s">
        <v>143</v>
      </c>
      <c r="J2" s="2" t="s">
        <v>14</v>
      </c>
      <c r="K2" s="2">
        <v>1.45</v>
      </c>
      <c r="L2" s="2">
        <v>25</v>
      </c>
      <c r="M2" s="2">
        <v>47.5</v>
      </c>
      <c r="N2" s="2">
        <v>20</v>
      </c>
      <c r="O2" s="2">
        <v>1</v>
      </c>
      <c r="P2" s="2">
        <v>33353</v>
      </c>
      <c r="Q2" s="2">
        <v>1110</v>
      </c>
      <c r="R2" s="2">
        <v>2</v>
      </c>
      <c r="S2" s="2" t="s">
        <v>20</v>
      </c>
      <c r="T2" s="9">
        <f>N2/M2</f>
        <v>0.42105263157894735</v>
      </c>
      <c r="U2" s="9">
        <f>L2/M2</f>
        <v>0.52631578947368418</v>
      </c>
      <c r="V2" s="2" t="s">
        <v>116</v>
      </c>
    </row>
    <row r="3" spans="1:23" s="5" customFormat="1" x14ac:dyDescent="0.2">
      <c r="A3" s="8">
        <v>20</v>
      </c>
      <c r="B3" s="2" t="s">
        <v>69</v>
      </c>
      <c r="C3" s="8" t="s">
        <v>67</v>
      </c>
      <c r="D3" s="2" t="s">
        <v>17</v>
      </c>
      <c r="E3" s="2" t="s">
        <v>125</v>
      </c>
      <c r="F3" s="8">
        <v>1</v>
      </c>
      <c r="G3" s="8" t="s">
        <v>129</v>
      </c>
      <c r="H3" s="2" t="s">
        <v>32</v>
      </c>
      <c r="I3" s="2"/>
      <c r="J3" s="2" t="s">
        <v>10</v>
      </c>
      <c r="K3" s="2">
        <v>1.45</v>
      </c>
      <c r="L3" s="2">
        <v>22.5</v>
      </c>
      <c r="M3" s="2" t="s">
        <v>183</v>
      </c>
      <c r="N3" s="2" t="s">
        <v>184</v>
      </c>
      <c r="O3" s="2">
        <v>1</v>
      </c>
      <c r="P3" s="2">
        <v>33354</v>
      </c>
      <c r="Q3" s="2">
        <v>1110</v>
      </c>
      <c r="R3" s="2">
        <v>2</v>
      </c>
      <c r="S3" s="2" t="s">
        <v>33</v>
      </c>
      <c r="T3" s="9">
        <v>0.4</v>
      </c>
      <c r="U3" s="9">
        <v>0.6</v>
      </c>
      <c r="V3" s="2" t="s">
        <v>158</v>
      </c>
    </row>
    <row r="4" spans="1:23" s="5" customFormat="1" x14ac:dyDescent="0.2">
      <c r="A4" s="8">
        <v>21</v>
      </c>
      <c r="B4" s="2" t="s">
        <v>69</v>
      </c>
      <c r="C4" s="8" t="s">
        <v>67</v>
      </c>
      <c r="D4" s="2" t="s">
        <v>17</v>
      </c>
      <c r="E4" s="2" t="s">
        <v>167</v>
      </c>
      <c r="F4" s="8">
        <v>1</v>
      </c>
      <c r="G4" s="8" t="s">
        <v>129</v>
      </c>
      <c r="H4" s="2" t="s">
        <v>34</v>
      </c>
      <c r="I4" s="2"/>
      <c r="J4" s="2" t="s">
        <v>14</v>
      </c>
      <c r="K4" s="2">
        <v>1.22</v>
      </c>
      <c r="L4" s="2">
        <v>22.5</v>
      </c>
      <c r="M4" s="2">
        <v>32.5</v>
      </c>
      <c r="N4" s="2">
        <v>12.5</v>
      </c>
      <c r="O4" s="2">
        <v>1</v>
      </c>
      <c r="P4" s="2">
        <v>33343</v>
      </c>
      <c r="Q4" s="2">
        <v>1110</v>
      </c>
      <c r="R4" s="2">
        <v>2</v>
      </c>
      <c r="S4" s="2" t="s">
        <v>36</v>
      </c>
      <c r="T4" s="9">
        <f>N4/M4</f>
        <v>0.38461538461538464</v>
      </c>
      <c r="U4" s="9">
        <f t="shared" ref="U4:U16" si="0">L4/M4</f>
        <v>0.69230769230769229</v>
      </c>
      <c r="V4" s="2" t="s">
        <v>164</v>
      </c>
    </row>
    <row r="5" spans="1:23" s="5" customFormat="1" x14ac:dyDescent="0.2">
      <c r="A5" s="8">
        <v>22</v>
      </c>
      <c r="B5" s="2" t="s">
        <v>69</v>
      </c>
      <c r="C5" s="8" t="s">
        <v>67</v>
      </c>
      <c r="D5" s="2" t="s">
        <v>17</v>
      </c>
      <c r="E5" s="2" t="s">
        <v>125</v>
      </c>
      <c r="F5" s="8">
        <v>1</v>
      </c>
      <c r="G5" s="8" t="s">
        <v>129</v>
      </c>
      <c r="H5" s="2" t="s">
        <v>30</v>
      </c>
      <c r="I5" s="2"/>
      <c r="J5" s="2" t="s">
        <v>14</v>
      </c>
      <c r="K5" s="2">
        <v>1.5</v>
      </c>
      <c r="L5" s="2">
        <v>25</v>
      </c>
      <c r="M5" s="2">
        <v>45</v>
      </c>
      <c r="N5" s="2">
        <v>17.5</v>
      </c>
      <c r="O5" s="2">
        <v>2</v>
      </c>
      <c r="P5" s="2" t="s">
        <v>31</v>
      </c>
      <c r="Q5" s="2">
        <v>1110</v>
      </c>
      <c r="R5" s="2">
        <v>2</v>
      </c>
      <c r="S5" s="2" t="s">
        <v>26</v>
      </c>
      <c r="T5" s="9">
        <f>N5/M5</f>
        <v>0.3888888888888889</v>
      </c>
      <c r="U5" s="9">
        <f t="shared" si="0"/>
        <v>0.55555555555555558</v>
      </c>
      <c r="V5" s="2" t="s">
        <v>175</v>
      </c>
      <c r="W5" s="1"/>
    </row>
    <row r="6" spans="1:23" s="5" customFormat="1" x14ac:dyDescent="0.2">
      <c r="A6" s="8">
        <v>23</v>
      </c>
      <c r="B6" s="2" t="s">
        <v>69</v>
      </c>
      <c r="C6" s="8" t="s">
        <v>67</v>
      </c>
      <c r="D6" s="2" t="s">
        <v>17</v>
      </c>
      <c r="E6" s="2" t="s">
        <v>125</v>
      </c>
      <c r="F6" s="8">
        <v>1</v>
      </c>
      <c r="G6" s="8" t="s">
        <v>129</v>
      </c>
      <c r="H6" s="2" t="s">
        <v>29</v>
      </c>
      <c r="I6" s="2"/>
      <c r="J6" s="2" t="s">
        <v>10</v>
      </c>
      <c r="K6" s="2">
        <v>1.5</v>
      </c>
      <c r="L6" s="2">
        <v>20.9</v>
      </c>
      <c r="M6" s="2">
        <v>28.61</v>
      </c>
      <c r="N6" s="2">
        <v>8.27</v>
      </c>
      <c r="O6" s="2">
        <v>2</v>
      </c>
      <c r="P6" s="2">
        <v>33354</v>
      </c>
      <c r="Q6" s="2">
        <v>1120</v>
      </c>
      <c r="R6" s="2">
        <v>2</v>
      </c>
      <c r="S6" s="2" t="s">
        <v>26</v>
      </c>
      <c r="T6" s="9">
        <f>N6/M6</f>
        <v>0.28905976931142957</v>
      </c>
      <c r="U6" s="15">
        <f t="shared" si="0"/>
        <v>0.73051380636141205</v>
      </c>
      <c r="V6" s="2" t="s">
        <v>96</v>
      </c>
      <c r="W6" s="1"/>
    </row>
    <row r="7" spans="1:23" x14ac:dyDescent="0.2">
      <c r="A7" s="8">
        <v>24</v>
      </c>
      <c r="B7" s="8" t="s">
        <v>75</v>
      </c>
      <c r="C7" s="8" t="s">
        <v>67</v>
      </c>
      <c r="D7" s="2" t="s">
        <v>17</v>
      </c>
      <c r="E7" s="2" t="s">
        <v>125</v>
      </c>
      <c r="F7" s="8">
        <v>1</v>
      </c>
      <c r="G7" s="8" t="s">
        <v>129</v>
      </c>
      <c r="H7" s="2" t="s">
        <v>18</v>
      </c>
      <c r="I7" s="2"/>
      <c r="J7" s="2" t="s">
        <v>10</v>
      </c>
      <c r="K7" s="2">
        <v>1.42</v>
      </c>
      <c r="L7" s="2" t="s">
        <v>13</v>
      </c>
      <c r="M7" s="2" t="s">
        <v>185</v>
      </c>
      <c r="N7" s="2" t="s">
        <v>186</v>
      </c>
      <c r="O7" s="2">
        <v>2</v>
      </c>
      <c r="P7" s="2">
        <v>33353</v>
      </c>
      <c r="Q7" s="8">
        <v>1110</v>
      </c>
      <c r="R7" s="2">
        <v>2</v>
      </c>
      <c r="S7" s="2" t="s">
        <v>20</v>
      </c>
      <c r="T7" s="9">
        <f>16.96/36.25</f>
        <v>0.46786206896551724</v>
      </c>
      <c r="U7" s="9" t="e">
        <f t="shared" si="0"/>
        <v>#VALUE!</v>
      </c>
      <c r="V7" s="2" t="s">
        <v>164</v>
      </c>
    </row>
    <row r="8" spans="1:23" x14ac:dyDescent="0.2">
      <c r="A8" s="8">
        <v>25</v>
      </c>
      <c r="B8" s="8" t="s">
        <v>77</v>
      </c>
      <c r="C8" s="8" t="s">
        <v>67</v>
      </c>
      <c r="D8" s="2" t="s">
        <v>17</v>
      </c>
      <c r="E8" s="2" t="s">
        <v>167</v>
      </c>
      <c r="F8" s="8">
        <v>1</v>
      </c>
      <c r="G8" s="8" t="s">
        <v>129</v>
      </c>
      <c r="H8" s="2" t="s">
        <v>21</v>
      </c>
      <c r="I8" s="2"/>
      <c r="J8" s="2" t="s">
        <v>137</v>
      </c>
      <c r="K8" s="2">
        <v>0.83</v>
      </c>
      <c r="L8" s="2">
        <v>21.25</v>
      </c>
      <c r="M8" s="2">
        <v>25</v>
      </c>
      <c r="N8" s="2">
        <v>7.5</v>
      </c>
      <c r="O8" s="2">
        <v>2</v>
      </c>
      <c r="P8" s="2">
        <v>33343</v>
      </c>
      <c r="Q8" s="8">
        <v>1110</v>
      </c>
      <c r="R8" s="2">
        <v>2</v>
      </c>
      <c r="S8" s="2" t="s">
        <v>23</v>
      </c>
      <c r="T8" s="9">
        <f t="shared" ref="T8:T16" si="1">N8/M8</f>
        <v>0.3</v>
      </c>
      <c r="U8" s="9">
        <f t="shared" si="0"/>
        <v>0.85</v>
      </c>
      <c r="V8" s="2" t="s">
        <v>155</v>
      </c>
    </row>
    <row r="9" spans="1:23" x14ac:dyDescent="0.2">
      <c r="A9" s="8">
        <v>18</v>
      </c>
      <c r="B9" s="2" t="s">
        <v>69</v>
      </c>
      <c r="C9" s="8" t="s">
        <v>67</v>
      </c>
      <c r="D9" s="2" t="s">
        <v>17</v>
      </c>
      <c r="E9" s="2" t="s">
        <v>125</v>
      </c>
      <c r="F9" s="2">
        <v>2</v>
      </c>
      <c r="G9" s="2" t="s">
        <v>131</v>
      </c>
      <c r="H9" s="2" t="s">
        <v>131</v>
      </c>
      <c r="I9" s="2" t="s">
        <v>147</v>
      </c>
      <c r="J9" s="2" t="s">
        <v>14</v>
      </c>
      <c r="K9" s="2">
        <v>1.4</v>
      </c>
      <c r="L9" s="2">
        <v>25</v>
      </c>
      <c r="M9" s="2">
        <v>47.5</v>
      </c>
      <c r="N9" s="2">
        <v>17.5</v>
      </c>
      <c r="O9" s="2">
        <v>1</v>
      </c>
      <c r="P9" s="2">
        <v>33343</v>
      </c>
      <c r="Q9" s="8" t="s">
        <v>64</v>
      </c>
      <c r="R9" s="2">
        <v>2</v>
      </c>
      <c r="S9" s="2" t="s">
        <v>12</v>
      </c>
      <c r="T9" s="9">
        <f t="shared" si="1"/>
        <v>0.36842105263157893</v>
      </c>
      <c r="U9" s="9">
        <f t="shared" si="0"/>
        <v>0.52631578947368418</v>
      </c>
      <c r="V9" s="2" t="s">
        <v>96</v>
      </c>
    </row>
    <row r="10" spans="1:23" x14ac:dyDescent="0.2">
      <c r="A10" s="8">
        <v>19</v>
      </c>
      <c r="B10" s="2" t="s">
        <v>69</v>
      </c>
      <c r="C10" s="8" t="s">
        <v>67</v>
      </c>
      <c r="D10" s="2" t="s">
        <v>17</v>
      </c>
      <c r="E10" s="2" t="s">
        <v>167</v>
      </c>
      <c r="F10" s="2">
        <v>2</v>
      </c>
      <c r="G10" s="2" t="s">
        <v>131</v>
      </c>
      <c r="H10" s="2" t="s">
        <v>131</v>
      </c>
      <c r="I10" s="2" t="s">
        <v>146</v>
      </c>
      <c r="J10" s="2" t="s">
        <v>138</v>
      </c>
      <c r="K10" s="2">
        <v>0.8</v>
      </c>
      <c r="L10" s="2">
        <v>15.95</v>
      </c>
      <c r="M10" s="2">
        <v>18.73</v>
      </c>
      <c r="N10" s="2">
        <v>6.12</v>
      </c>
      <c r="O10" s="2">
        <v>2</v>
      </c>
      <c r="P10" s="2" t="s">
        <v>63</v>
      </c>
      <c r="Q10" s="8">
        <v>1110</v>
      </c>
      <c r="R10" s="2">
        <v>2</v>
      </c>
      <c r="S10" s="2" t="s">
        <v>56</v>
      </c>
      <c r="T10" s="9">
        <f t="shared" si="1"/>
        <v>0.32674853176721835</v>
      </c>
      <c r="U10" s="9">
        <f t="shared" si="0"/>
        <v>0.85157501334757069</v>
      </c>
      <c r="V10" s="2" t="s">
        <v>155</v>
      </c>
    </row>
    <row r="11" spans="1:23" x14ac:dyDescent="0.2">
      <c r="A11" s="8">
        <v>27</v>
      </c>
      <c r="B11" s="2" t="s">
        <v>69</v>
      </c>
      <c r="C11" s="8" t="s">
        <v>67</v>
      </c>
      <c r="D11" s="2" t="s">
        <v>17</v>
      </c>
      <c r="E11" s="2" t="s">
        <v>125</v>
      </c>
      <c r="F11" s="8">
        <v>1</v>
      </c>
      <c r="G11" s="2" t="s">
        <v>131</v>
      </c>
      <c r="H11" s="2" t="s">
        <v>19</v>
      </c>
      <c r="I11" s="2"/>
      <c r="J11" s="2" t="s">
        <v>14</v>
      </c>
      <c r="K11" s="2">
        <v>1.5</v>
      </c>
      <c r="L11" s="2">
        <v>25</v>
      </c>
      <c r="M11" s="2">
        <v>42.5</v>
      </c>
      <c r="N11" s="2">
        <v>12.5</v>
      </c>
      <c r="O11" s="2">
        <v>2</v>
      </c>
      <c r="P11" s="2">
        <v>33343</v>
      </c>
      <c r="Q11" s="2">
        <v>1110</v>
      </c>
      <c r="R11" s="2">
        <v>2</v>
      </c>
      <c r="S11" s="2" t="s">
        <v>20</v>
      </c>
      <c r="T11" s="9">
        <f t="shared" si="1"/>
        <v>0.29411764705882354</v>
      </c>
      <c r="U11" s="9">
        <f t="shared" si="0"/>
        <v>0.58823529411764708</v>
      </c>
      <c r="V11" s="2" t="s">
        <v>108</v>
      </c>
      <c r="W11" s="16"/>
    </row>
    <row r="12" spans="1:23" x14ac:dyDescent="0.2">
      <c r="A12" s="8">
        <v>26</v>
      </c>
      <c r="B12" s="2" t="s">
        <v>69</v>
      </c>
      <c r="C12" s="8" t="s">
        <v>67</v>
      </c>
      <c r="D12" s="2" t="s">
        <v>17</v>
      </c>
      <c r="E12" s="2" t="s">
        <v>125</v>
      </c>
      <c r="F12" s="8">
        <v>1</v>
      </c>
      <c r="G12" s="2" t="s">
        <v>131</v>
      </c>
      <c r="H12" s="2" t="s">
        <v>153</v>
      </c>
      <c r="I12" s="2"/>
      <c r="J12" s="2" t="s">
        <v>14</v>
      </c>
      <c r="K12" s="2">
        <v>1.65</v>
      </c>
      <c r="L12" s="2">
        <v>25</v>
      </c>
      <c r="M12" s="2">
        <v>50</v>
      </c>
      <c r="N12" s="2">
        <v>15</v>
      </c>
      <c r="O12" s="2">
        <v>1</v>
      </c>
      <c r="P12" s="2">
        <v>33344</v>
      </c>
      <c r="Q12" s="2">
        <v>1110</v>
      </c>
      <c r="R12" s="2">
        <v>2</v>
      </c>
      <c r="S12" s="2" t="s">
        <v>12</v>
      </c>
      <c r="T12" s="9">
        <f t="shared" si="1"/>
        <v>0.3</v>
      </c>
      <c r="U12" s="9">
        <f t="shared" si="0"/>
        <v>0.5</v>
      </c>
      <c r="V12" s="2" t="s">
        <v>176</v>
      </c>
    </row>
    <row r="13" spans="1:23" x14ac:dyDescent="0.2">
      <c r="A13" s="8">
        <v>4</v>
      </c>
      <c r="B13" s="2" t="s">
        <v>69</v>
      </c>
      <c r="C13" s="8" t="s">
        <v>67</v>
      </c>
      <c r="D13" s="2" t="s">
        <v>17</v>
      </c>
      <c r="E13" s="2" t="s">
        <v>125</v>
      </c>
      <c r="F13" s="8">
        <v>1</v>
      </c>
      <c r="G13" s="8" t="s">
        <v>132</v>
      </c>
      <c r="H13" s="2" t="s">
        <v>132</v>
      </c>
      <c r="I13" s="2" t="s">
        <v>53</v>
      </c>
      <c r="J13" s="2" t="s">
        <v>10</v>
      </c>
      <c r="K13" s="2">
        <v>1.7</v>
      </c>
      <c r="L13" s="2" t="s">
        <v>13</v>
      </c>
      <c r="M13" s="2">
        <v>50</v>
      </c>
      <c r="N13" s="2">
        <v>16.25</v>
      </c>
      <c r="O13" s="2">
        <v>1</v>
      </c>
      <c r="P13" s="2">
        <v>33343</v>
      </c>
      <c r="Q13" s="2">
        <v>1110</v>
      </c>
      <c r="R13" s="2">
        <v>2</v>
      </c>
      <c r="S13" s="2" t="s">
        <v>54</v>
      </c>
      <c r="T13" s="9">
        <f t="shared" si="1"/>
        <v>0.32500000000000001</v>
      </c>
      <c r="U13" s="9" t="e">
        <f t="shared" si="0"/>
        <v>#VALUE!</v>
      </c>
      <c r="V13" s="2" t="s">
        <v>158</v>
      </c>
    </row>
    <row r="14" spans="1:23" x14ac:dyDescent="0.2">
      <c r="A14" s="8">
        <v>5</v>
      </c>
      <c r="B14" s="2" t="s">
        <v>69</v>
      </c>
      <c r="C14" s="8" t="s">
        <v>67</v>
      </c>
      <c r="D14" s="2" t="s">
        <v>17</v>
      </c>
      <c r="E14" s="2" t="s">
        <v>125</v>
      </c>
      <c r="F14" s="8">
        <v>1</v>
      </c>
      <c r="G14" s="8" t="s">
        <v>132</v>
      </c>
      <c r="H14" s="2" t="s">
        <v>132</v>
      </c>
      <c r="I14" s="2" t="s">
        <v>55</v>
      </c>
      <c r="J14" s="2" t="s">
        <v>10</v>
      </c>
      <c r="K14" s="2">
        <v>1.25</v>
      </c>
      <c r="L14" s="2">
        <v>25</v>
      </c>
      <c r="M14" s="2">
        <v>32.5</v>
      </c>
      <c r="N14" s="2">
        <v>10</v>
      </c>
      <c r="O14" s="2">
        <v>1</v>
      </c>
      <c r="P14" s="2">
        <v>33353</v>
      </c>
      <c r="Q14" s="2">
        <v>1110</v>
      </c>
      <c r="R14" s="2" t="s">
        <v>13</v>
      </c>
      <c r="S14" s="2" t="s">
        <v>13</v>
      </c>
      <c r="T14" s="9">
        <f t="shared" si="1"/>
        <v>0.30769230769230771</v>
      </c>
      <c r="U14" s="9">
        <f t="shared" si="0"/>
        <v>0.76923076923076927</v>
      </c>
      <c r="V14" s="2" t="s">
        <v>159</v>
      </c>
    </row>
    <row r="15" spans="1:23" x14ac:dyDescent="0.2">
      <c r="A15" s="8">
        <v>6</v>
      </c>
      <c r="B15" s="2" t="s">
        <v>69</v>
      </c>
      <c r="C15" s="8" t="s">
        <v>67</v>
      </c>
      <c r="D15" s="2" t="s">
        <v>17</v>
      </c>
      <c r="E15" s="2" t="s">
        <v>125</v>
      </c>
      <c r="F15" s="8">
        <v>1</v>
      </c>
      <c r="G15" s="8" t="s">
        <v>132</v>
      </c>
      <c r="H15" s="2" t="s">
        <v>132</v>
      </c>
      <c r="I15" s="2" t="s">
        <v>52</v>
      </c>
      <c r="J15" s="2" t="s">
        <v>14</v>
      </c>
      <c r="K15" s="2">
        <v>1.25</v>
      </c>
      <c r="L15" s="2">
        <v>28.75</v>
      </c>
      <c r="M15" s="2">
        <v>40</v>
      </c>
      <c r="N15" s="2">
        <v>15</v>
      </c>
      <c r="O15" s="2" t="s">
        <v>13</v>
      </c>
      <c r="P15" s="2" t="s">
        <v>13</v>
      </c>
      <c r="Q15" s="2" t="s">
        <v>13</v>
      </c>
      <c r="R15" s="2" t="s">
        <v>13</v>
      </c>
      <c r="S15" s="2" t="s">
        <v>13</v>
      </c>
      <c r="T15" s="9">
        <f t="shared" si="1"/>
        <v>0.375</v>
      </c>
      <c r="U15" s="9">
        <f t="shared" si="0"/>
        <v>0.71875</v>
      </c>
      <c r="V15" s="2" t="s">
        <v>121</v>
      </c>
    </row>
    <row r="16" spans="1:23" x14ac:dyDescent="0.2">
      <c r="A16" s="8">
        <v>7</v>
      </c>
      <c r="B16" s="2" t="s">
        <v>69</v>
      </c>
      <c r="C16" s="8" t="s">
        <v>67</v>
      </c>
      <c r="D16" s="2" t="s">
        <v>17</v>
      </c>
      <c r="E16" s="2" t="s">
        <v>167</v>
      </c>
      <c r="F16" s="2">
        <v>1</v>
      </c>
      <c r="G16" s="8" t="s">
        <v>132</v>
      </c>
      <c r="H16" s="2" t="s">
        <v>132</v>
      </c>
      <c r="I16" s="2" t="s">
        <v>60</v>
      </c>
      <c r="J16" s="2" t="s">
        <v>136</v>
      </c>
      <c r="K16" s="2">
        <v>1.18</v>
      </c>
      <c r="L16" s="2">
        <v>25</v>
      </c>
      <c r="M16" s="2">
        <v>32.5</v>
      </c>
      <c r="N16" s="2">
        <v>12.5</v>
      </c>
      <c r="O16" s="2" t="s">
        <v>13</v>
      </c>
      <c r="P16" s="2" t="s">
        <v>13</v>
      </c>
      <c r="Q16" s="8">
        <v>1110</v>
      </c>
      <c r="R16" s="2" t="s">
        <v>13</v>
      </c>
      <c r="S16" s="2" t="s">
        <v>13</v>
      </c>
      <c r="T16" s="9">
        <f t="shared" si="1"/>
        <v>0.38461538461538464</v>
      </c>
      <c r="U16" s="9">
        <f t="shared" si="0"/>
        <v>0.76923076923076927</v>
      </c>
      <c r="V16" s="2" t="s">
        <v>155</v>
      </c>
    </row>
    <row r="17" spans="1:23" x14ac:dyDescent="0.2">
      <c r="A17" s="8">
        <v>8</v>
      </c>
      <c r="B17" s="2" t="s">
        <v>69</v>
      </c>
      <c r="C17" s="8" t="s">
        <v>67</v>
      </c>
      <c r="D17" s="2" t="s">
        <v>17</v>
      </c>
      <c r="E17" s="2" t="s">
        <v>125</v>
      </c>
      <c r="F17" s="8">
        <v>2</v>
      </c>
      <c r="G17" s="2" t="s">
        <v>132</v>
      </c>
      <c r="H17" s="2" t="s">
        <v>132</v>
      </c>
      <c r="I17" s="2" t="s">
        <v>141</v>
      </c>
      <c r="J17" s="2" t="s">
        <v>14</v>
      </c>
      <c r="K17" s="2">
        <v>1.32</v>
      </c>
      <c r="L17" s="2">
        <v>17.559999999999999</v>
      </c>
      <c r="M17" s="2">
        <v>31.79</v>
      </c>
      <c r="N17" s="2">
        <v>7.57</v>
      </c>
      <c r="O17" s="2" t="s">
        <v>13</v>
      </c>
      <c r="P17" s="2" t="s">
        <v>13</v>
      </c>
      <c r="Q17" s="2" t="s">
        <v>13</v>
      </c>
      <c r="R17" s="2" t="s">
        <v>13</v>
      </c>
      <c r="S17" s="2" t="s">
        <v>13</v>
      </c>
      <c r="T17" s="15">
        <v>0.27</v>
      </c>
      <c r="U17" s="9">
        <v>0.6</v>
      </c>
      <c r="V17" s="2" t="s">
        <v>160</v>
      </c>
    </row>
    <row r="18" spans="1:23" s="7" customFormat="1" x14ac:dyDescent="0.2">
      <c r="A18" s="8">
        <v>11</v>
      </c>
      <c r="B18" s="2" t="s">
        <v>69</v>
      </c>
      <c r="C18" s="8" t="s">
        <v>67</v>
      </c>
      <c r="D18" s="2" t="s">
        <v>17</v>
      </c>
      <c r="E18" s="2" t="s">
        <v>125</v>
      </c>
      <c r="F18" s="8">
        <v>1</v>
      </c>
      <c r="G18" s="8" t="s">
        <v>132</v>
      </c>
      <c r="H18" s="2" t="s">
        <v>132</v>
      </c>
      <c r="I18" s="2" t="s">
        <v>59</v>
      </c>
      <c r="J18" s="2" t="s">
        <v>10</v>
      </c>
      <c r="K18" s="2">
        <v>1.6</v>
      </c>
      <c r="L18" s="2">
        <v>22.5</v>
      </c>
      <c r="M18" s="2">
        <v>47.5</v>
      </c>
      <c r="N18" s="2">
        <v>17.5</v>
      </c>
      <c r="O18" s="2" t="s">
        <v>13</v>
      </c>
      <c r="P18" s="2" t="s">
        <v>13</v>
      </c>
      <c r="Q18" s="2" t="s">
        <v>13</v>
      </c>
      <c r="R18" s="2" t="s">
        <v>13</v>
      </c>
      <c r="S18" s="2" t="s">
        <v>13</v>
      </c>
      <c r="T18" s="9">
        <f t="shared" ref="T18:T27" si="2">N18/M18</f>
        <v>0.36842105263157893</v>
      </c>
      <c r="U18" s="9">
        <f t="shared" ref="U18:U28" si="3">L18/M18</f>
        <v>0.47368421052631576</v>
      </c>
      <c r="V18" s="2" t="s">
        <v>158</v>
      </c>
      <c r="W18" s="1"/>
    </row>
    <row r="19" spans="1:23" s="7" customFormat="1" x14ac:dyDescent="0.2">
      <c r="A19" s="8">
        <v>12</v>
      </c>
      <c r="B19" s="2" t="s">
        <v>69</v>
      </c>
      <c r="C19" s="8" t="s">
        <v>67</v>
      </c>
      <c r="D19" s="2" t="s">
        <v>17</v>
      </c>
      <c r="E19" s="2" t="s">
        <v>167</v>
      </c>
      <c r="F19" s="8">
        <v>1</v>
      </c>
      <c r="G19" s="8" t="s">
        <v>132</v>
      </c>
      <c r="H19" s="2" t="s">
        <v>132</v>
      </c>
      <c r="I19" s="2" t="s">
        <v>58</v>
      </c>
      <c r="J19" s="2" t="s">
        <v>136</v>
      </c>
      <c r="K19" s="2">
        <v>1.4</v>
      </c>
      <c r="L19" s="2">
        <v>22.5</v>
      </c>
      <c r="M19" s="2">
        <v>30</v>
      </c>
      <c r="N19" s="2">
        <v>8.75</v>
      </c>
      <c r="O19" s="2" t="s">
        <v>13</v>
      </c>
      <c r="P19" s="2" t="s">
        <v>13</v>
      </c>
      <c r="Q19" s="2" t="s">
        <v>13</v>
      </c>
      <c r="R19" s="2" t="s">
        <v>13</v>
      </c>
      <c r="S19" s="2" t="s">
        <v>13</v>
      </c>
      <c r="T19" s="9">
        <f t="shared" si="2"/>
        <v>0.29166666666666669</v>
      </c>
      <c r="U19" s="9">
        <f t="shared" si="3"/>
        <v>0.75</v>
      </c>
      <c r="V19" s="2" t="s">
        <v>155</v>
      </c>
      <c r="W19" s="1"/>
    </row>
    <row r="20" spans="1:23" s="7" customFormat="1" ht="26.25" customHeight="1" x14ac:dyDescent="0.2">
      <c r="A20" s="8">
        <v>13</v>
      </c>
      <c r="B20" s="2" t="s">
        <v>69</v>
      </c>
      <c r="C20" s="8" t="s">
        <v>67</v>
      </c>
      <c r="D20" s="2" t="s">
        <v>17</v>
      </c>
      <c r="E20" s="2" t="s">
        <v>125</v>
      </c>
      <c r="F20" s="8">
        <v>1</v>
      </c>
      <c r="G20" s="8" t="s">
        <v>132</v>
      </c>
      <c r="H20" s="2" t="s">
        <v>132</v>
      </c>
      <c r="I20" s="2" t="s">
        <v>57</v>
      </c>
      <c r="J20" s="2" t="s">
        <v>14</v>
      </c>
      <c r="K20" s="2">
        <v>1.55</v>
      </c>
      <c r="L20" s="2">
        <v>32.5</v>
      </c>
      <c r="M20" s="2">
        <v>52.5</v>
      </c>
      <c r="N20" s="2">
        <v>20</v>
      </c>
      <c r="O20" s="2" t="s">
        <v>13</v>
      </c>
      <c r="P20" s="2" t="s">
        <v>13</v>
      </c>
      <c r="Q20" s="2" t="s">
        <v>13</v>
      </c>
      <c r="R20" s="2" t="s">
        <v>13</v>
      </c>
      <c r="S20" s="2" t="s">
        <v>12</v>
      </c>
      <c r="T20" s="9">
        <f t="shared" si="2"/>
        <v>0.38095238095238093</v>
      </c>
      <c r="U20" s="9">
        <f t="shared" si="3"/>
        <v>0.61904761904761907</v>
      </c>
      <c r="V20" s="2" t="s">
        <v>113</v>
      </c>
      <c r="W20" s="1"/>
    </row>
    <row r="21" spans="1:23" x14ac:dyDescent="0.2">
      <c r="A21" s="8">
        <v>9</v>
      </c>
      <c r="B21" s="2" t="s">
        <v>69</v>
      </c>
      <c r="C21" s="8" t="s">
        <v>67</v>
      </c>
      <c r="D21" s="2" t="s">
        <v>17</v>
      </c>
      <c r="E21" s="2" t="s">
        <v>167</v>
      </c>
      <c r="F21" s="8">
        <v>1</v>
      </c>
      <c r="G21" s="2" t="s">
        <v>133</v>
      </c>
      <c r="H21" s="2" t="s">
        <v>133</v>
      </c>
      <c r="I21" s="2" t="s">
        <v>51</v>
      </c>
      <c r="J21" s="2" t="s">
        <v>138</v>
      </c>
      <c r="K21" s="2">
        <v>1</v>
      </c>
      <c r="L21" s="2" t="s">
        <v>13</v>
      </c>
      <c r="M21" s="2">
        <v>30</v>
      </c>
      <c r="N21" s="2">
        <v>10</v>
      </c>
      <c r="O21" s="2" t="s">
        <v>13</v>
      </c>
      <c r="P21" s="2" t="s">
        <v>13</v>
      </c>
      <c r="Q21" s="2" t="s">
        <v>13</v>
      </c>
      <c r="R21" s="2" t="s">
        <v>13</v>
      </c>
      <c r="S21" s="2" t="s">
        <v>13</v>
      </c>
      <c r="T21" s="9">
        <f t="shared" si="2"/>
        <v>0.33333333333333331</v>
      </c>
      <c r="U21" s="9" t="e">
        <f t="shared" si="3"/>
        <v>#VALUE!</v>
      </c>
      <c r="V21" s="2" t="s">
        <v>155</v>
      </c>
      <c r="W21" s="7"/>
    </row>
    <row r="22" spans="1:23" x14ac:dyDescent="0.2">
      <c r="A22" s="8">
        <v>10</v>
      </c>
      <c r="B22" s="2" t="s">
        <v>69</v>
      </c>
      <c r="C22" s="8" t="s">
        <v>67</v>
      </c>
      <c r="D22" s="2" t="s">
        <v>17</v>
      </c>
      <c r="E22" s="2" t="s">
        <v>125</v>
      </c>
      <c r="F22" s="8">
        <v>1</v>
      </c>
      <c r="G22" s="2" t="s">
        <v>133</v>
      </c>
      <c r="H22" s="2" t="s">
        <v>133</v>
      </c>
      <c r="I22" s="2" t="s">
        <v>48</v>
      </c>
      <c r="J22" s="2" t="s">
        <v>10</v>
      </c>
      <c r="K22" s="2">
        <v>1.65</v>
      </c>
      <c r="L22" s="2">
        <v>26.25</v>
      </c>
      <c r="M22" s="2">
        <v>50</v>
      </c>
      <c r="N22" s="2">
        <v>17.5</v>
      </c>
      <c r="O22" s="2" t="s">
        <v>13</v>
      </c>
      <c r="P22" s="2" t="s">
        <v>49</v>
      </c>
      <c r="Q22" s="2" t="s">
        <v>22</v>
      </c>
      <c r="R22" s="2" t="s">
        <v>13</v>
      </c>
      <c r="S22" s="2" t="s">
        <v>50</v>
      </c>
      <c r="T22" s="9">
        <f t="shared" si="2"/>
        <v>0.35</v>
      </c>
      <c r="U22" s="9">
        <f t="shared" si="3"/>
        <v>0.52500000000000002</v>
      </c>
      <c r="V22" s="2" t="s">
        <v>96</v>
      </c>
    </row>
    <row r="23" spans="1:23" x14ac:dyDescent="0.2">
      <c r="A23" s="8">
        <v>14</v>
      </c>
      <c r="B23" s="2" t="s">
        <v>69</v>
      </c>
      <c r="C23" s="8" t="s">
        <v>67</v>
      </c>
      <c r="D23" s="2" t="s">
        <v>17</v>
      </c>
      <c r="E23" s="2" t="s">
        <v>125</v>
      </c>
      <c r="F23" s="8">
        <v>2</v>
      </c>
      <c r="G23" s="2" t="s">
        <v>133</v>
      </c>
      <c r="H23" s="2" t="s">
        <v>133</v>
      </c>
      <c r="I23" s="2" t="s">
        <v>162</v>
      </c>
      <c r="J23" s="2" t="s">
        <v>10</v>
      </c>
      <c r="K23" s="2">
        <v>1.4</v>
      </c>
      <c r="L23" s="2" t="s">
        <v>13</v>
      </c>
      <c r="M23" s="2">
        <v>32.5</v>
      </c>
      <c r="N23" s="2">
        <v>10</v>
      </c>
      <c r="O23" s="2" t="s">
        <v>13</v>
      </c>
      <c r="P23" s="2" t="s">
        <v>13</v>
      </c>
      <c r="Q23" s="2" t="s">
        <v>13</v>
      </c>
      <c r="R23" s="2" t="s">
        <v>13</v>
      </c>
      <c r="S23" s="2" t="s">
        <v>13</v>
      </c>
      <c r="T23" s="9">
        <f t="shared" si="2"/>
        <v>0.30769230769230771</v>
      </c>
      <c r="U23" s="9" t="e">
        <f t="shared" si="3"/>
        <v>#VALUE!</v>
      </c>
      <c r="V23" s="2" t="s">
        <v>123</v>
      </c>
    </row>
    <row r="24" spans="1:23" x14ac:dyDescent="0.2">
      <c r="A24" s="8">
        <v>15</v>
      </c>
      <c r="B24" s="2" t="s">
        <v>69</v>
      </c>
      <c r="C24" s="8" t="s">
        <v>67</v>
      </c>
      <c r="D24" s="2" t="s">
        <v>17</v>
      </c>
      <c r="E24" s="2" t="s">
        <v>125</v>
      </c>
      <c r="F24" s="2">
        <v>1</v>
      </c>
      <c r="G24" s="2" t="s">
        <v>133</v>
      </c>
      <c r="H24" s="2" t="s">
        <v>133</v>
      </c>
      <c r="I24" s="2" t="s">
        <v>61</v>
      </c>
      <c r="J24" s="2" t="s">
        <v>14</v>
      </c>
      <c r="K24" s="2">
        <v>1.63</v>
      </c>
      <c r="L24" s="2">
        <v>25</v>
      </c>
      <c r="M24" s="2">
        <v>50</v>
      </c>
      <c r="N24" s="2">
        <v>20</v>
      </c>
      <c r="O24" s="2" t="s">
        <v>13</v>
      </c>
      <c r="P24" s="2" t="s">
        <v>13</v>
      </c>
      <c r="Q24" s="8" t="s">
        <v>13</v>
      </c>
      <c r="R24" s="2" t="s">
        <v>13</v>
      </c>
      <c r="S24" s="2" t="s">
        <v>45</v>
      </c>
      <c r="T24" s="9">
        <f t="shared" si="2"/>
        <v>0.4</v>
      </c>
      <c r="U24" s="9">
        <f t="shared" si="3"/>
        <v>0.5</v>
      </c>
      <c r="V24" s="2" t="s">
        <v>96</v>
      </c>
    </row>
    <row r="25" spans="1:23" x14ac:dyDescent="0.2">
      <c r="A25" s="8">
        <v>16</v>
      </c>
      <c r="B25" s="2" t="s">
        <v>69</v>
      </c>
      <c r="C25" s="8" t="s">
        <v>67</v>
      </c>
      <c r="D25" s="2" t="s">
        <v>17</v>
      </c>
      <c r="E25" s="2" t="s">
        <v>125</v>
      </c>
      <c r="F25" s="2">
        <v>1</v>
      </c>
      <c r="G25" s="2" t="s">
        <v>133</v>
      </c>
      <c r="H25" s="2" t="s">
        <v>133</v>
      </c>
      <c r="I25" s="2" t="s">
        <v>62</v>
      </c>
      <c r="J25" s="2" t="s">
        <v>10</v>
      </c>
      <c r="K25" s="2">
        <v>1.75</v>
      </c>
      <c r="L25" s="2">
        <v>30</v>
      </c>
      <c r="M25" s="2">
        <v>50</v>
      </c>
      <c r="N25" s="2">
        <v>20</v>
      </c>
      <c r="O25" s="2">
        <v>2</v>
      </c>
      <c r="P25" s="2">
        <v>33353</v>
      </c>
      <c r="Q25" s="8">
        <v>1110</v>
      </c>
      <c r="R25" s="2">
        <v>2</v>
      </c>
      <c r="S25" s="2" t="s">
        <v>20</v>
      </c>
      <c r="T25" s="9">
        <f t="shared" si="2"/>
        <v>0.4</v>
      </c>
      <c r="U25" s="9">
        <f t="shared" si="3"/>
        <v>0.6</v>
      </c>
      <c r="V25" s="2" t="s">
        <v>163</v>
      </c>
    </row>
    <row r="26" spans="1:23" s="10" customFormat="1" x14ac:dyDescent="0.2">
      <c r="A26" s="8">
        <v>76</v>
      </c>
      <c r="B26" s="2" t="s">
        <v>75</v>
      </c>
      <c r="C26" s="8" t="s">
        <v>67</v>
      </c>
      <c r="D26" s="2" t="s">
        <v>17</v>
      </c>
      <c r="E26" s="2" t="s">
        <v>167</v>
      </c>
      <c r="F26" s="8">
        <v>2</v>
      </c>
      <c r="G26" s="8" t="s">
        <v>133</v>
      </c>
      <c r="H26" s="2" t="s">
        <v>97</v>
      </c>
      <c r="I26" s="2"/>
      <c r="J26" s="2" t="s">
        <v>139</v>
      </c>
      <c r="K26" s="2">
        <v>1.1231884057971013</v>
      </c>
      <c r="L26" s="2">
        <v>17.272727272727273</v>
      </c>
      <c r="M26" s="2">
        <v>34.545454545454547</v>
      </c>
      <c r="N26" s="2">
        <v>12.727272727272727</v>
      </c>
      <c r="O26" s="2">
        <v>1</v>
      </c>
      <c r="P26" s="2">
        <v>33354</v>
      </c>
      <c r="Q26" s="2">
        <v>1110</v>
      </c>
      <c r="R26" s="2">
        <v>2</v>
      </c>
      <c r="S26" s="2" t="s">
        <v>12</v>
      </c>
      <c r="T26" s="9">
        <f t="shared" si="2"/>
        <v>0.36842105263157893</v>
      </c>
      <c r="U26" s="9">
        <f t="shared" si="3"/>
        <v>0.5</v>
      </c>
      <c r="V26" s="2" t="s">
        <v>123</v>
      </c>
    </row>
    <row r="27" spans="1:23" s="10" customFormat="1" x14ac:dyDescent="0.2">
      <c r="A27" s="8">
        <v>77</v>
      </c>
      <c r="B27" s="2" t="s">
        <v>75</v>
      </c>
      <c r="C27" s="8" t="s">
        <v>67</v>
      </c>
      <c r="D27" s="2" t="s">
        <v>17</v>
      </c>
      <c r="E27" s="2" t="s">
        <v>167</v>
      </c>
      <c r="F27" s="8">
        <v>2</v>
      </c>
      <c r="G27" s="8" t="s">
        <v>133</v>
      </c>
      <c r="H27" s="2" t="s">
        <v>98</v>
      </c>
      <c r="I27" s="2"/>
      <c r="J27" s="2" t="s">
        <v>140</v>
      </c>
      <c r="K27" s="2">
        <v>0.92028985507246364</v>
      </c>
      <c r="L27" s="2">
        <v>17.272727272727273</v>
      </c>
      <c r="M27" s="2">
        <v>27.27272727272727</v>
      </c>
      <c r="N27" s="2">
        <v>9.0909090909090917</v>
      </c>
      <c r="O27" s="2">
        <v>2</v>
      </c>
      <c r="P27" s="2">
        <v>33343</v>
      </c>
      <c r="Q27" s="2">
        <v>1110</v>
      </c>
      <c r="R27" s="2">
        <v>2</v>
      </c>
      <c r="S27" s="2" t="s">
        <v>12</v>
      </c>
      <c r="T27" s="9">
        <f t="shared" si="2"/>
        <v>0.33333333333333343</v>
      </c>
      <c r="U27" s="9">
        <f t="shared" si="3"/>
        <v>0.63333333333333341</v>
      </c>
      <c r="V27" s="2" t="s">
        <v>99</v>
      </c>
    </row>
    <row r="28" spans="1:23" s="10" customFormat="1" x14ac:dyDescent="0.2">
      <c r="A28" s="8">
        <v>78</v>
      </c>
      <c r="B28" s="2" t="s">
        <v>75</v>
      </c>
      <c r="C28" s="8" t="s">
        <v>67</v>
      </c>
      <c r="D28" s="2" t="s">
        <v>17</v>
      </c>
      <c r="E28" s="2" t="s">
        <v>167</v>
      </c>
      <c r="F28" s="8">
        <v>2</v>
      </c>
      <c r="G28" s="8" t="s">
        <v>133</v>
      </c>
      <c r="H28" s="2" t="s">
        <v>100</v>
      </c>
      <c r="I28" s="2"/>
      <c r="J28" s="2" t="s">
        <v>139</v>
      </c>
      <c r="K28" s="2">
        <v>1.2318840579710144</v>
      </c>
      <c r="L28" s="2">
        <v>20</v>
      </c>
      <c r="M28" s="2">
        <v>34.545454545454547</v>
      </c>
      <c r="N28" s="2">
        <v>11.818181818181818</v>
      </c>
      <c r="O28" s="2">
        <v>2</v>
      </c>
      <c r="P28" s="2">
        <v>33354</v>
      </c>
      <c r="Q28" s="2">
        <v>1110</v>
      </c>
      <c r="R28" s="2">
        <v>2</v>
      </c>
      <c r="S28" s="2" t="s">
        <v>12</v>
      </c>
      <c r="T28" s="9">
        <f t="shared" ref="T28:T36" si="4">N28/M28</f>
        <v>0.34210526315789475</v>
      </c>
      <c r="U28" s="9">
        <f t="shared" si="3"/>
        <v>0.57894736842105265</v>
      </c>
      <c r="V28" s="2" t="s">
        <v>102</v>
      </c>
    </row>
    <row r="29" spans="1:23" s="10" customFormat="1" x14ac:dyDescent="0.2">
      <c r="A29" s="8">
        <v>79</v>
      </c>
      <c r="B29" s="2" t="s">
        <v>75</v>
      </c>
      <c r="C29" s="8" t="s">
        <v>67</v>
      </c>
      <c r="D29" s="2" t="s">
        <v>17</v>
      </c>
      <c r="E29" s="2" t="s">
        <v>167</v>
      </c>
      <c r="F29" s="8">
        <v>2</v>
      </c>
      <c r="G29" s="8" t="s">
        <v>133</v>
      </c>
      <c r="H29" s="2" t="s">
        <v>101</v>
      </c>
      <c r="I29" s="2"/>
      <c r="J29" s="2" t="s">
        <v>140</v>
      </c>
      <c r="K29" s="2">
        <v>0.96376811594202894</v>
      </c>
      <c r="L29" s="2">
        <v>14.545454545454547</v>
      </c>
      <c r="M29" s="2">
        <v>27.27272727272727</v>
      </c>
      <c r="N29" s="2">
        <v>10.909090909090908</v>
      </c>
      <c r="O29" s="2">
        <v>2</v>
      </c>
      <c r="P29" s="2">
        <v>33344</v>
      </c>
      <c r="Q29" s="2">
        <v>1120</v>
      </c>
      <c r="R29" s="2">
        <v>2</v>
      </c>
      <c r="S29" s="2" t="s">
        <v>199</v>
      </c>
      <c r="T29" s="9">
        <f t="shared" si="4"/>
        <v>0.4</v>
      </c>
      <c r="U29" s="9">
        <f t="shared" ref="U29" si="5">L29/M29</f>
        <v>0.53333333333333344</v>
      </c>
      <c r="V29" s="2" t="s">
        <v>103</v>
      </c>
    </row>
    <row r="30" spans="1:23" s="10" customFormat="1" x14ac:dyDescent="0.2">
      <c r="A30" s="8">
        <v>80</v>
      </c>
      <c r="B30" s="2" t="s">
        <v>75</v>
      </c>
      <c r="C30" s="8" t="s">
        <v>67</v>
      </c>
      <c r="D30" s="2" t="s">
        <v>17</v>
      </c>
      <c r="E30" s="2" t="s">
        <v>167</v>
      </c>
      <c r="F30" s="8">
        <v>2</v>
      </c>
      <c r="G30" s="8" t="s">
        <v>133</v>
      </c>
      <c r="H30" s="2" t="s">
        <v>104</v>
      </c>
      <c r="I30" s="2"/>
      <c r="J30" s="2" t="s">
        <v>139</v>
      </c>
      <c r="K30" s="2">
        <v>0.97826086956521729</v>
      </c>
      <c r="L30" s="2">
        <v>20</v>
      </c>
      <c r="M30" s="2">
        <v>32.727272727272727</v>
      </c>
      <c r="N30" s="2">
        <v>10.909090909090908</v>
      </c>
      <c r="O30" s="2">
        <v>1</v>
      </c>
      <c r="P30" s="2">
        <v>33343</v>
      </c>
      <c r="Q30" s="2">
        <v>1110</v>
      </c>
      <c r="R30" s="2">
        <v>2</v>
      </c>
      <c r="S30" s="2" t="s">
        <v>12</v>
      </c>
      <c r="T30" s="9">
        <f t="shared" si="4"/>
        <v>0.33333333333333331</v>
      </c>
      <c r="U30" s="9">
        <f t="shared" ref="U30:U36" si="6">L30/M30</f>
        <v>0.61111111111111116</v>
      </c>
      <c r="V30" s="2" t="s">
        <v>106</v>
      </c>
    </row>
    <row r="31" spans="1:23" s="10" customFormat="1" x14ac:dyDescent="0.2">
      <c r="A31" s="8">
        <v>81</v>
      </c>
      <c r="B31" s="2" t="s">
        <v>75</v>
      </c>
      <c r="C31" s="8" t="s">
        <v>67</v>
      </c>
      <c r="D31" s="2" t="s">
        <v>17</v>
      </c>
      <c r="E31" s="2" t="s">
        <v>167</v>
      </c>
      <c r="F31" s="8">
        <v>2</v>
      </c>
      <c r="G31" s="8" t="s">
        <v>133</v>
      </c>
      <c r="H31" s="2" t="s">
        <v>105</v>
      </c>
      <c r="I31" s="2"/>
      <c r="J31" s="2" t="s">
        <v>139</v>
      </c>
      <c r="K31" s="2">
        <v>1.1956521739130435</v>
      </c>
      <c r="L31" s="2">
        <v>20</v>
      </c>
      <c r="M31" s="2">
        <v>32.727272727272727</v>
      </c>
      <c r="N31" s="2">
        <v>11.818181818181818</v>
      </c>
      <c r="O31" s="2">
        <v>1</v>
      </c>
      <c r="P31" s="2" t="s">
        <v>200</v>
      </c>
      <c r="Q31" s="2">
        <v>1110</v>
      </c>
      <c r="R31" s="2">
        <v>2</v>
      </c>
      <c r="S31" s="2" t="s">
        <v>201</v>
      </c>
      <c r="T31" s="9">
        <f t="shared" si="4"/>
        <v>0.3611111111111111</v>
      </c>
      <c r="U31" s="9">
        <f t="shared" si="6"/>
        <v>0.61111111111111116</v>
      </c>
      <c r="V31" s="2" t="s">
        <v>107</v>
      </c>
    </row>
    <row r="32" spans="1:23" s="10" customFormat="1" x14ac:dyDescent="0.2">
      <c r="A32" s="8">
        <v>82</v>
      </c>
      <c r="B32" s="2" t="s">
        <v>75</v>
      </c>
      <c r="C32" s="8" t="s">
        <v>67</v>
      </c>
      <c r="D32" s="2" t="s">
        <v>17</v>
      </c>
      <c r="E32" s="2" t="s">
        <v>167</v>
      </c>
      <c r="F32" s="8">
        <v>2</v>
      </c>
      <c r="G32" s="8" t="s">
        <v>133</v>
      </c>
      <c r="H32" s="2" t="s">
        <v>110</v>
      </c>
      <c r="I32" s="2"/>
      <c r="J32" s="2" t="s">
        <v>140</v>
      </c>
      <c r="K32" s="2">
        <v>0.96376811594202894</v>
      </c>
      <c r="L32" s="2">
        <v>20</v>
      </c>
      <c r="M32" s="2">
        <v>32.727272727272727</v>
      </c>
      <c r="N32" s="2">
        <v>12.727272727272727</v>
      </c>
      <c r="O32" s="2">
        <v>2</v>
      </c>
      <c r="P32" s="2" t="s">
        <v>202</v>
      </c>
      <c r="Q32" s="2">
        <v>1110</v>
      </c>
      <c r="R32" s="2">
        <v>2</v>
      </c>
      <c r="S32" s="2" t="s">
        <v>12</v>
      </c>
      <c r="T32" s="9">
        <f t="shared" si="4"/>
        <v>0.3888888888888889</v>
      </c>
      <c r="U32" s="9">
        <f t="shared" si="6"/>
        <v>0.61111111111111116</v>
      </c>
      <c r="V32" s="2" t="s">
        <v>112</v>
      </c>
    </row>
    <row r="33" spans="1:23" s="10" customFormat="1" x14ac:dyDescent="0.2">
      <c r="A33" s="8">
        <v>34</v>
      </c>
      <c r="B33" s="8" t="s">
        <v>75</v>
      </c>
      <c r="C33" s="8" t="s">
        <v>67</v>
      </c>
      <c r="D33" s="2" t="s">
        <v>17</v>
      </c>
      <c r="E33" s="2" t="s">
        <v>167</v>
      </c>
      <c r="F33" s="8">
        <v>2</v>
      </c>
      <c r="G33" s="8" t="s">
        <v>133</v>
      </c>
      <c r="H33" s="2" t="s">
        <v>114</v>
      </c>
      <c r="I33" s="2"/>
      <c r="J33" s="2" t="s">
        <v>139</v>
      </c>
      <c r="K33" s="2">
        <v>1.0724637681159421</v>
      </c>
      <c r="L33" s="2">
        <v>19.090909090909093</v>
      </c>
      <c r="M33" s="2">
        <v>21.818181818181817</v>
      </c>
      <c r="N33" s="2">
        <v>10</v>
      </c>
      <c r="O33" s="2">
        <v>2</v>
      </c>
      <c r="P33" s="2">
        <v>33354</v>
      </c>
      <c r="Q33" s="2">
        <v>1110</v>
      </c>
      <c r="R33" s="2">
        <v>2</v>
      </c>
      <c r="S33" s="2" t="s">
        <v>12</v>
      </c>
      <c r="T33" s="9">
        <f t="shared" si="4"/>
        <v>0.45833333333333337</v>
      </c>
      <c r="U33" s="9">
        <f t="shared" si="6"/>
        <v>0.87500000000000022</v>
      </c>
      <c r="V33" s="2" t="s">
        <v>113</v>
      </c>
    </row>
    <row r="34" spans="1:23" s="10" customFormat="1" x14ac:dyDescent="0.2">
      <c r="A34" s="8">
        <v>33</v>
      </c>
      <c r="B34" s="8" t="s">
        <v>77</v>
      </c>
      <c r="C34" s="8" t="s">
        <v>67</v>
      </c>
      <c r="D34" s="2" t="s">
        <v>17</v>
      </c>
      <c r="E34" s="2" t="s">
        <v>167</v>
      </c>
      <c r="F34" s="8">
        <v>2</v>
      </c>
      <c r="G34" s="8" t="s">
        <v>133</v>
      </c>
      <c r="H34" s="2" t="s">
        <v>83</v>
      </c>
      <c r="I34" s="2"/>
      <c r="J34" s="2" t="s">
        <v>137</v>
      </c>
      <c r="K34" s="2">
        <v>0.79</v>
      </c>
      <c r="L34" s="2">
        <v>20</v>
      </c>
      <c r="M34" s="2">
        <v>25</v>
      </c>
      <c r="N34" s="2">
        <v>6.25</v>
      </c>
      <c r="O34" s="2">
        <v>2</v>
      </c>
      <c r="P34" s="2">
        <v>33343</v>
      </c>
      <c r="Q34" s="8">
        <v>1110</v>
      </c>
      <c r="R34" s="2">
        <v>2</v>
      </c>
      <c r="S34" s="2" t="s">
        <v>23</v>
      </c>
      <c r="T34" s="9">
        <f t="shared" si="4"/>
        <v>0.25</v>
      </c>
      <c r="U34" s="9">
        <f t="shared" si="6"/>
        <v>0.8</v>
      </c>
      <c r="V34" s="2" t="s">
        <v>155</v>
      </c>
      <c r="W34" s="1"/>
    </row>
    <row r="35" spans="1:23" s="7" customFormat="1" x14ac:dyDescent="0.2">
      <c r="A35" s="8">
        <v>28</v>
      </c>
      <c r="B35" s="2" t="s">
        <v>69</v>
      </c>
      <c r="C35" s="8" t="s">
        <v>67</v>
      </c>
      <c r="D35" s="2" t="s">
        <v>17</v>
      </c>
      <c r="E35" s="2" t="s">
        <v>125</v>
      </c>
      <c r="F35" s="8">
        <v>1</v>
      </c>
      <c r="G35" s="8" t="s">
        <v>133</v>
      </c>
      <c r="H35" s="2" t="s">
        <v>24</v>
      </c>
      <c r="I35" s="2"/>
      <c r="J35" s="2" t="s">
        <v>10</v>
      </c>
      <c r="K35" s="2">
        <v>1.85</v>
      </c>
      <c r="L35" s="2">
        <v>33.75</v>
      </c>
      <c r="M35" s="2">
        <v>50</v>
      </c>
      <c r="N35" s="2">
        <v>17.5</v>
      </c>
      <c r="O35" s="2">
        <v>2</v>
      </c>
      <c r="P35" s="2" t="s">
        <v>25</v>
      </c>
      <c r="Q35" s="2">
        <v>1120</v>
      </c>
      <c r="R35" s="2">
        <v>2</v>
      </c>
      <c r="S35" s="2" t="s">
        <v>26</v>
      </c>
      <c r="T35" s="9">
        <f t="shared" si="4"/>
        <v>0.35</v>
      </c>
      <c r="U35" s="9">
        <f t="shared" si="6"/>
        <v>0.67500000000000004</v>
      </c>
      <c r="V35" s="2" t="s">
        <v>103</v>
      </c>
    </row>
    <row r="36" spans="1:23" x14ac:dyDescent="0.2">
      <c r="A36" s="8">
        <v>29</v>
      </c>
      <c r="B36" s="2" t="s">
        <v>69</v>
      </c>
      <c r="C36" s="8" t="s">
        <v>67</v>
      </c>
      <c r="D36" s="2" t="s">
        <v>17</v>
      </c>
      <c r="E36" s="2" t="s">
        <v>125</v>
      </c>
      <c r="F36" s="8">
        <v>1</v>
      </c>
      <c r="G36" s="8" t="s">
        <v>133</v>
      </c>
      <c r="H36" s="2" t="s">
        <v>27</v>
      </c>
      <c r="I36" s="2"/>
      <c r="J36" s="2" t="s">
        <v>10</v>
      </c>
      <c r="K36" s="2">
        <v>2.1</v>
      </c>
      <c r="L36" s="2">
        <v>30</v>
      </c>
      <c r="M36" s="2">
        <v>55</v>
      </c>
      <c r="N36" s="2">
        <v>17.5</v>
      </c>
      <c r="O36" s="2">
        <v>1</v>
      </c>
      <c r="P36" s="2">
        <v>33344</v>
      </c>
      <c r="Q36" s="2">
        <v>1100</v>
      </c>
      <c r="R36" s="2">
        <v>2</v>
      </c>
      <c r="S36" s="2" t="s">
        <v>28</v>
      </c>
      <c r="T36" s="9">
        <f t="shared" si="4"/>
        <v>0.31818181818181818</v>
      </c>
      <c r="U36" s="9">
        <f t="shared" si="6"/>
        <v>0.54545454545454541</v>
      </c>
      <c r="V36" s="2" t="s">
        <v>176</v>
      </c>
    </row>
    <row r="37" spans="1:23" x14ac:dyDescent="0.2">
      <c r="A37" s="8">
        <v>30</v>
      </c>
      <c r="B37" s="8" t="s">
        <v>75</v>
      </c>
      <c r="C37" s="8" t="s">
        <v>67</v>
      </c>
      <c r="D37" s="2" t="s">
        <v>17</v>
      </c>
      <c r="E37" s="2" t="s">
        <v>125</v>
      </c>
      <c r="F37" s="8">
        <v>1</v>
      </c>
      <c r="G37" s="8" t="s">
        <v>133</v>
      </c>
      <c r="H37" s="2" t="s">
        <v>73</v>
      </c>
      <c r="I37" s="2"/>
      <c r="J37" s="2" t="s">
        <v>10</v>
      </c>
      <c r="K37" s="14">
        <v>1.48</v>
      </c>
      <c r="L37" s="14" t="s">
        <v>187</v>
      </c>
      <c r="M37" s="14">
        <v>24.05</v>
      </c>
      <c r="N37" s="14">
        <v>7.92</v>
      </c>
      <c r="O37" s="2">
        <v>2</v>
      </c>
      <c r="P37" s="2">
        <v>33343</v>
      </c>
      <c r="Q37" s="8">
        <v>1110</v>
      </c>
      <c r="R37" s="2">
        <v>2</v>
      </c>
      <c r="S37" s="2" t="s">
        <v>12</v>
      </c>
      <c r="T37" s="9">
        <v>0.33</v>
      </c>
      <c r="U37" s="9">
        <v>0.74</v>
      </c>
      <c r="V37" s="2" t="s">
        <v>103</v>
      </c>
    </row>
    <row r="38" spans="1:23" x14ac:dyDescent="0.2">
      <c r="A38" s="8">
        <v>31</v>
      </c>
      <c r="B38" s="8" t="s">
        <v>75</v>
      </c>
      <c r="C38" s="8" t="s">
        <v>67</v>
      </c>
      <c r="D38" s="2" t="s">
        <v>17</v>
      </c>
      <c r="E38" s="2" t="s">
        <v>125</v>
      </c>
      <c r="F38" s="8">
        <v>1</v>
      </c>
      <c r="G38" s="8" t="s">
        <v>133</v>
      </c>
      <c r="H38" s="2" t="s">
        <v>74</v>
      </c>
      <c r="I38" s="2"/>
      <c r="J38" s="2" t="s">
        <v>10</v>
      </c>
      <c r="K38" s="14">
        <v>1.48</v>
      </c>
      <c r="L38" s="14">
        <v>21.32</v>
      </c>
      <c r="M38" s="14">
        <v>31.83</v>
      </c>
      <c r="N38" s="14">
        <v>12.35</v>
      </c>
      <c r="O38" s="2">
        <v>1</v>
      </c>
      <c r="P38" s="2" t="s">
        <v>76</v>
      </c>
      <c r="Q38" s="8">
        <v>1110</v>
      </c>
      <c r="R38" s="2">
        <v>2</v>
      </c>
      <c r="S38" s="2" t="s">
        <v>13</v>
      </c>
      <c r="T38" s="9">
        <v>0.39</v>
      </c>
      <c r="U38" s="9">
        <v>0.67</v>
      </c>
      <c r="V38" s="2" t="s">
        <v>165</v>
      </c>
    </row>
    <row r="39" spans="1:23" x14ac:dyDescent="0.2">
      <c r="A39" s="8">
        <v>32</v>
      </c>
      <c r="B39" s="2" t="s">
        <v>69</v>
      </c>
      <c r="C39" s="8" t="s">
        <v>67</v>
      </c>
      <c r="D39" s="2" t="s">
        <v>17</v>
      </c>
      <c r="E39" s="2" t="s">
        <v>125</v>
      </c>
      <c r="F39" s="8">
        <v>1</v>
      </c>
      <c r="G39" s="8" t="s">
        <v>133</v>
      </c>
      <c r="H39" s="2" t="s">
        <v>37</v>
      </c>
      <c r="I39" s="2"/>
      <c r="J39" s="2" t="s">
        <v>35</v>
      </c>
      <c r="K39" s="2">
        <v>1.3</v>
      </c>
      <c r="L39" s="2">
        <v>18.809999999999999</v>
      </c>
      <c r="M39" s="2">
        <v>27.64</v>
      </c>
      <c r="N39" s="2">
        <v>7.68</v>
      </c>
      <c r="O39" s="2">
        <v>2</v>
      </c>
      <c r="P39" s="2" t="s">
        <v>38</v>
      </c>
      <c r="Q39" s="2">
        <v>1110</v>
      </c>
      <c r="R39" s="2">
        <v>2</v>
      </c>
      <c r="S39" s="2" t="s">
        <v>12</v>
      </c>
      <c r="T39" s="15">
        <f>N39/M39</f>
        <v>0.27785817655571632</v>
      </c>
      <c r="U39" s="9">
        <v>0.71</v>
      </c>
      <c r="V39" s="2" t="s">
        <v>170</v>
      </c>
    </row>
    <row r="40" spans="1:23" x14ac:dyDescent="0.2">
      <c r="A40" s="8">
        <v>1</v>
      </c>
      <c r="B40" s="2" t="s">
        <v>75</v>
      </c>
      <c r="C40" s="8" t="s">
        <v>67</v>
      </c>
      <c r="D40" s="2" t="s">
        <v>17</v>
      </c>
      <c r="E40" s="2" t="s">
        <v>125</v>
      </c>
      <c r="F40" s="8">
        <v>1</v>
      </c>
      <c r="G40" s="8"/>
      <c r="H40" s="2" t="s">
        <v>196</v>
      </c>
      <c r="I40" s="8" t="s">
        <v>197</v>
      </c>
      <c r="J40" s="8" t="s">
        <v>198</v>
      </c>
      <c r="K40" s="8">
        <v>1.1299999999999999</v>
      </c>
      <c r="L40" s="8">
        <v>19.3</v>
      </c>
      <c r="M40" s="8">
        <v>33.81</v>
      </c>
      <c r="N40" s="8">
        <v>9.06</v>
      </c>
      <c r="O40" s="8">
        <v>2</v>
      </c>
      <c r="P40" s="8" t="s">
        <v>49</v>
      </c>
      <c r="Q40" s="8" t="s">
        <v>13</v>
      </c>
      <c r="R40" s="8">
        <v>2</v>
      </c>
      <c r="S40" s="8" t="s">
        <v>12</v>
      </c>
      <c r="T40" s="9">
        <f>N40/M40</f>
        <v>0.26796805678793256</v>
      </c>
      <c r="U40" s="9">
        <f>L40/M40</f>
        <v>0.57083703046435963</v>
      </c>
      <c r="V40" s="8" t="s">
        <v>195</v>
      </c>
    </row>
    <row r="41" spans="1:23" x14ac:dyDescent="0.2">
      <c r="A41" s="8">
        <v>2</v>
      </c>
      <c r="B41" s="2" t="s">
        <v>75</v>
      </c>
      <c r="C41" s="8" t="s">
        <v>67</v>
      </c>
      <c r="D41" s="2" t="s">
        <v>17</v>
      </c>
      <c r="E41" s="2" t="s">
        <v>125</v>
      </c>
      <c r="F41" s="8">
        <v>1</v>
      </c>
      <c r="G41" s="8"/>
      <c r="H41" s="2" t="s">
        <v>196</v>
      </c>
      <c r="I41" s="8" t="s">
        <v>72</v>
      </c>
      <c r="J41" s="8" t="s">
        <v>198</v>
      </c>
      <c r="K41" s="8">
        <v>1.08</v>
      </c>
      <c r="L41" s="8">
        <v>22.41</v>
      </c>
      <c r="M41" s="8">
        <v>40.97</v>
      </c>
      <c r="N41" s="8">
        <v>14.18</v>
      </c>
      <c r="O41" s="8" t="s">
        <v>195</v>
      </c>
      <c r="P41" s="8" t="s">
        <v>195</v>
      </c>
      <c r="Q41" s="8" t="s">
        <v>195</v>
      </c>
      <c r="R41" s="8" t="s">
        <v>195</v>
      </c>
      <c r="S41" s="8" t="s">
        <v>195</v>
      </c>
      <c r="T41" s="9">
        <f>N41/M41</f>
        <v>0.34610690749328776</v>
      </c>
      <c r="U41" s="9">
        <f>L41/M41</f>
        <v>0.54698559921894074</v>
      </c>
      <c r="V41" s="8" t="s">
        <v>195</v>
      </c>
    </row>
    <row r="42" spans="1:23" x14ac:dyDescent="0.2">
      <c r="A42" s="8">
        <v>3</v>
      </c>
      <c r="B42" s="2" t="s">
        <v>75</v>
      </c>
      <c r="C42" s="8" t="s">
        <v>67</v>
      </c>
      <c r="D42" s="2" t="s">
        <v>17</v>
      </c>
      <c r="E42" s="2" t="s">
        <v>125</v>
      </c>
      <c r="F42" s="8">
        <v>1</v>
      </c>
      <c r="G42" s="8"/>
      <c r="H42" s="2" t="s">
        <v>196</v>
      </c>
      <c r="I42" s="8" t="s">
        <v>0</v>
      </c>
      <c r="J42" s="8" t="s">
        <v>198</v>
      </c>
      <c r="K42" s="8" t="s">
        <v>195</v>
      </c>
      <c r="L42" s="8" t="s">
        <v>195</v>
      </c>
      <c r="M42" s="8" t="s">
        <v>195</v>
      </c>
      <c r="N42" s="8" t="s">
        <v>195</v>
      </c>
      <c r="O42" s="8" t="s">
        <v>195</v>
      </c>
      <c r="P42" s="8" t="s">
        <v>195</v>
      </c>
      <c r="Q42" s="8" t="s">
        <v>195</v>
      </c>
      <c r="R42" s="8" t="s">
        <v>195</v>
      </c>
      <c r="S42" s="8" t="s">
        <v>195</v>
      </c>
      <c r="T42" s="8" t="s">
        <v>195</v>
      </c>
      <c r="U42" s="8" t="s">
        <v>195</v>
      </c>
      <c r="V42" s="8" t="s">
        <v>195</v>
      </c>
      <c r="W42" s="10"/>
    </row>
    <row r="43" spans="1:23" x14ac:dyDescent="0.2">
      <c r="A43" s="8"/>
      <c r="B43" s="2"/>
      <c r="C43" s="8"/>
      <c r="D43" s="2"/>
      <c r="E43" s="2"/>
      <c r="F43" s="8"/>
      <c r="G43" s="8"/>
      <c r="H43" s="2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10"/>
    </row>
    <row r="44" spans="1:23" x14ac:dyDescent="0.2">
      <c r="A44" s="8"/>
      <c r="B44" s="2"/>
      <c r="C44" s="8"/>
      <c r="D44" s="2"/>
      <c r="E44" s="2"/>
      <c r="F44" s="8"/>
      <c r="G44" s="8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10"/>
    </row>
    <row r="45" spans="1:23" x14ac:dyDescent="0.2">
      <c r="A45" s="8">
        <v>40</v>
      </c>
      <c r="B45" s="2" t="s">
        <v>69</v>
      </c>
      <c r="C45" s="8" t="s">
        <v>67</v>
      </c>
      <c r="D45" s="2" t="s">
        <v>11</v>
      </c>
      <c r="E45" s="2" t="s">
        <v>126</v>
      </c>
      <c r="F45" s="8">
        <v>1</v>
      </c>
      <c r="G45" s="8" t="s">
        <v>129</v>
      </c>
      <c r="H45" s="2" t="s">
        <v>129</v>
      </c>
      <c r="I45" s="2" t="s">
        <v>144</v>
      </c>
      <c r="J45" s="2" t="s">
        <v>10</v>
      </c>
      <c r="K45" s="2">
        <v>1.32</v>
      </c>
      <c r="L45" s="2">
        <v>32.5</v>
      </c>
      <c r="M45" s="2">
        <v>30</v>
      </c>
      <c r="N45" s="2">
        <v>5</v>
      </c>
      <c r="O45" s="2">
        <v>1</v>
      </c>
      <c r="P45" s="2">
        <v>33343</v>
      </c>
      <c r="Q45" s="2">
        <v>0</v>
      </c>
      <c r="R45" s="2">
        <v>1</v>
      </c>
      <c r="S45" s="2" t="s">
        <v>15</v>
      </c>
      <c r="T45" s="9">
        <f>N45/M45</f>
        <v>0.16666666666666666</v>
      </c>
      <c r="U45" s="9">
        <f>L45/M45</f>
        <v>1.0833333333333333</v>
      </c>
      <c r="V45" s="2" t="s">
        <v>156</v>
      </c>
    </row>
    <row r="46" spans="1:23" x14ac:dyDescent="0.2">
      <c r="A46" s="8">
        <v>38</v>
      </c>
      <c r="B46" s="2" t="s">
        <v>69</v>
      </c>
      <c r="C46" s="8" t="s">
        <v>67</v>
      </c>
      <c r="D46" s="2" t="s">
        <v>11</v>
      </c>
      <c r="E46" s="2" t="s">
        <v>126</v>
      </c>
      <c r="F46" s="8">
        <v>1</v>
      </c>
      <c r="G46" s="8" t="s">
        <v>129</v>
      </c>
      <c r="H46" s="2" t="s">
        <v>86</v>
      </c>
      <c r="I46" s="2"/>
      <c r="J46" s="2" t="s">
        <v>14</v>
      </c>
      <c r="K46" s="2">
        <v>1.35</v>
      </c>
      <c r="L46" s="2">
        <v>37.5</v>
      </c>
      <c r="M46" s="2">
        <v>35</v>
      </c>
      <c r="N46" s="2">
        <v>5</v>
      </c>
      <c r="O46" s="2">
        <v>1</v>
      </c>
      <c r="P46" s="2">
        <v>33343</v>
      </c>
      <c r="Q46" s="2">
        <v>0</v>
      </c>
      <c r="R46" s="2">
        <v>1</v>
      </c>
      <c r="S46" s="2" t="s">
        <v>15</v>
      </c>
      <c r="T46" s="9">
        <f>N46/M46</f>
        <v>0.14285714285714285</v>
      </c>
      <c r="U46" s="9">
        <f>L46/M46</f>
        <v>1.0714285714285714</v>
      </c>
      <c r="V46" s="2" t="s">
        <v>108</v>
      </c>
    </row>
    <row r="47" spans="1:23" x14ac:dyDescent="0.2">
      <c r="A47" s="8">
        <v>50</v>
      </c>
      <c r="B47" s="8" t="s">
        <v>75</v>
      </c>
      <c r="C47" s="8" t="s">
        <v>67</v>
      </c>
      <c r="D47" s="2" t="s">
        <v>11</v>
      </c>
      <c r="E47" s="2" t="s">
        <v>126</v>
      </c>
      <c r="F47" s="8">
        <v>1</v>
      </c>
      <c r="G47" s="8" t="s">
        <v>129</v>
      </c>
      <c r="H47" s="2" t="s">
        <v>85</v>
      </c>
      <c r="I47" s="2"/>
      <c r="J47" s="2" t="s">
        <v>35</v>
      </c>
      <c r="K47" s="2">
        <v>1.1100000000000001</v>
      </c>
      <c r="L47" s="2">
        <v>24.77</v>
      </c>
      <c r="M47" s="2">
        <v>26.73</v>
      </c>
      <c r="N47" s="2">
        <v>6.04</v>
      </c>
      <c r="O47" s="2">
        <v>1</v>
      </c>
      <c r="P47" s="2">
        <v>33343</v>
      </c>
      <c r="Q47" s="8">
        <v>0</v>
      </c>
      <c r="R47" s="2">
        <v>1</v>
      </c>
      <c r="S47" s="2" t="s">
        <v>12</v>
      </c>
      <c r="T47" s="9">
        <v>0.18</v>
      </c>
      <c r="U47" s="15">
        <v>0.68</v>
      </c>
      <c r="V47" s="2" t="s">
        <v>102</v>
      </c>
    </row>
    <row r="48" spans="1:23" x14ac:dyDescent="0.2">
      <c r="A48" s="8">
        <v>43</v>
      </c>
      <c r="B48" s="2" t="s">
        <v>69</v>
      </c>
      <c r="C48" s="8" t="s">
        <v>67</v>
      </c>
      <c r="D48" s="2" t="s">
        <v>11</v>
      </c>
      <c r="E48" s="2" t="s">
        <v>168</v>
      </c>
      <c r="F48" s="2">
        <v>1</v>
      </c>
      <c r="G48" s="2" t="s">
        <v>130</v>
      </c>
      <c r="H48" s="2" t="s">
        <v>130</v>
      </c>
      <c r="I48" s="2" t="s">
        <v>145</v>
      </c>
      <c r="J48" s="2" t="s">
        <v>136</v>
      </c>
      <c r="K48" s="2">
        <v>1</v>
      </c>
      <c r="L48" s="2">
        <v>25</v>
      </c>
      <c r="M48" s="2">
        <v>25</v>
      </c>
      <c r="N48" s="2">
        <v>2.5</v>
      </c>
      <c r="O48" s="2">
        <v>1</v>
      </c>
      <c r="P48" s="2" t="s">
        <v>49</v>
      </c>
      <c r="Q48" s="8">
        <v>0</v>
      </c>
      <c r="R48" s="2">
        <v>1</v>
      </c>
      <c r="S48" s="2" t="s">
        <v>13</v>
      </c>
      <c r="T48" s="9">
        <f t="shared" ref="T48:T65" si="7">N48/M48</f>
        <v>0.1</v>
      </c>
      <c r="U48" s="9">
        <f t="shared" ref="U48:U65" si="8">L48/M48</f>
        <v>1</v>
      </c>
      <c r="V48" s="2" t="s">
        <v>155</v>
      </c>
    </row>
    <row r="49" spans="1:22" x14ac:dyDescent="0.2">
      <c r="A49" s="8">
        <v>44</v>
      </c>
      <c r="B49" s="2" t="s">
        <v>69</v>
      </c>
      <c r="C49" s="8" t="s">
        <v>67</v>
      </c>
      <c r="D49" s="2" t="s">
        <v>11</v>
      </c>
      <c r="E49" s="2" t="s">
        <v>126</v>
      </c>
      <c r="F49" s="2">
        <v>1</v>
      </c>
      <c r="G49" s="2" t="s">
        <v>130</v>
      </c>
      <c r="H49" s="2" t="s">
        <v>130</v>
      </c>
      <c r="I49" s="2" t="s">
        <v>152</v>
      </c>
      <c r="J49" s="2" t="s">
        <v>35</v>
      </c>
      <c r="K49" s="2">
        <v>1.1000000000000001</v>
      </c>
      <c r="L49" s="2">
        <v>25</v>
      </c>
      <c r="M49" s="2">
        <v>30</v>
      </c>
      <c r="N49" s="2">
        <v>5</v>
      </c>
      <c r="O49" s="2">
        <v>1</v>
      </c>
      <c r="P49" s="2" t="s">
        <v>65</v>
      </c>
      <c r="Q49" s="8">
        <v>0</v>
      </c>
      <c r="R49" s="2">
        <v>1</v>
      </c>
      <c r="S49" s="2" t="s">
        <v>15</v>
      </c>
      <c r="T49" s="9">
        <f t="shared" si="7"/>
        <v>0.16666666666666666</v>
      </c>
      <c r="U49" s="9">
        <f t="shared" si="8"/>
        <v>0.83333333333333337</v>
      </c>
      <c r="V49" s="2" t="s">
        <v>157</v>
      </c>
    </row>
    <row r="50" spans="1:22" x14ac:dyDescent="0.2">
      <c r="A50" s="8">
        <v>37</v>
      </c>
      <c r="B50" s="2" t="s">
        <v>69</v>
      </c>
      <c r="C50" s="8" t="s">
        <v>67</v>
      </c>
      <c r="D50" s="2" t="s">
        <v>11</v>
      </c>
      <c r="E50" s="2" t="s">
        <v>126</v>
      </c>
      <c r="F50" s="8">
        <v>1</v>
      </c>
      <c r="G50" s="2" t="s">
        <v>130</v>
      </c>
      <c r="H50" s="2" t="s">
        <v>9</v>
      </c>
      <c r="I50" s="2"/>
      <c r="J50" s="2" t="s">
        <v>10</v>
      </c>
      <c r="K50" s="2">
        <v>1.4</v>
      </c>
      <c r="L50" s="2">
        <v>30</v>
      </c>
      <c r="M50" s="2">
        <v>37.5</v>
      </c>
      <c r="N50" s="2">
        <v>7.5</v>
      </c>
      <c r="O50" s="2">
        <v>1</v>
      </c>
      <c r="P50" s="2">
        <v>33343</v>
      </c>
      <c r="Q50" s="2">
        <v>0</v>
      </c>
      <c r="R50" s="2">
        <v>1</v>
      </c>
      <c r="S50" s="13" t="s">
        <v>12</v>
      </c>
      <c r="T50" s="9">
        <f t="shared" si="7"/>
        <v>0.2</v>
      </c>
      <c r="U50" s="9">
        <f t="shared" si="8"/>
        <v>0.8</v>
      </c>
      <c r="V50" s="2" t="s">
        <v>157</v>
      </c>
    </row>
    <row r="51" spans="1:22" x14ac:dyDescent="0.2">
      <c r="A51" s="8">
        <v>42</v>
      </c>
      <c r="B51" s="2" t="s">
        <v>69</v>
      </c>
      <c r="C51" s="8" t="s">
        <v>67</v>
      </c>
      <c r="D51" s="2" t="s">
        <v>11</v>
      </c>
      <c r="E51" s="2" t="s">
        <v>126</v>
      </c>
      <c r="F51" s="8">
        <v>2</v>
      </c>
      <c r="G51" s="8" t="s">
        <v>132</v>
      </c>
      <c r="H51" s="2" t="s">
        <v>132</v>
      </c>
      <c r="I51" s="2" t="s">
        <v>70</v>
      </c>
      <c r="J51" s="2" t="s">
        <v>10</v>
      </c>
      <c r="K51" s="2">
        <v>1.6</v>
      </c>
      <c r="L51" s="2">
        <v>35</v>
      </c>
      <c r="M51" s="2">
        <v>40</v>
      </c>
      <c r="N51" s="2">
        <v>5</v>
      </c>
      <c r="O51" s="2">
        <v>1</v>
      </c>
      <c r="P51" s="2">
        <v>33343</v>
      </c>
      <c r="Q51" s="2">
        <v>0</v>
      </c>
      <c r="R51" s="2" t="s">
        <v>13</v>
      </c>
      <c r="S51" s="2" t="s">
        <v>13</v>
      </c>
      <c r="T51" s="9">
        <f t="shared" si="7"/>
        <v>0.125</v>
      </c>
      <c r="U51" s="9">
        <f t="shared" si="8"/>
        <v>0.875</v>
      </c>
      <c r="V51" s="2" t="s">
        <v>161</v>
      </c>
    </row>
    <row r="52" spans="1:22" x14ac:dyDescent="0.2">
      <c r="A52" s="8">
        <v>41</v>
      </c>
      <c r="B52" s="2" t="s">
        <v>69</v>
      </c>
      <c r="C52" s="8" t="s">
        <v>67</v>
      </c>
      <c r="D52" s="2" t="s">
        <v>11</v>
      </c>
      <c r="E52" s="2" t="s">
        <v>168</v>
      </c>
      <c r="F52" s="8">
        <v>2</v>
      </c>
      <c r="G52" s="2" t="s">
        <v>133</v>
      </c>
      <c r="H52" s="2" t="s">
        <v>133</v>
      </c>
      <c r="I52" s="2" t="s">
        <v>71</v>
      </c>
      <c r="J52" s="2" t="s">
        <v>138</v>
      </c>
      <c r="K52" s="2">
        <v>1.1399999999999999</v>
      </c>
      <c r="L52" s="2">
        <v>28.75</v>
      </c>
      <c r="M52" s="2">
        <v>30</v>
      </c>
      <c r="N52" s="2">
        <v>5</v>
      </c>
      <c r="O52" s="2" t="s">
        <v>13</v>
      </c>
      <c r="P52" s="2" t="s">
        <v>13</v>
      </c>
      <c r="Q52" s="2" t="s">
        <v>13</v>
      </c>
      <c r="R52" s="2" t="s">
        <v>13</v>
      </c>
      <c r="S52" s="2" t="s">
        <v>56</v>
      </c>
      <c r="T52" s="9">
        <f t="shared" si="7"/>
        <v>0.16666666666666666</v>
      </c>
      <c r="U52" s="9">
        <f t="shared" si="8"/>
        <v>0.95833333333333337</v>
      </c>
      <c r="V52" s="2" t="s">
        <v>155</v>
      </c>
    </row>
    <row r="53" spans="1:22" s="10" customFormat="1" x14ac:dyDescent="0.2">
      <c r="A53" s="8">
        <v>75</v>
      </c>
      <c r="B53" s="2" t="s">
        <v>75</v>
      </c>
      <c r="C53" s="8" t="s">
        <v>67</v>
      </c>
      <c r="D53" s="2" t="s">
        <v>11</v>
      </c>
      <c r="E53" s="2" t="s">
        <v>168</v>
      </c>
      <c r="F53" s="8">
        <v>2</v>
      </c>
      <c r="G53" s="8" t="s">
        <v>133</v>
      </c>
      <c r="H53" s="2" t="s">
        <v>109</v>
      </c>
      <c r="I53" s="2"/>
      <c r="J53" s="2" t="s">
        <v>140</v>
      </c>
      <c r="K53" s="2">
        <f>16/13.8</f>
        <v>1.1594202898550725</v>
      </c>
      <c r="L53" s="2">
        <f>1.2/5.5*100</f>
        <v>21.818181818181817</v>
      </c>
      <c r="M53" s="2">
        <f>1.75/5.5*100</f>
        <v>31.818181818181817</v>
      </c>
      <c r="N53" s="2">
        <f>0.3/5.5*100</f>
        <v>5.4545454545454541</v>
      </c>
      <c r="O53" s="2">
        <v>1</v>
      </c>
      <c r="P53" s="2">
        <v>33343</v>
      </c>
      <c r="Q53" s="8">
        <v>0</v>
      </c>
      <c r="R53" s="2">
        <v>1</v>
      </c>
      <c r="S53" s="2" t="s">
        <v>12</v>
      </c>
      <c r="T53" s="9">
        <f t="shared" si="7"/>
        <v>0.17142857142857143</v>
      </c>
      <c r="U53" s="9">
        <f t="shared" si="8"/>
        <v>0.68571428571428572</v>
      </c>
      <c r="V53" s="2" t="s">
        <v>111</v>
      </c>
    </row>
    <row r="54" spans="1:22" x14ac:dyDescent="0.2">
      <c r="A54" s="8">
        <v>51</v>
      </c>
      <c r="B54" s="8" t="s">
        <v>77</v>
      </c>
      <c r="C54" s="8" t="s">
        <v>67</v>
      </c>
      <c r="D54" s="2" t="s">
        <v>11</v>
      </c>
      <c r="E54" s="2" t="s">
        <v>126</v>
      </c>
      <c r="F54" s="8">
        <v>2</v>
      </c>
      <c r="G54" s="8" t="s">
        <v>133</v>
      </c>
      <c r="H54" s="2" t="s">
        <v>87</v>
      </c>
      <c r="I54" s="2"/>
      <c r="J54" s="2" t="s">
        <v>14</v>
      </c>
      <c r="K54" s="2">
        <v>1.49</v>
      </c>
      <c r="L54" s="2">
        <v>30</v>
      </c>
      <c r="M54" s="2">
        <v>37.5</v>
      </c>
      <c r="N54" s="2">
        <v>6.25</v>
      </c>
      <c r="O54" s="2">
        <v>1</v>
      </c>
      <c r="P54" s="2">
        <v>33343</v>
      </c>
      <c r="Q54" s="8">
        <v>0</v>
      </c>
      <c r="R54" s="2">
        <v>1</v>
      </c>
      <c r="S54" s="2" t="s">
        <v>12</v>
      </c>
      <c r="T54" s="9">
        <f t="shared" si="7"/>
        <v>0.16666666666666666</v>
      </c>
      <c r="U54" s="9">
        <f t="shared" si="8"/>
        <v>0.8</v>
      </c>
      <c r="V54" s="2" t="s">
        <v>108</v>
      </c>
    </row>
    <row r="55" spans="1:22" x14ac:dyDescent="0.2">
      <c r="A55" s="8">
        <v>45</v>
      </c>
      <c r="B55" s="8" t="s">
        <v>77</v>
      </c>
      <c r="C55" s="8" t="s">
        <v>67</v>
      </c>
      <c r="D55" s="2" t="s">
        <v>11</v>
      </c>
      <c r="E55" s="2" t="s">
        <v>168</v>
      </c>
      <c r="F55" s="8">
        <v>2</v>
      </c>
      <c r="G55" s="8" t="s">
        <v>133</v>
      </c>
      <c r="H55" s="2" t="s">
        <v>88</v>
      </c>
      <c r="I55" s="2"/>
      <c r="J55" s="2" t="s">
        <v>137</v>
      </c>
      <c r="K55" s="2">
        <v>0.85</v>
      </c>
      <c r="L55" s="2">
        <v>23.75</v>
      </c>
      <c r="M55" s="2">
        <v>25</v>
      </c>
      <c r="N55" s="2">
        <v>3.75</v>
      </c>
      <c r="O55" s="2">
        <v>1</v>
      </c>
      <c r="P55" s="2">
        <v>33343</v>
      </c>
      <c r="Q55" s="8">
        <v>0</v>
      </c>
      <c r="R55" s="2">
        <v>1</v>
      </c>
      <c r="S55" s="2" t="s">
        <v>23</v>
      </c>
      <c r="T55" s="9">
        <f t="shared" si="7"/>
        <v>0.15</v>
      </c>
      <c r="U55" s="9">
        <f t="shared" si="8"/>
        <v>0.95</v>
      </c>
      <c r="V55" s="2" t="s">
        <v>155</v>
      </c>
    </row>
    <row r="56" spans="1:22" x14ac:dyDescent="0.2">
      <c r="A56" s="8">
        <v>46</v>
      </c>
      <c r="B56" s="8" t="s">
        <v>77</v>
      </c>
      <c r="C56" s="8" t="s">
        <v>67</v>
      </c>
      <c r="D56" s="2" t="s">
        <v>11</v>
      </c>
      <c r="E56" s="2" t="s">
        <v>126</v>
      </c>
      <c r="F56" s="8">
        <v>2</v>
      </c>
      <c r="G56" s="8" t="s">
        <v>133</v>
      </c>
      <c r="H56" s="2" t="s">
        <v>174</v>
      </c>
      <c r="I56" s="2"/>
      <c r="J56" s="2" t="s">
        <v>35</v>
      </c>
      <c r="K56" s="2">
        <v>1.22</v>
      </c>
      <c r="L56" s="2">
        <v>30</v>
      </c>
      <c r="M56" s="2">
        <v>30</v>
      </c>
      <c r="N56" s="2">
        <v>5</v>
      </c>
      <c r="O56" s="2">
        <v>1</v>
      </c>
      <c r="P56" s="2">
        <v>33343</v>
      </c>
      <c r="Q56" s="8">
        <v>0</v>
      </c>
      <c r="R56" s="2">
        <v>1</v>
      </c>
      <c r="S56" s="2" t="s">
        <v>56</v>
      </c>
      <c r="T56" s="9">
        <f t="shared" si="7"/>
        <v>0.16666666666666666</v>
      </c>
      <c r="U56" s="9">
        <f t="shared" si="8"/>
        <v>1</v>
      </c>
      <c r="V56" s="2" t="s">
        <v>102</v>
      </c>
    </row>
    <row r="57" spans="1:22" x14ac:dyDescent="0.2">
      <c r="A57" s="8">
        <v>47</v>
      </c>
      <c r="B57" s="8" t="s">
        <v>77</v>
      </c>
      <c r="C57" s="8" t="s">
        <v>67</v>
      </c>
      <c r="D57" s="2" t="s">
        <v>11</v>
      </c>
      <c r="E57" s="2" t="s">
        <v>126</v>
      </c>
      <c r="F57" s="8">
        <v>2</v>
      </c>
      <c r="G57" s="8" t="s">
        <v>133</v>
      </c>
      <c r="H57" s="2" t="s">
        <v>173</v>
      </c>
      <c r="I57" s="2"/>
      <c r="J57" s="2" t="s">
        <v>10</v>
      </c>
      <c r="K57" s="2">
        <v>1.85</v>
      </c>
      <c r="L57" s="2" t="s">
        <v>13</v>
      </c>
      <c r="M57" s="2">
        <v>34.590000000000003</v>
      </c>
      <c r="N57" s="2">
        <v>6.13</v>
      </c>
      <c r="O57" s="2">
        <v>1</v>
      </c>
      <c r="P57" s="2">
        <v>33343</v>
      </c>
      <c r="Q57" s="8">
        <v>0</v>
      </c>
      <c r="R57" s="2">
        <v>1</v>
      </c>
      <c r="S57" s="2" t="s">
        <v>12</v>
      </c>
      <c r="T57" s="15">
        <f t="shared" si="7"/>
        <v>0.17721884937843305</v>
      </c>
      <c r="U57" s="9" t="e">
        <f t="shared" si="8"/>
        <v>#VALUE!</v>
      </c>
      <c r="V57" s="2" t="s">
        <v>172</v>
      </c>
    </row>
    <row r="58" spans="1:22" x14ac:dyDescent="0.2">
      <c r="A58" s="8">
        <v>48</v>
      </c>
      <c r="B58" s="8" t="s">
        <v>77</v>
      </c>
      <c r="C58" s="8" t="s">
        <v>67</v>
      </c>
      <c r="D58" s="2" t="s">
        <v>11</v>
      </c>
      <c r="E58" s="2" t="s">
        <v>168</v>
      </c>
      <c r="F58" s="8">
        <v>2</v>
      </c>
      <c r="G58" s="8" t="s">
        <v>133</v>
      </c>
      <c r="H58" s="2" t="s">
        <v>90</v>
      </c>
      <c r="I58" s="2"/>
      <c r="J58" s="2" t="s">
        <v>138</v>
      </c>
      <c r="K58" s="2">
        <v>1.48</v>
      </c>
      <c r="L58" s="2">
        <v>22.26</v>
      </c>
      <c r="M58" s="2">
        <v>24.66</v>
      </c>
      <c r="N58" s="2">
        <v>3.88</v>
      </c>
      <c r="O58" s="2">
        <v>1</v>
      </c>
      <c r="P58" s="2">
        <v>33343</v>
      </c>
      <c r="Q58" s="8">
        <v>0</v>
      </c>
      <c r="R58" s="2">
        <v>1</v>
      </c>
      <c r="S58" s="2" t="s">
        <v>56</v>
      </c>
      <c r="T58" s="9">
        <f t="shared" si="7"/>
        <v>0.15733982157339821</v>
      </c>
      <c r="U58" s="9">
        <f t="shared" si="8"/>
        <v>0.902676399026764</v>
      </c>
      <c r="V58" s="2" t="s">
        <v>155</v>
      </c>
    </row>
    <row r="59" spans="1:22" x14ac:dyDescent="0.2">
      <c r="A59" s="8">
        <v>49</v>
      </c>
      <c r="B59" s="8" t="s">
        <v>77</v>
      </c>
      <c r="C59" s="8" t="s">
        <v>67</v>
      </c>
      <c r="D59" s="2" t="s">
        <v>11</v>
      </c>
      <c r="E59" s="2" t="s">
        <v>126</v>
      </c>
      <c r="F59" s="8">
        <v>2</v>
      </c>
      <c r="G59" s="8" t="s">
        <v>133</v>
      </c>
      <c r="H59" s="2" t="s">
        <v>89</v>
      </c>
      <c r="I59" s="2"/>
      <c r="J59" s="2" t="s">
        <v>10</v>
      </c>
      <c r="K59" s="2">
        <v>1.9</v>
      </c>
      <c r="L59" s="2">
        <v>23.93</v>
      </c>
      <c r="M59" s="2">
        <v>31.02</v>
      </c>
      <c r="N59" s="2">
        <v>4.47</v>
      </c>
      <c r="O59" s="2">
        <v>1</v>
      </c>
      <c r="P59" s="2">
        <v>33343</v>
      </c>
      <c r="Q59" s="8">
        <v>0</v>
      </c>
      <c r="R59" s="2">
        <v>1</v>
      </c>
      <c r="S59" s="2" t="s">
        <v>12</v>
      </c>
      <c r="T59" s="9">
        <f t="shared" si="7"/>
        <v>0.14410058027079303</v>
      </c>
      <c r="U59" s="15">
        <f t="shared" si="8"/>
        <v>0.77143778207607994</v>
      </c>
      <c r="V59" s="2" t="s">
        <v>115</v>
      </c>
    </row>
    <row r="60" spans="1:22" x14ac:dyDescent="0.2">
      <c r="A60" s="8">
        <v>39</v>
      </c>
      <c r="B60" s="2" t="s">
        <v>69</v>
      </c>
      <c r="C60" s="8" t="s">
        <v>67</v>
      </c>
      <c r="D60" s="2" t="s">
        <v>11</v>
      </c>
      <c r="E60" s="2" t="s">
        <v>126</v>
      </c>
      <c r="F60" s="8">
        <v>1</v>
      </c>
      <c r="G60" s="8" t="s">
        <v>133</v>
      </c>
      <c r="H60" s="2" t="s">
        <v>16</v>
      </c>
      <c r="I60" s="2"/>
      <c r="J60" s="2" t="s">
        <v>10</v>
      </c>
      <c r="K60" s="2">
        <v>1.7</v>
      </c>
      <c r="L60" s="2">
        <v>36.25</v>
      </c>
      <c r="M60" s="2">
        <v>45</v>
      </c>
      <c r="N60" s="2">
        <v>7.5</v>
      </c>
      <c r="O60" s="2">
        <v>1</v>
      </c>
      <c r="P60" s="2">
        <v>33343</v>
      </c>
      <c r="Q60" s="2">
        <v>0</v>
      </c>
      <c r="R60" s="2">
        <v>1</v>
      </c>
      <c r="S60" s="2" t="s">
        <v>15</v>
      </c>
      <c r="T60" s="9">
        <f t="shared" si="7"/>
        <v>0.16666666666666666</v>
      </c>
      <c r="U60" s="9">
        <f t="shared" si="8"/>
        <v>0.80555555555555558</v>
      </c>
      <c r="V60" s="2" t="s">
        <v>106</v>
      </c>
    </row>
    <row r="61" spans="1:22" x14ac:dyDescent="0.2">
      <c r="A61" s="8">
        <v>57</v>
      </c>
      <c r="B61" s="2" t="s">
        <v>69</v>
      </c>
      <c r="C61" s="2" t="s">
        <v>66</v>
      </c>
      <c r="D61" s="2" t="s">
        <v>11</v>
      </c>
      <c r="E61" s="2" t="s">
        <v>127</v>
      </c>
      <c r="F61" s="8">
        <v>1</v>
      </c>
      <c r="G61" s="8" t="s">
        <v>134</v>
      </c>
      <c r="H61" s="2" t="s">
        <v>41</v>
      </c>
      <c r="I61" s="2"/>
      <c r="J61" s="2" t="s">
        <v>10</v>
      </c>
      <c r="K61" s="2">
        <v>1.9</v>
      </c>
      <c r="L61" s="2">
        <v>27.47</v>
      </c>
      <c r="M61" s="2">
        <v>35.520000000000003</v>
      </c>
      <c r="N61" s="2">
        <v>6.14</v>
      </c>
      <c r="O61" s="2">
        <v>1</v>
      </c>
      <c r="P61" s="2">
        <v>33343</v>
      </c>
      <c r="Q61" s="2">
        <v>0</v>
      </c>
      <c r="R61" s="2">
        <v>1</v>
      </c>
      <c r="S61" s="2" t="s">
        <v>12</v>
      </c>
      <c r="T61" s="9">
        <f t="shared" si="7"/>
        <v>0.17286036036036034</v>
      </c>
      <c r="U61" s="15">
        <f t="shared" si="8"/>
        <v>0.77336711711711703</v>
      </c>
      <c r="V61" s="2" t="s">
        <v>115</v>
      </c>
    </row>
    <row r="62" spans="1:22" x14ac:dyDescent="0.2">
      <c r="A62" s="8">
        <v>56</v>
      </c>
      <c r="B62" s="2" t="s">
        <v>69</v>
      </c>
      <c r="C62" s="2" t="s">
        <v>66</v>
      </c>
      <c r="D62" s="2" t="s">
        <v>11</v>
      </c>
      <c r="E62" s="2" t="s">
        <v>127</v>
      </c>
      <c r="F62" s="8">
        <v>1</v>
      </c>
      <c r="G62" s="8" t="s">
        <v>134</v>
      </c>
      <c r="H62" s="2" t="s">
        <v>40</v>
      </c>
      <c r="I62" s="2"/>
      <c r="J62" s="2" t="s">
        <v>10</v>
      </c>
      <c r="K62" s="2">
        <v>1.7</v>
      </c>
      <c r="L62" s="2">
        <v>32.5</v>
      </c>
      <c r="M62" s="2">
        <v>40</v>
      </c>
      <c r="N62" s="2">
        <v>7.5</v>
      </c>
      <c r="O62" s="2">
        <v>1</v>
      </c>
      <c r="P62" s="2">
        <v>33343</v>
      </c>
      <c r="Q62" s="2">
        <v>0</v>
      </c>
      <c r="R62" s="2">
        <v>1</v>
      </c>
      <c r="S62" s="2" t="s">
        <v>12</v>
      </c>
      <c r="T62" s="9">
        <f t="shared" si="7"/>
        <v>0.1875</v>
      </c>
      <c r="U62" s="9">
        <f t="shared" si="8"/>
        <v>0.8125</v>
      </c>
      <c r="V62" s="2" t="s">
        <v>170</v>
      </c>
    </row>
    <row r="63" spans="1:22" x14ac:dyDescent="0.2">
      <c r="A63" s="8">
        <v>59</v>
      </c>
      <c r="B63" s="2" t="s">
        <v>69</v>
      </c>
      <c r="C63" s="2" t="s">
        <v>66</v>
      </c>
      <c r="D63" s="2" t="s">
        <v>11</v>
      </c>
      <c r="E63" s="2" t="s">
        <v>127</v>
      </c>
      <c r="F63" s="8">
        <v>1</v>
      </c>
      <c r="G63" s="8" t="s">
        <v>134</v>
      </c>
      <c r="H63" s="2" t="s">
        <v>42</v>
      </c>
      <c r="I63" s="2"/>
      <c r="J63" s="2" t="s">
        <v>10</v>
      </c>
      <c r="K63" s="2">
        <v>1.61</v>
      </c>
      <c r="L63" s="2">
        <v>25.3</v>
      </c>
      <c r="M63" s="2">
        <v>34.450000000000003</v>
      </c>
      <c r="N63" s="2">
        <v>5.21</v>
      </c>
      <c r="O63" s="2">
        <v>1</v>
      </c>
      <c r="P63" s="2">
        <v>33343</v>
      </c>
      <c r="Q63" s="2">
        <v>0</v>
      </c>
      <c r="R63" s="2">
        <v>1</v>
      </c>
      <c r="S63" s="2" t="s">
        <v>12</v>
      </c>
      <c r="T63" s="9">
        <f t="shared" si="7"/>
        <v>0.15123367198838897</v>
      </c>
      <c r="U63" s="15">
        <f t="shared" si="8"/>
        <v>0.73439767779390419</v>
      </c>
      <c r="V63" s="2" t="s">
        <v>94</v>
      </c>
    </row>
    <row r="64" spans="1:22" x14ac:dyDescent="0.2">
      <c r="A64" s="8">
        <v>60</v>
      </c>
      <c r="B64" s="2" t="s">
        <v>69</v>
      </c>
      <c r="C64" s="2" t="s">
        <v>66</v>
      </c>
      <c r="D64" s="2" t="s">
        <v>11</v>
      </c>
      <c r="E64" s="2" t="s">
        <v>127</v>
      </c>
      <c r="F64" s="8">
        <v>1</v>
      </c>
      <c r="G64" s="8" t="s">
        <v>134</v>
      </c>
      <c r="H64" s="2" t="s">
        <v>43</v>
      </c>
      <c r="I64" s="2"/>
      <c r="J64" s="2" t="s">
        <v>10</v>
      </c>
      <c r="K64" s="2">
        <v>1.6</v>
      </c>
      <c r="L64" s="2">
        <v>32.5</v>
      </c>
      <c r="M64" s="2">
        <v>40</v>
      </c>
      <c r="N64" s="2">
        <v>6.25</v>
      </c>
      <c r="O64" s="2">
        <v>1</v>
      </c>
      <c r="P64" s="2">
        <v>33343</v>
      </c>
      <c r="Q64" s="2">
        <v>0</v>
      </c>
      <c r="R64" s="2">
        <v>1</v>
      </c>
      <c r="S64" s="2" t="s">
        <v>12</v>
      </c>
      <c r="T64" s="9">
        <f t="shared" si="7"/>
        <v>0.15625</v>
      </c>
      <c r="U64" s="9">
        <f t="shared" si="8"/>
        <v>0.8125</v>
      </c>
      <c r="V64" s="2" t="s">
        <v>171</v>
      </c>
    </row>
    <row r="65" spans="1:25" x14ac:dyDescent="0.2">
      <c r="A65" s="8">
        <v>55</v>
      </c>
      <c r="B65" s="2" t="s">
        <v>69</v>
      </c>
      <c r="C65" s="2" t="s">
        <v>66</v>
      </c>
      <c r="D65" s="2" t="s">
        <v>11</v>
      </c>
      <c r="E65" s="2" t="s">
        <v>127</v>
      </c>
      <c r="F65" s="8">
        <v>1</v>
      </c>
      <c r="G65" s="8" t="s">
        <v>134</v>
      </c>
      <c r="H65" s="2" t="s">
        <v>39</v>
      </c>
      <c r="I65" s="2"/>
      <c r="J65" s="2" t="s">
        <v>10</v>
      </c>
      <c r="K65" s="2">
        <v>1.65</v>
      </c>
      <c r="L65" s="2">
        <v>25.3</v>
      </c>
      <c r="M65" s="2">
        <v>32.950000000000003</v>
      </c>
      <c r="N65" s="2">
        <v>6.35</v>
      </c>
      <c r="O65" s="2">
        <v>1</v>
      </c>
      <c r="P65" s="2">
        <v>33343</v>
      </c>
      <c r="Q65" s="2">
        <v>0</v>
      </c>
      <c r="R65" s="2">
        <v>1</v>
      </c>
      <c r="S65" s="2" t="s">
        <v>12</v>
      </c>
      <c r="T65" s="9">
        <f t="shared" si="7"/>
        <v>0.19271623672230651</v>
      </c>
      <c r="U65" s="15">
        <f t="shared" si="8"/>
        <v>0.76783004552352041</v>
      </c>
      <c r="V65" s="2" t="s">
        <v>106</v>
      </c>
    </row>
    <row r="66" spans="1:25" x14ac:dyDescent="0.2">
      <c r="A66" s="8">
        <v>58</v>
      </c>
      <c r="B66" s="2" t="s">
        <v>69</v>
      </c>
      <c r="C66" s="2" t="s">
        <v>66</v>
      </c>
      <c r="D66" s="2" t="s">
        <v>11</v>
      </c>
      <c r="E66" s="2" t="s">
        <v>127</v>
      </c>
      <c r="F66" s="8">
        <v>1</v>
      </c>
      <c r="G66" s="8" t="s">
        <v>134</v>
      </c>
      <c r="H66" s="2" t="s">
        <v>154</v>
      </c>
      <c r="I66" s="2"/>
      <c r="J66" s="2" t="s">
        <v>10</v>
      </c>
      <c r="K66" s="2">
        <v>1.8</v>
      </c>
      <c r="L66" s="2">
        <v>30</v>
      </c>
      <c r="M66" s="2" t="s">
        <v>181</v>
      </c>
      <c r="N66" s="2" t="s">
        <v>182</v>
      </c>
      <c r="O66" s="2">
        <v>1</v>
      </c>
      <c r="P66" s="2">
        <v>33343</v>
      </c>
      <c r="Q66" s="2">
        <v>0</v>
      </c>
      <c r="R66" s="2">
        <v>1</v>
      </c>
      <c r="S66" s="2" t="s">
        <v>12</v>
      </c>
      <c r="T66" s="9">
        <v>0.12</v>
      </c>
      <c r="U66" s="9">
        <v>0.92</v>
      </c>
      <c r="V66" s="2" t="s">
        <v>142</v>
      </c>
    </row>
    <row r="67" spans="1:25" x14ac:dyDescent="0.2">
      <c r="A67" s="8">
        <v>61</v>
      </c>
      <c r="B67" s="2" t="s">
        <v>69</v>
      </c>
      <c r="C67" s="2" t="s">
        <v>66</v>
      </c>
      <c r="D67" s="2" t="s">
        <v>11</v>
      </c>
      <c r="E67" s="2" t="s">
        <v>127</v>
      </c>
      <c r="F67" s="8">
        <v>1</v>
      </c>
      <c r="G67" s="8" t="s">
        <v>134</v>
      </c>
      <c r="H67" s="2" t="s">
        <v>44</v>
      </c>
      <c r="I67" s="2"/>
      <c r="J67" s="2" t="s">
        <v>14</v>
      </c>
      <c r="K67" s="2">
        <v>1.2</v>
      </c>
      <c r="L67" s="2">
        <v>30</v>
      </c>
      <c r="M67" s="2">
        <v>37.5</v>
      </c>
      <c r="N67" s="2">
        <v>6.25</v>
      </c>
      <c r="O67" s="2">
        <v>1</v>
      </c>
      <c r="P67" s="2">
        <v>33343</v>
      </c>
      <c r="Q67" s="2">
        <v>0</v>
      </c>
      <c r="R67" s="2">
        <v>1</v>
      </c>
      <c r="S67" s="2" t="s">
        <v>12</v>
      </c>
      <c r="T67" s="9">
        <f t="shared" ref="T67:T79" si="9">N67/M67</f>
        <v>0.16666666666666666</v>
      </c>
      <c r="U67" s="9">
        <f t="shared" ref="U67:U79" si="10">L67/M67</f>
        <v>0.8</v>
      </c>
      <c r="V67" s="2" t="s">
        <v>93</v>
      </c>
    </row>
    <row r="68" spans="1:25" x14ac:dyDescent="0.2">
      <c r="A68" s="8">
        <v>62</v>
      </c>
      <c r="B68" s="2" t="s">
        <v>69</v>
      </c>
      <c r="C68" s="2" t="s">
        <v>66</v>
      </c>
      <c r="D68" s="2" t="s">
        <v>11</v>
      </c>
      <c r="E68" s="2" t="s">
        <v>127</v>
      </c>
      <c r="F68" s="8">
        <v>1</v>
      </c>
      <c r="G68" s="8" t="s">
        <v>134</v>
      </c>
      <c r="H68" s="2" t="s">
        <v>134</v>
      </c>
      <c r="I68" s="2" t="s">
        <v>150</v>
      </c>
      <c r="J68" s="2" t="s">
        <v>10</v>
      </c>
      <c r="K68" s="2">
        <v>1.4</v>
      </c>
      <c r="L68" s="2">
        <v>35</v>
      </c>
      <c r="M68" s="2">
        <v>37.5</v>
      </c>
      <c r="N68" s="2">
        <v>5</v>
      </c>
      <c r="O68" s="2">
        <v>1</v>
      </c>
      <c r="P68" s="2">
        <v>33343</v>
      </c>
      <c r="Q68" s="2">
        <v>0</v>
      </c>
      <c r="R68" s="2">
        <v>1</v>
      </c>
      <c r="S68" s="2" t="s">
        <v>45</v>
      </c>
      <c r="T68" s="9">
        <f t="shared" si="9"/>
        <v>0.13333333333333333</v>
      </c>
      <c r="U68" s="9">
        <f t="shared" si="10"/>
        <v>0.93333333333333335</v>
      </c>
      <c r="V68" s="2" t="s">
        <v>116</v>
      </c>
    </row>
    <row r="69" spans="1:25" s="7" customFormat="1" x14ac:dyDescent="0.2">
      <c r="A69" s="8">
        <v>63</v>
      </c>
      <c r="B69" s="2" t="s">
        <v>69</v>
      </c>
      <c r="C69" s="2" t="s">
        <v>66</v>
      </c>
      <c r="D69" s="2" t="s">
        <v>11</v>
      </c>
      <c r="E69" s="2" t="s">
        <v>127</v>
      </c>
      <c r="F69" s="8">
        <v>1</v>
      </c>
      <c r="G69" s="8" t="s">
        <v>134</v>
      </c>
      <c r="H69" s="2" t="s">
        <v>134</v>
      </c>
      <c r="I69" s="2" t="s">
        <v>151</v>
      </c>
      <c r="J69" s="2" t="s">
        <v>10</v>
      </c>
      <c r="K69" s="2">
        <v>1.45</v>
      </c>
      <c r="L69" s="2">
        <v>35</v>
      </c>
      <c r="M69" s="2">
        <v>35</v>
      </c>
      <c r="N69" s="2">
        <v>3.75</v>
      </c>
      <c r="O69" s="2" t="s">
        <v>46</v>
      </c>
      <c r="P69" s="2">
        <v>33343</v>
      </c>
      <c r="Q69" s="2">
        <v>0</v>
      </c>
      <c r="R69" s="2">
        <v>1</v>
      </c>
      <c r="S69" s="2" t="s">
        <v>47</v>
      </c>
      <c r="T69" s="9">
        <f t="shared" si="9"/>
        <v>0.10714285714285714</v>
      </c>
      <c r="U69" s="9">
        <f t="shared" si="10"/>
        <v>1</v>
      </c>
      <c r="V69" s="2" t="s">
        <v>117</v>
      </c>
    </row>
    <row r="70" spans="1:25" s="7" customFormat="1" x14ac:dyDescent="0.2">
      <c r="A70" s="8">
        <v>64</v>
      </c>
      <c r="B70" s="2" t="s">
        <v>69</v>
      </c>
      <c r="C70" s="2" t="s">
        <v>66</v>
      </c>
      <c r="D70" s="2" t="s">
        <v>11</v>
      </c>
      <c r="E70" s="2" t="s">
        <v>127</v>
      </c>
      <c r="F70" s="8">
        <v>1</v>
      </c>
      <c r="G70" s="8" t="s">
        <v>134</v>
      </c>
      <c r="H70" s="2" t="s">
        <v>134</v>
      </c>
      <c r="I70" s="2" t="s">
        <v>149</v>
      </c>
      <c r="J70" s="2" t="s">
        <v>204</v>
      </c>
      <c r="K70" s="2" t="s">
        <v>13</v>
      </c>
      <c r="L70" s="2">
        <v>30</v>
      </c>
      <c r="M70" s="2">
        <v>32.5</v>
      </c>
      <c r="N70" s="2">
        <v>5</v>
      </c>
      <c r="O70" s="2">
        <v>1</v>
      </c>
      <c r="P70" s="2" t="s">
        <v>13</v>
      </c>
      <c r="Q70" s="2" t="s">
        <v>13</v>
      </c>
      <c r="R70" s="2" t="s">
        <v>13</v>
      </c>
      <c r="S70" s="2" t="s">
        <v>13</v>
      </c>
      <c r="T70" s="9">
        <f t="shared" si="9"/>
        <v>0.15384615384615385</v>
      </c>
      <c r="U70" s="9">
        <f t="shared" si="10"/>
        <v>0.92307692307692313</v>
      </c>
      <c r="V70" s="2" t="s">
        <v>115</v>
      </c>
    </row>
    <row r="71" spans="1:25" s="7" customFormat="1" x14ac:dyDescent="0.2">
      <c r="A71" s="8">
        <v>65</v>
      </c>
      <c r="B71" s="2" t="s">
        <v>69</v>
      </c>
      <c r="C71" s="2" t="s">
        <v>66</v>
      </c>
      <c r="D71" s="2" t="s">
        <v>11</v>
      </c>
      <c r="E71" s="2" t="s">
        <v>166</v>
      </c>
      <c r="F71" s="8">
        <v>1</v>
      </c>
      <c r="G71" s="8" t="s">
        <v>134</v>
      </c>
      <c r="H71" s="2" t="s">
        <v>134</v>
      </c>
      <c r="I71" s="2" t="s">
        <v>148</v>
      </c>
      <c r="J71" s="2" t="s">
        <v>136</v>
      </c>
      <c r="K71" s="2" t="s">
        <v>13</v>
      </c>
      <c r="L71" s="2" t="s">
        <v>13</v>
      </c>
      <c r="M71" s="2">
        <v>42.5</v>
      </c>
      <c r="N71" s="2">
        <v>7.5</v>
      </c>
      <c r="O71" s="2" t="s">
        <v>13</v>
      </c>
      <c r="P71" s="2" t="s">
        <v>13</v>
      </c>
      <c r="Q71" s="2" t="s">
        <v>13</v>
      </c>
      <c r="R71" s="2" t="s">
        <v>13</v>
      </c>
      <c r="S71" s="2" t="s">
        <v>13</v>
      </c>
      <c r="T71" s="9">
        <f t="shared" si="9"/>
        <v>0.17647058823529413</v>
      </c>
      <c r="U71" s="9" t="e">
        <f t="shared" si="10"/>
        <v>#VALUE!</v>
      </c>
      <c r="V71" s="2" t="s">
        <v>155</v>
      </c>
    </row>
    <row r="72" spans="1:25" s="7" customFormat="1" x14ac:dyDescent="0.2">
      <c r="A72" s="8">
        <v>66</v>
      </c>
      <c r="B72" s="8" t="s">
        <v>77</v>
      </c>
      <c r="C72" s="2" t="s">
        <v>66</v>
      </c>
      <c r="D72" s="2" t="s">
        <v>11</v>
      </c>
      <c r="E72" s="2" t="s">
        <v>127</v>
      </c>
      <c r="F72" s="8">
        <v>2</v>
      </c>
      <c r="G72" s="8" t="s">
        <v>134</v>
      </c>
      <c r="H72" s="2" t="s">
        <v>78</v>
      </c>
      <c r="I72" s="2"/>
      <c r="J72" s="2" t="s">
        <v>10</v>
      </c>
      <c r="K72" s="2">
        <v>1.63</v>
      </c>
      <c r="L72" s="2">
        <v>24.83</v>
      </c>
      <c r="M72" s="2">
        <v>30.3</v>
      </c>
      <c r="N72" s="2">
        <v>5.71</v>
      </c>
      <c r="O72" s="2">
        <v>1</v>
      </c>
      <c r="P72" s="2">
        <v>33343</v>
      </c>
      <c r="Q72" s="8">
        <v>0</v>
      </c>
      <c r="R72" s="2">
        <v>1</v>
      </c>
      <c r="S72" s="2" t="s">
        <v>12</v>
      </c>
      <c r="T72" s="9">
        <f t="shared" si="9"/>
        <v>0.18844884488448843</v>
      </c>
      <c r="U72" s="15">
        <f t="shared" si="10"/>
        <v>0.81947194719471939</v>
      </c>
      <c r="V72" s="2" t="s">
        <v>118</v>
      </c>
      <c r="W72" s="11"/>
    </row>
    <row r="73" spans="1:25" s="7" customFormat="1" x14ac:dyDescent="0.2">
      <c r="A73" s="8">
        <v>67</v>
      </c>
      <c r="B73" s="8" t="s">
        <v>77</v>
      </c>
      <c r="C73" s="2" t="s">
        <v>66</v>
      </c>
      <c r="D73" s="2" t="s">
        <v>11</v>
      </c>
      <c r="E73" s="2" t="s">
        <v>127</v>
      </c>
      <c r="F73" s="8">
        <v>2</v>
      </c>
      <c r="G73" s="8" t="s">
        <v>134</v>
      </c>
      <c r="H73" s="2" t="s">
        <v>79</v>
      </c>
      <c r="I73" s="2"/>
      <c r="J73" s="2" t="s">
        <v>10</v>
      </c>
      <c r="K73" s="2">
        <v>1.72</v>
      </c>
      <c r="L73" s="2">
        <v>30</v>
      </c>
      <c r="M73" s="2">
        <v>37.5</v>
      </c>
      <c r="N73" s="2">
        <v>5</v>
      </c>
      <c r="O73" s="2">
        <v>1</v>
      </c>
      <c r="P73" s="2">
        <v>33343</v>
      </c>
      <c r="Q73" s="8">
        <v>0</v>
      </c>
      <c r="R73" s="2">
        <v>1</v>
      </c>
      <c r="S73" s="2" t="s">
        <v>12</v>
      </c>
      <c r="T73" s="9">
        <f t="shared" si="9"/>
        <v>0.13333333333333333</v>
      </c>
      <c r="U73" s="9">
        <f t="shared" si="10"/>
        <v>0.8</v>
      </c>
      <c r="V73" s="2" t="s">
        <v>94</v>
      </c>
    </row>
    <row r="74" spans="1:25" s="7" customFormat="1" x14ac:dyDescent="0.2">
      <c r="A74" s="8">
        <v>68</v>
      </c>
      <c r="B74" s="8" t="s">
        <v>77</v>
      </c>
      <c r="C74" s="2" t="s">
        <v>66</v>
      </c>
      <c r="D74" s="2" t="s">
        <v>11</v>
      </c>
      <c r="E74" s="2" t="s">
        <v>127</v>
      </c>
      <c r="F74" s="8">
        <v>1</v>
      </c>
      <c r="G74" s="8" t="s">
        <v>134</v>
      </c>
      <c r="H74" s="2" t="s">
        <v>80</v>
      </c>
      <c r="I74" s="2"/>
      <c r="J74" s="2" t="s">
        <v>14</v>
      </c>
      <c r="K74" s="2">
        <v>1.66</v>
      </c>
      <c r="L74" s="2">
        <v>24.55</v>
      </c>
      <c r="M74" s="2">
        <v>28.03</v>
      </c>
      <c r="N74" s="2">
        <v>4.79</v>
      </c>
      <c r="O74" s="2">
        <v>1</v>
      </c>
      <c r="P74" s="2">
        <v>33343</v>
      </c>
      <c r="Q74" s="8">
        <v>0</v>
      </c>
      <c r="R74" s="2">
        <v>1</v>
      </c>
      <c r="S74" s="2" t="s">
        <v>12</v>
      </c>
      <c r="T74" s="9">
        <f t="shared" si="9"/>
        <v>0.17088833392793434</v>
      </c>
      <c r="U74" s="15">
        <f t="shared" si="10"/>
        <v>0.87584730645736708</v>
      </c>
      <c r="V74" s="2" t="s">
        <v>95</v>
      </c>
    </row>
    <row r="75" spans="1:25" s="7" customFormat="1" x14ac:dyDescent="0.2">
      <c r="A75" s="8">
        <v>69</v>
      </c>
      <c r="B75" s="8" t="s">
        <v>77</v>
      </c>
      <c r="C75" s="2" t="s">
        <v>66</v>
      </c>
      <c r="D75" s="2" t="s">
        <v>11</v>
      </c>
      <c r="E75" s="2" t="s">
        <v>127</v>
      </c>
      <c r="F75" s="8">
        <v>2</v>
      </c>
      <c r="G75" s="8" t="s">
        <v>134</v>
      </c>
      <c r="H75" s="2" t="s">
        <v>81</v>
      </c>
      <c r="I75" s="2"/>
      <c r="J75" s="2" t="s">
        <v>10</v>
      </c>
      <c r="K75" s="2">
        <v>1.93</v>
      </c>
      <c r="L75" s="2">
        <v>37.5</v>
      </c>
      <c r="M75" s="2">
        <v>45</v>
      </c>
      <c r="N75" s="2">
        <v>7.5</v>
      </c>
      <c r="O75" s="2">
        <v>1</v>
      </c>
      <c r="P75" s="2">
        <v>33343</v>
      </c>
      <c r="Q75" s="8">
        <v>0</v>
      </c>
      <c r="R75" s="2">
        <v>1</v>
      </c>
      <c r="S75" s="2" t="s">
        <v>12</v>
      </c>
      <c r="T75" s="9">
        <f t="shared" si="9"/>
        <v>0.16666666666666666</v>
      </c>
      <c r="U75" s="9">
        <f t="shared" si="10"/>
        <v>0.83333333333333337</v>
      </c>
      <c r="V75" s="2" t="s">
        <v>119</v>
      </c>
    </row>
    <row r="76" spans="1:25" s="7" customFormat="1" x14ac:dyDescent="0.2">
      <c r="A76" s="8">
        <v>70</v>
      </c>
      <c r="B76" s="8" t="s">
        <v>77</v>
      </c>
      <c r="C76" s="2" t="s">
        <v>66</v>
      </c>
      <c r="D76" s="2" t="s">
        <v>11</v>
      </c>
      <c r="E76" s="2" t="s">
        <v>127</v>
      </c>
      <c r="F76" s="8">
        <v>2</v>
      </c>
      <c r="G76" s="8" t="s">
        <v>134</v>
      </c>
      <c r="H76" s="2" t="s">
        <v>82</v>
      </c>
      <c r="I76" s="2"/>
      <c r="J76" s="2" t="s">
        <v>14</v>
      </c>
      <c r="K76" s="2">
        <v>1.51</v>
      </c>
      <c r="L76" s="2">
        <v>27.48</v>
      </c>
      <c r="M76" s="2">
        <v>32.24</v>
      </c>
      <c r="N76" s="2">
        <v>5.27</v>
      </c>
      <c r="O76" s="2">
        <v>1</v>
      </c>
      <c r="P76" s="2">
        <v>33343</v>
      </c>
      <c r="Q76" s="8">
        <v>0</v>
      </c>
      <c r="R76" s="2">
        <v>1</v>
      </c>
      <c r="S76" s="2" t="s">
        <v>12</v>
      </c>
      <c r="T76" s="9">
        <f t="shared" si="9"/>
        <v>0.16346153846153844</v>
      </c>
      <c r="U76" s="9">
        <f t="shared" si="10"/>
        <v>0.85235732009925558</v>
      </c>
      <c r="V76" s="2" t="s">
        <v>120</v>
      </c>
    </row>
    <row r="77" spans="1:25" ht="25.5" x14ac:dyDescent="0.2">
      <c r="A77" s="8">
        <v>84</v>
      </c>
      <c r="B77" s="8" t="s">
        <v>188</v>
      </c>
      <c r="C77" s="2" t="s">
        <v>66</v>
      </c>
      <c r="D77" s="2" t="s">
        <v>11</v>
      </c>
      <c r="E77" s="2"/>
      <c r="F77" s="8">
        <v>1</v>
      </c>
      <c r="G77" s="8" t="s">
        <v>189</v>
      </c>
      <c r="H77" s="2" t="s">
        <v>190</v>
      </c>
      <c r="I77" s="2" t="s">
        <v>191</v>
      </c>
      <c r="J77" s="2" t="s">
        <v>10</v>
      </c>
      <c r="K77" s="2">
        <v>1.67</v>
      </c>
      <c r="L77" s="2" t="s">
        <v>195</v>
      </c>
      <c r="M77" s="2" t="s">
        <v>195</v>
      </c>
      <c r="N77" s="2" t="s">
        <v>195</v>
      </c>
      <c r="O77" s="2">
        <v>1</v>
      </c>
      <c r="P77" s="2">
        <v>33343</v>
      </c>
      <c r="Q77" s="8" t="s">
        <v>13</v>
      </c>
      <c r="R77" s="2">
        <v>1</v>
      </c>
      <c r="S77" s="2" t="s">
        <v>12</v>
      </c>
      <c r="T77" s="9" t="e">
        <f t="shared" si="9"/>
        <v>#VALUE!</v>
      </c>
      <c r="U77" s="9" t="e">
        <f t="shared" si="10"/>
        <v>#VALUE!</v>
      </c>
      <c r="V77" s="2" t="s">
        <v>118</v>
      </c>
      <c r="W77" s="7"/>
      <c r="X77" s="7"/>
      <c r="Y77" s="7"/>
    </row>
    <row r="78" spans="1:25" ht="25.5" x14ac:dyDescent="0.2">
      <c r="A78" s="8">
        <v>85</v>
      </c>
      <c r="B78" s="8" t="s">
        <v>188</v>
      </c>
      <c r="C78" s="2" t="s">
        <v>66</v>
      </c>
      <c r="D78" s="2" t="s">
        <v>11</v>
      </c>
      <c r="E78" s="2"/>
      <c r="F78" s="8">
        <v>1</v>
      </c>
      <c r="G78" s="8" t="s">
        <v>189</v>
      </c>
      <c r="H78" s="2" t="s">
        <v>194</v>
      </c>
      <c r="I78" s="2" t="s">
        <v>191</v>
      </c>
      <c r="J78" s="2" t="s">
        <v>10</v>
      </c>
      <c r="K78" s="2">
        <v>1.63</v>
      </c>
      <c r="L78" s="2">
        <v>27.62</v>
      </c>
      <c r="M78" s="2">
        <v>34.42</v>
      </c>
      <c r="N78" s="2">
        <v>6.5</v>
      </c>
      <c r="O78" s="2">
        <v>1</v>
      </c>
      <c r="P78" s="2">
        <v>33343</v>
      </c>
      <c r="Q78" s="8">
        <v>0</v>
      </c>
      <c r="R78" s="2">
        <v>1</v>
      </c>
      <c r="S78" s="2" t="s">
        <v>12</v>
      </c>
      <c r="T78" s="9">
        <f t="shared" si="9"/>
        <v>0.18884369552585706</v>
      </c>
      <c r="U78" s="15">
        <f t="shared" si="10"/>
        <v>0.80244044160371875</v>
      </c>
      <c r="V78" s="2" t="s">
        <v>106</v>
      </c>
      <c r="W78" s="7"/>
      <c r="X78" s="7"/>
      <c r="Y78" s="7"/>
    </row>
    <row r="79" spans="1:25" ht="25.5" x14ac:dyDescent="0.2">
      <c r="A79" s="8">
        <v>83</v>
      </c>
      <c r="B79" s="8" t="s">
        <v>188</v>
      </c>
      <c r="C79" s="2" t="s">
        <v>66</v>
      </c>
      <c r="D79" s="2" t="s">
        <v>11</v>
      </c>
      <c r="E79" s="2"/>
      <c r="F79" s="8">
        <v>1</v>
      </c>
      <c r="G79" s="8" t="s">
        <v>189</v>
      </c>
      <c r="H79" s="2" t="s">
        <v>193</v>
      </c>
      <c r="I79" s="2" t="s">
        <v>192</v>
      </c>
      <c r="J79" s="2" t="s">
        <v>10</v>
      </c>
      <c r="K79" s="2">
        <v>1.1200000000000001</v>
      </c>
      <c r="L79" s="2">
        <v>21.03</v>
      </c>
      <c r="M79" s="2">
        <v>24.4</v>
      </c>
      <c r="N79" s="2">
        <v>4.2</v>
      </c>
      <c r="O79" s="2">
        <v>1</v>
      </c>
      <c r="P79" s="2">
        <v>33343</v>
      </c>
      <c r="Q79" s="8">
        <v>0</v>
      </c>
      <c r="R79" s="2">
        <v>1</v>
      </c>
      <c r="S79" s="2" t="s">
        <v>15</v>
      </c>
      <c r="T79" s="9">
        <f t="shared" si="9"/>
        <v>0.17213114754098363</v>
      </c>
      <c r="U79" s="9">
        <f t="shared" si="10"/>
        <v>0.8618852459016394</v>
      </c>
      <c r="V79" s="2" t="s">
        <v>115</v>
      </c>
      <c r="W79" s="7"/>
      <c r="X79" s="7"/>
      <c r="Y79" s="7"/>
    </row>
  </sheetData>
  <sortState ref="A45:V79">
    <sortCondition ref="H45"/>
  </sortState>
  <phoneticPr fontId="1" type="noConversion"/>
  <pageMargins left="0.75000000000000011" right="0.75000000000000011" top="1" bottom="1" header="0.5" footer="0.5"/>
  <pageSetup paperSize="10" scale="76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Deharveng</dc:creator>
  <cp:lastModifiedBy>de</cp:lastModifiedBy>
  <cp:lastPrinted>2017-01-04T13:55:11Z</cp:lastPrinted>
  <dcterms:created xsi:type="dcterms:W3CDTF">2017-01-04T13:43:20Z</dcterms:created>
  <dcterms:modified xsi:type="dcterms:W3CDTF">2018-01-16T08:42:10Z</dcterms:modified>
</cp:coreProperties>
</file>