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Supplementary1" sheetId="1" r:id="rId1"/>
    <sheet name="Supplementary2" sheetId="2" r:id="rId2"/>
    <sheet name="Supplementary3" sheetId="3" r:id="rId3"/>
  </sheets>
  <calcPr calcId="124519"/>
</workbook>
</file>

<file path=xl/calcChain.xml><?xml version="1.0" encoding="utf-8"?>
<calcChain xmlns="http://schemas.openxmlformats.org/spreadsheetml/2006/main">
  <c r="H17" i="3"/>
  <c r="H3" i="1"/>
  <c r="F2" l="1"/>
  <c r="G9" l="1"/>
  <c r="H9" s="1"/>
  <c r="F9"/>
  <c r="G8"/>
  <c r="H8" s="1"/>
  <c r="F8"/>
  <c r="G7"/>
  <c r="H7" s="1"/>
  <c r="F7"/>
  <c r="G6"/>
  <c r="H6" s="1"/>
  <c r="F6"/>
  <c r="G5"/>
  <c r="H5" s="1"/>
  <c r="F5"/>
  <c r="G4"/>
  <c r="H4" s="1"/>
  <c r="F4"/>
  <c r="G3"/>
  <c r="F3"/>
  <c r="G2"/>
  <c r="H2" s="1"/>
  <c r="H28" i="3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G17"/>
  <c r="B24" i="2" l="1"/>
  <c r="B17"/>
</calcChain>
</file>

<file path=xl/sharedStrings.xml><?xml version="1.0" encoding="utf-8"?>
<sst xmlns="http://schemas.openxmlformats.org/spreadsheetml/2006/main" count="96" uniqueCount="67">
  <si>
    <t>Stages</t>
  </si>
  <si>
    <t>Late embryos</t>
  </si>
  <si>
    <t>3rd instar larva</t>
  </si>
  <si>
    <t>White pupa</t>
  </si>
  <si>
    <t>Male pupa</t>
  </si>
  <si>
    <t>Female pupa</t>
  </si>
  <si>
    <t>1d Male adult</t>
  </si>
  <si>
    <t>1d Female adult</t>
  </si>
  <si>
    <t>Reading 1</t>
  </si>
  <si>
    <t>Reading 2</t>
  </si>
  <si>
    <t>Reading 3</t>
  </si>
  <si>
    <t>Reading 4</t>
  </si>
  <si>
    <t>1d ork male head</t>
  </si>
  <si>
    <t>Stage</t>
  </si>
  <si>
    <t>No. of 5mC per genome copy</t>
  </si>
  <si>
    <t>From RELEASE 6 Flybase</t>
  </si>
  <si>
    <t xml:space="preserve">Total sequence length </t>
  </si>
  <si>
    <t>A</t>
  </si>
  <si>
    <t xml:space="preserve">Total gap length </t>
  </si>
  <si>
    <t>T</t>
  </si>
  <si>
    <t>Total sequence nucleotides</t>
  </si>
  <si>
    <t>G</t>
  </si>
  <si>
    <t>C</t>
  </si>
  <si>
    <t>Total</t>
  </si>
  <si>
    <t>Unmethylated C</t>
  </si>
  <si>
    <t xml:space="preserve">Species </t>
  </si>
  <si>
    <t xml:space="preserve">Run 1 </t>
  </si>
  <si>
    <t xml:space="preserve">Run 2 </t>
  </si>
  <si>
    <t xml:space="preserve">Average dmC/dC % </t>
  </si>
  <si>
    <r>
      <t>D.simulans</t>
    </r>
    <r>
      <rPr>
        <i/>
        <sz val="16"/>
        <color rgb="FFF79646"/>
        <rFont val="Calibri"/>
      </rPr>
      <t xml:space="preserve"> </t>
    </r>
  </si>
  <si>
    <r>
      <t>D.sechellia</t>
    </r>
    <r>
      <rPr>
        <i/>
        <sz val="16"/>
        <color rgb="FFF79646"/>
        <rFont val="Calibri"/>
      </rPr>
      <t xml:space="preserve"> </t>
    </r>
  </si>
  <si>
    <r>
      <t>D.melanogaster</t>
    </r>
    <r>
      <rPr>
        <i/>
        <sz val="16"/>
        <color rgb="FFF79646"/>
        <rFont val="Calibri"/>
      </rPr>
      <t xml:space="preserve"> </t>
    </r>
  </si>
  <si>
    <r>
      <t>D.yakuba</t>
    </r>
    <r>
      <rPr>
        <i/>
        <sz val="16"/>
        <color rgb="FFC0504D"/>
        <rFont val="Calibri"/>
      </rPr>
      <t xml:space="preserve"> </t>
    </r>
  </si>
  <si>
    <r>
      <t>D.erecta</t>
    </r>
    <r>
      <rPr>
        <i/>
        <sz val="16"/>
        <color rgb="FFC0504D"/>
        <rFont val="Calibri"/>
      </rPr>
      <t xml:space="preserve"> </t>
    </r>
  </si>
  <si>
    <r>
      <t>D.ananassae</t>
    </r>
    <r>
      <rPr>
        <i/>
        <sz val="16"/>
        <color rgb="FF000000"/>
        <rFont val="Calibri"/>
      </rPr>
      <t xml:space="preserve"> </t>
    </r>
  </si>
  <si>
    <r>
      <t>D.pseudoobscura</t>
    </r>
    <r>
      <rPr>
        <i/>
        <sz val="16"/>
        <color rgb="FF8064A2"/>
        <rFont val="Calibri"/>
      </rPr>
      <t xml:space="preserve"> </t>
    </r>
  </si>
  <si>
    <r>
      <t>D.persimilis</t>
    </r>
    <r>
      <rPr>
        <i/>
        <sz val="16"/>
        <color rgb="FF8064A2"/>
        <rFont val="Calibri"/>
      </rPr>
      <t xml:space="preserve"> </t>
    </r>
  </si>
  <si>
    <r>
      <t>D.willistoni</t>
    </r>
    <r>
      <rPr>
        <i/>
        <sz val="16"/>
        <color rgb="FF000000"/>
        <rFont val="Calibri"/>
      </rPr>
      <t xml:space="preserve"> </t>
    </r>
  </si>
  <si>
    <r>
      <t>D.mojavensis</t>
    </r>
    <r>
      <rPr>
        <i/>
        <sz val="16"/>
        <color rgb="FF0000FF"/>
        <rFont val="Calibri"/>
      </rPr>
      <t xml:space="preserve"> </t>
    </r>
  </si>
  <si>
    <r>
      <t>D.virilis</t>
    </r>
    <r>
      <rPr>
        <i/>
        <sz val="16"/>
        <color rgb="FF0000FF"/>
        <rFont val="Calibri"/>
      </rPr>
      <t xml:space="preserve"> </t>
    </r>
  </si>
  <si>
    <r>
      <t>D.grimshawi</t>
    </r>
    <r>
      <rPr>
        <i/>
        <sz val="16"/>
        <color rgb="FF000000"/>
        <rFont val="Calibri"/>
      </rPr>
      <t xml:space="preserve"> </t>
    </r>
  </si>
  <si>
    <t>N</t>
  </si>
  <si>
    <t>Total Length</t>
  </si>
  <si>
    <t>umethylated C</t>
  </si>
  <si>
    <t>5mC</t>
  </si>
  <si>
    <t xml:space="preserve">D.melanogaster </t>
  </si>
  <si>
    <t xml:space="preserve">D.sechellia </t>
  </si>
  <si>
    <t xml:space="preserve">D.pseudoobscura </t>
  </si>
  <si>
    <t xml:space="preserve">D.ananassae </t>
  </si>
  <si>
    <t xml:space="preserve">D.simulans </t>
  </si>
  <si>
    <t xml:space="preserve">D.yakuba </t>
  </si>
  <si>
    <t xml:space="preserve">D.mojavensis </t>
  </si>
  <si>
    <t xml:space="preserve">D.willistoni </t>
  </si>
  <si>
    <t xml:space="preserve">D.virilis </t>
  </si>
  <si>
    <t xml:space="preserve">D.grimshawi </t>
  </si>
  <si>
    <t xml:space="preserve">D.erecta </t>
  </si>
  <si>
    <t xml:space="preserve">D.persimilis </t>
  </si>
  <si>
    <t>Mean</t>
  </si>
  <si>
    <t>Std Dev</t>
  </si>
  <si>
    <t>Std. Error</t>
  </si>
  <si>
    <t>No. C in genome</t>
  </si>
  <si>
    <t>Std Dev.</t>
  </si>
  <si>
    <t>SEM</t>
  </si>
  <si>
    <t>No. 5mC in genome/copy genome</t>
  </si>
  <si>
    <t>No 5mC dinucleotides</t>
  </si>
  <si>
    <t>Mean %5mC/C</t>
  </si>
  <si>
    <t>Counting with perl script from RELEASE 6 fasta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</si>
</sst>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i/>
      <sz val="16"/>
      <color rgb="FFF79646"/>
      <name val="Calibri"/>
    </font>
    <font>
      <i/>
      <sz val="16"/>
      <color rgb="FFC0504D"/>
      <name val="Calibri"/>
    </font>
    <font>
      <i/>
      <sz val="16"/>
      <color rgb="FF000000"/>
      <name val="Calibri"/>
    </font>
    <font>
      <i/>
      <sz val="16"/>
      <color rgb="FF8064A2"/>
      <name val="Calibri"/>
    </font>
    <font>
      <i/>
      <sz val="16"/>
      <color rgb="FF0000FF"/>
      <name val="Calibri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/>
    <xf numFmtId="1" fontId="0" fillId="0" borderId="0" xfId="0" applyNumberFormat="1"/>
    <xf numFmtId="164" fontId="0" fillId="0" borderId="0" xfId="0" applyNumberForma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I17" sqref="I17"/>
    </sheetView>
  </sheetViews>
  <sheetFormatPr defaultRowHeight="15"/>
  <cols>
    <col min="1" max="1" width="33.140625" customWidth="1"/>
    <col min="2" max="2" width="13.42578125" customWidth="1"/>
    <col min="4" max="4" width="11.85546875" customWidth="1"/>
    <col min="6" max="6" width="12.5703125" customWidth="1"/>
    <col min="7" max="7" width="16.5703125" customWidth="1"/>
    <col min="8" max="8" width="17.28515625" customWidth="1"/>
    <col min="9" max="9" width="13.28515625" customWidth="1"/>
  </cols>
  <sheetData>
    <row r="1" spans="1:13">
      <c r="A1" s="1" t="s">
        <v>0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57</v>
      </c>
      <c r="G1" s="1" t="s">
        <v>58</v>
      </c>
      <c r="H1" s="1" t="s">
        <v>59</v>
      </c>
      <c r="I1" s="2"/>
    </row>
    <row r="2" spans="1:13">
      <c r="A2" t="s">
        <v>1</v>
      </c>
      <c r="B2">
        <v>3.7999999999999999E-2</v>
      </c>
      <c r="C2">
        <v>6.93E-2</v>
      </c>
      <c r="D2">
        <v>8.9999999999999993E-3</v>
      </c>
      <c r="E2">
        <v>8.9999999999999993E-3</v>
      </c>
      <c r="F2">
        <f>AVERAGE(B2:E2)</f>
        <v>3.1324999999999999E-2</v>
      </c>
      <c r="G2">
        <f>STDEV(B2:E2)</f>
        <v>2.8771904698855103E-2</v>
      </c>
      <c r="H2">
        <f>G2/SQRT(4)</f>
        <v>1.4385952349427552E-2</v>
      </c>
      <c r="I2" s="3"/>
    </row>
    <row r="3" spans="1:13">
      <c r="A3" t="s">
        <v>2</v>
      </c>
      <c r="B3">
        <v>2.1000000000000001E-2</v>
      </c>
      <c r="C3">
        <v>8.3000000000000004E-2</v>
      </c>
      <c r="D3">
        <v>1.7000000000000001E-2</v>
      </c>
      <c r="F3">
        <f>AVERAGE(B3:D3)</f>
        <v>4.0333333333333339E-2</v>
      </c>
      <c r="G3">
        <f>STDEV(B3:D3)</f>
        <v>3.7004504230341115E-2</v>
      </c>
      <c r="H3">
        <f>G3/SQRT(3)</f>
        <v>2.1364560478616089E-2</v>
      </c>
      <c r="I3" s="3"/>
    </row>
    <row r="4" spans="1:13">
      <c r="A4" t="s">
        <v>3</v>
      </c>
      <c r="B4">
        <v>6.9999999999999999E-4</v>
      </c>
      <c r="C4">
        <v>8.9999999999999998E-4</v>
      </c>
      <c r="D4">
        <v>2E-3</v>
      </c>
      <c r="F4">
        <f>AVERAGE(B4:D4)</f>
        <v>1.1999999999999999E-3</v>
      </c>
      <c r="G4">
        <f>STDEV(B4:D4)</f>
        <v>6.9999999999999999E-4</v>
      </c>
      <c r="H4">
        <f>G4/SQRT(3)</f>
        <v>4.0414518843273807E-4</v>
      </c>
      <c r="I4" s="3"/>
    </row>
    <row r="5" spans="1:13">
      <c r="A5" t="s">
        <v>4</v>
      </c>
      <c r="B5">
        <v>1.8E-3</v>
      </c>
      <c r="C5">
        <v>1.2999999999999999E-3</v>
      </c>
      <c r="D5">
        <v>3.0000000000000001E-3</v>
      </c>
      <c r="E5">
        <v>2.5999999999999999E-3</v>
      </c>
      <c r="F5">
        <f>AVERAGE(B5:E5)</f>
        <v>2.1749999999999999E-3</v>
      </c>
      <c r="G5">
        <f>STDEV(B5:E5)</f>
        <v>7.6757192931129696E-4</v>
      </c>
      <c r="H5">
        <f>G5/SQRT(4)</f>
        <v>3.8378596465564848E-4</v>
      </c>
      <c r="I5" s="3"/>
    </row>
    <row r="6" spans="1:13">
      <c r="A6" t="s">
        <v>5</v>
      </c>
      <c r="B6">
        <v>1.5E-3</v>
      </c>
      <c r="C6">
        <v>1.1000000000000001E-3</v>
      </c>
      <c r="D6">
        <v>2E-3</v>
      </c>
      <c r="F6">
        <f>AVERAGE(B6:D6)</f>
        <v>1.5333333333333334E-3</v>
      </c>
      <c r="G6">
        <f>STDEV(B6:D6)</f>
        <v>4.509249752822894E-4</v>
      </c>
      <c r="H6">
        <f>G6/SQRT(3)</f>
        <v>2.6034165586355512E-4</v>
      </c>
      <c r="I6" s="3"/>
    </row>
    <row r="7" spans="1:13">
      <c r="A7" t="s">
        <v>6</v>
      </c>
      <c r="B7">
        <v>2E-3</v>
      </c>
      <c r="C7">
        <v>1E-3</v>
      </c>
      <c r="D7">
        <v>2.2000000000000001E-3</v>
      </c>
      <c r="E7">
        <v>1E-3</v>
      </c>
      <c r="F7">
        <f>AVERAGE(B7:E7)</f>
        <v>1.5499999999999999E-3</v>
      </c>
      <c r="G7">
        <f>STDEV(B7:E7)</f>
        <v>6.403124237432849E-4</v>
      </c>
      <c r="H7">
        <f>G7/SQRT(4)</f>
        <v>3.2015621187164245E-4</v>
      </c>
      <c r="I7" s="3"/>
    </row>
    <row r="8" spans="1:13">
      <c r="A8" t="s">
        <v>7</v>
      </c>
      <c r="B8">
        <v>1E-3</v>
      </c>
      <c r="C8">
        <v>1E-3</v>
      </c>
      <c r="D8">
        <v>2E-3</v>
      </c>
      <c r="E8">
        <v>2E-3</v>
      </c>
      <c r="F8">
        <f>AVERAGE(B8:E8)</f>
        <v>1.5E-3</v>
      </c>
      <c r="G8">
        <f>STDEV(B8:E8)</f>
        <v>5.7735026918962569E-4</v>
      </c>
      <c r="H8">
        <f>G8/SQRT(4)</f>
        <v>2.8867513459481284E-4</v>
      </c>
      <c r="I8" s="3"/>
    </row>
    <row r="9" spans="1:13">
      <c r="A9" t="s">
        <v>12</v>
      </c>
      <c r="B9">
        <v>1.4E-2</v>
      </c>
      <c r="C9">
        <v>7.4999999999999997E-3</v>
      </c>
      <c r="D9">
        <v>5.0000000000000001E-3</v>
      </c>
      <c r="F9">
        <f>AVERAGE(B9:D9)</f>
        <v>8.8333333333333337E-3</v>
      </c>
      <c r="G9">
        <f>STDEV(B9:D9)</f>
        <v>4.6457866215887872E-3</v>
      </c>
      <c r="H9">
        <f>G9/SQRT(3)</f>
        <v>2.6822461565718485E-3</v>
      </c>
      <c r="I9" s="3"/>
    </row>
    <row r="12" spans="1:13">
      <c r="D12" s="1"/>
      <c r="E12" s="17"/>
      <c r="F12" s="17"/>
      <c r="G12" s="17"/>
      <c r="I12" s="1"/>
      <c r="J12" s="1"/>
      <c r="K12" s="1"/>
    </row>
    <row r="15" spans="1:13">
      <c r="L15" s="1"/>
      <c r="M15" s="1"/>
    </row>
    <row r="24" spans="6:6">
      <c r="F24" s="16"/>
    </row>
  </sheetData>
  <mergeCells count="1">
    <mergeCell ref="E12:G12"/>
  </mergeCells>
  <pageMargins left="0.7" right="0.7" top="0.75" bottom="0.75" header="0.3" footer="0.3"/>
  <ignoredErrors>
    <ignoredError sqref="F5:H5 H4 G6:H6 F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opLeftCell="A28" workbookViewId="0">
      <selection activeCell="B45" sqref="B45:C45"/>
    </sheetView>
  </sheetViews>
  <sheetFormatPr defaultRowHeight="15"/>
  <cols>
    <col min="1" max="1" width="26.28515625" customWidth="1"/>
    <col min="2" max="2" width="20.28515625" customWidth="1"/>
    <col min="3" max="3" width="26.7109375" customWidth="1"/>
    <col min="5" max="5" width="15.140625" customWidth="1"/>
    <col min="6" max="6" width="15.85546875" customWidth="1"/>
    <col min="7" max="7" width="13.140625" customWidth="1"/>
  </cols>
  <sheetData>
    <row r="1" spans="1:9">
      <c r="A1" s="1" t="s">
        <v>13</v>
      </c>
      <c r="B1" s="4" t="s">
        <v>65</v>
      </c>
      <c r="C1" s="1" t="s">
        <v>14</v>
      </c>
      <c r="I1" s="1"/>
    </row>
    <row r="2" spans="1:9">
      <c r="A2" t="s">
        <v>1</v>
      </c>
      <c r="B2">
        <v>3.1324999999999999E-2</v>
      </c>
      <c r="C2" s="5">
        <v>8620.2559949765619</v>
      </c>
      <c r="I2" s="5"/>
    </row>
    <row r="3" spans="1:9">
      <c r="A3" t="s">
        <v>2</v>
      </c>
      <c r="B3">
        <v>4.0333333333333339E-2</v>
      </c>
      <c r="C3" s="5">
        <v>11086.798137678621</v>
      </c>
      <c r="I3" s="5"/>
    </row>
    <row r="4" spans="1:9">
      <c r="A4" t="s">
        <v>3</v>
      </c>
      <c r="B4">
        <v>1.1999999999999999E-3</v>
      </c>
      <c r="C4" s="5">
        <v>359.52806400000003</v>
      </c>
      <c r="F4" s="1"/>
      <c r="G4" s="4"/>
      <c r="H4" s="1"/>
      <c r="I4" s="5"/>
    </row>
    <row r="5" spans="1:9">
      <c r="A5" t="s">
        <v>4</v>
      </c>
      <c r="B5">
        <v>2.1749999999999999E-3</v>
      </c>
      <c r="C5" s="5">
        <v>651.64461600000004</v>
      </c>
      <c r="H5" s="5"/>
      <c r="I5" s="5"/>
    </row>
    <row r="6" spans="1:9">
      <c r="A6" t="s">
        <v>5</v>
      </c>
      <c r="B6">
        <v>1.533333E-3</v>
      </c>
      <c r="C6" s="5">
        <v>459.39697066666668</v>
      </c>
      <c r="H6" s="5"/>
      <c r="I6" s="5"/>
    </row>
    <row r="7" spans="1:9">
      <c r="A7" t="s">
        <v>6</v>
      </c>
      <c r="B7">
        <v>1.5499999999999999E-3</v>
      </c>
      <c r="C7" s="5">
        <v>464.39041600000002</v>
      </c>
      <c r="H7" s="5"/>
      <c r="I7" s="5"/>
    </row>
    <row r="8" spans="1:9">
      <c r="A8" t="s">
        <v>7</v>
      </c>
      <c r="B8" s="6">
        <v>1.5E-3</v>
      </c>
      <c r="C8" s="5">
        <v>449.41007999999999</v>
      </c>
      <c r="H8" s="5"/>
      <c r="I8" s="5"/>
    </row>
    <row r="9" spans="1:9">
      <c r="H9" s="5"/>
    </row>
    <row r="10" spans="1:9">
      <c r="H10" s="5"/>
    </row>
    <row r="11" spans="1:9">
      <c r="A11" s="1" t="s">
        <v>60</v>
      </c>
      <c r="B11" s="1">
        <v>29960672</v>
      </c>
      <c r="H11" s="5"/>
    </row>
    <row r="14" spans="1:9">
      <c r="A14" s="7" t="s">
        <v>15</v>
      </c>
      <c r="B14" s="8"/>
      <c r="C14" s="8"/>
    </row>
    <row r="15" spans="1:9">
      <c r="A15" s="8" t="s">
        <v>16</v>
      </c>
      <c r="B15" s="9">
        <v>143726002</v>
      </c>
      <c r="C15" s="9"/>
    </row>
    <row r="16" spans="1:9">
      <c r="A16" s="8" t="s">
        <v>18</v>
      </c>
      <c r="B16" s="9">
        <v>1152978</v>
      </c>
      <c r="C16" s="8"/>
    </row>
    <row r="17" spans="1:9">
      <c r="A17" s="9" t="s">
        <v>20</v>
      </c>
      <c r="B17" s="10">
        <f>B15-B16</f>
        <v>142573024</v>
      </c>
      <c r="C17" s="8"/>
    </row>
    <row r="18" spans="1:9">
      <c r="A18" s="9"/>
      <c r="B18" s="8"/>
      <c r="C18" s="8"/>
    </row>
    <row r="19" spans="1:9">
      <c r="A19" s="18" t="s">
        <v>66</v>
      </c>
      <c r="B19" s="18"/>
    </row>
    <row r="20" spans="1:9">
      <c r="A20" s="8" t="s">
        <v>17</v>
      </c>
      <c r="B20" s="8">
        <v>41351058</v>
      </c>
    </row>
    <row r="21" spans="1:9">
      <c r="A21" s="8" t="s">
        <v>19</v>
      </c>
      <c r="B21" s="8">
        <v>41332481</v>
      </c>
    </row>
    <row r="22" spans="1:9">
      <c r="A22" s="8" t="s">
        <v>21</v>
      </c>
      <c r="B22" s="8">
        <v>29928813</v>
      </c>
    </row>
    <row r="23" spans="1:9">
      <c r="A23" s="8" t="s">
        <v>22</v>
      </c>
      <c r="B23" s="8">
        <v>29960672</v>
      </c>
    </row>
    <row r="24" spans="1:9">
      <c r="A24" s="8" t="s">
        <v>23</v>
      </c>
      <c r="B24" s="7">
        <f>SUM(B20:B23)</f>
        <v>142573024</v>
      </c>
    </row>
    <row r="28" spans="1:9">
      <c r="A28" s="1" t="s">
        <v>0</v>
      </c>
      <c r="B28" s="17" t="s">
        <v>63</v>
      </c>
      <c r="C28" s="17"/>
      <c r="D28" s="17"/>
      <c r="E28" s="17"/>
      <c r="F28" s="17"/>
      <c r="G28" s="1" t="s">
        <v>57</v>
      </c>
      <c r="H28" s="1" t="s">
        <v>61</v>
      </c>
      <c r="I28" s="1" t="s">
        <v>62</v>
      </c>
    </row>
    <row r="29" spans="1:9">
      <c r="A29" t="s">
        <v>1</v>
      </c>
      <c r="B29">
        <v>11385.05536</v>
      </c>
      <c r="C29">
        <v>20762.745696000002</v>
      </c>
      <c r="D29">
        <v>2696.4604799999997</v>
      </c>
      <c r="E29">
        <v>2696.4604799999997</v>
      </c>
      <c r="G29">
        <v>8620.2559949765619</v>
      </c>
      <c r="H29">
        <v>9385.1805040000017</v>
      </c>
      <c r="I29">
        <v>4310.1279974882809</v>
      </c>
    </row>
    <row r="30" spans="1:9">
      <c r="A30" t="s">
        <v>2</v>
      </c>
      <c r="B30">
        <v>24867.357759999999</v>
      </c>
      <c r="C30">
        <v>6291.7411200000006</v>
      </c>
      <c r="D30">
        <v>5093.3142400000006</v>
      </c>
      <c r="G30">
        <v>11086.798137678621</v>
      </c>
      <c r="H30">
        <v>12084.137706666666</v>
      </c>
      <c r="I30">
        <v>6400.9658892397938</v>
      </c>
    </row>
    <row r="31" spans="1:9">
      <c r="A31" t="s">
        <v>3</v>
      </c>
      <c r="B31">
        <v>209.72470399999997</v>
      </c>
      <c r="C31">
        <v>269.64604800000001</v>
      </c>
      <c r="D31">
        <v>599.21343999999999</v>
      </c>
      <c r="G31">
        <v>359.52806400000003</v>
      </c>
      <c r="H31">
        <v>209.724704</v>
      </c>
      <c r="I31">
        <v>121.08461431011459</v>
      </c>
    </row>
    <row r="32" spans="1:9">
      <c r="A32" t="s">
        <v>4</v>
      </c>
      <c r="B32">
        <v>539.29209600000002</v>
      </c>
      <c r="C32">
        <v>389.48873600000002</v>
      </c>
      <c r="D32">
        <v>898.82015999999999</v>
      </c>
      <c r="E32">
        <v>778.97747200000003</v>
      </c>
      <c r="G32">
        <v>651.64461600000004</v>
      </c>
      <c r="H32">
        <v>229.96970810502944</v>
      </c>
      <c r="I32">
        <v>114.98485405251472</v>
      </c>
    </row>
    <row r="33" spans="1:9">
      <c r="A33" t="s">
        <v>5</v>
      </c>
      <c r="B33">
        <v>449.41007999999999</v>
      </c>
      <c r="C33">
        <v>329.56739200000004</v>
      </c>
      <c r="D33">
        <v>599.21343999999999</v>
      </c>
      <c r="G33">
        <v>459.39697066666668</v>
      </c>
      <c r="H33">
        <v>135.10015281040782</v>
      </c>
      <c r="I33">
        <v>78.000109592648542</v>
      </c>
    </row>
    <row r="34" spans="1:9">
      <c r="A34" t="s">
        <v>6</v>
      </c>
      <c r="B34">
        <v>599.21343999999999</v>
      </c>
      <c r="C34">
        <v>299.60672</v>
      </c>
      <c r="D34">
        <v>659.13478400000008</v>
      </c>
      <c r="E34">
        <v>299.60672</v>
      </c>
      <c r="G34">
        <v>464.39041600000002</v>
      </c>
      <c r="H34">
        <v>191.84190505297576</v>
      </c>
      <c r="I34">
        <v>95.920952526487881</v>
      </c>
    </row>
    <row r="35" spans="1:9">
      <c r="A35" t="s">
        <v>7</v>
      </c>
      <c r="B35">
        <v>299.60672</v>
      </c>
      <c r="C35">
        <v>299.60672</v>
      </c>
      <c r="D35">
        <v>599.21343999999999</v>
      </c>
      <c r="E35">
        <v>599.21343999999999</v>
      </c>
      <c r="G35">
        <v>449.41007999999999</v>
      </c>
      <c r="H35">
        <v>172.97802044302082</v>
      </c>
      <c r="I35">
        <v>86.489010221510412</v>
      </c>
    </row>
    <row r="39" spans="1:9">
      <c r="A39" s="1" t="s">
        <v>0</v>
      </c>
      <c r="B39" s="1" t="s">
        <v>64</v>
      </c>
      <c r="C39" s="1" t="s">
        <v>24</v>
      </c>
    </row>
    <row r="40" spans="1:9">
      <c r="A40" t="s">
        <v>1</v>
      </c>
      <c r="B40">
        <v>9385.1805040000017</v>
      </c>
      <c r="C40">
        <v>29951286.819495998</v>
      </c>
    </row>
    <row r="41" spans="1:9">
      <c r="A41" t="s">
        <v>2</v>
      </c>
      <c r="B41">
        <v>12084.137706666666</v>
      </c>
      <c r="C41">
        <v>29948587.862293333</v>
      </c>
    </row>
    <row r="42" spans="1:9">
      <c r="A42" t="s">
        <v>3</v>
      </c>
      <c r="B42">
        <v>359.52806400000003</v>
      </c>
      <c r="C42" s="13">
        <v>29960312.471935999</v>
      </c>
    </row>
    <row r="43" spans="1:9">
      <c r="A43" t="s">
        <v>4</v>
      </c>
      <c r="B43">
        <v>651.64461600000004</v>
      </c>
      <c r="C43" s="14">
        <v>29960020.355384</v>
      </c>
    </row>
    <row r="44" spans="1:9">
      <c r="A44" t="s">
        <v>5</v>
      </c>
      <c r="B44">
        <v>459.39697066666668</v>
      </c>
      <c r="C44" s="14">
        <v>29960212.603029333</v>
      </c>
    </row>
    <row r="45" spans="1:9">
      <c r="A45" t="s">
        <v>6</v>
      </c>
      <c r="B45">
        <v>464.39041600000002</v>
      </c>
      <c r="C45" s="14">
        <v>29960207.609584</v>
      </c>
    </row>
    <row r="46" spans="1:9">
      <c r="A46" t="s">
        <v>7</v>
      </c>
      <c r="B46">
        <v>449.41007999999999</v>
      </c>
      <c r="C46" s="14">
        <v>29960222.589919999</v>
      </c>
    </row>
    <row r="51" spans="1:7">
      <c r="B51" s="17"/>
      <c r="C51" s="17"/>
      <c r="D51" s="17"/>
      <c r="E51" s="17"/>
      <c r="F51" s="17"/>
      <c r="G51" s="11"/>
    </row>
    <row r="52" spans="1:7">
      <c r="A52" s="1"/>
      <c r="B52" s="1"/>
      <c r="C52" s="1"/>
      <c r="D52" s="1"/>
      <c r="E52" s="1"/>
      <c r="F52" s="1"/>
    </row>
    <row r="63" spans="1:7">
      <c r="A63" s="1"/>
      <c r="B63" s="1"/>
      <c r="C63" s="1"/>
    </row>
    <row r="64" spans="1:7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</sheetData>
  <mergeCells count="3">
    <mergeCell ref="B51:F51"/>
    <mergeCell ref="B28:F28"/>
    <mergeCell ref="A19:B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M25" sqref="M25"/>
    </sheetView>
  </sheetViews>
  <sheetFormatPr defaultRowHeight="15"/>
  <cols>
    <col min="1" max="1" width="19.85546875" customWidth="1"/>
    <col min="4" max="4" width="10.7109375" customWidth="1"/>
    <col min="7" max="7" width="20.42578125" customWidth="1"/>
    <col min="8" max="8" width="14.5703125" customWidth="1"/>
    <col min="10" max="10" width="12.42578125" customWidth="1"/>
    <col min="11" max="11" width="12.85546875" customWidth="1"/>
  </cols>
  <sheetData>
    <row r="1" spans="1:10" ht="30">
      <c r="A1" s="1" t="s">
        <v>25</v>
      </c>
      <c r="B1" s="1" t="s">
        <v>26</v>
      </c>
      <c r="C1" s="1" t="s">
        <v>27</v>
      </c>
      <c r="D1" s="12" t="s">
        <v>28</v>
      </c>
    </row>
    <row r="2" spans="1:10" ht="21">
      <c r="A2" t="s">
        <v>29</v>
      </c>
      <c r="B2">
        <v>5.0999999999999997E-2</v>
      </c>
      <c r="C2">
        <v>5.1999999999999998E-2</v>
      </c>
      <c r="D2">
        <v>5.1499999999999997E-2</v>
      </c>
    </row>
    <row r="3" spans="1:10" ht="21">
      <c r="A3" t="s">
        <v>30</v>
      </c>
      <c r="B3">
        <v>1.0999999999999999E-2</v>
      </c>
      <c r="C3">
        <v>0.01</v>
      </c>
      <c r="D3">
        <v>1.0500000000000001E-2</v>
      </c>
    </row>
    <row r="4" spans="1:10" ht="21">
      <c r="A4" t="s">
        <v>31</v>
      </c>
      <c r="B4">
        <v>1E-3</v>
      </c>
      <c r="C4">
        <v>1E-3</v>
      </c>
      <c r="D4">
        <v>1E-3</v>
      </c>
    </row>
    <row r="5" spans="1:10" ht="21">
      <c r="A5" t="s">
        <v>32</v>
      </c>
      <c r="B5">
        <v>5.0999999999999997E-2</v>
      </c>
      <c r="C5">
        <v>5.1999999999999998E-2</v>
      </c>
      <c r="D5">
        <v>5.1499999999999997E-2</v>
      </c>
    </row>
    <row r="6" spans="1:10" ht="21">
      <c r="A6" t="s">
        <v>33</v>
      </c>
      <c r="B6">
        <v>7.8E-2</v>
      </c>
      <c r="C6">
        <v>7.4999999999999997E-2</v>
      </c>
      <c r="D6">
        <v>7.6499999999999999E-2</v>
      </c>
    </row>
    <row r="7" spans="1:10" ht="21">
      <c r="A7" t="s">
        <v>34</v>
      </c>
      <c r="B7">
        <v>0.05</v>
      </c>
      <c r="C7">
        <v>0.05</v>
      </c>
      <c r="D7">
        <v>0.05</v>
      </c>
    </row>
    <row r="8" spans="1:10" ht="21">
      <c r="A8" t="s">
        <v>35</v>
      </c>
      <c r="B8">
        <v>4.8000000000000001E-2</v>
      </c>
      <c r="C8">
        <v>5.0999999999999997E-2</v>
      </c>
      <c r="D8">
        <v>4.9500000000000002E-2</v>
      </c>
    </row>
    <row r="9" spans="1:10" ht="21">
      <c r="A9" t="s">
        <v>36</v>
      </c>
      <c r="B9">
        <v>9.2999999999999999E-2</v>
      </c>
      <c r="C9">
        <v>9.2999999999999999E-2</v>
      </c>
      <c r="D9">
        <v>9.2999999999999999E-2</v>
      </c>
    </row>
    <row r="10" spans="1:10" ht="21">
      <c r="A10" t="s">
        <v>37</v>
      </c>
      <c r="B10">
        <v>5.6000000000000001E-2</v>
      </c>
      <c r="C10">
        <v>5.3999999999999999E-2</v>
      </c>
      <c r="D10">
        <v>5.5E-2</v>
      </c>
    </row>
    <row r="11" spans="1:10" ht="21">
      <c r="A11" t="s">
        <v>38</v>
      </c>
      <c r="B11">
        <v>5.0999999999999997E-2</v>
      </c>
      <c r="C11">
        <v>5.1999999999999998E-2</v>
      </c>
      <c r="D11">
        <v>5.1499999999999997E-2</v>
      </c>
    </row>
    <row r="12" spans="1:10" ht="21">
      <c r="A12" t="s">
        <v>39</v>
      </c>
      <c r="B12">
        <v>5.6000000000000001E-2</v>
      </c>
      <c r="C12">
        <v>5.8999999999999997E-2</v>
      </c>
      <c r="D12">
        <v>5.7500000000000002E-2</v>
      </c>
    </row>
    <row r="13" spans="1:10" ht="21">
      <c r="A13" t="s">
        <v>40</v>
      </c>
      <c r="B13">
        <v>6.8000000000000005E-2</v>
      </c>
      <c r="C13">
        <v>6.8000000000000005E-2</v>
      </c>
      <c r="D13">
        <v>6.8000000000000005E-2</v>
      </c>
    </row>
    <row r="16" spans="1:10">
      <c r="A16" s="1" t="s">
        <v>25</v>
      </c>
      <c r="B16" s="1" t="s">
        <v>17</v>
      </c>
      <c r="C16" s="1" t="s">
        <v>19</v>
      </c>
      <c r="D16" s="1" t="s">
        <v>21</v>
      </c>
      <c r="E16" s="1" t="s">
        <v>22</v>
      </c>
      <c r="F16" s="1" t="s">
        <v>41</v>
      </c>
      <c r="G16" s="1" t="s">
        <v>42</v>
      </c>
      <c r="H16" s="1" t="s">
        <v>43</v>
      </c>
      <c r="I16" s="1" t="s">
        <v>44</v>
      </c>
      <c r="J16" s="1"/>
    </row>
    <row r="17" spans="1:13">
      <c r="A17" s="15" t="s">
        <v>45</v>
      </c>
      <c r="B17">
        <v>41351058</v>
      </c>
      <c r="C17">
        <v>41332481</v>
      </c>
      <c r="D17">
        <v>29928813</v>
      </c>
      <c r="E17">
        <v>29960672</v>
      </c>
      <c r="F17">
        <v>1152978</v>
      </c>
      <c r="G17">
        <f>SUM(B17:F17)</f>
        <v>143726002</v>
      </c>
      <c r="H17">
        <f>E17-I17</f>
        <v>29960207.609584</v>
      </c>
      <c r="I17">
        <v>464.39041600000002</v>
      </c>
    </row>
    <row r="18" spans="1:13">
      <c r="A18" s="15" t="s">
        <v>46</v>
      </c>
      <c r="B18">
        <v>45466405</v>
      </c>
      <c r="C18">
        <v>45588390</v>
      </c>
      <c r="D18">
        <v>33115029</v>
      </c>
      <c r="E18">
        <v>33068751</v>
      </c>
      <c r="F18">
        <v>9338570</v>
      </c>
      <c r="G18">
        <f t="shared" ref="G18:G28" si="0">SUM(B18:F18)</f>
        <v>166577145</v>
      </c>
      <c r="H18">
        <f t="shared" ref="H18:H28" si="1">E18-I18</f>
        <v>33065278.781144999</v>
      </c>
      <c r="I18">
        <v>3472.2188550000005</v>
      </c>
      <c r="M18" s="14"/>
    </row>
    <row r="19" spans="1:13">
      <c r="A19" s="15" t="s">
        <v>47</v>
      </c>
      <c r="B19">
        <v>40829834</v>
      </c>
      <c r="C19">
        <v>40836311</v>
      </c>
      <c r="D19">
        <v>33674064</v>
      </c>
      <c r="E19">
        <v>33686910</v>
      </c>
      <c r="F19">
        <v>3669265</v>
      </c>
      <c r="G19">
        <f t="shared" si="0"/>
        <v>152696384</v>
      </c>
      <c r="H19">
        <f t="shared" si="1"/>
        <v>33670234.979549997</v>
      </c>
      <c r="I19">
        <v>16675.02045</v>
      </c>
    </row>
    <row r="20" spans="1:13">
      <c r="A20" s="15" t="s">
        <v>48</v>
      </c>
      <c r="B20">
        <v>62216348</v>
      </c>
      <c r="C20">
        <v>61931138</v>
      </c>
      <c r="D20">
        <v>44836162</v>
      </c>
      <c r="E20">
        <v>44935169</v>
      </c>
      <c r="F20">
        <v>17074195</v>
      </c>
      <c r="G20">
        <f t="shared" si="0"/>
        <v>230993012</v>
      </c>
      <c r="H20">
        <f t="shared" si="1"/>
        <v>44912701.4155</v>
      </c>
      <c r="I20">
        <v>22467.584500000001</v>
      </c>
    </row>
    <row r="21" spans="1:13">
      <c r="A21" s="15" t="s">
        <v>49</v>
      </c>
      <c r="B21">
        <v>35537209</v>
      </c>
      <c r="C21">
        <v>35540479</v>
      </c>
      <c r="D21">
        <v>26765729</v>
      </c>
      <c r="E21">
        <v>26744672</v>
      </c>
      <c r="F21">
        <v>378363</v>
      </c>
      <c r="G21">
        <f t="shared" si="0"/>
        <v>124966452</v>
      </c>
      <c r="H21">
        <f t="shared" si="1"/>
        <v>26730898.493919998</v>
      </c>
      <c r="I21">
        <v>13773.506079999999</v>
      </c>
    </row>
    <row r="22" spans="1:13">
      <c r="A22" s="15" t="s">
        <v>50</v>
      </c>
      <c r="B22">
        <v>46863900</v>
      </c>
      <c r="C22">
        <v>46975797</v>
      </c>
      <c r="D22">
        <v>34381230</v>
      </c>
      <c r="E22">
        <v>34360947</v>
      </c>
      <c r="F22">
        <v>3112072</v>
      </c>
      <c r="G22">
        <f t="shared" si="0"/>
        <v>165693946</v>
      </c>
      <c r="H22">
        <f t="shared" si="1"/>
        <v>34343251.112295002</v>
      </c>
      <c r="I22">
        <v>17695.887704999997</v>
      </c>
    </row>
    <row r="23" spans="1:13">
      <c r="A23" s="15" t="s">
        <v>51</v>
      </c>
      <c r="B23">
        <v>54646027</v>
      </c>
      <c r="C23">
        <v>54417520</v>
      </c>
      <c r="D23">
        <v>35557996</v>
      </c>
      <c r="E23">
        <v>35586288</v>
      </c>
      <c r="F23">
        <v>13618479</v>
      </c>
      <c r="G23">
        <f t="shared" si="0"/>
        <v>193826310</v>
      </c>
      <c r="H23">
        <f t="shared" si="1"/>
        <v>35567961.061679997</v>
      </c>
      <c r="I23">
        <v>18326.938320000001</v>
      </c>
    </row>
    <row r="24" spans="1:13">
      <c r="A24" s="15" t="s">
        <v>52</v>
      </c>
      <c r="B24">
        <v>70183145</v>
      </c>
      <c r="C24">
        <v>70140245</v>
      </c>
      <c r="D24">
        <v>41632782</v>
      </c>
      <c r="E24">
        <v>41653856</v>
      </c>
      <c r="F24">
        <v>11906320</v>
      </c>
      <c r="G24">
        <f t="shared" si="0"/>
        <v>235516348</v>
      </c>
      <c r="H24">
        <f t="shared" si="1"/>
        <v>41630946.379199997</v>
      </c>
      <c r="I24">
        <v>22909.620800000001</v>
      </c>
    </row>
    <row r="25" spans="1:13">
      <c r="A25" s="15" t="s">
        <v>53</v>
      </c>
      <c r="B25">
        <v>56757487</v>
      </c>
      <c r="C25">
        <v>56795352</v>
      </c>
      <c r="D25">
        <v>37794450</v>
      </c>
      <c r="E25">
        <v>37858574</v>
      </c>
      <c r="F25">
        <v>16820834</v>
      </c>
      <c r="G25">
        <f t="shared" si="0"/>
        <v>206026697</v>
      </c>
      <c r="H25">
        <f t="shared" si="1"/>
        <v>37836805.319949999</v>
      </c>
      <c r="I25">
        <v>21768.680049999999</v>
      </c>
    </row>
    <row r="26" spans="1:13">
      <c r="A26" s="15" t="s">
        <v>54</v>
      </c>
      <c r="B26">
        <v>57738634</v>
      </c>
      <c r="C26">
        <v>57680874</v>
      </c>
      <c r="D26">
        <v>35308925</v>
      </c>
      <c r="E26">
        <v>35362236</v>
      </c>
      <c r="F26">
        <v>14377150</v>
      </c>
      <c r="G26">
        <f t="shared" si="0"/>
        <v>200467819</v>
      </c>
      <c r="H26">
        <f t="shared" si="1"/>
        <v>35338189.679520003</v>
      </c>
      <c r="I26">
        <v>24046.320479999998</v>
      </c>
    </row>
    <row r="27" spans="1:13">
      <c r="A27" s="15" t="s">
        <v>55</v>
      </c>
      <c r="B27">
        <v>41898635</v>
      </c>
      <c r="C27">
        <v>41864933</v>
      </c>
      <c r="D27">
        <v>30665312</v>
      </c>
      <c r="E27">
        <v>30655139</v>
      </c>
      <c r="F27">
        <v>7628121</v>
      </c>
      <c r="G27">
        <f t="shared" si="0"/>
        <v>152712140</v>
      </c>
      <c r="H27">
        <f t="shared" si="1"/>
        <v>30631687.818665002</v>
      </c>
      <c r="I27">
        <v>23451.181335000001</v>
      </c>
    </row>
    <row r="28" spans="1:13">
      <c r="A28" s="15" t="s">
        <v>56</v>
      </c>
      <c r="B28">
        <v>48359323</v>
      </c>
      <c r="C28">
        <v>48312802</v>
      </c>
      <c r="D28">
        <v>39459116</v>
      </c>
      <c r="E28">
        <v>39452315</v>
      </c>
      <c r="F28">
        <v>12790523</v>
      </c>
      <c r="G28">
        <f t="shared" si="0"/>
        <v>188374079</v>
      </c>
      <c r="H28">
        <f t="shared" si="1"/>
        <v>39415624.347050004</v>
      </c>
      <c r="I28">
        <v>36690.652949999996</v>
      </c>
    </row>
    <row r="31" spans="1:13">
      <c r="A31" s="1"/>
      <c r="B31" s="1"/>
      <c r="C31" s="1"/>
      <c r="D31" s="1"/>
      <c r="E31" s="1"/>
      <c r="F31" s="1"/>
    </row>
    <row r="32" spans="1:13">
      <c r="A32" s="1"/>
      <c r="B32" s="1"/>
      <c r="C32" s="1"/>
      <c r="D32" s="1"/>
      <c r="E32" s="1"/>
      <c r="F32" s="1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Supplementary1</vt:lpstr>
      <vt:lpstr>Supplementary2</vt:lpstr>
      <vt:lpstr>Supplementary3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Santosh</dc:creator>
  <cp:lastModifiedBy>HP</cp:lastModifiedBy>
  <dcterms:created xsi:type="dcterms:W3CDTF">2016-06-03T12:06:35Z</dcterms:created>
  <dcterms:modified xsi:type="dcterms:W3CDTF">2017-08-30T10:59:53Z</dcterms:modified>
</cp:coreProperties>
</file>