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cm/Desktop/In Progress - Caqui/Re-submission files (PeerJ)/"/>
    </mc:Choice>
  </mc:AlternateContent>
  <xr:revisionPtr revIDLastSave="0" documentId="10_ncr:8100000_{B7291AAA-1EE2-8644-8D1F-54BB2FB9F43B}" xr6:coauthVersionLast="33" xr6:coauthVersionMax="33" xr10:uidLastSave="{00000000-0000-0000-0000-000000000000}"/>
  <bookViews>
    <workbookView xWindow="1540" yWindow="7500" windowWidth="28800" windowHeight="17540" firstSheet="1" activeTab="8" xr2:uid="{00000000-000D-0000-FFFF-FFFF00000000}"/>
  </bookViews>
  <sheets>
    <sheet name="Radical scavenging assay" sheetId="1" r:id="rId1"/>
    <sheet name="Extact concentration effect 2DR" sheetId="2" r:id="rId2"/>
    <sheet name="Indivudal values for 2-DR assay" sheetId="3" r:id="rId3"/>
    <sheet name="Chelant affinity effect" sheetId="4" r:id="rId4"/>
    <sheet name="Pre-incubation and DR " sheetId="5" r:id="rId5"/>
    <sheet name="Lipid peroxidation" sheetId="6" r:id="rId6"/>
    <sheet name="Lipid peroxidation 2" sheetId="8" r:id="rId7"/>
    <sheet name="Sugar content" sheetId="7" r:id="rId8"/>
    <sheet name="Table S1 data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G18" i="9"/>
  <c r="G17" i="9"/>
  <c r="G16" i="9"/>
  <c r="G15" i="9"/>
  <c r="G14" i="9"/>
  <c r="G8" i="9"/>
  <c r="G7" i="9"/>
  <c r="G6" i="9"/>
  <c r="G5" i="9"/>
  <c r="L5" i="2" l="1"/>
  <c r="AB66" i="8" l="1"/>
  <c r="P84" i="8"/>
  <c r="G84" i="8"/>
  <c r="P83" i="8"/>
  <c r="G83" i="8"/>
  <c r="V82" i="8"/>
  <c r="AB82" i="8" s="1"/>
  <c r="S82" i="8"/>
  <c r="P82" i="8"/>
  <c r="Z82" i="8" s="1"/>
  <c r="M82" i="8"/>
  <c r="J82" i="8"/>
  <c r="X82" i="8" s="1"/>
  <c r="G82" i="8"/>
  <c r="W82" i="8" s="1"/>
  <c r="S81" i="8"/>
  <c r="AA81" i="8" s="1"/>
  <c r="P81" i="8"/>
  <c r="M81" i="8"/>
  <c r="Y81" i="8" s="1"/>
  <c r="J81" i="8"/>
  <c r="G81" i="8"/>
  <c r="P80" i="8"/>
  <c r="G80" i="8"/>
  <c r="P79" i="8"/>
  <c r="G79" i="8"/>
  <c r="X77" i="8" s="1"/>
  <c r="V78" i="8"/>
  <c r="AB78" i="8" s="1"/>
  <c r="S78" i="8"/>
  <c r="P78" i="8"/>
  <c r="M78" i="8"/>
  <c r="Y78" i="8" s="1"/>
  <c r="J78" i="8"/>
  <c r="G78" i="8"/>
  <c r="W78" i="8" s="1"/>
  <c r="S77" i="8"/>
  <c r="AA77" i="8" s="1"/>
  <c r="P77" i="8"/>
  <c r="Z77" i="8" s="1"/>
  <c r="M77" i="8"/>
  <c r="J77" i="8"/>
  <c r="G77" i="8"/>
  <c r="P76" i="8"/>
  <c r="Z74" i="8" s="1"/>
  <c r="G76" i="8"/>
  <c r="P75" i="8"/>
  <c r="G75" i="8"/>
  <c r="V74" i="8"/>
  <c r="AB74" i="8" s="1"/>
  <c r="S74" i="8"/>
  <c r="P74" i="8"/>
  <c r="M74" i="8"/>
  <c r="J74" i="8"/>
  <c r="G74" i="8"/>
  <c r="W74" i="8" s="1"/>
  <c r="S73" i="8"/>
  <c r="AA73" i="8" s="1"/>
  <c r="P73" i="8"/>
  <c r="M73" i="8"/>
  <c r="Y73" i="8" s="1"/>
  <c r="J73" i="8"/>
  <c r="G73" i="8"/>
  <c r="W73" i="8" s="1"/>
  <c r="P72" i="8"/>
  <c r="G72" i="8"/>
  <c r="Y70" i="8" s="1"/>
  <c r="P71" i="8"/>
  <c r="G71" i="8"/>
  <c r="V70" i="8"/>
  <c r="AB70" i="8" s="1"/>
  <c r="S70" i="8"/>
  <c r="AA70" i="8" s="1"/>
  <c r="P70" i="8"/>
  <c r="M70" i="8"/>
  <c r="J70" i="8"/>
  <c r="G70" i="8"/>
  <c r="W70" i="8" s="1"/>
  <c r="S69" i="8"/>
  <c r="AA69" i="8" s="1"/>
  <c r="P69" i="8"/>
  <c r="M69" i="8"/>
  <c r="J69" i="8"/>
  <c r="X69" i="8" s="1"/>
  <c r="G69" i="8"/>
  <c r="P68" i="8"/>
  <c r="G68" i="8"/>
  <c r="P67" i="8"/>
  <c r="G67" i="8"/>
  <c r="V66" i="8"/>
  <c r="S66" i="8"/>
  <c r="P66" i="8"/>
  <c r="Z66" i="8" s="1"/>
  <c r="M66" i="8"/>
  <c r="J66" i="8"/>
  <c r="X66" i="8" s="1"/>
  <c r="G66" i="8"/>
  <c r="W66" i="8" s="1"/>
  <c r="V65" i="8"/>
  <c r="AB65" i="8" s="1"/>
  <c r="S65" i="8"/>
  <c r="P65" i="8"/>
  <c r="J65" i="8"/>
  <c r="G65" i="8"/>
  <c r="P64" i="8"/>
  <c r="G64" i="8"/>
  <c r="P63" i="8"/>
  <c r="G63" i="8"/>
  <c r="Y61" i="8" s="1"/>
  <c r="V62" i="8"/>
  <c r="AB62" i="8" s="1"/>
  <c r="S62" i="8"/>
  <c r="P62" i="8"/>
  <c r="M62" i="8"/>
  <c r="Y62" i="8" s="1"/>
  <c r="J62" i="8"/>
  <c r="G62" i="8"/>
  <c r="W62" i="8" s="1"/>
  <c r="V61" i="8"/>
  <c r="AB61" i="8" s="1"/>
  <c r="S61" i="8"/>
  <c r="AA61" i="8" s="1"/>
  <c r="P61" i="8"/>
  <c r="M61" i="8"/>
  <c r="J61" i="8"/>
  <c r="G61" i="8"/>
  <c r="W61" i="8" s="1"/>
  <c r="P60" i="8"/>
  <c r="G60" i="8"/>
  <c r="P59" i="8"/>
  <c r="G59" i="8"/>
  <c r="Y57" i="8" s="1"/>
  <c r="V58" i="8"/>
  <c r="AB58" i="8" s="1"/>
  <c r="S58" i="8"/>
  <c r="P58" i="8"/>
  <c r="M58" i="8"/>
  <c r="Y58" i="8" s="1"/>
  <c r="J58" i="8"/>
  <c r="G58" i="8"/>
  <c r="W58" i="8" s="1"/>
  <c r="V57" i="8"/>
  <c r="AB57" i="8" s="1"/>
  <c r="S57" i="8"/>
  <c r="AA57" i="8" s="1"/>
  <c r="P57" i="8"/>
  <c r="M57" i="8"/>
  <c r="J57" i="8"/>
  <c r="G57" i="8"/>
  <c r="W57" i="8" s="1"/>
  <c r="P56" i="8"/>
  <c r="G56" i="8"/>
  <c r="P55" i="8"/>
  <c r="G55" i="8"/>
  <c r="Y53" i="8" s="1"/>
  <c r="V54" i="8"/>
  <c r="AB54" i="8" s="1"/>
  <c r="S54" i="8"/>
  <c r="P54" i="8"/>
  <c r="M54" i="8"/>
  <c r="Y54" i="8" s="1"/>
  <c r="J54" i="8"/>
  <c r="G54" i="8"/>
  <c r="W54" i="8" s="1"/>
  <c r="V53" i="8"/>
  <c r="AB53" i="8" s="1"/>
  <c r="S53" i="8"/>
  <c r="AA53" i="8" s="1"/>
  <c r="P53" i="8"/>
  <c r="M53" i="8"/>
  <c r="J53" i="8"/>
  <c r="G53" i="8"/>
  <c r="W53" i="8" s="1"/>
  <c r="P52" i="8"/>
  <c r="G52" i="8"/>
  <c r="P51" i="8"/>
  <c r="G51" i="8"/>
  <c r="X49" i="8" s="1"/>
  <c r="V50" i="8"/>
  <c r="AB50" i="8" s="1"/>
  <c r="S50" i="8"/>
  <c r="P50" i="8"/>
  <c r="M50" i="8"/>
  <c r="Y50" i="8" s="1"/>
  <c r="J50" i="8"/>
  <c r="G50" i="8"/>
  <c r="W50" i="8" s="1"/>
  <c r="S49" i="8"/>
  <c r="AA49" i="8" s="1"/>
  <c r="P49" i="8"/>
  <c r="Z49" i="8" s="1"/>
  <c r="M49" i="8"/>
  <c r="J49" i="8"/>
  <c r="G49" i="8"/>
  <c r="P48" i="8"/>
  <c r="Z46" i="8" s="1"/>
  <c r="G48" i="8"/>
  <c r="P47" i="8"/>
  <c r="G47" i="8"/>
  <c r="V46" i="8"/>
  <c r="AB46" i="8" s="1"/>
  <c r="S46" i="8"/>
  <c r="P46" i="8"/>
  <c r="M46" i="8"/>
  <c r="J46" i="8"/>
  <c r="G46" i="8"/>
  <c r="W46" i="8" s="1"/>
  <c r="S45" i="8"/>
  <c r="AA45" i="8" s="1"/>
  <c r="P45" i="8"/>
  <c r="J45" i="8"/>
  <c r="X45" i="8" s="1"/>
  <c r="G45" i="8"/>
  <c r="P44" i="8"/>
  <c r="G44" i="8"/>
  <c r="P43" i="8"/>
  <c r="G43" i="8"/>
  <c r="V42" i="8"/>
  <c r="AB42" i="8" s="1"/>
  <c r="S42" i="8"/>
  <c r="P42" i="8"/>
  <c r="Z42" i="8" s="1"/>
  <c r="M42" i="8"/>
  <c r="J42" i="8"/>
  <c r="X42" i="8" s="1"/>
  <c r="G42" i="8"/>
  <c r="W42" i="8" s="1"/>
  <c r="S41" i="8"/>
  <c r="AA41" i="8" s="1"/>
  <c r="P41" i="8"/>
  <c r="J41" i="8"/>
  <c r="X41" i="8" s="1"/>
  <c r="G41" i="8"/>
  <c r="P40" i="8"/>
  <c r="G40" i="8"/>
  <c r="P39" i="8"/>
  <c r="G39" i="8"/>
  <c r="S38" i="8"/>
  <c r="AA38" i="8" s="1"/>
  <c r="P38" i="8"/>
  <c r="M38" i="8"/>
  <c r="J38" i="8"/>
  <c r="G38" i="8"/>
  <c r="V37" i="8"/>
  <c r="S37" i="8"/>
  <c r="AA37" i="8" s="1"/>
  <c r="P37" i="8"/>
  <c r="M37" i="8"/>
  <c r="Y37" i="8" s="1"/>
  <c r="J37" i="8"/>
  <c r="G37" i="8"/>
  <c r="W37" i="8" s="1"/>
  <c r="P36" i="8"/>
  <c r="G36" i="8"/>
  <c r="Y34" i="8" s="1"/>
  <c r="P35" i="8"/>
  <c r="G35" i="8"/>
  <c r="V34" i="8"/>
  <c r="AB34" i="8" s="1"/>
  <c r="S34" i="8"/>
  <c r="AA34" i="8" s="1"/>
  <c r="P34" i="8"/>
  <c r="M34" i="8"/>
  <c r="J34" i="8"/>
  <c r="G34" i="8"/>
  <c r="W34" i="8" s="1"/>
  <c r="V33" i="8"/>
  <c r="AB33" i="8" s="1"/>
  <c r="S33" i="8"/>
  <c r="P33" i="8"/>
  <c r="M33" i="8"/>
  <c r="Y33" i="8" s="1"/>
  <c r="J33" i="8"/>
  <c r="G33" i="8"/>
  <c r="W33" i="8" s="1"/>
  <c r="P32" i="8"/>
  <c r="G32" i="8"/>
  <c r="Y30" i="8" s="1"/>
  <c r="P31" i="8"/>
  <c r="G31" i="8"/>
  <c r="V30" i="8"/>
  <c r="AB30" i="8" s="1"/>
  <c r="S30" i="8"/>
  <c r="AA30" i="8" s="1"/>
  <c r="P30" i="8"/>
  <c r="M30" i="8"/>
  <c r="J30" i="8"/>
  <c r="G30" i="8"/>
  <c r="W30" i="8" s="1"/>
  <c r="V29" i="8"/>
  <c r="AB29" i="8" s="1"/>
  <c r="S29" i="8"/>
  <c r="P29" i="8"/>
  <c r="M29" i="8"/>
  <c r="Y29" i="8" s="1"/>
  <c r="J29" i="8"/>
  <c r="G29" i="8"/>
  <c r="W29" i="8" s="1"/>
  <c r="P28" i="8"/>
  <c r="G28" i="8"/>
  <c r="Y26" i="8" s="1"/>
  <c r="P27" i="8"/>
  <c r="G27" i="8"/>
  <c r="V26" i="8"/>
  <c r="AB26" i="8" s="1"/>
  <c r="S26" i="8"/>
  <c r="AA26" i="8" s="1"/>
  <c r="P26" i="8"/>
  <c r="M26" i="8"/>
  <c r="J26" i="8"/>
  <c r="G26" i="8"/>
  <c r="W26" i="8" s="1"/>
  <c r="V25" i="8"/>
  <c r="AB25" i="8" s="1"/>
  <c r="S25" i="8"/>
  <c r="P25" i="8"/>
  <c r="M25" i="8"/>
  <c r="Y25" i="8" s="1"/>
  <c r="J25" i="8"/>
  <c r="G25" i="8"/>
  <c r="W25" i="8" s="1"/>
  <c r="P24" i="8"/>
  <c r="G24" i="8"/>
  <c r="Y22" i="8" s="1"/>
  <c r="P23" i="8"/>
  <c r="G23" i="8"/>
  <c r="V22" i="8"/>
  <c r="AB22" i="8" s="1"/>
  <c r="S22" i="8"/>
  <c r="AA22" i="8" s="1"/>
  <c r="P22" i="8"/>
  <c r="M22" i="8"/>
  <c r="J22" i="8"/>
  <c r="G22" i="8"/>
  <c r="W22" i="8" s="1"/>
  <c r="V21" i="8"/>
  <c r="AB21" i="8" s="1"/>
  <c r="S21" i="8"/>
  <c r="P21" i="8"/>
  <c r="M21" i="8"/>
  <c r="Y21" i="8" s="1"/>
  <c r="J21" i="8"/>
  <c r="G21" i="8"/>
  <c r="W21" i="8" s="1"/>
  <c r="P20" i="8"/>
  <c r="G20" i="8"/>
  <c r="X18" i="8" s="1"/>
  <c r="P19" i="8"/>
  <c r="G19" i="8"/>
  <c r="S18" i="8"/>
  <c r="AA18" i="8" s="1"/>
  <c r="P18" i="8"/>
  <c r="Z18" i="8" s="1"/>
  <c r="M18" i="8"/>
  <c r="J18" i="8"/>
  <c r="G18" i="8"/>
  <c r="V17" i="8"/>
  <c r="S17" i="8"/>
  <c r="AA17" i="8" s="1"/>
  <c r="P17" i="8"/>
  <c r="M17" i="8"/>
  <c r="J17" i="8"/>
  <c r="X17" i="8" s="1"/>
  <c r="G17" i="8"/>
  <c r="P16" i="8"/>
  <c r="G16" i="8"/>
  <c r="P15" i="8"/>
  <c r="Z13" i="8" s="1"/>
  <c r="G15" i="8"/>
  <c r="V14" i="8"/>
  <c r="AB14" i="8" s="1"/>
  <c r="S14" i="8"/>
  <c r="P14" i="8"/>
  <c r="Z14" i="8" s="1"/>
  <c r="M14" i="8"/>
  <c r="J14" i="8"/>
  <c r="X14" i="8" s="1"/>
  <c r="G14" i="8"/>
  <c r="W14" i="8" s="1"/>
  <c r="V13" i="8"/>
  <c r="AB13" i="8" s="1"/>
  <c r="S13" i="8"/>
  <c r="P13" i="8"/>
  <c r="M13" i="8"/>
  <c r="J13" i="8"/>
  <c r="G13" i="8"/>
  <c r="W13" i="8" s="1"/>
  <c r="P12" i="8"/>
  <c r="G12" i="8"/>
  <c r="P11" i="8"/>
  <c r="G11" i="8"/>
  <c r="V10" i="8"/>
  <c r="AB10" i="8" s="1"/>
  <c r="S10" i="8"/>
  <c r="P10" i="8"/>
  <c r="Z10" i="8" s="1"/>
  <c r="M10" i="8"/>
  <c r="J10" i="8"/>
  <c r="X10" i="8" s="1"/>
  <c r="G10" i="8"/>
  <c r="W10" i="8" s="1"/>
  <c r="V9" i="8"/>
  <c r="AB9" i="8" s="1"/>
  <c r="S9" i="8"/>
  <c r="P9" i="8"/>
  <c r="M9" i="8"/>
  <c r="J9" i="8"/>
  <c r="G9" i="8"/>
  <c r="W9" i="8" s="1"/>
  <c r="P8" i="8"/>
  <c r="G8" i="8"/>
  <c r="P7" i="8"/>
  <c r="G7" i="8"/>
  <c r="V6" i="8"/>
  <c r="S6" i="8"/>
  <c r="P6" i="8"/>
  <c r="M6" i="8"/>
  <c r="Y6" i="8" s="1"/>
  <c r="J6" i="8"/>
  <c r="X6" i="8" s="1"/>
  <c r="G6" i="8"/>
  <c r="W6" i="8" s="1"/>
  <c r="V5" i="8"/>
  <c r="S5" i="8"/>
  <c r="P5" i="8"/>
  <c r="M5" i="8"/>
  <c r="J5" i="8"/>
  <c r="G5" i="8"/>
  <c r="W5" i="8" s="1"/>
  <c r="AA10" i="8" l="1"/>
  <c r="AA14" i="8"/>
  <c r="Y17" i="8"/>
  <c r="Z37" i="8"/>
  <c r="AA42" i="8"/>
  <c r="Z45" i="8"/>
  <c r="AA66" i="8"/>
  <c r="Y69" i="8"/>
  <c r="Z73" i="8"/>
  <c r="AA82" i="8"/>
  <c r="AB6" i="8"/>
  <c r="W17" i="8"/>
  <c r="Z17" i="8"/>
  <c r="X21" i="8"/>
  <c r="AA21" i="8"/>
  <c r="X25" i="8"/>
  <c r="AA25" i="8"/>
  <c r="X29" i="8"/>
  <c r="AA29" i="8"/>
  <c r="X33" i="8"/>
  <c r="AA33" i="8"/>
  <c r="AB37" i="8"/>
  <c r="Y38" i="8"/>
  <c r="X50" i="8"/>
  <c r="AA50" i="8"/>
  <c r="X54" i="8"/>
  <c r="AA54" i="8"/>
  <c r="X58" i="8"/>
  <c r="AA58" i="8"/>
  <c r="X62" i="8"/>
  <c r="AA62" i="8"/>
  <c r="W69" i="8"/>
  <c r="Z70" i="8"/>
  <c r="Z69" i="8"/>
  <c r="X73" i="8"/>
  <c r="AA74" i="8"/>
  <c r="Y77" i="8"/>
  <c r="X78" i="8"/>
  <c r="AA78" i="8"/>
  <c r="Z81" i="8"/>
  <c r="Y82" i="8"/>
  <c r="X5" i="8"/>
  <c r="AA5" i="8"/>
  <c r="X13" i="8"/>
  <c r="W65" i="8"/>
  <c r="AA65" i="8"/>
  <c r="X74" i="8"/>
  <c r="AD73" i="8" s="1"/>
  <c r="W81" i="8"/>
  <c r="AD81" i="8" s="1"/>
  <c r="AB17" i="8"/>
  <c r="W38" i="8"/>
  <c r="Z38" i="8"/>
  <c r="Z41" i="8"/>
  <c r="X46" i="8"/>
  <c r="Y10" i="8"/>
  <c r="Y14" i="8"/>
  <c r="W18" i="8"/>
  <c r="Z21" i="8"/>
  <c r="Z25" i="8"/>
  <c r="X26" i="8"/>
  <c r="AC25" i="8" s="1"/>
  <c r="Z26" i="8"/>
  <c r="X30" i="8"/>
  <c r="Z30" i="8"/>
  <c r="X34" i="8"/>
  <c r="AD33" i="8" s="1"/>
  <c r="Z34" i="8"/>
  <c r="X38" i="8"/>
  <c r="X37" i="8"/>
  <c r="W41" i="8"/>
  <c r="AC41" i="8" s="1"/>
  <c r="Y42" i="8"/>
  <c r="Y46" i="8"/>
  <c r="W45" i="8"/>
  <c r="W49" i="8"/>
  <c r="Z50" i="8"/>
  <c r="X53" i="8"/>
  <c r="Z54" i="8"/>
  <c r="Z53" i="8"/>
  <c r="X57" i="8"/>
  <c r="Z58" i="8"/>
  <c r="Z57" i="8"/>
  <c r="X61" i="8"/>
  <c r="Z62" i="8"/>
  <c r="Z61" i="8"/>
  <c r="X65" i="8"/>
  <c r="Y66" i="8"/>
  <c r="AD65" i="8" s="1"/>
  <c r="X70" i="8"/>
  <c r="AC69" i="8" s="1"/>
  <c r="K76" i="8"/>
  <c r="W77" i="8"/>
  <c r="Z78" i="8"/>
  <c r="AD77" i="8" s="1"/>
  <c r="X81" i="8"/>
  <c r="AC65" i="8"/>
  <c r="X9" i="8"/>
  <c r="AC9" i="8" s="1"/>
  <c r="AA9" i="8"/>
  <c r="Y5" i="8"/>
  <c r="Y9" i="8"/>
  <c r="Y13" i="8"/>
  <c r="X22" i="8"/>
  <c r="Z22" i="8"/>
  <c r="Z29" i="8"/>
  <c r="Z33" i="8"/>
  <c r="Z5" i="8"/>
  <c r="Z6" i="8"/>
  <c r="Z9" i="8"/>
  <c r="Z65" i="8"/>
  <c r="AA13" i="8"/>
  <c r="Y18" i="8"/>
  <c r="AA46" i="8"/>
  <c r="Y49" i="8"/>
  <c r="AA6" i="8"/>
  <c r="AB5" i="8"/>
  <c r="Y74" i="8"/>
  <c r="AC73" i="8" s="1"/>
  <c r="I75" i="8"/>
  <c r="J75" i="8"/>
  <c r="I76" i="8"/>
  <c r="K75" i="8"/>
  <c r="J76" i="8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4" i="7"/>
  <c r="K30" i="6"/>
  <c r="K41" i="6"/>
  <c r="K40" i="6"/>
  <c r="K39" i="6"/>
  <c r="K38" i="6"/>
  <c r="K37" i="6"/>
  <c r="K36" i="6"/>
  <c r="K35" i="6"/>
  <c r="K34" i="6"/>
  <c r="K33" i="6"/>
  <c r="K32" i="6"/>
  <c r="K31" i="6"/>
  <c r="I21" i="6"/>
  <c r="I22" i="6"/>
  <c r="I23" i="6"/>
  <c r="I24" i="6"/>
  <c r="I25" i="6"/>
  <c r="I20" i="6"/>
  <c r="I5" i="6"/>
  <c r="I6" i="6"/>
  <c r="I7" i="6"/>
  <c r="I8" i="6"/>
  <c r="I9" i="6"/>
  <c r="I10" i="6"/>
  <c r="I11" i="6"/>
  <c r="I12" i="6"/>
  <c r="I13" i="6"/>
  <c r="I14" i="6"/>
  <c r="I15" i="6"/>
  <c r="I4" i="6"/>
  <c r="AC77" i="8" l="1"/>
  <c r="AC13" i="8"/>
  <c r="AC21" i="8"/>
  <c r="AC61" i="8"/>
  <c r="AD57" i="8"/>
  <c r="AC53" i="8"/>
  <c r="AC29" i="8"/>
  <c r="AC45" i="8"/>
  <c r="AD9" i="8"/>
  <c r="AC81" i="8"/>
  <c r="AD61" i="8"/>
  <c r="AD49" i="8"/>
  <c r="AD41" i="8"/>
  <c r="AC33" i="8"/>
  <c r="AD53" i="8"/>
  <c r="AD69" i="8"/>
  <c r="AD13" i="8"/>
  <c r="AC57" i="8"/>
  <c r="AD25" i="8"/>
  <c r="AD17" i="8"/>
  <c r="AC17" i="8"/>
  <c r="AD45" i="8"/>
  <c r="AC49" i="8"/>
  <c r="AC5" i="8"/>
  <c r="AD37" i="8"/>
  <c r="AC37" i="8"/>
  <c r="AD21" i="8"/>
  <c r="AD29" i="8"/>
  <c r="AD5" i="8"/>
  <c r="O23" i="5"/>
  <c r="O22" i="5"/>
  <c r="O21" i="5"/>
  <c r="O20" i="5"/>
  <c r="I30" i="5"/>
  <c r="I29" i="5"/>
  <c r="I28" i="5"/>
  <c r="I27" i="5"/>
  <c r="L7" i="5"/>
  <c r="L6" i="5"/>
  <c r="L5" i="5"/>
  <c r="L4" i="5"/>
  <c r="I14" i="5"/>
  <c r="I13" i="5"/>
  <c r="I12" i="5"/>
  <c r="I11" i="5"/>
  <c r="F23" i="4"/>
  <c r="F24" i="4"/>
  <c r="F25" i="4"/>
  <c r="F26" i="4"/>
  <c r="F22" i="4"/>
  <c r="Q23" i="3" l="1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I25" i="2"/>
  <c r="I24" i="2"/>
  <c r="I23" i="2"/>
  <c r="I22" i="2"/>
  <c r="I21" i="2"/>
  <c r="I20" i="2"/>
  <c r="I19" i="2"/>
  <c r="I18" i="2"/>
  <c r="L12" i="2"/>
  <c r="L11" i="2"/>
  <c r="L10" i="2"/>
  <c r="L9" i="2"/>
  <c r="L8" i="2"/>
  <c r="L7" i="2"/>
  <c r="L6" i="2"/>
</calcChain>
</file>

<file path=xl/sharedStrings.xml><?xml version="1.0" encoding="utf-8"?>
<sst xmlns="http://schemas.openxmlformats.org/spreadsheetml/2006/main" count="274" uniqueCount="111">
  <si>
    <t>EPR signal (A.U.)</t>
  </si>
  <si>
    <t>Persimmon extract (mg/mL)</t>
  </si>
  <si>
    <t>Experiment 1</t>
  </si>
  <si>
    <t>Experiment 2</t>
  </si>
  <si>
    <t>Experiment 3</t>
  </si>
  <si>
    <t>Average</t>
  </si>
  <si>
    <t>FRUIT #3</t>
  </si>
  <si>
    <t>FRUIT #17</t>
  </si>
  <si>
    <t>Net Absorbance at 532 nm</t>
  </si>
  <si>
    <t>Fruit ID</t>
  </si>
  <si>
    <t>Read A1</t>
  </si>
  <si>
    <t>Read A2</t>
  </si>
  <si>
    <t>Read A3</t>
  </si>
  <si>
    <t>Read B1</t>
  </si>
  <si>
    <t>Read B2</t>
  </si>
  <si>
    <t>Read B3</t>
  </si>
  <si>
    <t>Read C1</t>
  </si>
  <si>
    <t>Read C2</t>
  </si>
  <si>
    <t>Read C3</t>
  </si>
  <si>
    <t>Read A4</t>
  </si>
  <si>
    <t>Assay Absorbance at 532 nm</t>
  </si>
  <si>
    <t>Positive Control Absorbance at 532 nm</t>
  </si>
  <si>
    <t>2-DR oxidation (%)</t>
  </si>
  <si>
    <t>FeIII-EDTA (uM)</t>
  </si>
  <si>
    <t>Positive Control</t>
  </si>
  <si>
    <t>Absorbance at 532 nm (AVG)</t>
  </si>
  <si>
    <t>FeIII-Citrate (uM)</t>
  </si>
  <si>
    <t>Assay (+Extract)</t>
  </si>
  <si>
    <t>Figure3A</t>
  </si>
  <si>
    <t>Figure3B</t>
  </si>
  <si>
    <t>Figure 3C</t>
  </si>
  <si>
    <t>EDTA (uM)</t>
  </si>
  <si>
    <t>Figure 3D</t>
  </si>
  <si>
    <t>Relative Protection (%)</t>
  </si>
  <si>
    <t>Pre-incubation (min)</t>
  </si>
  <si>
    <t>Figure 4A</t>
  </si>
  <si>
    <t>Read1</t>
  </si>
  <si>
    <t>Read2</t>
  </si>
  <si>
    <t>Read3</t>
  </si>
  <si>
    <t>Read4</t>
  </si>
  <si>
    <t>Read5</t>
  </si>
  <si>
    <t>Read6</t>
  </si>
  <si>
    <t>AVG</t>
  </si>
  <si>
    <t>Read7</t>
  </si>
  <si>
    <t>Read8</t>
  </si>
  <si>
    <t>Read9</t>
  </si>
  <si>
    <t>Read10</t>
  </si>
  <si>
    <t>Read11</t>
  </si>
  <si>
    <t>Read12</t>
  </si>
  <si>
    <t>2-DR conc. (mM)</t>
  </si>
  <si>
    <t>Figure 4B</t>
  </si>
  <si>
    <t>532-600</t>
  </si>
  <si>
    <t>Reaction time (min)</t>
  </si>
  <si>
    <t>Assay Absorbance at 532 nm (+Extract)</t>
  </si>
  <si>
    <t>532-601</t>
  </si>
  <si>
    <t>532-602</t>
  </si>
  <si>
    <t>Positive Control Net Absorbance</t>
  </si>
  <si>
    <t>Negative Control Net Absorbance (+BHT)</t>
  </si>
  <si>
    <t>Assay Net Absorbance (+Extract)</t>
  </si>
  <si>
    <t>Sugar content (mg/mg of fruit)</t>
  </si>
  <si>
    <t>AVERAGE</t>
  </si>
  <si>
    <t>Controle positivo</t>
  </si>
  <si>
    <t>Branco Cont +</t>
  </si>
  <si>
    <t>caqui 2</t>
  </si>
  <si>
    <t>Branco caqui 2</t>
  </si>
  <si>
    <t>caqui 5</t>
  </si>
  <si>
    <t>Branco caqui 5</t>
  </si>
  <si>
    <t>caqui 11</t>
  </si>
  <si>
    <t>Branco caqui 11</t>
  </si>
  <si>
    <t>caqui 6</t>
  </si>
  <si>
    <t>Branco caqui 6</t>
  </si>
  <si>
    <t>caqui 13</t>
  </si>
  <si>
    <t>Branco caqui 13</t>
  </si>
  <si>
    <t>caqui 18</t>
  </si>
  <si>
    <t>Branco caqui 18</t>
  </si>
  <si>
    <t>caqui 14</t>
  </si>
  <si>
    <t>Branco caqui 14</t>
  </si>
  <si>
    <t>caqui 3</t>
  </si>
  <si>
    <t>Branco caqui 3</t>
  </si>
  <si>
    <t>caqui 16</t>
  </si>
  <si>
    <t>Branco caqui 16</t>
  </si>
  <si>
    <t>caqui 1</t>
  </si>
  <si>
    <t>Branco caqui 1</t>
  </si>
  <si>
    <t>caqui 12</t>
  </si>
  <si>
    <t>Branco caqui 12</t>
  </si>
  <si>
    <t>caqui 17</t>
  </si>
  <si>
    <t>Branco caqui 17</t>
  </si>
  <si>
    <t>caqui 19</t>
  </si>
  <si>
    <t>Branco caqui 19</t>
  </si>
  <si>
    <t>caqui 8</t>
  </si>
  <si>
    <t>Branco caqui 8</t>
  </si>
  <si>
    <t>caqui 9</t>
  </si>
  <si>
    <t>Branco caqui 9</t>
  </si>
  <si>
    <t>caqui 15</t>
  </si>
  <si>
    <t>Branco caqui 15</t>
  </si>
  <si>
    <t>caqui 20</t>
  </si>
  <si>
    <t>Branco caqui 20</t>
  </si>
  <si>
    <t>Read 1</t>
  </si>
  <si>
    <t>Read 3</t>
  </si>
  <si>
    <t>Read 2</t>
  </si>
  <si>
    <t>Assay (+extract)</t>
  </si>
  <si>
    <t>Blank for Positive Control</t>
  </si>
  <si>
    <t>Blank for Assay (+extract)</t>
  </si>
  <si>
    <t>Sample</t>
  </si>
  <si>
    <t>Assay</t>
  </si>
  <si>
    <t>Absorbance 532-600 nm (Corrected for Blank)</t>
  </si>
  <si>
    <t>STDEV</t>
  </si>
  <si>
    <t>LPO relative to positive control (%)</t>
  </si>
  <si>
    <t>Read 4</t>
  </si>
  <si>
    <t>Without Fe3+</t>
  </si>
  <si>
    <t>Experimental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</si>
</sst>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9" fillId="3" borderId="0" applyNumberFormat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3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/>
    </xf>
    <xf numFmtId="165" fontId="6" fillId="2" borderId="0" xfId="1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0" fontId="5" fillId="2" borderId="0" xfId="0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6" fontId="5" fillId="2" borderId="0" xfId="0" applyNumberFormat="1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2" borderId="0" xfId="3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5" fillId="4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</cellXfs>
  <cellStyles count="4">
    <cellStyle name="20% - Accent4" xfId="3" builtinId="42"/>
    <cellStyle name="Normal" xfId="0" builtinId="0"/>
    <cellStyle name="Normal 2" xfId="2" xr:uid="{00000000-0005-0000-0000-000002000000}"/>
    <cellStyle name="Normal 2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9</xdr:row>
      <xdr:rowOff>38100</xdr:rowOff>
    </xdr:from>
    <xdr:to>
      <xdr:col>3</xdr:col>
      <xdr:colOff>520700</xdr:colOff>
      <xdr:row>21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1B6FA2-21AC-9841-82F0-06605E572A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000"/>
        <a:stretch/>
      </xdr:blipFill>
      <xdr:spPr>
        <a:xfrm>
          <a:off x="838200" y="1866900"/>
          <a:ext cx="279400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7"/>
  <sheetViews>
    <sheetView workbookViewId="0"/>
  </sheetViews>
  <sheetFormatPr baseColWidth="10" defaultRowHeight="16" x14ac:dyDescent="0.2"/>
  <cols>
    <col min="1" max="1" width="10.83203125" style="1"/>
    <col min="2" max="2" width="16.83203125" style="1" customWidth="1"/>
    <col min="3" max="5" width="13.1640625" style="1" bestFit="1" customWidth="1"/>
    <col min="6" max="16384" width="10.83203125" style="1"/>
  </cols>
  <sheetData>
    <row r="2" spans="2:6" x14ac:dyDescent="0.2">
      <c r="B2" s="76" t="s">
        <v>1</v>
      </c>
      <c r="C2" s="78" t="s">
        <v>0</v>
      </c>
      <c r="D2" s="78"/>
      <c r="E2" s="78"/>
      <c r="F2" s="78"/>
    </row>
    <row r="3" spans="2:6" x14ac:dyDescent="0.2">
      <c r="B3" s="77"/>
      <c r="C3" s="30" t="s">
        <v>2</v>
      </c>
      <c r="D3" s="30" t="s">
        <v>3</v>
      </c>
      <c r="E3" s="30" t="s">
        <v>4</v>
      </c>
      <c r="F3" s="30" t="s">
        <v>5</v>
      </c>
    </row>
    <row r="4" spans="2:6" x14ac:dyDescent="0.2">
      <c r="B4" s="17">
        <v>0</v>
      </c>
      <c r="C4" s="17">
        <v>1369</v>
      </c>
      <c r="D4" s="17">
        <v>1525</v>
      </c>
      <c r="E4" s="17">
        <v>1679</v>
      </c>
      <c r="F4" s="17">
        <v>1524.3333333333333</v>
      </c>
    </row>
    <row r="5" spans="2:6" x14ac:dyDescent="0.2">
      <c r="B5" s="20">
        <v>1</v>
      </c>
      <c r="C5" s="20">
        <v>1217</v>
      </c>
      <c r="D5" s="20">
        <v>948</v>
      </c>
      <c r="E5" s="20">
        <v>999</v>
      </c>
      <c r="F5" s="20">
        <v>1054.6666666666667</v>
      </c>
    </row>
    <row r="6" spans="2:6" x14ac:dyDescent="0.2">
      <c r="B6" s="17">
        <v>2</v>
      </c>
      <c r="C6" s="17">
        <v>867</v>
      </c>
      <c r="D6" s="17">
        <v>918</v>
      </c>
      <c r="E6" s="17">
        <v>1012</v>
      </c>
      <c r="F6" s="17">
        <v>932.33333333333337</v>
      </c>
    </row>
    <row r="7" spans="2:6" x14ac:dyDescent="0.2">
      <c r="B7" s="25">
        <v>5</v>
      </c>
      <c r="C7" s="25">
        <v>854</v>
      </c>
      <c r="D7" s="25">
        <v>968</v>
      </c>
      <c r="E7" s="25">
        <v>858</v>
      </c>
      <c r="F7" s="25">
        <v>893.33333333333337</v>
      </c>
    </row>
  </sheetData>
  <mergeCells count="2">
    <mergeCell ref="B2:B3"/>
    <mergeCell ref="C2:F2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5"/>
  <sheetViews>
    <sheetView workbookViewId="0">
      <selection activeCell="J17" sqref="J17:M27"/>
    </sheetView>
  </sheetViews>
  <sheetFormatPr baseColWidth="10" defaultRowHeight="14" x14ac:dyDescent="0.2"/>
  <cols>
    <col min="1" max="1" width="10.83203125" style="17"/>
    <col min="2" max="2" width="17.33203125" style="17" customWidth="1"/>
    <col min="3" max="11" width="10.83203125" style="17"/>
    <col min="12" max="12" width="14" style="17" bestFit="1" customWidth="1"/>
    <col min="13" max="16384" width="10.83203125" style="17"/>
  </cols>
  <sheetData>
    <row r="2" spans="2:12" x14ac:dyDescent="0.2">
      <c r="B2" s="46" t="s">
        <v>6</v>
      </c>
    </row>
    <row r="3" spans="2:12" ht="16" customHeight="1" x14ac:dyDescent="0.2">
      <c r="B3" s="76" t="s">
        <v>1</v>
      </c>
      <c r="C3" s="78" t="s">
        <v>8</v>
      </c>
      <c r="D3" s="78"/>
      <c r="E3" s="78"/>
      <c r="F3" s="78"/>
      <c r="G3" s="78"/>
      <c r="H3" s="78"/>
      <c r="I3" s="78"/>
      <c r="J3" s="78"/>
      <c r="K3" s="78"/>
      <c r="L3" s="78"/>
    </row>
    <row r="4" spans="2:12" x14ac:dyDescent="0.2">
      <c r="B4" s="77"/>
      <c r="C4" s="39" t="s">
        <v>10</v>
      </c>
      <c r="D4" s="39" t="s">
        <v>11</v>
      </c>
      <c r="E4" s="39" t="s">
        <v>12</v>
      </c>
      <c r="F4" s="39" t="s">
        <v>13</v>
      </c>
      <c r="G4" s="39" t="s">
        <v>14</v>
      </c>
      <c r="H4" s="39" t="s">
        <v>15</v>
      </c>
      <c r="I4" s="39" t="s">
        <v>16</v>
      </c>
      <c r="J4" s="39" t="s">
        <v>17</v>
      </c>
      <c r="K4" s="39" t="s">
        <v>18</v>
      </c>
      <c r="L4" s="30" t="s">
        <v>5</v>
      </c>
    </row>
    <row r="5" spans="2:12" x14ac:dyDescent="0.2">
      <c r="B5" s="47">
        <v>0</v>
      </c>
      <c r="C5" s="40">
        <v>0.126</v>
      </c>
      <c r="D5" s="40">
        <v>0.13500000000000001</v>
      </c>
      <c r="E5" s="40">
        <v>0.13200000000000001</v>
      </c>
      <c r="F5" s="40">
        <v>0.128</v>
      </c>
      <c r="G5" s="40">
        <v>0.13300000000000001</v>
      </c>
      <c r="H5" s="40">
        <v>0.13700000000000001</v>
      </c>
      <c r="I5" s="40">
        <v>0.15300000000000002</v>
      </c>
      <c r="J5" s="40">
        <v>0.14600000000000002</v>
      </c>
      <c r="K5" s="40">
        <v>0.14500000000000002</v>
      </c>
      <c r="L5" s="48">
        <f>AVERAGE(C5:K5)</f>
        <v>0.13722222222222225</v>
      </c>
    </row>
    <row r="6" spans="2:12" x14ac:dyDescent="0.2">
      <c r="B6" s="49">
        <v>0.2</v>
      </c>
      <c r="C6" s="21"/>
      <c r="D6" s="21"/>
      <c r="E6" s="21"/>
      <c r="F6" s="21">
        <v>0.107</v>
      </c>
      <c r="G6" s="21">
        <v>0.107</v>
      </c>
      <c r="H6" s="21">
        <v>0.107</v>
      </c>
      <c r="I6" s="21">
        <v>0.106</v>
      </c>
      <c r="J6" s="21">
        <v>0.107</v>
      </c>
      <c r="K6" s="21">
        <v>0.10299999999999999</v>
      </c>
      <c r="L6" s="50">
        <f t="shared" ref="L6:L12" si="0">AVERAGE(C6:K6)</f>
        <v>0.10616666666666667</v>
      </c>
    </row>
    <row r="7" spans="2:12" x14ac:dyDescent="0.2">
      <c r="B7" s="47">
        <v>0.5</v>
      </c>
      <c r="C7" s="40">
        <v>6.9749999999999993E-2</v>
      </c>
      <c r="D7" s="40">
        <v>7.4749999999999997E-2</v>
      </c>
      <c r="E7" s="40">
        <v>6.674999999999999E-2</v>
      </c>
      <c r="F7" s="40">
        <v>6.4750000000000016E-2</v>
      </c>
      <c r="G7" s="40">
        <v>7.0749999999999993E-2</v>
      </c>
      <c r="H7" s="40">
        <v>6.2750000000000014E-2</v>
      </c>
      <c r="I7" s="40">
        <v>6.8749999999999992E-2</v>
      </c>
      <c r="J7" s="40">
        <v>6.1750000000000013E-2</v>
      </c>
      <c r="K7" s="40">
        <v>6.0750000000000012E-2</v>
      </c>
      <c r="L7" s="48">
        <f t="shared" si="0"/>
        <v>6.6750000000000004E-2</v>
      </c>
    </row>
    <row r="8" spans="2:12" x14ac:dyDescent="0.2">
      <c r="B8" s="49">
        <v>1</v>
      </c>
      <c r="C8" s="21">
        <v>6.0499999999999998E-2</v>
      </c>
      <c r="D8" s="21">
        <v>5.149999999999999E-2</v>
      </c>
      <c r="E8" s="21">
        <v>5.2499999999999991E-2</v>
      </c>
      <c r="F8" s="21">
        <v>5.0499999999999989E-2</v>
      </c>
      <c r="G8" s="21">
        <v>4.7499999999999987E-2</v>
      </c>
      <c r="H8" s="21">
        <v>6.0499999999999998E-2</v>
      </c>
      <c r="I8" s="21">
        <v>3.9499999999999993E-2</v>
      </c>
      <c r="J8" s="21">
        <v>3.7499999999999992E-2</v>
      </c>
      <c r="K8" s="21">
        <v>4.5499999999999999E-2</v>
      </c>
      <c r="L8" s="50">
        <f t="shared" si="0"/>
        <v>4.9499999999999988E-2</v>
      </c>
    </row>
    <row r="9" spans="2:12" x14ac:dyDescent="0.2">
      <c r="B9" s="47">
        <v>1.5</v>
      </c>
      <c r="C9" s="40"/>
      <c r="D9" s="40"/>
      <c r="E9" s="40"/>
      <c r="F9" s="40">
        <v>2.6499999999999996E-2</v>
      </c>
      <c r="G9" s="40">
        <v>2.6499999999999996E-2</v>
      </c>
      <c r="H9" s="40">
        <v>2.7499999999999997E-2</v>
      </c>
      <c r="I9" s="40">
        <v>2.2499999999999992E-2</v>
      </c>
      <c r="J9" s="40">
        <v>2.5499999999999995E-2</v>
      </c>
      <c r="K9" s="40">
        <v>2.3499999999999993E-2</v>
      </c>
      <c r="L9" s="48">
        <f t="shared" si="0"/>
        <v>2.5333333333333329E-2</v>
      </c>
    </row>
    <row r="10" spans="2:12" x14ac:dyDescent="0.2">
      <c r="B10" s="49">
        <v>2</v>
      </c>
      <c r="C10" s="21">
        <v>1.4666666666666661E-2</v>
      </c>
      <c r="D10" s="21">
        <v>3.8666666666666669E-2</v>
      </c>
      <c r="E10" s="21">
        <v>3.5666666666666666E-2</v>
      </c>
      <c r="F10" s="21">
        <v>1.0666666666666672E-2</v>
      </c>
      <c r="G10" s="21">
        <v>3.6666666666666653E-3</v>
      </c>
      <c r="H10" s="21">
        <v>1.366666666666666E-2</v>
      </c>
      <c r="I10" s="21">
        <v>1.4666666666666661E-2</v>
      </c>
      <c r="J10" s="21">
        <v>1.6666666666666663E-2</v>
      </c>
      <c r="K10" s="21">
        <v>6.666666666666668E-3</v>
      </c>
      <c r="L10" s="50">
        <f t="shared" si="0"/>
        <v>1.7222222222222219E-2</v>
      </c>
    </row>
    <row r="11" spans="2:12" x14ac:dyDescent="0.2">
      <c r="B11" s="47">
        <v>3</v>
      </c>
      <c r="C11" s="40">
        <v>1.0749999999999996E-2</v>
      </c>
      <c r="D11" s="40">
        <v>1.9750000000000004E-2</v>
      </c>
      <c r="E11" s="40">
        <v>1.3749999999999998E-2</v>
      </c>
      <c r="F11" s="40">
        <v>1.6750000000000001E-2</v>
      </c>
      <c r="G11" s="40">
        <v>0</v>
      </c>
      <c r="H11" s="40">
        <v>0</v>
      </c>
      <c r="I11" s="40">
        <v>7.749999999999993E-3</v>
      </c>
      <c r="J11" s="40">
        <v>6.7499999999999921E-3</v>
      </c>
      <c r="K11" s="40">
        <v>7.749999999999993E-3</v>
      </c>
      <c r="L11" s="48">
        <f t="shared" si="0"/>
        <v>9.2499999999999978E-3</v>
      </c>
    </row>
    <row r="12" spans="2:12" x14ac:dyDescent="0.2">
      <c r="B12" s="51">
        <v>5</v>
      </c>
      <c r="C12" s="26">
        <v>1.7500000000000016E-3</v>
      </c>
      <c r="D12" s="26">
        <v>1.3750000000000012E-2</v>
      </c>
      <c r="E12" s="26">
        <v>9.7500000000000087E-3</v>
      </c>
      <c r="F12" s="26">
        <v>0</v>
      </c>
      <c r="G12" s="26">
        <v>0</v>
      </c>
      <c r="H12" s="26">
        <v>0</v>
      </c>
      <c r="I12" s="26">
        <v>6.750000000000006E-3</v>
      </c>
      <c r="J12" s="26">
        <v>6.750000000000006E-3</v>
      </c>
      <c r="K12" s="26">
        <v>3.7500000000000033E-3</v>
      </c>
      <c r="L12" s="52">
        <f t="shared" si="0"/>
        <v>4.7222222222222266E-3</v>
      </c>
    </row>
    <row r="15" spans="2:12" x14ac:dyDescent="0.2">
      <c r="B15" s="46" t="s">
        <v>7</v>
      </c>
    </row>
    <row r="16" spans="2:12" x14ac:dyDescent="0.2">
      <c r="B16" s="76" t="s">
        <v>1</v>
      </c>
      <c r="C16" s="78" t="s">
        <v>8</v>
      </c>
      <c r="D16" s="78"/>
      <c r="E16" s="78"/>
      <c r="F16" s="78"/>
      <c r="G16" s="78"/>
      <c r="H16" s="78"/>
      <c r="I16" s="78"/>
    </row>
    <row r="17" spans="2:9" x14ac:dyDescent="0.2">
      <c r="B17" s="77"/>
      <c r="C17" s="39" t="s">
        <v>10</v>
      </c>
      <c r="D17" s="39" t="s">
        <v>11</v>
      </c>
      <c r="E17" s="39" t="s">
        <v>12</v>
      </c>
      <c r="F17" s="39" t="s">
        <v>13</v>
      </c>
      <c r="G17" s="39" t="s">
        <v>14</v>
      </c>
      <c r="H17" s="39" t="s">
        <v>15</v>
      </c>
      <c r="I17" s="30" t="s">
        <v>5</v>
      </c>
    </row>
    <row r="18" spans="2:9" x14ac:dyDescent="0.2">
      <c r="B18" s="47">
        <v>0</v>
      </c>
      <c r="C18" s="40">
        <v>0.17249999999999999</v>
      </c>
      <c r="D18" s="40">
        <v>0.1845</v>
      </c>
      <c r="E18" s="40">
        <v>0.17849999999999999</v>
      </c>
      <c r="F18" s="40">
        <v>0.1905</v>
      </c>
      <c r="G18" s="40">
        <v>0.17850000000000002</v>
      </c>
      <c r="H18" s="40">
        <v>0.1875</v>
      </c>
      <c r="I18" s="48">
        <f t="shared" ref="I18:I25" si="1">AVERAGE(C18:H18)</f>
        <v>0.18200000000000002</v>
      </c>
    </row>
    <row r="19" spans="2:9" x14ac:dyDescent="0.2">
      <c r="B19" s="49">
        <v>0.2</v>
      </c>
      <c r="C19" s="21">
        <v>0.15650000000000003</v>
      </c>
      <c r="D19" s="21">
        <v>0.15250000000000002</v>
      </c>
      <c r="E19" s="21">
        <v>0.15750000000000003</v>
      </c>
      <c r="F19" s="21">
        <v>0.17050000000000001</v>
      </c>
      <c r="G19" s="21">
        <v>0.1615</v>
      </c>
      <c r="H19" s="21">
        <v>0.1585</v>
      </c>
      <c r="I19" s="50">
        <f t="shared" si="1"/>
        <v>0.1595</v>
      </c>
    </row>
    <row r="20" spans="2:9" x14ac:dyDescent="0.2">
      <c r="B20" s="47">
        <v>0.5</v>
      </c>
      <c r="C20" s="40">
        <v>0.13800000000000001</v>
      </c>
      <c r="D20" s="40">
        <v>0.14300000000000002</v>
      </c>
      <c r="E20" s="40">
        <v>0.14700000000000002</v>
      </c>
      <c r="F20" s="40">
        <v>0.1285</v>
      </c>
      <c r="G20" s="40">
        <v>0.13449999999999998</v>
      </c>
      <c r="H20" s="40">
        <v>0.1275</v>
      </c>
      <c r="I20" s="48">
        <f t="shared" si="1"/>
        <v>0.13641666666666666</v>
      </c>
    </row>
    <row r="21" spans="2:9" x14ac:dyDescent="0.2">
      <c r="B21" s="49">
        <v>1</v>
      </c>
      <c r="C21" s="21">
        <v>0.12349999999999998</v>
      </c>
      <c r="D21" s="21">
        <v>0.11950000000000001</v>
      </c>
      <c r="E21" s="21">
        <v>0.1105</v>
      </c>
      <c r="F21" s="21">
        <v>0.115</v>
      </c>
      <c r="G21" s="21">
        <v>0.108</v>
      </c>
      <c r="H21" s="21">
        <v>0.107</v>
      </c>
      <c r="I21" s="50">
        <f t="shared" si="1"/>
        <v>0.11391666666666667</v>
      </c>
    </row>
    <row r="22" spans="2:9" x14ac:dyDescent="0.2">
      <c r="B22" s="47">
        <v>1.5</v>
      </c>
      <c r="C22" s="40">
        <v>0.1065</v>
      </c>
      <c r="D22" s="40">
        <v>0.1045</v>
      </c>
      <c r="E22" s="40">
        <v>0.11550000000000001</v>
      </c>
      <c r="F22" s="40">
        <v>9.6499999999999989E-2</v>
      </c>
      <c r="G22" s="40">
        <v>9.9499999999999991E-2</v>
      </c>
      <c r="H22" s="40">
        <v>8.6500000000000007E-2</v>
      </c>
      <c r="I22" s="48">
        <f t="shared" si="1"/>
        <v>0.10149999999999999</v>
      </c>
    </row>
    <row r="23" spans="2:9" x14ac:dyDescent="0.2">
      <c r="B23" s="49">
        <v>2</v>
      </c>
      <c r="C23" s="21">
        <v>9.7000000000000003E-2</v>
      </c>
      <c r="D23" s="21">
        <v>9.8000000000000004E-2</v>
      </c>
      <c r="E23" s="21">
        <v>8.6000000000000021E-2</v>
      </c>
      <c r="F23" s="21">
        <v>7.9500000000000015E-2</v>
      </c>
      <c r="G23" s="21">
        <v>7.2500000000000009E-2</v>
      </c>
      <c r="H23" s="21">
        <v>7.8500000000000014E-2</v>
      </c>
      <c r="I23" s="50">
        <f t="shared" si="1"/>
        <v>8.5250000000000006E-2</v>
      </c>
    </row>
    <row r="24" spans="2:9" x14ac:dyDescent="0.2">
      <c r="B24" s="47">
        <v>3</v>
      </c>
      <c r="C24" s="40">
        <v>5.099999999999999E-2</v>
      </c>
      <c r="D24" s="40">
        <v>7.8999999999999987E-2</v>
      </c>
      <c r="E24" s="40">
        <v>7.8999999999999987E-2</v>
      </c>
      <c r="F24" s="40">
        <v>0.06</v>
      </c>
      <c r="G24" s="40">
        <v>5.8999999999999997E-2</v>
      </c>
      <c r="H24" s="40">
        <v>6.3E-2</v>
      </c>
      <c r="I24" s="48">
        <f t="shared" si="1"/>
        <v>6.5166666666666664E-2</v>
      </c>
    </row>
    <row r="25" spans="2:9" x14ac:dyDescent="0.2">
      <c r="B25" s="51">
        <v>5</v>
      </c>
      <c r="C25" s="26">
        <v>4.4500000000000012E-2</v>
      </c>
      <c r="D25" s="26">
        <v>4.250000000000001E-2</v>
      </c>
      <c r="E25" s="26">
        <v>4.4500000000000012E-2</v>
      </c>
      <c r="F25" s="26">
        <v>4.3999999999999997E-2</v>
      </c>
      <c r="G25" s="26">
        <v>4.4999999999999998E-2</v>
      </c>
      <c r="H25" s="26"/>
      <c r="I25" s="52">
        <f t="shared" si="1"/>
        <v>4.4100000000000007E-2</v>
      </c>
    </row>
  </sheetData>
  <mergeCells count="4">
    <mergeCell ref="C3:L3"/>
    <mergeCell ref="B16:B17"/>
    <mergeCell ref="C16:I16"/>
    <mergeCell ref="B3:B4"/>
  </mergeCell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23"/>
  <sheetViews>
    <sheetView workbookViewId="0"/>
  </sheetViews>
  <sheetFormatPr baseColWidth="10" defaultRowHeight="14" x14ac:dyDescent="0.2"/>
  <cols>
    <col min="1" max="9" width="10.83203125" style="17"/>
    <col min="10" max="10" width="1.5" style="42" customWidth="1"/>
    <col min="11" max="16" width="10.83203125" style="17"/>
    <col min="17" max="17" width="19" style="17" bestFit="1" customWidth="1"/>
    <col min="18" max="16384" width="10.83203125" style="17"/>
  </cols>
  <sheetData>
    <row r="2" spans="2:17" x14ac:dyDescent="0.2">
      <c r="B2" s="79" t="s">
        <v>9</v>
      </c>
      <c r="C2" s="78" t="s">
        <v>20</v>
      </c>
      <c r="D2" s="78"/>
      <c r="E2" s="78"/>
      <c r="F2" s="78"/>
      <c r="G2" s="78"/>
      <c r="H2" s="78"/>
      <c r="I2" s="78"/>
      <c r="J2" s="41"/>
      <c r="K2" s="78" t="s">
        <v>21</v>
      </c>
      <c r="L2" s="78"/>
      <c r="M2" s="78"/>
      <c r="N2" s="78"/>
      <c r="O2" s="78"/>
      <c r="P2" s="78"/>
      <c r="Q2" s="79" t="s">
        <v>22</v>
      </c>
    </row>
    <row r="3" spans="2:17" x14ac:dyDescent="0.2">
      <c r="B3" s="80"/>
      <c r="C3" s="15" t="s">
        <v>10</v>
      </c>
      <c r="D3" s="15" t="s">
        <v>11</v>
      </c>
      <c r="E3" s="15" t="s">
        <v>12</v>
      </c>
      <c r="F3" s="15" t="s">
        <v>19</v>
      </c>
      <c r="G3" s="15" t="s">
        <v>13</v>
      </c>
      <c r="H3" s="15" t="s">
        <v>14</v>
      </c>
      <c r="I3" s="15" t="s">
        <v>15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80"/>
    </row>
    <row r="4" spans="2:17" x14ac:dyDescent="0.2">
      <c r="B4" s="17">
        <v>1</v>
      </c>
      <c r="C4" s="18">
        <v>4.2999999999999997E-2</v>
      </c>
      <c r="D4" s="18">
        <v>4.4999999999999998E-2</v>
      </c>
      <c r="E4" s="18">
        <v>4.7E-2</v>
      </c>
      <c r="F4" s="18"/>
      <c r="G4" s="18">
        <v>2.5000000000000008E-2</v>
      </c>
      <c r="H4" s="18">
        <v>3.0000000000000013E-2</v>
      </c>
      <c r="I4" s="18">
        <v>2.8000000000000011E-2</v>
      </c>
      <c r="J4" s="18"/>
      <c r="K4" s="40">
        <v>0.1825</v>
      </c>
      <c r="L4" s="40">
        <v>0.17250000000000001</v>
      </c>
      <c r="M4" s="40">
        <v>0.16350000000000001</v>
      </c>
      <c r="N4" s="40">
        <v>0.16300000000000001</v>
      </c>
      <c r="O4" s="40">
        <v>0.17599999999999999</v>
      </c>
      <c r="P4" s="40">
        <v>0.16200000000000001</v>
      </c>
      <c r="Q4" s="43">
        <f>(AVERAGE(C4:I4)/AVERAGE(K4:P4))*100</f>
        <v>21.383030897498788</v>
      </c>
    </row>
    <row r="5" spans="2:17" x14ac:dyDescent="0.2">
      <c r="B5" s="20">
        <v>2</v>
      </c>
      <c r="C5" s="21">
        <v>1.4499999999999999E-2</v>
      </c>
      <c r="D5" s="21">
        <v>1.7500000000000002E-2</v>
      </c>
      <c r="E5" s="21">
        <v>1.3499999999999998E-2</v>
      </c>
      <c r="F5" s="21"/>
      <c r="G5" s="21">
        <v>2.7999999999999997E-2</v>
      </c>
      <c r="H5" s="21">
        <v>9.999999999999995E-3</v>
      </c>
      <c r="I5" s="21">
        <v>2.0000000000000004E-2</v>
      </c>
      <c r="J5" s="18"/>
      <c r="K5" s="53">
        <v>0.1825</v>
      </c>
      <c r="L5" s="53">
        <v>0.17250000000000001</v>
      </c>
      <c r="M5" s="53">
        <v>0.16350000000000001</v>
      </c>
      <c r="N5" s="53">
        <v>0.16300000000000001</v>
      </c>
      <c r="O5" s="53">
        <v>0.17599999999999999</v>
      </c>
      <c r="P5" s="53">
        <v>0.16200000000000001</v>
      </c>
      <c r="Q5" s="44">
        <f t="shared" ref="Q5:Q23" si="0">(AVERAGE(C5:I5)/AVERAGE(K5:P5))*100</f>
        <v>10.152035311427172</v>
      </c>
    </row>
    <row r="6" spans="2:17" x14ac:dyDescent="0.15">
      <c r="B6" s="17">
        <v>3</v>
      </c>
      <c r="C6" s="23">
        <v>5.9999999999999915E-3</v>
      </c>
      <c r="D6" s="23">
        <v>0.03</v>
      </c>
      <c r="E6" s="23">
        <v>2.6999999999999996E-2</v>
      </c>
      <c r="F6" s="23"/>
      <c r="G6" s="23">
        <v>1.9000000000000003E-2</v>
      </c>
      <c r="H6" s="23">
        <v>2.1000000000000005E-2</v>
      </c>
      <c r="I6" s="23">
        <v>1.100000000000001E-2</v>
      </c>
      <c r="J6" s="18"/>
      <c r="K6" s="54">
        <v>0.13299999999999998</v>
      </c>
      <c r="L6" s="54">
        <v>0.13799999999999998</v>
      </c>
      <c r="M6" s="54">
        <v>0.14199999999999999</v>
      </c>
      <c r="N6" s="54">
        <v>0.15450000000000003</v>
      </c>
      <c r="O6" s="54">
        <v>0.14750000000000002</v>
      </c>
      <c r="P6" s="54">
        <v>0.14650000000000002</v>
      </c>
      <c r="Q6" s="43">
        <f t="shared" si="0"/>
        <v>13.232733604178758</v>
      </c>
    </row>
    <row r="7" spans="2:17" x14ac:dyDescent="0.15">
      <c r="B7" s="20">
        <v>4</v>
      </c>
      <c r="C7" s="24">
        <v>3.549999999999999E-2</v>
      </c>
      <c r="D7" s="24">
        <v>3.6499999999999991E-2</v>
      </c>
      <c r="E7" s="24">
        <v>2.9499999999999985E-2</v>
      </c>
      <c r="F7" s="24"/>
      <c r="G7" s="24">
        <v>2.0500000000000004E-2</v>
      </c>
      <c r="H7" s="24">
        <v>1.6500000000000001E-2</v>
      </c>
      <c r="I7" s="24">
        <v>1.55E-2</v>
      </c>
      <c r="J7" s="18"/>
      <c r="K7" s="53">
        <v>0.1825</v>
      </c>
      <c r="L7" s="53">
        <v>0.17250000000000001</v>
      </c>
      <c r="M7" s="53">
        <v>0.16350000000000001</v>
      </c>
      <c r="N7" s="53">
        <v>0.16300000000000001</v>
      </c>
      <c r="O7" s="53">
        <v>0.17599999999999999</v>
      </c>
      <c r="P7" s="53">
        <v>0.16200000000000001</v>
      </c>
      <c r="Q7" s="44">
        <f t="shared" si="0"/>
        <v>15.105443845022068</v>
      </c>
    </row>
    <row r="8" spans="2:17" x14ac:dyDescent="0.15">
      <c r="B8" s="17">
        <v>5</v>
      </c>
      <c r="C8" s="23">
        <v>3.2333333333333325E-2</v>
      </c>
      <c r="D8" s="23">
        <v>2.5333333333333319E-2</v>
      </c>
      <c r="E8" s="23">
        <v>2.633333333333332E-2</v>
      </c>
      <c r="F8" s="23"/>
      <c r="G8" s="23">
        <v>2.3000000000000007E-2</v>
      </c>
      <c r="H8" s="23">
        <v>1.7000000000000001E-2</v>
      </c>
      <c r="I8" s="23">
        <v>4.0000000000000036E-3</v>
      </c>
      <c r="J8" s="18"/>
      <c r="K8" s="54">
        <v>0.1865</v>
      </c>
      <c r="L8" s="54">
        <v>0.17849999999999999</v>
      </c>
      <c r="M8" s="54"/>
      <c r="N8" s="54">
        <v>0.152</v>
      </c>
      <c r="O8" s="54">
        <v>0.16499999999999998</v>
      </c>
      <c r="P8" s="54">
        <v>0.16399999999999998</v>
      </c>
      <c r="Q8" s="43">
        <f t="shared" si="0"/>
        <v>12.608353033884951</v>
      </c>
    </row>
    <row r="9" spans="2:17" x14ac:dyDescent="0.15">
      <c r="B9" s="20">
        <v>6</v>
      </c>
      <c r="C9" s="24">
        <v>1.3666666666666674E-2</v>
      </c>
      <c r="D9" s="24">
        <v>1.4666666666666675E-2</v>
      </c>
      <c r="E9" s="24">
        <v>9.6666666666666706E-3</v>
      </c>
      <c r="F9" s="24">
        <v>1.4666666666666675E-2</v>
      </c>
      <c r="G9" s="24">
        <v>1.7000000000000001E-2</v>
      </c>
      <c r="H9" s="24">
        <v>1.2000000000000011E-2</v>
      </c>
      <c r="I9" s="24">
        <v>2.0000000000000004E-2</v>
      </c>
      <c r="J9" s="18"/>
      <c r="K9" s="53">
        <v>0.1865</v>
      </c>
      <c r="L9" s="53">
        <v>0.17849999999999999</v>
      </c>
      <c r="M9" s="53"/>
      <c r="N9" s="53">
        <v>0.152</v>
      </c>
      <c r="O9" s="53">
        <v>0.16499999999999998</v>
      </c>
      <c r="P9" s="53">
        <v>0.16399999999999998</v>
      </c>
      <c r="Q9" s="44">
        <f t="shared" si="0"/>
        <v>8.5838117753011431</v>
      </c>
    </row>
    <row r="10" spans="2:17" x14ac:dyDescent="0.15">
      <c r="B10" s="17">
        <v>7</v>
      </c>
      <c r="C10" s="23">
        <v>2.4499999999999994E-2</v>
      </c>
      <c r="D10" s="23">
        <v>3.5500000000000004E-2</v>
      </c>
      <c r="E10" s="23">
        <v>3.4500000000000003E-2</v>
      </c>
      <c r="F10" s="23"/>
      <c r="G10" s="23">
        <v>2.4999999999999994E-2</v>
      </c>
      <c r="H10" s="23">
        <v>2.7999999999999997E-2</v>
      </c>
      <c r="I10" s="23">
        <v>2.7999999999999997E-2</v>
      </c>
      <c r="J10" s="18"/>
      <c r="K10" s="54">
        <v>0.17649999999999999</v>
      </c>
      <c r="L10" s="54">
        <v>0.18049999999999999</v>
      </c>
      <c r="M10" s="54"/>
      <c r="N10" s="54">
        <v>0.17749999999999999</v>
      </c>
      <c r="O10" s="54">
        <v>0.17749999999999999</v>
      </c>
      <c r="P10" s="54">
        <v>0.17849999999999999</v>
      </c>
      <c r="Q10" s="43">
        <f t="shared" si="0"/>
        <v>16.423357664233578</v>
      </c>
    </row>
    <row r="11" spans="2:17" x14ac:dyDescent="0.15">
      <c r="B11" s="20">
        <v>8</v>
      </c>
      <c r="C11" s="24">
        <v>4.1499999999999981E-2</v>
      </c>
      <c r="D11" s="24">
        <v>2.7499999999999997E-2</v>
      </c>
      <c r="E11" s="24">
        <v>3.4500000000000003E-2</v>
      </c>
      <c r="F11" s="24"/>
      <c r="G11" s="24">
        <v>3.5000000000000003E-2</v>
      </c>
      <c r="H11" s="24">
        <v>3.6000000000000004E-2</v>
      </c>
      <c r="I11" s="24">
        <v>3.3000000000000002E-2</v>
      </c>
      <c r="J11" s="18"/>
      <c r="K11" s="53">
        <v>0.17649999999999999</v>
      </c>
      <c r="L11" s="53">
        <v>0.18049999999999999</v>
      </c>
      <c r="M11" s="53"/>
      <c r="N11" s="53">
        <v>0.17749999999999999</v>
      </c>
      <c r="O11" s="53">
        <v>0.17749999999999999</v>
      </c>
      <c r="P11" s="53">
        <v>0.17849999999999999</v>
      </c>
      <c r="Q11" s="44">
        <f t="shared" si="0"/>
        <v>19.417930001871611</v>
      </c>
    </row>
    <row r="12" spans="2:17" x14ac:dyDescent="0.15">
      <c r="B12" s="17">
        <v>9</v>
      </c>
      <c r="C12" s="23">
        <v>3.9999999999999994E-2</v>
      </c>
      <c r="D12" s="23">
        <v>4.4999999999999998E-2</v>
      </c>
      <c r="E12" s="23">
        <v>3.8999999999999993E-2</v>
      </c>
      <c r="F12" s="23">
        <v>4.4999999999999998E-2</v>
      </c>
      <c r="G12" s="23">
        <v>5.400000000000002E-2</v>
      </c>
      <c r="H12" s="23">
        <v>5.1000000000000018E-2</v>
      </c>
      <c r="I12" s="23">
        <v>4.9000000000000016E-2</v>
      </c>
      <c r="J12" s="18"/>
      <c r="K12" s="54">
        <v>0.1865</v>
      </c>
      <c r="L12" s="54">
        <v>0.17849999999999999</v>
      </c>
      <c r="M12" s="54"/>
      <c r="N12" s="54">
        <v>0.152</v>
      </c>
      <c r="O12" s="54">
        <v>0.16499999999999998</v>
      </c>
      <c r="P12" s="54">
        <v>0.16399999999999998</v>
      </c>
      <c r="Q12" s="43">
        <f t="shared" si="0"/>
        <v>27.2711921648092</v>
      </c>
    </row>
    <row r="13" spans="2:17" x14ac:dyDescent="0.15">
      <c r="B13" s="20">
        <v>10</v>
      </c>
      <c r="C13" s="24">
        <v>2.3999999999999994E-2</v>
      </c>
      <c r="D13" s="24">
        <v>2.7999999999999997E-2</v>
      </c>
      <c r="E13" s="24">
        <v>2.7999999999999997E-2</v>
      </c>
      <c r="F13" s="24"/>
      <c r="G13" s="24">
        <v>2.2000000000000006E-2</v>
      </c>
      <c r="H13" s="24">
        <v>2.4000000000000007E-2</v>
      </c>
      <c r="I13" s="24">
        <v>2.2000000000000006E-2</v>
      </c>
      <c r="J13" s="18"/>
      <c r="K13" s="53">
        <v>0.19500000000000001</v>
      </c>
      <c r="L13" s="53">
        <v>0.183</v>
      </c>
      <c r="M13" s="53">
        <v>0.189</v>
      </c>
      <c r="N13" s="53">
        <v>0.159</v>
      </c>
      <c r="O13" s="53">
        <v>0.155</v>
      </c>
      <c r="P13" s="53">
        <v>0.155</v>
      </c>
      <c r="Q13" s="44">
        <f t="shared" si="0"/>
        <v>14.285714285714288</v>
      </c>
    </row>
    <row r="14" spans="2:17" x14ac:dyDescent="0.15">
      <c r="B14" s="17">
        <v>11</v>
      </c>
      <c r="C14" s="23">
        <v>3.9333333333333331E-2</v>
      </c>
      <c r="D14" s="23">
        <v>4.6333333333333337E-2</v>
      </c>
      <c r="E14" s="23">
        <v>4.5333333333333337E-2</v>
      </c>
      <c r="F14" s="23">
        <v>3.9333333333333331E-2</v>
      </c>
      <c r="G14" s="23">
        <v>2.4499999999999994E-2</v>
      </c>
      <c r="H14" s="23">
        <v>2.7499999999999997E-2</v>
      </c>
      <c r="I14" s="23">
        <v>2.7499999999999997E-2</v>
      </c>
      <c r="J14" s="18"/>
      <c r="K14" s="54">
        <v>0.1865</v>
      </c>
      <c r="L14" s="54">
        <v>0.17849999999999999</v>
      </c>
      <c r="M14" s="54"/>
      <c r="N14" s="54">
        <v>0.152</v>
      </c>
      <c r="O14" s="54">
        <v>0.16499999999999998</v>
      </c>
      <c r="P14" s="54">
        <v>0.16399999999999998</v>
      </c>
      <c r="Q14" s="43">
        <f t="shared" si="0"/>
        <v>21.093662051108865</v>
      </c>
    </row>
    <row r="15" spans="2:17" x14ac:dyDescent="0.15">
      <c r="B15" s="20">
        <v>12</v>
      </c>
      <c r="C15" s="24">
        <v>3.4999999999999989E-2</v>
      </c>
      <c r="D15" s="24">
        <v>2.3999999999999994E-2</v>
      </c>
      <c r="E15" s="24">
        <v>3.9999999999999994E-2</v>
      </c>
      <c r="F15" s="24">
        <v>2.3999999999999994E-2</v>
      </c>
      <c r="G15" s="24">
        <v>1.7000000000000001E-2</v>
      </c>
      <c r="H15" s="24">
        <v>1.5000000000000013E-2</v>
      </c>
      <c r="I15" s="24">
        <v>2.3000000000000007E-2</v>
      </c>
      <c r="J15" s="18"/>
      <c r="K15" s="53">
        <v>0.1865</v>
      </c>
      <c r="L15" s="53">
        <v>0.17849999999999999</v>
      </c>
      <c r="M15" s="53"/>
      <c r="N15" s="53">
        <v>0.152</v>
      </c>
      <c r="O15" s="53">
        <v>0.16499999999999998</v>
      </c>
      <c r="P15" s="53">
        <v>0.16399999999999998</v>
      </c>
      <c r="Q15" s="44">
        <f t="shared" si="0"/>
        <v>15.028706518068224</v>
      </c>
    </row>
    <row r="16" spans="2:17" x14ac:dyDescent="0.15">
      <c r="B16" s="17">
        <v>13</v>
      </c>
      <c r="C16" s="23">
        <v>2.3000000000000007E-2</v>
      </c>
      <c r="D16" s="23">
        <v>9.999999999999995E-3</v>
      </c>
      <c r="E16" s="23">
        <v>1.8000000000000002E-2</v>
      </c>
      <c r="F16" s="23"/>
      <c r="G16" s="23">
        <v>2.5499999999999995E-2</v>
      </c>
      <c r="H16" s="23">
        <v>3.9499999999999993E-2</v>
      </c>
      <c r="I16" s="23">
        <v>3.3500000000000002E-2</v>
      </c>
      <c r="J16" s="18"/>
      <c r="K16" s="54">
        <v>0.17649999999999999</v>
      </c>
      <c r="L16" s="54">
        <v>0.18049999999999999</v>
      </c>
      <c r="M16" s="54"/>
      <c r="N16" s="54">
        <v>0.17749999999999999</v>
      </c>
      <c r="O16" s="54">
        <v>0.17749999999999999</v>
      </c>
      <c r="P16" s="54">
        <v>0.17849999999999999</v>
      </c>
      <c r="Q16" s="43">
        <f t="shared" si="0"/>
        <v>13.99026763990268</v>
      </c>
    </row>
    <row r="17" spans="2:17" x14ac:dyDescent="0.15">
      <c r="B17" s="20">
        <v>14</v>
      </c>
      <c r="C17" s="24">
        <v>1.2999999999999998E-2</v>
      </c>
      <c r="D17" s="24">
        <v>1.5999999999999986E-2</v>
      </c>
      <c r="E17" s="24">
        <v>9.999999999999995E-3</v>
      </c>
      <c r="F17" s="24"/>
      <c r="G17" s="24">
        <v>1.9500000000000003E-2</v>
      </c>
      <c r="H17" s="24">
        <v>2.650000000000001E-2</v>
      </c>
      <c r="I17" s="24">
        <v>1.7500000000000002E-2</v>
      </c>
      <c r="J17" s="18"/>
      <c r="K17" s="53">
        <v>0.17649999999999999</v>
      </c>
      <c r="L17" s="53">
        <v>0.18049999999999999</v>
      </c>
      <c r="M17" s="53"/>
      <c r="N17" s="53">
        <v>0.17749999999999999</v>
      </c>
      <c r="O17" s="53">
        <v>0.17749999999999999</v>
      </c>
      <c r="P17" s="53">
        <v>0.17849999999999999</v>
      </c>
      <c r="Q17" s="44">
        <f t="shared" si="0"/>
        <v>9.5919895189968187</v>
      </c>
    </row>
    <row r="18" spans="2:17" x14ac:dyDescent="0.15">
      <c r="B18" s="17">
        <v>15</v>
      </c>
      <c r="C18" s="23">
        <v>1.8999999999999989E-2</v>
      </c>
      <c r="D18" s="23">
        <v>3.1E-2</v>
      </c>
      <c r="E18" s="23">
        <v>1.5999999999999986E-2</v>
      </c>
      <c r="F18" s="23"/>
      <c r="G18" s="23">
        <v>2.9000000000000012E-2</v>
      </c>
      <c r="H18" s="23">
        <v>2.4000000000000007E-2</v>
      </c>
      <c r="I18" s="23">
        <v>3.4000000000000002E-2</v>
      </c>
      <c r="J18" s="18"/>
      <c r="K18" s="54">
        <v>0.17649999999999999</v>
      </c>
      <c r="L18" s="54">
        <v>0.18049999999999999</v>
      </c>
      <c r="M18" s="54"/>
      <c r="N18" s="54">
        <v>0.17749999999999999</v>
      </c>
      <c r="O18" s="54">
        <v>0.17749999999999999</v>
      </c>
      <c r="P18" s="54">
        <v>0.17849999999999999</v>
      </c>
      <c r="Q18" s="43">
        <f t="shared" si="0"/>
        <v>14.317798989331838</v>
      </c>
    </row>
    <row r="19" spans="2:17" x14ac:dyDescent="0.15">
      <c r="B19" s="20">
        <v>16</v>
      </c>
      <c r="C19" s="24">
        <v>3.15E-2</v>
      </c>
      <c r="D19" s="24">
        <v>3.15E-2</v>
      </c>
      <c r="E19" s="24">
        <v>2.4499999999999994E-2</v>
      </c>
      <c r="F19" s="24"/>
      <c r="G19" s="24">
        <v>2.2499999999999992E-2</v>
      </c>
      <c r="H19" s="24">
        <v>2.2499999999999992E-2</v>
      </c>
      <c r="I19" s="24">
        <v>2.7499999999999997E-2</v>
      </c>
      <c r="J19" s="18"/>
      <c r="K19" s="53">
        <v>0.1825</v>
      </c>
      <c r="L19" s="53">
        <v>0.17250000000000001</v>
      </c>
      <c r="M19" s="53">
        <v>0.16350000000000001</v>
      </c>
      <c r="N19" s="53">
        <v>0.16300000000000001</v>
      </c>
      <c r="O19" s="53">
        <v>0.17599999999999999</v>
      </c>
      <c r="P19" s="53">
        <v>0.16200000000000001</v>
      </c>
      <c r="Q19" s="44">
        <f t="shared" si="0"/>
        <v>15.693967631191761</v>
      </c>
    </row>
    <row r="20" spans="2:17" x14ac:dyDescent="0.15">
      <c r="B20" s="17">
        <v>17</v>
      </c>
      <c r="C20" s="23">
        <v>9.7000000000000003E-2</v>
      </c>
      <c r="D20" s="23">
        <v>9.8000000000000004E-2</v>
      </c>
      <c r="E20" s="23">
        <v>8.6000000000000021E-2</v>
      </c>
      <c r="F20" s="23"/>
      <c r="G20" s="23">
        <v>7.9500000000000015E-2</v>
      </c>
      <c r="H20" s="23">
        <v>7.2500000000000009E-2</v>
      </c>
      <c r="I20" s="23">
        <v>8.3500000000000019E-2</v>
      </c>
      <c r="J20" s="18"/>
      <c r="K20" s="54">
        <v>0.17249999999999999</v>
      </c>
      <c r="L20" s="54">
        <v>0.1845</v>
      </c>
      <c r="M20" s="54">
        <v>0.16450000000000001</v>
      </c>
      <c r="N20" s="54">
        <v>0.1905</v>
      </c>
      <c r="O20" s="54">
        <v>0.17850000000000002</v>
      </c>
      <c r="P20" s="54">
        <v>0.1875</v>
      </c>
      <c r="Q20" s="43">
        <f t="shared" si="0"/>
        <v>47.912801484230066</v>
      </c>
    </row>
    <row r="21" spans="2:17" x14ac:dyDescent="0.15">
      <c r="B21" s="20">
        <v>18</v>
      </c>
      <c r="C21" s="24">
        <v>7.1500000000000008E-2</v>
      </c>
      <c r="D21" s="24">
        <v>7.0500000000000007E-2</v>
      </c>
      <c r="E21" s="24">
        <v>8.9499999999999996E-2</v>
      </c>
      <c r="F21" s="24"/>
      <c r="G21" s="24">
        <v>5.5000000000000007E-2</v>
      </c>
      <c r="H21" s="24">
        <v>6.4999999999999988E-2</v>
      </c>
      <c r="I21" s="24">
        <v>6.7999999999999991E-2</v>
      </c>
      <c r="J21" s="18"/>
      <c r="K21" s="53">
        <v>0.1825</v>
      </c>
      <c r="L21" s="53">
        <v>0.17250000000000001</v>
      </c>
      <c r="M21" s="53">
        <v>0.16350000000000001</v>
      </c>
      <c r="N21" s="53">
        <v>0.16300000000000001</v>
      </c>
      <c r="O21" s="53">
        <v>0.17599999999999999</v>
      </c>
      <c r="P21" s="53">
        <v>0.16200000000000001</v>
      </c>
      <c r="Q21" s="44">
        <f t="shared" si="0"/>
        <v>41.147621383030909</v>
      </c>
    </row>
    <row r="22" spans="2:17" x14ac:dyDescent="0.15">
      <c r="B22" s="17">
        <v>19</v>
      </c>
      <c r="C22" s="23">
        <v>7.6999999999999985E-2</v>
      </c>
      <c r="D22" s="23">
        <v>7.1999999999999981E-2</v>
      </c>
      <c r="E22" s="23">
        <v>8.8999999999999996E-2</v>
      </c>
      <c r="F22" s="23"/>
      <c r="G22" s="23">
        <v>7.1999999999999995E-2</v>
      </c>
      <c r="H22" s="23">
        <v>6.0000000000000012E-2</v>
      </c>
      <c r="I22" s="23">
        <v>5.9000000000000011E-2</v>
      </c>
      <c r="J22" s="18"/>
      <c r="K22" s="54">
        <v>0.19500000000000001</v>
      </c>
      <c r="L22" s="54">
        <v>0.183</v>
      </c>
      <c r="M22" s="54">
        <v>0.189</v>
      </c>
      <c r="N22" s="54">
        <v>0.159</v>
      </c>
      <c r="O22" s="54">
        <v>0.155</v>
      </c>
      <c r="P22" s="54">
        <v>0.155</v>
      </c>
      <c r="Q22" s="43">
        <f t="shared" si="0"/>
        <v>41.409266409266401</v>
      </c>
    </row>
    <row r="23" spans="2:17" x14ac:dyDescent="0.2">
      <c r="B23" s="25">
        <v>20</v>
      </c>
      <c r="C23" s="26">
        <v>7.9500000000000001E-2</v>
      </c>
      <c r="D23" s="26">
        <v>8.8500000000000009E-2</v>
      </c>
      <c r="E23" s="26">
        <v>8.6500000000000007E-2</v>
      </c>
      <c r="F23" s="26"/>
      <c r="G23" s="26">
        <v>6.4500000000000002E-2</v>
      </c>
      <c r="H23" s="26">
        <v>6.4500000000000002E-2</v>
      </c>
      <c r="I23" s="26">
        <v>6.0499999999999998E-2</v>
      </c>
      <c r="J23" s="55"/>
      <c r="K23" s="26">
        <v>0.19500000000000001</v>
      </c>
      <c r="L23" s="26">
        <v>0.183</v>
      </c>
      <c r="M23" s="26">
        <v>0.189</v>
      </c>
      <c r="N23" s="26">
        <v>0.159</v>
      </c>
      <c r="O23" s="26">
        <v>0.155</v>
      </c>
      <c r="P23" s="26">
        <v>0.155</v>
      </c>
      <c r="Q23" s="45">
        <f t="shared" si="0"/>
        <v>42.857142857142854</v>
      </c>
    </row>
  </sheetData>
  <mergeCells count="4">
    <mergeCell ref="C2:I2"/>
    <mergeCell ref="K2:P2"/>
    <mergeCell ref="B2:B3"/>
    <mergeCell ref="Q2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6"/>
  <sheetViews>
    <sheetView workbookViewId="0"/>
  </sheetViews>
  <sheetFormatPr baseColWidth="10" defaultRowHeight="14" x14ac:dyDescent="0.15"/>
  <cols>
    <col min="1" max="1" width="10.83203125" style="28"/>
    <col min="2" max="2" width="17" style="28" bestFit="1" customWidth="1"/>
    <col min="3" max="4" width="18.1640625" style="29" customWidth="1"/>
    <col min="5" max="5" width="3.33203125" style="28" customWidth="1"/>
    <col min="6" max="6" width="14.5" style="28" customWidth="1"/>
    <col min="7" max="16384" width="10.83203125" style="28"/>
  </cols>
  <sheetData>
    <row r="1" spans="2:4" x14ac:dyDescent="0.15">
      <c r="B1" s="28" t="s">
        <v>28</v>
      </c>
    </row>
    <row r="2" spans="2:4" x14ac:dyDescent="0.15">
      <c r="B2" s="79" t="s">
        <v>26</v>
      </c>
      <c r="C2" s="78" t="s">
        <v>25</v>
      </c>
      <c r="D2" s="78"/>
    </row>
    <row r="3" spans="2:4" x14ac:dyDescent="0.15">
      <c r="B3" s="80"/>
      <c r="C3" s="30" t="s">
        <v>27</v>
      </c>
      <c r="D3" s="30" t="s">
        <v>24</v>
      </c>
    </row>
    <row r="4" spans="2:4" x14ac:dyDescent="0.15">
      <c r="B4" s="29">
        <v>0</v>
      </c>
      <c r="C4" s="31">
        <v>0</v>
      </c>
      <c r="D4" s="31">
        <v>0</v>
      </c>
    </row>
    <row r="5" spans="2:4" x14ac:dyDescent="0.15">
      <c r="B5" s="32">
        <v>10</v>
      </c>
      <c r="C5" s="33">
        <v>8.100000000000003E-3</v>
      </c>
      <c r="D5" s="33">
        <v>4.5416666666666668E-2</v>
      </c>
    </row>
    <row r="6" spans="2:4" x14ac:dyDescent="0.15">
      <c r="B6" s="29">
        <v>25</v>
      </c>
      <c r="C6" s="31">
        <v>1.2833333333333334E-2</v>
      </c>
      <c r="D6" s="31">
        <v>0.10300000000000002</v>
      </c>
    </row>
    <row r="7" spans="2:4" x14ac:dyDescent="0.15">
      <c r="B7" s="32">
        <v>50</v>
      </c>
      <c r="C7" s="33">
        <v>2.1749999999999999E-2</v>
      </c>
      <c r="D7" s="33">
        <v>0.1855</v>
      </c>
    </row>
    <row r="8" spans="2:4" x14ac:dyDescent="0.15">
      <c r="B8" s="34">
        <v>100</v>
      </c>
      <c r="C8" s="35">
        <v>6.5250000000000002E-2</v>
      </c>
      <c r="D8" s="35">
        <v>0.24758333333333335</v>
      </c>
    </row>
    <row r="9" spans="2:4" x14ac:dyDescent="0.15">
      <c r="B9" s="36"/>
      <c r="C9" s="37"/>
      <c r="D9" s="37"/>
    </row>
    <row r="10" spans="2:4" x14ac:dyDescent="0.15">
      <c r="B10" s="28" t="s">
        <v>29</v>
      </c>
    </row>
    <row r="11" spans="2:4" x14ac:dyDescent="0.15">
      <c r="B11" s="79" t="s">
        <v>23</v>
      </c>
      <c r="C11" s="78" t="s">
        <v>25</v>
      </c>
      <c r="D11" s="78"/>
    </row>
    <row r="12" spans="2:4" x14ac:dyDescent="0.15">
      <c r="B12" s="80"/>
      <c r="C12" s="30" t="s">
        <v>27</v>
      </c>
      <c r="D12" s="30" t="s">
        <v>24</v>
      </c>
    </row>
    <row r="13" spans="2:4" x14ac:dyDescent="0.15">
      <c r="B13" s="29">
        <v>0</v>
      </c>
      <c r="C13" s="31">
        <v>0</v>
      </c>
      <c r="D13" s="31">
        <v>0</v>
      </c>
    </row>
    <row r="14" spans="2:4" x14ac:dyDescent="0.15">
      <c r="B14" s="32">
        <v>10</v>
      </c>
      <c r="C14" s="33">
        <v>0.10540000000000001</v>
      </c>
      <c r="D14" s="33">
        <v>0.48225000000000007</v>
      </c>
    </row>
    <row r="15" spans="2:4" x14ac:dyDescent="0.15">
      <c r="B15" s="29">
        <v>25</v>
      </c>
      <c r="C15" s="31">
        <v>0.22160000000000002</v>
      </c>
      <c r="D15" s="31">
        <v>0.72283333333333333</v>
      </c>
    </row>
    <row r="16" spans="2:4" x14ac:dyDescent="0.15">
      <c r="B16" s="32">
        <v>50</v>
      </c>
      <c r="C16" s="33">
        <v>0.31724999999999998</v>
      </c>
      <c r="D16" s="33">
        <v>0.82958333333333323</v>
      </c>
    </row>
    <row r="17" spans="2:6" x14ac:dyDescent="0.15">
      <c r="B17" s="34">
        <v>100</v>
      </c>
      <c r="C17" s="35">
        <v>0.36499999999999999</v>
      </c>
      <c r="D17" s="35">
        <v>0.83300000000000007</v>
      </c>
    </row>
    <row r="19" spans="2:6" x14ac:dyDescent="0.15">
      <c r="B19" s="28" t="s">
        <v>30</v>
      </c>
      <c r="F19" s="28" t="s">
        <v>32</v>
      </c>
    </row>
    <row r="20" spans="2:6" x14ac:dyDescent="0.15">
      <c r="B20" s="79" t="s">
        <v>31</v>
      </c>
      <c r="C20" s="78" t="s">
        <v>25</v>
      </c>
      <c r="D20" s="78"/>
      <c r="F20" s="81" t="s">
        <v>33</v>
      </c>
    </row>
    <row r="21" spans="2:6" x14ac:dyDescent="0.15">
      <c r="B21" s="80"/>
      <c r="C21" s="30" t="s">
        <v>27</v>
      </c>
      <c r="D21" s="30" t="s">
        <v>24</v>
      </c>
      <c r="F21" s="82"/>
    </row>
    <row r="22" spans="2:6" x14ac:dyDescent="0.15">
      <c r="B22" s="29">
        <v>0</v>
      </c>
      <c r="C22" s="31">
        <v>3.2333333333333325E-2</v>
      </c>
      <c r="D22" s="31">
        <v>0.16849999999999998</v>
      </c>
      <c r="F22" s="31">
        <f>((D22-C22)/D22)*100</f>
        <v>80.811078140454995</v>
      </c>
    </row>
    <row r="23" spans="2:6" x14ac:dyDescent="0.15">
      <c r="B23" s="32">
        <v>50</v>
      </c>
      <c r="C23" s="33">
        <v>0.34500000000000003</v>
      </c>
      <c r="D23" s="33">
        <v>0.79816666666666658</v>
      </c>
      <c r="F23" s="33">
        <f t="shared" ref="F23:F26" si="0">((D23-C23)/D23)*100</f>
        <v>56.775944873668813</v>
      </c>
    </row>
    <row r="24" spans="2:6" x14ac:dyDescent="0.15">
      <c r="B24" s="29">
        <v>100</v>
      </c>
      <c r="C24" s="31">
        <v>0.35033333333333333</v>
      </c>
      <c r="D24" s="31">
        <v>0.78833333333333344</v>
      </c>
      <c r="F24" s="31">
        <f t="shared" si="0"/>
        <v>55.560253699788589</v>
      </c>
    </row>
    <row r="25" spans="2:6" x14ac:dyDescent="0.15">
      <c r="B25" s="32">
        <v>250</v>
      </c>
      <c r="C25" s="33">
        <v>0.34920000000000001</v>
      </c>
      <c r="D25" s="33">
        <v>0.77349999999999997</v>
      </c>
      <c r="F25" s="33">
        <f t="shared" si="0"/>
        <v>54.854557207498381</v>
      </c>
    </row>
    <row r="26" spans="2:6" x14ac:dyDescent="0.15">
      <c r="B26" s="34">
        <v>500</v>
      </c>
      <c r="C26" s="35">
        <v>0.32066666666666666</v>
      </c>
      <c r="D26" s="35">
        <v>0.75</v>
      </c>
      <c r="F26" s="35">
        <f t="shared" si="0"/>
        <v>57.24444444444444</v>
      </c>
    </row>
  </sheetData>
  <mergeCells count="7">
    <mergeCell ref="F20:F21"/>
    <mergeCell ref="B2:B3"/>
    <mergeCell ref="C2:D2"/>
    <mergeCell ref="B11:B12"/>
    <mergeCell ref="C11:D11"/>
    <mergeCell ref="B20:B21"/>
    <mergeCell ref="C20:D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O30"/>
  <sheetViews>
    <sheetView workbookViewId="0">
      <selection activeCell="N42" sqref="N42"/>
    </sheetView>
  </sheetViews>
  <sheetFormatPr baseColWidth="10" defaultRowHeight="14" x14ac:dyDescent="0.2"/>
  <cols>
    <col min="1" max="1" width="10.83203125" style="17"/>
    <col min="2" max="2" width="20.5" style="17" bestFit="1" customWidth="1"/>
    <col min="3" max="16384" width="10.83203125" style="17"/>
  </cols>
  <sheetData>
    <row r="1" spans="2:12" x14ac:dyDescent="0.2">
      <c r="B1" s="38" t="s">
        <v>35</v>
      </c>
    </row>
    <row r="2" spans="2:12" x14ac:dyDescent="0.2">
      <c r="B2" s="79" t="s">
        <v>34</v>
      </c>
      <c r="C2" s="78" t="s">
        <v>53</v>
      </c>
      <c r="D2" s="78"/>
      <c r="E2" s="78"/>
      <c r="F2" s="78"/>
      <c r="G2" s="78"/>
      <c r="H2" s="78"/>
      <c r="I2" s="78"/>
      <c r="J2" s="78"/>
      <c r="K2" s="78"/>
      <c r="L2" s="78"/>
    </row>
    <row r="3" spans="2:12" x14ac:dyDescent="0.2">
      <c r="B3" s="80"/>
      <c r="C3" s="39" t="s">
        <v>36</v>
      </c>
      <c r="D3" s="39" t="s">
        <v>37</v>
      </c>
      <c r="E3" s="39" t="s">
        <v>38</v>
      </c>
      <c r="F3" s="39" t="s">
        <v>39</v>
      </c>
      <c r="G3" s="39" t="s">
        <v>40</v>
      </c>
      <c r="H3" s="39" t="s">
        <v>41</v>
      </c>
      <c r="I3" s="39" t="s">
        <v>43</v>
      </c>
      <c r="J3" s="39" t="s">
        <v>44</v>
      </c>
      <c r="K3" s="39" t="s">
        <v>45</v>
      </c>
      <c r="L3" s="39" t="s">
        <v>42</v>
      </c>
    </row>
    <row r="4" spans="2:12" x14ac:dyDescent="0.2">
      <c r="B4" s="17">
        <v>0</v>
      </c>
      <c r="C4" s="17">
        <v>0.25600000000000001</v>
      </c>
      <c r="D4" s="17">
        <v>0.313</v>
      </c>
      <c r="E4" s="17">
        <v>0.311</v>
      </c>
      <c r="F4" s="17">
        <v>0.34799999999999998</v>
      </c>
      <c r="G4" s="17">
        <v>0.317</v>
      </c>
      <c r="H4" s="17">
        <v>0.33200000000000002</v>
      </c>
      <c r="I4" s="17">
        <v>0.34699999999999998</v>
      </c>
      <c r="J4" s="17">
        <v>0.316</v>
      </c>
      <c r="K4" s="17">
        <v>0.33100000000000002</v>
      </c>
      <c r="L4" s="40">
        <f>AVERAGE(C4:K4)</f>
        <v>0.31899999999999995</v>
      </c>
    </row>
    <row r="5" spans="2:12" x14ac:dyDescent="0.2">
      <c r="B5" s="20">
        <v>10</v>
      </c>
      <c r="C5" s="20">
        <v>0.34799999999999998</v>
      </c>
      <c r="D5" s="20">
        <v>0.34799999999999998</v>
      </c>
      <c r="E5" s="20">
        <v>0.33299999999999996</v>
      </c>
      <c r="F5" s="20">
        <v>0.34499999999999997</v>
      </c>
      <c r="G5" s="20">
        <v>0.32</v>
      </c>
      <c r="H5" s="20">
        <v>0.27899999999999997</v>
      </c>
      <c r="I5" s="20">
        <v>0.34399999999999997</v>
      </c>
      <c r="J5" s="20">
        <v>0.31900000000000001</v>
      </c>
      <c r="K5" s="20">
        <v>0.27799999999999997</v>
      </c>
      <c r="L5" s="21">
        <f t="shared" ref="L5:L7" si="0">AVERAGE(C5:K5)</f>
        <v>0.32377777777777772</v>
      </c>
    </row>
    <row r="6" spans="2:12" x14ac:dyDescent="0.2">
      <c r="B6" s="17">
        <v>30</v>
      </c>
      <c r="C6" s="17">
        <v>0.314</v>
      </c>
      <c r="D6" s="17">
        <v>0.34199999999999997</v>
      </c>
      <c r="E6" s="17">
        <v>0.316</v>
      </c>
      <c r="F6" s="17">
        <v>0.36399999999999999</v>
      </c>
      <c r="G6" s="17">
        <v>0.35499999999999998</v>
      </c>
      <c r="H6" s="17">
        <v>0.33299999999999996</v>
      </c>
      <c r="I6" s="17">
        <v>0.36299999999999999</v>
      </c>
      <c r="J6" s="17">
        <v>0.35399999999999998</v>
      </c>
      <c r="K6" s="17">
        <v>0.33199999999999996</v>
      </c>
      <c r="L6" s="40">
        <f t="shared" si="0"/>
        <v>0.34144444444444444</v>
      </c>
    </row>
    <row r="7" spans="2:12" x14ac:dyDescent="0.2">
      <c r="B7" s="25">
        <v>60</v>
      </c>
      <c r="C7" s="25">
        <v>0.32</v>
      </c>
      <c r="D7" s="25">
        <v>0.32699999999999996</v>
      </c>
      <c r="E7" s="25">
        <v>0.32300000000000001</v>
      </c>
      <c r="F7" s="25">
        <v>0.33599999999999997</v>
      </c>
      <c r="G7" s="25">
        <v>0.29599999999999999</v>
      </c>
      <c r="H7" s="25">
        <v>0.34599999999999997</v>
      </c>
      <c r="I7" s="25">
        <v>0.33499999999999996</v>
      </c>
      <c r="J7" s="25">
        <v>0.29499999999999998</v>
      </c>
      <c r="K7" s="25">
        <v>0.34499999999999997</v>
      </c>
      <c r="L7" s="26">
        <f t="shared" si="0"/>
        <v>0.32477777777777778</v>
      </c>
    </row>
    <row r="9" spans="2:12" x14ac:dyDescent="0.2">
      <c r="B9" s="79" t="s">
        <v>34</v>
      </c>
      <c r="C9" s="78" t="s">
        <v>21</v>
      </c>
      <c r="D9" s="78"/>
      <c r="E9" s="78"/>
      <c r="F9" s="78"/>
      <c r="G9" s="78"/>
      <c r="H9" s="78"/>
      <c r="I9" s="78"/>
    </row>
    <row r="10" spans="2:12" x14ac:dyDescent="0.2">
      <c r="B10" s="80"/>
      <c r="C10" s="39" t="s">
        <v>36</v>
      </c>
      <c r="D10" s="39" t="s">
        <v>37</v>
      </c>
      <c r="E10" s="39" t="s">
        <v>38</v>
      </c>
      <c r="F10" s="39" t="s">
        <v>39</v>
      </c>
      <c r="G10" s="39" t="s">
        <v>40</v>
      </c>
      <c r="H10" s="39" t="s">
        <v>41</v>
      </c>
      <c r="I10" s="39" t="s">
        <v>42</v>
      </c>
    </row>
    <row r="11" spans="2:12" x14ac:dyDescent="0.2">
      <c r="B11" s="17">
        <v>0</v>
      </c>
      <c r="C11" s="17">
        <v>0.76800000000000002</v>
      </c>
      <c r="D11" s="17">
        <v>0.77600000000000002</v>
      </c>
      <c r="E11" s="17">
        <v>0.71199999999999997</v>
      </c>
      <c r="F11" s="17">
        <v>0.69299999999999995</v>
      </c>
      <c r="G11" s="17">
        <v>0.72499999999999998</v>
      </c>
      <c r="H11" s="17">
        <v>0.68199999999999994</v>
      </c>
      <c r="I11" s="40">
        <f>AVERAGE(C11:H11)</f>
        <v>0.72599999999999998</v>
      </c>
    </row>
    <row r="12" spans="2:12" x14ac:dyDescent="0.2">
      <c r="B12" s="20">
        <v>10</v>
      </c>
      <c r="C12" s="20">
        <v>0.746</v>
      </c>
      <c r="D12" s="20">
        <v>0.7569999999999999</v>
      </c>
      <c r="E12" s="20">
        <v>0.78200000000000003</v>
      </c>
      <c r="F12" s="20">
        <v>0.69399999999999995</v>
      </c>
      <c r="G12" s="20">
        <v>0.69199999999999995</v>
      </c>
      <c r="H12" s="20">
        <v>0.72699999999999998</v>
      </c>
      <c r="I12" s="21">
        <f t="shared" ref="I12:I14" si="1">AVERAGE(C12:H12)</f>
        <v>0.7330000000000001</v>
      </c>
    </row>
    <row r="13" spans="2:12" x14ac:dyDescent="0.2">
      <c r="B13" s="17">
        <v>30</v>
      </c>
      <c r="C13" s="17">
        <v>0.72399999999999998</v>
      </c>
      <c r="D13" s="17">
        <v>0.746</v>
      </c>
      <c r="E13" s="17">
        <v>0.73</v>
      </c>
      <c r="F13" s="17">
        <v>0.74</v>
      </c>
      <c r="G13" s="17">
        <v>0.71599999999999997</v>
      </c>
      <c r="H13" s="17">
        <v>0.71699999999999997</v>
      </c>
      <c r="I13" s="40">
        <f t="shared" si="1"/>
        <v>0.72883333333333333</v>
      </c>
    </row>
    <row r="14" spans="2:12" x14ac:dyDescent="0.2">
      <c r="B14" s="25">
        <v>60</v>
      </c>
      <c r="C14" s="25">
        <v>0.71100000000000008</v>
      </c>
      <c r="D14" s="25">
        <v>0.7390000000000001</v>
      </c>
      <c r="E14" s="25">
        <v>0.74700000000000011</v>
      </c>
      <c r="F14" s="25">
        <v>0.73499999999999999</v>
      </c>
      <c r="G14" s="25">
        <v>0.74</v>
      </c>
      <c r="H14" s="25">
        <v>0.73399999999999999</v>
      </c>
      <c r="I14" s="26">
        <f t="shared" si="1"/>
        <v>0.73433333333333328</v>
      </c>
    </row>
    <row r="17" spans="2:15" x14ac:dyDescent="0.2">
      <c r="B17" s="38" t="s">
        <v>50</v>
      </c>
    </row>
    <row r="18" spans="2:15" x14ac:dyDescent="0.2">
      <c r="B18" s="79" t="s">
        <v>49</v>
      </c>
      <c r="C18" s="78" t="s">
        <v>53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 x14ac:dyDescent="0.2">
      <c r="B19" s="80"/>
      <c r="C19" s="39" t="s">
        <v>36</v>
      </c>
      <c r="D19" s="39" t="s">
        <v>37</v>
      </c>
      <c r="E19" s="39" t="s">
        <v>38</v>
      </c>
      <c r="F19" s="39" t="s">
        <v>39</v>
      </c>
      <c r="G19" s="39" t="s">
        <v>40</v>
      </c>
      <c r="H19" s="39" t="s">
        <v>41</v>
      </c>
      <c r="I19" s="39" t="s">
        <v>43</v>
      </c>
      <c r="J19" s="39" t="s">
        <v>44</v>
      </c>
      <c r="K19" s="39" t="s">
        <v>45</v>
      </c>
      <c r="L19" s="39" t="s">
        <v>46</v>
      </c>
      <c r="M19" s="39" t="s">
        <v>47</v>
      </c>
      <c r="N19" s="39" t="s">
        <v>48</v>
      </c>
      <c r="O19" s="39" t="s">
        <v>42</v>
      </c>
    </row>
    <row r="20" spans="2:15" x14ac:dyDescent="0.2">
      <c r="B20" s="17">
        <v>0</v>
      </c>
      <c r="C20" s="17">
        <v>0.01</v>
      </c>
      <c r="D20" s="17">
        <v>0.01</v>
      </c>
      <c r="E20" s="17">
        <v>0.01</v>
      </c>
      <c r="F20" s="17">
        <v>1.3999999999999999E-2</v>
      </c>
      <c r="G20" s="17">
        <v>1.2E-2</v>
      </c>
      <c r="H20" s="17">
        <v>1.0999999999999999E-2</v>
      </c>
      <c r="I20" s="17">
        <v>2.9999999999999992E-3</v>
      </c>
      <c r="J20" s="17">
        <v>5.000000000000001E-3</v>
      </c>
      <c r="K20" s="17">
        <v>6.9999999999999993E-3</v>
      </c>
      <c r="L20" s="17">
        <v>0.01</v>
      </c>
      <c r="M20" s="17">
        <v>7.9999999999999984E-3</v>
      </c>
      <c r="O20" s="40">
        <f>AVERAGE(C20:N20)</f>
        <v>9.0909090909090887E-3</v>
      </c>
    </row>
    <row r="21" spans="2:15" x14ac:dyDescent="0.2">
      <c r="B21" s="20">
        <v>5</v>
      </c>
      <c r="C21" s="20">
        <v>0.34599999999999997</v>
      </c>
      <c r="D21" s="20">
        <v>0.32500000000000001</v>
      </c>
      <c r="E21" s="20">
        <v>0.315</v>
      </c>
      <c r="F21" s="20">
        <v>0.29799999999999999</v>
      </c>
      <c r="G21" s="20">
        <v>0.307</v>
      </c>
      <c r="H21" s="20">
        <v>0.32400000000000001</v>
      </c>
      <c r="I21" s="20">
        <v>0.28399999999999997</v>
      </c>
      <c r="J21" s="20">
        <v>0.26700000000000002</v>
      </c>
      <c r="K21" s="20">
        <v>0.252</v>
      </c>
      <c r="L21" s="20">
        <v>0.314</v>
      </c>
      <c r="M21" s="20">
        <v>0.31</v>
      </c>
      <c r="N21" s="20">
        <v>0.307</v>
      </c>
      <c r="O21" s="21">
        <f t="shared" ref="O21:O23" si="2">AVERAGE(C21:N21)</f>
        <v>0.30408333333333332</v>
      </c>
    </row>
    <row r="22" spans="2:15" x14ac:dyDescent="0.2">
      <c r="B22" s="17">
        <v>10</v>
      </c>
      <c r="C22" s="17">
        <v>0.40800000000000003</v>
      </c>
      <c r="D22" s="17">
        <v>0.41600000000000004</v>
      </c>
      <c r="E22" s="17">
        <v>0.45499999999999996</v>
      </c>
      <c r="F22" s="17">
        <v>0.38600000000000001</v>
      </c>
      <c r="G22" s="17">
        <v>0.40800000000000003</v>
      </c>
      <c r="H22" s="17">
        <v>0.41100000000000003</v>
      </c>
      <c r="I22" s="17">
        <v>0.36099999999999999</v>
      </c>
      <c r="J22" s="17">
        <v>0.38200000000000001</v>
      </c>
      <c r="K22" s="17">
        <v>0.377</v>
      </c>
      <c r="L22" s="17">
        <v>0.45699999999999996</v>
      </c>
      <c r="M22" s="17">
        <v>0.43500000000000005</v>
      </c>
      <c r="N22" s="17">
        <v>0.41000000000000003</v>
      </c>
      <c r="O22" s="40">
        <f t="shared" si="2"/>
        <v>0.40883333333333338</v>
      </c>
    </row>
    <row r="23" spans="2:15" x14ac:dyDescent="0.2">
      <c r="B23" s="25">
        <v>20</v>
      </c>
      <c r="C23" s="25">
        <v>0.52099999999999991</v>
      </c>
      <c r="D23" s="25">
        <v>0.51899999999999991</v>
      </c>
      <c r="E23" s="25">
        <v>0.51400000000000001</v>
      </c>
      <c r="F23" s="25">
        <v>0.5</v>
      </c>
      <c r="G23" s="25">
        <v>0.55899999999999994</v>
      </c>
      <c r="H23" s="25">
        <v>0.49400000000000005</v>
      </c>
      <c r="I23" s="25"/>
      <c r="J23" s="25">
        <v>0.46899999999999997</v>
      </c>
      <c r="K23" s="25">
        <v>0.45099999999999996</v>
      </c>
      <c r="L23" s="25"/>
      <c r="M23" s="25">
        <v>0.52899999999999991</v>
      </c>
      <c r="N23" s="25">
        <v>0.55099999999999993</v>
      </c>
      <c r="O23" s="26">
        <f t="shared" si="2"/>
        <v>0.51069999999999993</v>
      </c>
    </row>
    <row r="25" spans="2:15" x14ac:dyDescent="0.2">
      <c r="B25" s="79" t="s">
        <v>49</v>
      </c>
      <c r="C25" s="78" t="s">
        <v>21</v>
      </c>
      <c r="D25" s="78"/>
      <c r="E25" s="78"/>
      <c r="F25" s="78"/>
      <c r="G25" s="78"/>
      <c r="H25" s="78"/>
      <c r="I25" s="78"/>
    </row>
    <row r="26" spans="2:15" x14ac:dyDescent="0.2">
      <c r="B26" s="80"/>
      <c r="C26" s="39" t="s">
        <v>36</v>
      </c>
      <c r="D26" s="39" t="s">
        <v>37</v>
      </c>
      <c r="E26" s="39" t="s">
        <v>38</v>
      </c>
      <c r="F26" s="39" t="s">
        <v>39</v>
      </c>
      <c r="G26" s="39" t="s">
        <v>40</v>
      </c>
      <c r="H26" s="39" t="s">
        <v>41</v>
      </c>
      <c r="I26" s="39" t="s">
        <v>42</v>
      </c>
    </row>
    <row r="27" spans="2:15" x14ac:dyDescent="0.2">
      <c r="B27" s="17">
        <v>0</v>
      </c>
      <c r="C27" s="17">
        <v>6.0000000000000001E-3</v>
      </c>
      <c r="D27" s="17">
        <v>8.9999999999999993E-3</v>
      </c>
      <c r="E27" s="17">
        <v>6.0000000000000001E-3</v>
      </c>
      <c r="F27" s="17">
        <v>8.0000000000000002E-3</v>
      </c>
      <c r="G27" s="17">
        <v>5.0000000000000001E-3</v>
      </c>
      <c r="H27" s="17">
        <v>5.9999999999999993E-3</v>
      </c>
      <c r="I27" s="40">
        <f>AVERAGE(C27:H27)</f>
        <v>6.6666666666666654E-3</v>
      </c>
    </row>
    <row r="28" spans="2:15" x14ac:dyDescent="0.2">
      <c r="B28" s="20">
        <v>5</v>
      </c>
      <c r="C28" s="20">
        <v>0.7609999999999999</v>
      </c>
      <c r="D28" s="20">
        <v>0.74500000000000011</v>
      </c>
      <c r="E28" s="20">
        <v>0.72799999999999998</v>
      </c>
      <c r="F28" s="20">
        <v>0.68299999999999994</v>
      </c>
      <c r="G28" s="20">
        <v>0.67499999999999993</v>
      </c>
      <c r="H28" s="20">
        <v>0.68799999999999994</v>
      </c>
      <c r="I28" s="21">
        <f t="shared" ref="I28:I30" si="3">AVERAGE(C28:H28)</f>
        <v>0.71333333333333326</v>
      </c>
    </row>
    <row r="29" spans="2:15" x14ac:dyDescent="0.2">
      <c r="B29" s="17">
        <v>10</v>
      </c>
      <c r="C29" s="17">
        <v>0.80300000000000005</v>
      </c>
      <c r="D29" s="17">
        <v>0.78500000000000003</v>
      </c>
      <c r="E29" s="17">
        <v>0.81200000000000006</v>
      </c>
      <c r="F29" s="17">
        <v>0.81100000000000005</v>
      </c>
      <c r="G29" s="17">
        <v>0.72799999999999998</v>
      </c>
      <c r="H29" s="17">
        <v>0.80800000000000005</v>
      </c>
      <c r="I29" s="40">
        <f t="shared" si="3"/>
        <v>0.79116666666666668</v>
      </c>
    </row>
    <row r="30" spans="2:15" x14ac:dyDescent="0.2">
      <c r="B30" s="25">
        <v>20</v>
      </c>
      <c r="C30" s="25">
        <v>0.82699999999999996</v>
      </c>
      <c r="D30" s="25">
        <v>0.77900000000000003</v>
      </c>
      <c r="E30" s="25">
        <v>0.78399999999999992</v>
      </c>
      <c r="F30" s="25">
        <v>0.75</v>
      </c>
      <c r="G30" s="25">
        <v>0.74099999999999999</v>
      </c>
      <c r="H30" s="25">
        <v>0.80999999999999994</v>
      </c>
      <c r="I30" s="26">
        <f t="shared" si="3"/>
        <v>0.78183333333333327</v>
      </c>
    </row>
  </sheetData>
  <mergeCells count="8">
    <mergeCell ref="C2:L2"/>
    <mergeCell ref="B18:B19"/>
    <mergeCell ref="B2:B3"/>
    <mergeCell ref="B25:B26"/>
    <mergeCell ref="C25:I25"/>
    <mergeCell ref="C18:O18"/>
    <mergeCell ref="C9:I9"/>
    <mergeCell ref="B9:B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K41"/>
  <sheetViews>
    <sheetView workbookViewId="0"/>
  </sheetViews>
  <sheetFormatPr baseColWidth="10" defaultRowHeight="14" x14ac:dyDescent="0.2"/>
  <cols>
    <col min="1" max="16384" width="10.83203125" style="5"/>
  </cols>
  <sheetData>
    <row r="2" spans="2:9" x14ac:dyDescent="0.2">
      <c r="B2" s="83" t="s">
        <v>52</v>
      </c>
      <c r="C2" s="85" t="s">
        <v>56</v>
      </c>
      <c r="D2" s="85"/>
      <c r="E2" s="85"/>
      <c r="F2" s="85"/>
      <c r="G2" s="85"/>
      <c r="H2" s="85"/>
      <c r="I2" s="85"/>
    </row>
    <row r="3" spans="2:9" x14ac:dyDescent="0.2">
      <c r="B3" s="84"/>
      <c r="C3" s="2" t="s">
        <v>51</v>
      </c>
      <c r="D3" s="2" t="s">
        <v>51</v>
      </c>
      <c r="E3" s="2" t="s">
        <v>51</v>
      </c>
      <c r="F3" s="2" t="s">
        <v>51</v>
      </c>
      <c r="G3" s="2" t="s">
        <v>51</v>
      </c>
      <c r="H3" s="2" t="s">
        <v>51</v>
      </c>
      <c r="I3" s="6" t="s">
        <v>42</v>
      </c>
    </row>
    <row r="4" spans="2:9" x14ac:dyDescent="0.2">
      <c r="B4" s="3">
        <v>0</v>
      </c>
      <c r="C4" s="3">
        <v>4.1999999999999996E-2</v>
      </c>
      <c r="D4" s="3">
        <v>3.9999999999999994E-2</v>
      </c>
      <c r="E4" s="3">
        <v>4.7000000000000014E-2</v>
      </c>
      <c r="F4" s="3">
        <v>4.3999999999999997E-2</v>
      </c>
      <c r="G4" s="3">
        <v>0.03</v>
      </c>
      <c r="H4" s="3">
        <v>2.5000000000000008E-2</v>
      </c>
      <c r="I4" s="7">
        <f>AVERAGE(C4:H4)</f>
        <v>3.7999999999999999E-2</v>
      </c>
    </row>
    <row r="5" spans="2:9" x14ac:dyDescent="0.2">
      <c r="B5" s="56">
        <v>1</v>
      </c>
      <c r="C5" s="56">
        <v>3.9000000000000007E-2</v>
      </c>
      <c r="D5" s="56">
        <v>4.1999999999999996E-2</v>
      </c>
      <c r="E5" s="56"/>
      <c r="F5" s="56"/>
      <c r="G5" s="56">
        <v>3.1E-2</v>
      </c>
      <c r="H5" s="56">
        <v>3.1E-2</v>
      </c>
      <c r="I5" s="57">
        <f t="shared" ref="I5:I15" si="0">AVERAGE(C5:H5)</f>
        <v>3.5750000000000004E-2</v>
      </c>
    </row>
    <row r="6" spans="2:9" x14ac:dyDescent="0.2">
      <c r="B6" s="4">
        <v>5</v>
      </c>
      <c r="C6" s="4">
        <v>5.3999999999999992E-2</v>
      </c>
      <c r="D6" s="4">
        <v>5.9000000000000011E-2</v>
      </c>
      <c r="E6" s="4"/>
      <c r="F6" s="4"/>
      <c r="G6" s="4">
        <v>7.3999999999999982E-2</v>
      </c>
      <c r="H6" s="4">
        <v>6.8000000000000005E-2</v>
      </c>
      <c r="I6" s="7">
        <f t="shared" si="0"/>
        <v>6.3750000000000001E-2</v>
      </c>
    </row>
    <row r="7" spans="2:9" x14ac:dyDescent="0.2">
      <c r="B7" s="56">
        <v>10</v>
      </c>
      <c r="C7" s="56">
        <v>0.18099999999999999</v>
      </c>
      <c r="D7" s="56">
        <v>0.182</v>
      </c>
      <c r="E7" s="56">
        <v>0.31600000000000006</v>
      </c>
      <c r="F7" s="56">
        <v>0.31900000000000001</v>
      </c>
      <c r="G7" s="56">
        <v>0.25900000000000001</v>
      </c>
      <c r="H7" s="56">
        <v>0.26300000000000001</v>
      </c>
      <c r="I7" s="57">
        <f t="shared" si="0"/>
        <v>0.25333333333333335</v>
      </c>
    </row>
    <row r="8" spans="2:9" x14ac:dyDescent="0.2">
      <c r="B8" s="4">
        <v>20</v>
      </c>
      <c r="C8" s="4">
        <v>0.38600000000000001</v>
      </c>
      <c r="D8" s="4">
        <v>0.41300000000000003</v>
      </c>
      <c r="E8" s="4">
        <v>0.40499999999999997</v>
      </c>
      <c r="F8" s="4">
        <v>0.40599999999999997</v>
      </c>
      <c r="G8" s="4">
        <v>0.43200000000000005</v>
      </c>
      <c r="H8" s="4">
        <v>0.43700000000000006</v>
      </c>
      <c r="I8" s="7">
        <f t="shared" si="0"/>
        <v>0.41316666666666668</v>
      </c>
    </row>
    <row r="9" spans="2:9" x14ac:dyDescent="0.2">
      <c r="B9" s="56">
        <v>30</v>
      </c>
      <c r="C9" s="56">
        <v>0.45900000000000007</v>
      </c>
      <c r="D9" s="56">
        <v>0.46700000000000008</v>
      </c>
      <c r="E9" s="56">
        <v>0.45900000000000002</v>
      </c>
      <c r="F9" s="56">
        <v>0.46500000000000002</v>
      </c>
      <c r="G9" s="56">
        <v>0.47899999999999998</v>
      </c>
      <c r="H9" s="56">
        <v>0.49299999999999999</v>
      </c>
      <c r="I9" s="57">
        <f t="shared" si="0"/>
        <v>0.47033333333333333</v>
      </c>
    </row>
    <row r="10" spans="2:9" x14ac:dyDescent="0.2">
      <c r="B10" s="4">
        <v>40</v>
      </c>
      <c r="C10" s="4">
        <v>0.52200000000000002</v>
      </c>
      <c r="D10" s="4">
        <v>0.52100000000000002</v>
      </c>
      <c r="E10" s="4">
        <v>0.54600000000000004</v>
      </c>
      <c r="F10" s="4">
        <v>0.51700000000000002</v>
      </c>
      <c r="G10" s="4">
        <v>0.51500000000000001</v>
      </c>
      <c r="H10" s="4">
        <v>0.50600000000000001</v>
      </c>
      <c r="I10" s="7">
        <f t="shared" si="0"/>
        <v>0.52116666666666678</v>
      </c>
    </row>
    <row r="11" spans="2:9" x14ac:dyDescent="0.2">
      <c r="B11" s="56">
        <v>50</v>
      </c>
      <c r="C11" s="56">
        <v>0.55800000000000005</v>
      </c>
      <c r="D11" s="56">
        <v>0.59499999999999997</v>
      </c>
      <c r="E11" s="56">
        <v>0.66100000000000003</v>
      </c>
      <c r="F11" s="56">
        <v>0.66599999999999993</v>
      </c>
      <c r="G11" s="56">
        <v>0.51200000000000001</v>
      </c>
      <c r="H11" s="56">
        <v>0.54</v>
      </c>
      <c r="I11" s="57">
        <f t="shared" si="0"/>
        <v>0.58866666666666667</v>
      </c>
    </row>
    <row r="12" spans="2:9" x14ac:dyDescent="0.2">
      <c r="B12" s="4">
        <v>60</v>
      </c>
      <c r="C12" s="4">
        <v>0.60499999999999998</v>
      </c>
      <c r="D12" s="4">
        <v>0.61599999999999999</v>
      </c>
      <c r="E12" s="4">
        <v>0.59899999999999998</v>
      </c>
      <c r="F12" s="4">
        <v>0.623</v>
      </c>
      <c r="G12" s="4">
        <v>0.54700000000000004</v>
      </c>
      <c r="H12" s="4">
        <v>0.59699999999999998</v>
      </c>
      <c r="I12" s="7">
        <f t="shared" si="0"/>
        <v>0.59783333333333333</v>
      </c>
    </row>
    <row r="13" spans="2:9" x14ac:dyDescent="0.2">
      <c r="B13" s="56">
        <v>90</v>
      </c>
      <c r="C13" s="56">
        <v>0.65100000000000002</v>
      </c>
      <c r="D13" s="56">
        <v>0.625</v>
      </c>
      <c r="E13" s="56">
        <v>0.66199999999999992</v>
      </c>
      <c r="F13" s="56">
        <v>0.65700000000000003</v>
      </c>
      <c r="G13" s="56">
        <v>0.57300000000000006</v>
      </c>
      <c r="H13" s="56">
        <v>0.62</v>
      </c>
      <c r="I13" s="57">
        <f t="shared" si="0"/>
        <v>0.6313333333333333</v>
      </c>
    </row>
    <row r="14" spans="2:9" x14ac:dyDescent="0.2">
      <c r="B14" s="4">
        <v>120</v>
      </c>
      <c r="C14" s="4">
        <v>0.81600000000000006</v>
      </c>
      <c r="D14" s="4">
        <v>0.81900000000000006</v>
      </c>
      <c r="E14" s="4">
        <v>0.83100000000000007</v>
      </c>
      <c r="F14" s="4">
        <v>0.81900000000000006</v>
      </c>
      <c r="G14" s="4">
        <v>0.67700000000000005</v>
      </c>
      <c r="H14" s="4">
        <v>0.66800000000000004</v>
      </c>
      <c r="I14" s="7">
        <f t="shared" si="0"/>
        <v>0.77166666666666661</v>
      </c>
    </row>
    <row r="15" spans="2:9" x14ac:dyDescent="0.2">
      <c r="B15" s="58">
        <v>150</v>
      </c>
      <c r="C15" s="58">
        <v>0.82100000000000006</v>
      </c>
      <c r="D15" s="58">
        <v>0.82600000000000007</v>
      </c>
      <c r="E15" s="58">
        <v>0.85400000000000009</v>
      </c>
      <c r="F15" s="58">
        <v>0.83300000000000007</v>
      </c>
      <c r="G15" s="58">
        <v>0.64300000000000002</v>
      </c>
      <c r="H15" s="58">
        <v>0.66800000000000004</v>
      </c>
      <c r="I15" s="59">
        <f t="shared" si="0"/>
        <v>0.77416666666666678</v>
      </c>
    </row>
    <row r="18" spans="2:11" x14ac:dyDescent="0.2">
      <c r="B18" s="83" t="s">
        <v>52</v>
      </c>
      <c r="C18" s="85" t="s">
        <v>57</v>
      </c>
      <c r="D18" s="85"/>
      <c r="E18" s="85"/>
      <c r="F18" s="85"/>
      <c r="G18" s="85"/>
      <c r="H18" s="85"/>
      <c r="I18" s="85"/>
    </row>
    <row r="19" spans="2:11" x14ac:dyDescent="0.2">
      <c r="B19" s="84"/>
      <c r="C19" s="2" t="s">
        <v>51</v>
      </c>
      <c r="D19" s="2" t="s">
        <v>51</v>
      </c>
      <c r="E19" s="2" t="s">
        <v>51</v>
      </c>
      <c r="F19" s="2" t="s">
        <v>51</v>
      </c>
      <c r="G19" s="2" t="s">
        <v>51</v>
      </c>
      <c r="H19" s="2" t="s">
        <v>51</v>
      </c>
      <c r="I19" s="6" t="s">
        <v>42</v>
      </c>
    </row>
    <row r="20" spans="2:11" x14ac:dyDescent="0.15">
      <c r="B20" s="8">
        <v>0</v>
      </c>
      <c r="C20" s="3">
        <v>6.3E-2</v>
      </c>
      <c r="D20" s="3">
        <v>6.6000000000000003E-2</v>
      </c>
      <c r="E20" s="3">
        <v>4.8000000000000015E-2</v>
      </c>
      <c r="F20" s="3">
        <v>4.8999999999999988E-2</v>
      </c>
      <c r="G20" s="3">
        <v>2.5000000000000022E-2</v>
      </c>
      <c r="H20" s="3">
        <v>2.4999999999999994E-2</v>
      </c>
      <c r="I20" s="7">
        <f>AVERAGE(C20:H20)</f>
        <v>4.6000000000000006E-2</v>
      </c>
    </row>
    <row r="21" spans="2:11" x14ac:dyDescent="0.15">
      <c r="B21" s="60">
        <v>30</v>
      </c>
      <c r="C21" s="56">
        <v>6.2E-2</v>
      </c>
      <c r="D21" s="56">
        <v>5.2999999999999992E-2</v>
      </c>
      <c r="E21" s="56">
        <v>5.1000000000000004E-2</v>
      </c>
      <c r="F21" s="56">
        <v>5.7000000000000009E-2</v>
      </c>
      <c r="G21" s="56"/>
      <c r="H21" s="56"/>
      <c r="I21" s="57">
        <f t="shared" ref="I21:I25" si="1">AVERAGE(C21:H21)</f>
        <v>5.5749999999999994E-2</v>
      </c>
    </row>
    <row r="22" spans="2:11" x14ac:dyDescent="0.15">
      <c r="B22" s="9">
        <v>60</v>
      </c>
      <c r="C22" s="4">
        <v>5.1999999999999991E-2</v>
      </c>
      <c r="D22" s="4">
        <v>5.3999999999999992E-2</v>
      </c>
      <c r="E22" s="4">
        <v>3.4000000000000002E-2</v>
      </c>
      <c r="F22" s="4">
        <v>2.8999999999999998E-2</v>
      </c>
      <c r="G22" s="4">
        <v>2.5999999999999995E-2</v>
      </c>
      <c r="H22" s="4">
        <v>2.200000000000002E-2</v>
      </c>
      <c r="I22" s="7">
        <f t="shared" si="1"/>
        <v>3.6166666666666666E-2</v>
      </c>
    </row>
    <row r="23" spans="2:11" x14ac:dyDescent="0.15">
      <c r="B23" s="60">
        <v>90</v>
      </c>
      <c r="C23" s="56">
        <v>5.2999999999999992E-2</v>
      </c>
      <c r="D23" s="56">
        <v>5.2999999999999992E-2</v>
      </c>
      <c r="E23" s="56">
        <v>2.8999999999999998E-2</v>
      </c>
      <c r="F23" s="56">
        <v>0.03</v>
      </c>
      <c r="G23" s="56"/>
      <c r="H23" s="56"/>
      <c r="I23" s="57">
        <f t="shared" si="1"/>
        <v>4.1249999999999995E-2</v>
      </c>
    </row>
    <row r="24" spans="2:11" x14ac:dyDescent="0.15">
      <c r="B24" s="9">
        <v>120</v>
      </c>
      <c r="C24" s="4">
        <v>6.8000000000000005E-2</v>
      </c>
      <c r="D24" s="4">
        <v>6.3E-2</v>
      </c>
      <c r="E24" s="4">
        <v>2.1000000000000019E-2</v>
      </c>
      <c r="F24" s="4">
        <v>1.7999999999999988E-2</v>
      </c>
      <c r="G24" s="4"/>
      <c r="H24" s="4"/>
      <c r="I24" s="7">
        <f t="shared" si="1"/>
        <v>4.2500000000000003E-2</v>
      </c>
    </row>
    <row r="25" spans="2:11" x14ac:dyDescent="0.15">
      <c r="B25" s="61">
        <v>150</v>
      </c>
      <c r="C25" s="58">
        <v>6.8000000000000005E-2</v>
      </c>
      <c r="D25" s="58">
        <v>5.9000000000000025E-2</v>
      </c>
      <c r="E25" s="58">
        <v>1.6999999999999987E-2</v>
      </c>
      <c r="F25" s="58">
        <v>1.1999999999999983E-2</v>
      </c>
      <c r="G25" s="58">
        <v>2.4999999999999994E-2</v>
      </c>
      <c r="H25" s="58">
        <v>1.7000000000000015E-2</v>
      </c>
      <c r="I25" s="59">
        <f t="shared" si="1"/>
        <v>3.3000000000000002E-2</v>
      </c>
    </row>
    <row r="28" spans="2:11" x14ac:dyDescent="0.2">
      <c r="B28" s="83" t="s">
        <v>52</v>
      </c>
      <c r="C28" s="85" t="s">
        <v>58</v>
      </c>
      <c r="D28" s="85"/>
      <c r="E28" s="85"/>
      <c r="F28" s="85"/>
      <c r="G28" s="85"/>
      <c r="H28" s="85"/>
      <c r="I28" s="85"/>
      <c r="J28" s="85"/>
      <c r="K28" s="85"/>
    </row>
    <row r="29" spans="2:11" x14ac:dyDescent="0.2">
      <c r="B29" s="84"/>
      <c r="C29" s="2" t="s">
        <v>51</v>
      </c>
      <c r="D29" s="2" t="s">
        <v>51</v>
      </c>
      <c r="E29" s="2" t="s">
        <v>51</v>
      </c>
      <c r="F29" s="2" t="s">
        <v>51</v>
      </c>
      <c r="G29" s="2" t="s">
        <v>51</v>
      </c>
      <c r="H29" s="2" t="s">
        <v>51</v>
      </c>
      <c r="I29" s="2" t="s">
        <v>54</v>
      </c>
      <c r="J29" s="2" t="s">
        <v>55</v>
      </c>
      <c r="K29" s="6" t="s">
        <v>42</v>
      </c>
    </row>
    <row r="30" spans="2:11" x14ac:dyDescent="0.2">
      <c r="B30" s="3">
        <v>0</v>
      </c>
      <c r="C30" s="10">
        <v>1.0999999999999999E-2</v>
      </c>
      <c r="D30" s="10">
        <v>1.3999999999999999E-2</v>
      </c>
      <c r="E30" s="10">
        <v>1.0999999999999996E-2</v>
      </c>
      <c r="F30" s="10">
        <v>8.0000000000000002E-3</v>
      </c>
      <c r="G30" s="10">
        <v>1.2999999999999998E-2</v>
      </c>
      <c r="H30" s="10">
        <v>1.2999999999999998E-2</v>
      </c>
      <c r="I30" s="10">
        <v>4.0000000000000036E-3</v>
      </c>
      <c r="J30" s="10">
        <v>3.0000000000000027E-3</v>
      </c>
      <c r="K30" s="11">
        <f>AVERAGE(C30:J30)</f>
        <v>9.6249999999999981E-3</v>
      </c>
    </row>
    <row r="31" spans="2:11" x14ac:dyDescent="0.2">
      <c r="B31" s="56">
        <v>1</v>
      </c>
      <c r="C31" s="62"/>
      <c r="D31" s="62"/>
      <c r="E31" s="62">
        <v>4.9999999999999975E-3</v>
      </c>
      <c r="F31" s="62">
        <v>4.0000000000000001E-3</v>
      </c>
      <c r="G31" s="62">
        <v>1.0999999999999999E-2</v>
      </c>
      <c r="H31" s="62">
        <v>9.0000000000000011E-3</v>
      </c>
      <c r="I31" s="62">
        <v>1.0000000000000002E-2</v>
      </c>
      <c r="J31" s="62">
        <v>4.9999999999999975E-3</v>
      </c>
      <c r="K31" s="63">
        <f t="shared" ref="K31:K41" si="2">AVERAGE(C31:J31)</f>
        <v>7.3333333333333332E-3</v>
      </c>
    </row>
    <row r="32" spans="2:11" x14ac:dyDescent="0.2">
      <c r="B32" s="4">
        <v>5</v>
      </c>
      <c r="C32" s="12"/>
      <c r="D32" s="12"/>
      <c r="E32" s="12">
        <v>1.1999999999999997E-2</v>
      </c>
      <c r="F32" s="12">
        <v>6.9999999999999993E-3</v>
      </c>
      <c r="G32" s="12">
        <v>1.1000000000000003E-2</v>
      </c>
      <c r="H32" s="12">
        <v>1.1999999999999997E-2</v>
      </c>
      <c r="I32" s="12">
        <v>5.9999999999999984E-3</v>
      </c>
      <c r="J32" s="12">
        <v>2.9999999999999992E-3</v>
      </c>
      <c r="K32" s="13">
        <f t="shared" si="2"/>
        <v>8.4999999999999989E-3</v>
      </c>
    </row>
    <row r="33" spans="2:11" x14ac:dyDescent="0.2">
      <c r="B33" s="56">
        <v>10</v>
      </c>
      <c r="C33" s="62">
        <v>6.699999999999999E-2</v>
      </c>
      <c r="D33" s="62">
        <v>5.7999999999999996E-2</v>
      </c>
      <c r="E33" s="62">
        <v>2.7999999999999997E-2</v>
      </c>
      <c r="F33" s="62">
        <v>2.5000000000000008E-2</v>
      </c>
      <c r="G33" s="62">
        <v>4.8000000000000008E-2</v>
      </c>
      <c r="H33" s="62">
        <v>5.8000000000000003E-2</v>
      </c>
      <c r="I33" s="62">
        <v>1.4999999999999999E-2</v>
      </c>
      <c r="J33" s="62">
        <v>1.5000000000000003E-2</v>
      </c>
      <c r="K33" s="63">
        <f t="shared" si="2"/>
        <v>3.9250000000000007E-2</v>
      </c>
    </row>
    <row r="34" spans="2:11" x14ac:dyDescent="0.2">
      <c r="B34" s="4">
        <v>20</v>
      </c>
      <c r="C34" s="12">
        <v>0.16</v>
      </c>
      <c r="D34" s="12">
        <v>0.17700000000000002</v>
      </c>
      <c r="E34" s="12">
        <v>0.10300000000000001</v>
      </c>
      <c r="F34" s="12">
        <v>9.0999999999999998E-2</v>
      </c>
      <c r="G34" s="12">
        <v>0.16700000000000001</v>
      </c>
      <c r="H34" s="12">
        <v>0.22</v>
      </c>
      <c r="I34" s="12">
        <v>8.1000000000000003E-2</v>
      </c>
      <c r="J34" s="12">
        <v>8.1000000000000003E-2</v>
      </c>
      <c r="K34" s="13">
        <f t="shared" si="2"/>
        <v>0.13500000000000001</v>
      </c>
    </row>
    <row r="35" spans="2:11" x14ac:dyDescent="0.2">
      <c r="B35" s="56">
        <v>30</v>
      </c>
      <c r="C35" s="62">
        <v>0.22399999999999998</v>
      </c>
      <c r="D35" s="62">
        <v>0.31299999999999994</v>
      </c>
      <c r="E35" s="62">
        <v>0.22599999999999998</v>
      </c>
      <c r="F35" s="62">
        <v>0.221</v>
      </c>
      <c r="G35" s="62">
        <v>0.31699999999999995</v>
      </c>
      <c r="H35" s="62">
        <v>0.312</v>
      </c>
      <c r="I35" s="62">
        <v>0.14099999999999999</v>
      </c>
      <c r="J35" s="62">
        <v>0.14499999999999999</v>
      </c>
      <c r="K35" s="63">
        <f t="shared" si="2"/>
        <v>0.23737499999999997</v>
      </c>
    </row>
    <row r="36" spans="2:11" x14ac:dyDescent="0.2">
      <c r="B36" s="4">
        <v>40</v>
      </c>
      <c r="C36" s="12">
        <v>0.255</v>
      </c>
      <c r="D36" s="12">
        <v>0.23500000000000001</v>
      </c>
      <c r="E36" s="12">
        <v>0.30399999999999999</v>
      </c>
      <c r="F36" s="12">
        <v>0.29699999999999999</v>
      </c>
      <c r="G36" s="12">
        <v>0.36599999999999999</v>
      </c>
      <c r="H36" s="12">
        <v>0.33400000000000002</v>
      </c>
      <c r="I36" s="12">
        <v>0.20600000000000002</v>
      </c>
      <c r="J36" s="12">
        <v>0.17199999999999999</v>
      </c>
      <c r="K36" s="13">
        <f t="shared" si="2"/>
        <v>0.271125</v>
      </c>
    </row>
    <row r="37" spans="2:11" x14ac:dyDescent="0.2">
      <c r="B37" s="56">
        <v>50</v>
      </c>
      <c r="C37" s="62">
        <v>0.312</v>
      </c>
      <c r="D37" s="62">
        <v>0.26</v>
      </c>
      <c r="E37" s="62">
        <v>0.30499999999999999</v>
      </c>
      <c r="F37" s="62">
        <v>0.26300000000000001</v>
      </c>
      <c r="G37" s="62">
        <v>0.35500000000000004</v>
      </c>
      <c r="H37" s="62">
        <v>0.34600000000000003</v>
      </c>
      <c r="I37" s="62">
        <v>0.24</v>
      </c>
      <c r="J37" s="62">
        <v>0.21899999999999997</v>
      </c>
      <c r="K37" s="63">
        <f t="shared" si="2"/>
        <v>0.28750000000000003</v>
      </c>
    </row>
    <row r="38" spans="2:11" x14ac:dyDescent="0.2">
      <c r="B38" s="4">
        <v>60</v>
      </c>
      <c r="C38" s="12">
        <v>0.32099999999999995</v>
      </c>
      <c r="D38" s="12">
        <v>0.308</v>
      </c>
      <c r="E38" s="12">
        <v>0.30599999999999999</v>
      </c>
      <c r="F38" s="12">
        <v>0.35399999999999998</v>
      </c>
      <c r="G38" s="12">
        <v>0.38600000000000001</v>
      </c>
      <c r="H38" s="12">
        <v>0.33299999999999996</v>
      </c>
      <c r="I38" s="12">
        <v>0.249</v>
      </c>
      <c r="J38" s="12">
        <v>0.24199999999999999</v>
      </c>
      <c r="K38" s="13">
        <f t="shared" si="2"/>
        <v>0.31237500000000001</v>
      </c>
    </row>
    <row r="39" spans="2:11" x14ac:dyDescent="0.2">
      <c r="B39" s="56">
        <v>90</v>
      </c>
      <c r="C39" s="62">
        <v>0.31999999999999995</v>
      </c>
      <c r="D39" s="62">
        <v>0.31999999999999995</v>
      </c>
      <c r="E39" s="62">
        <v>0.35699999999999998</v>
      </c>
      <c r="F39" s="62">
        <v>0.35699999999999998</v>
      </c>
      <c r="G39" s="62">
        <v>0.43900000000000006</v>
      </c>
      <c r="H39" s="62">
        <v>0.44200000000000006</v>
      </c>
      <c r="I39" s="62">
        <v>0.34100000000000003</v>
      </c>
      <c r="J39" s="62">
        <v>0.33400000000000002</v>
      </c>
      <c r="K39" s="63">
        <f t="shared" si="2"/>
        <v>0.36375000000000002</v>
      </c>
    </row>
    <row r="40" spans="2:11" x14ac:dyDescent="0.2">
      <c r="B40" s="4">
        <v>120</v>
      </c>
      <c r="C40" s="12">
        <v>0.31999999999999995</v>
      </c>
      <c r="D40" s="12">
        <v>0.36099999999999999</v>
      </c>
      <c r="E40" s="12">
        <v>0.38400000000000001</v>
      </c>
      <c r="F40" s="12">
        <v>0.40600000000000003</v>
      </c>
      <c r="G40" s="12">
        <v>0.56699999999999995</v>
      </c>
      <c r="H40" s="12">
        <v>0.57899999999999996</v>
      </c>
      <c r="I40" s="12">
        <v>0.39500000000000002</v>
      </c>
      <c r="J40" s="12">
        <v>0.378</v>
      </c>
      <c r="K40" s="13">
        <f t="shared" si="2"/>
        <v>0.42375000000000002</v>
      </c>
    </row>
    <row r="41" spans="2:11" x14ac:dyDescent="0.2">
      <c r="B41" s="58">
        <v>150</v>
      </c>
      <c r="C41" s="64">
        <v>0.40800000000000003</v>
      </c>
      <c r="D41" s="64">
        <v>0.373</v>
      </c>
      <c r="E41" s="64">
        <v>0.51500000000000001</v>
      </c>
      <c r="F41" s="64">
        <v>0.42199999999999999</v>
      </c>
      <c r="G41" s="64">
        <v>0.59299999999999997</v>
      </c>
      <c r="H41" s="64">
        <v>0.61999999999999988</v>
      </c>
      <c r="I41" s="64">
        <v>0.42</v>
      </c>
      <c r="J41" s="64">
        <v>0.42699999999999999</v>
      </c>
      <c r="K41" s="59">
        <f t="shared" si="2"/>
        <v>0.47225</v>
      </c>
    </row>
  </sheetData>
  <mergeCells count="6">
    <mergeCell ref="B28:B29"/>
    <mergeCell ref="C18:I18"/>
    <mergeCell ref="C2:I2"/>
    <mergeCell ref="C28:K28"/>
    <mergeCell ref="B2:B3"/>
    <mergeCell ref="B18:B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AH84"/>
  <sheetViews>
    <sheetView topLeftCell="K1" workbookViewId="0">
      <selection activeCell="K1" sqref="A1:XFD1048576"/>
    </sheetView>
  </sheetViews>
  <sheetFormatPr baseColWidth="10" defaultRowHeight="14" x14ac:dyDescent="0.2"/>
  <cols>
    <col min="1" max="1" width="10.83203125" style="5"/>
    <col min="2" max="2" width="7.33203125" style="5" bestFit="1" customWidth="1"/>
    <col min="3" max="4" width="11.83203125" style="5" customWidth="1"/>
    <col min="5" max="22" width="8.83203125" style="5" customWidth="1"/>
    <col min="23" max="16384" width="10.83203125" style="5"/>
  </cols>
  <sheetData>
    <row r="2" spans="2:34" ht="16" customHeight="1" x14ac:dyDescent="0.2">
      <c r="B2" s="93" t="s">
        <v>103</v>
      </c>
      <c r="C2" s="93" t="s">
        <v>104</v>
      </c>
      <c r="D2" s="93"/>
      <c r="E2" s="85" t="s">
        <v>2</v>
      </c>
      <c r="F2" s="85"/>
      <c r="G2" s="85"/>
      <c r="H2" s="85"/>
      <c r="I2" s="85"/>
      <c r="J2" s="85"/>
      <c r="K2" s="85"/>
      <c r="L2" s="85"/>
      <c r="M2" s="85"/>
      <c r="N2" s="85" t="s">
        <v>3</v>
      </c>
      <c r="O2" s="85"/>
      <c r="P2" s="85"/>
      <c r="Q2" s="85"/>
      <c r="R2" s="85"/>
      <c r="S2" s="85"/>
      <c r="T2" s="85"/>
      <c r="U2" s="85"/>
      <c r="V2" s="85"/>
      <c r="W2" s="93" t="s">
        <v>105</v>
      </c>
      <c r="X2" s="93"/>
      <c r="Y2" s="93"/>
      <c r="Z2" s="93"/>
      <c r="AA2" s="93"/>
      <c r="AB2" s="93"/>
      <c r="AC2" s="83" t="s">
        <v>107</v>
      </c>
      <c r="AD2" s="83"/>
      <c r="AF2" s="93" t="s">
        <v>103</v>
      </c>
      <c r="AG2" s="83" t="s">
        <v>107</v>
      </c>
      <c r="AH2" s="83"/>
    </row>
    <row r="3" spans="2:34" x14ac:dyDescent="0.2">
      <c r="B3" s="94"/>
      <c r="C3" s="94"/>
      <c r="D3" s="94"/>
      <c r="E3" s="85" t="s">
        <v>97</v>
      </c>
      <c r="F3" s="85"/>
      <c r="G3" s="85"/>
      <c r="H3" s="85" t="s">
        <v>99</v>
      </c>
      <c r="I3" s="85"/>
      <c r="J3" s="85"/>
      <c r="K3" s="85" t="s">
        <v>98</v>
      </c>
      <c r="L3" s="85"/>
      <c r="M3" s="85"/>
      <c r="N3" s="85" t="s">
        <v>97</v>
      </c>
      <c r="O3" s="85"/>
      <c r="P3" s="85"/>
      <c r="Q3" s="85" t="s">
        <v>99</v>
      </c>
      <c r="R3" s="85"/>
      <c r="S3" s="85"/>
      <c r="T3" s="85" t="s">
        <v>98</v>
      </c>
      <c r="U3" s="85"/>
      <c r="V3" s="85"/>
      <c r="W3" s="95"/>
      <c r="X3" s="95"/>
      <c r="Y3" s="95"/>
      <c r="Z3" s="95"/>
      <c r="AA3" s="95"/>
      <c r="AB3" s="95"/>
      <c r="AC3" s="84"/>
      <c r="AD3" s="84"/>
      <c r="AF3" s="94"/>
      <c r="AG3" s="84"/>
      <c r="AH3" s="84"/>
    </row>
    <row r="4" spans="2:34" x14ac:dyDescent="0.2">
      <c r="B4" s="94"/>
      <c r="C4" s="94"/>
      <c r="D4" s="94"/>
      <c r="E4" s="67">
        <v>532</v>
      </c>
      <c r="F4" s="67">
        <v>600</v>
      </c>
      <c r="G4" s="67" t="s">
        <v>51</v>
      </c>
      <c r="H4" s="67">
        <v>532</v>
      </c>
      <c r="I4" s="67">
        <v>600</v>
      </c>
      <c r="J4" s="67" t="s">
        <v>51</v>
      </c>
      <c r="K4" s="67">
        <v>532</v>
      </c>
      <c r="L4" s="67">
        <v>600</v>
      </c>
      <c r="M4" s="67" t="s">
        <v>51</v>
      </c>
      <c r="N4" s="67">
        <v>532</v>
      </c>
      <c r="O4" s="67">
        <v>600</v>
      </c>
      <c r="P4" s="67" t="s">
        <v>51</v>
      </c>
      <c r="Q4" s="67">
        <v>532</v>
      </c>
      <c r="R4" s="67">
        <v>600</v>
      </c>
      <c r="S4" s="67" t="s">
        <v>51</v>
      </c>
      <c r="T4" s="67">
        <v>532</v>
      </c>
      <c r="U4" s="67">
        <v>600</v>
      </c>
      <c r="V4" s="67" t="s">
        <v>51</v>
      </c>
      <c r="W4" s="6" t="s">
        <v>97</v>
      </c>
      <c r="X4" s="6" t="s">
        <v>99</v>
      </c>
      <c r="Y4" s="6" t="s">
        <v>98</v>
      </c>
      <c r="Z4" s="6" t="s">
        <v>97</v>
      </c>
      <c r="AA4" s="6" t="s">
        <v>99</v>
      </c>
      <c r="AB4" s="6" t="s">
        <v>98</v>
      </c>
      <c r="AC4" s="6" t="s">
        <v>5</v>
      </c>
      <c r="AD4" s="6" t="s">
        <v>106</v>
      </c>
      <c r="AF4" s="95"/>
      <c r="AG4" s="68" t="s">
        <v>5</v>
      </c>
      <c r="AH4" s="68" t="s">
        <v>106</v>
      </c>
    </row>
    <row r="5" spans="2:34" x14ac:dyDescent="0.2">
      <c r="B5" s="90">
        <v>7</v>
      </c>
      <c r="C5" s="88" t="s">
        <v>24</v>
      </c>
      <c r="D5" s="88"/>
      <c r="E5" s="69">
        <v>0.66400000000000003</v>
      </c>
      <c r="F5" s="69">
        <v>0.10100000000000001</v>
      </c>
      <c r="G5" s="70">
        <f t="shared" ref="G5:G36" si="0">E5-F5</f>
        <v>0.56300000000000006</v>
      </c>
      <c r="H5" s="69">
        <v>0.67200000000000004</v>
      </c>
      <c r="I5" s="69">
        <v>0.11</v>
      </c>
      <c r="J5" s="70">
        <f>H5-I5</f>
        <v>0.56200000000000006</v>
      </c>
      <c r="K5" s="69">
        <v>0.66900000000000004</v>
      </c>
      <c r="L5" s="69">
        <v>0.11</v>
      </c>
      <c r="M5" s="70">
        <f>K5-L5</f>
        <v>0.55900000000000005</v>
      </c>
      <c r="N5" s="69">
        <v>0.70899999999999996</v>
      </c>
      <c r="O5" s="69">
        <v>0.11899999999999999</v>
      </c>
      <c r="P5" s="70">
        <f t="shared" ref="P5:P36" si="1">N5-O5</f>
        <v>0.59</v>
      </c>
      <c r="Q5" s="69">
        <v>0.70799999999999996</v>
      </c>
      <c r="R5" s="69">
        <v>0.113</v>
      </c>
      <c r="S5" s="70">
        <f>Q5-R5</f>
        <v>0.59499999999999997</v>
      </c>
      <c r="T5" s="69">
        <v>0.69399999999999995</v>
      </c>
      <c r="U5" s="69">
        <v>0.107</v>
      </c>
      <c r="V5" s="70">
        <f>T5-U5</f>
        <v>0.58699999999999997</v>
      </c>
      <c r="W5" s="69">
        <f>G5-G7</f>
        <v>0.53600000000000003</v>
      </c>
      <c r="X5" s="69">
        <f>J5-G7</f>
        <v>0.53500000000000003</v>
      </c>
      <c r="Y5" s="69">
        <f>M5-G7</f>
        <v>0.53200000000000003</v>
      </c>
      <c r="Z5" s="69">
        <f>P5-P7</f>
        <v>0.55799999999999994</v>
      </c>
      <c r="AA5" s="69">
        <f>S5-P7</f>
        <v>0.56299999999999994</v>
      </c>
      <c r="AB5" s="69">
        <f>V5-P7</f>
        <v>0.55499999999999994</v>
      </c>
      <c r="AC5" s="69">
        <f>(AVERAGE(W6:AB6)/AVERAGE(W5:AB5))*100</f>
        <v>35.620616041476062</v>
      </c>
      <c r="AD5" s="69">
        <f>(STDEV(W6:AB6)/AVERAGE(W5:AB5))*100</f>
        <v>3.8498893170014066</v>
      </c>
      <c r="AF5" s="10">
        <v>1</v>
      </c>
      <c r="AG5" s="10">
        <v>63.723150357995216</v>
      </c>
      <c r="AH5" s="10">
        <v>6.0252341527541011</v>
      </c>
    </row>
    <row r="6" spans="2:34" x14ac:dyDescent="0.2">
      <c r="B6" s="91"/>
      <c r="C6" s="89" t="s">
        <v>100</v>
      </c>
      <c r="D6" s="89"/>
      <c r="E6" s="71">
        <v>0.20499999999999999</v>
      </c>
      <c r="F6" s="71">
        <v>1.2E-2</v>
      </c>
      <c r="G6" s="72">
        <f t="shared" si="0"/>
        <v>0.19299999999999998</v>
      </c>
      <c r="H6" s="71">
        <v>0.23200000000000001</v>
      </c>
      <c r="I6" s="71">
        <v>1.2E-2</v>
      </c>
      <c r="J6" s="72">
        <f>H6-I6</f>
        <v>0.22</v>
      </c>
      <c r="K6" s="71">
        <v>0.20599999999999999</v>
      </c>
      <c r="L6" s="71">
        <v>1.4E-2</v>
      </c>
      <c r="M6" s="72">
        <f>K6-L6</f>
        <v>0.19199999999999998</v>
      </c>
      <c r="N6" s="71">
        <v>0.245</v>
      </c>
      <c r="O6" s="71">
        <v>4.2000000000000003E-2</v>
      </c>
      <c r="P6" s="72">
        <f t="shared" si="1"/>
        <v>0.20299999999999999</v>
      </c>
      <c r="Q6" s="71">
        <v>0.28000000000000003</v>
      </c>
      <c r="R6" s="71">
        <v>3.5999999999999997E-2</v>
      </c>
      <c r="S6" s="72">
        <f>Q6-R6</f>
        <v>0.24400000000000002</v>
      </c>
      <c r="T6" s="71">
        <v>0.26400000000000001</v>
      </c>
      <c r="U6" s="71">
        <v>4.2999999999999997E-2</v>
      </c>
      <c r="V6" s="72">
        <f>T6-U6</f>
        <v>0.22100000000000003</v>
      </c>
      <c r="W6" s="71">
        <f>G6-G8</f>
        <v>0.17399999999999999</v>
      </c>
      <c r="X6" s="71">
        <f>J6-G8</f>
        <v>0.20100000000000001</v>
      </c>
      <c r="Y6" s="71">
        <f>M6-G8</f>
        <v>0.17299999999999999</v>
      </c>
      <c r="Z6" s="71">
        <f>P6-P8</f>
        <v>0.187</v>
      </c>
      <c r="AA6" s="71">
        <f>S6-P8</f>
        <v>0.22800000000000004</v>
      </c>
      <c r="AB6" s="71">
        <f>V6-P8</f>
        <v>0.20500000000000002</v>
      </c>
      <c r="AC6" s="71"/>
      <c r="AD6" s="71"/>
      <c r="AF6" s="12">
        <v>2</v>
      </c>
      <c r="AG6" s="12">
        <v>11.315618924173689</v>
      </c>
      <c r="AH6" s="12">
        <v>5.2484336758459316</v>
      </c>
    </row>
    <row r="7" spans="2:34" x14ac:dyDescent="0.2">
      <c r="B7" s="91"/>
      <c r="C7" s="86" t="s">
        <v>101</v>
      </c>
      <c r="D7" s="86"/>
      <c r="E7" s="65">
        <v>0.104</v>
      </c>
      <c r="F7" s="65">
        <v>7.6999999999999999E-2</v>
      </c>
      <c r="G7" s="73">
        <f t="shared" si="0"/>
        <v>2.6999999999999996E-2</v>
      </c>
      <c r="H7" s="65"/>
      <c r="I7" s="73"/>
      <c r="J7" s="73"/>
      <c r="K7" s="73"/>
      <c r="L7" s="65"/>
      <c r="M7" s="73"/>
      <c r="N7" s="65">
        <v>0.13800000000000001</v>
      </c>
      <c r="O7" s="65">
        <v>0.106</v>
      </c>
      <c r="P7" s="73">
        <f t="shared" si="1"/>
        <v>3.2000000000000015E-2</v>
      </c>
      <c r="Q7" s="12"/>
      <c r="R7" s="12"/>
      <c r="S7" s="65"/>
      <c r="T7" s="73"/>
      <c r="U7" s="73"/>
      <c r="V7" s="73"/>
      <c r="W7" s="12"/>
      <c r="X7" s="12"/>
      <c r="Y7" s="12"/>
      <c r="Z7" s="12"/>
      <c r="AA7" s="12"/>
      <c r="AB7" s="12"/>
      <c r="AC7" s="12"/>
      <c r="AD7" s="12"/>
      <c r="AF7" s="12">
        <v>3</v>
      </c>
      <c r="AG7" s="12">
        <v>65.618661257606476</v>
      </c>
      <c r="AH7" s="12">
        <v>6.0563888952671885</v>
      </c>
    </row>
    <row r="8" spans="2:34" x14ac:dyDescent="0.2">
      <c r="B8" s="92"/>
      <c r="C8" s="87" t="s">
        <v>102</v>
      </c>
      <c r="D8" s="87"/>
      <c r="E8" s="66">
        <v>4.3999999999999997E-2</v>
      </c>
      <c r="F8" s="66">
        <v>2.5000000000000001E-2</v>
      </c>
      <c r="G8" s="74">
        <f t="shared" si="0"/>
        <v>1.8999999999999996E-2</v>
      </c>
      <c r="H8" s="74"/>
      <c r="I8" s="74"/>
      <c r="J8" s="74"/>
      <c r="K8" s="74"/>
      <c r="L8" s="74"/>
      <c r="M8" s="74"/>
      <c r="N8" s="66">
        <v>3.9E-2</v>
      </c>
      <c r="O8" s="66">
        <v>2.3E-2</v>
      </c>
      <c r="P8" s="74">
        <f t="shared" si="1"/>
        <v>1.6E-2</v>
      </c>
      <c r="Q8" s="64"/>
      <c r="R8" s="64"/>
      <c r="S8" s="74"/>
      <c r="T8" s="74"/>
      <c r="U8" s="74"/>
      <c r="V8" s="74"/>
      <c r="W8" s="64"/>
      <c r="X8" s="64"/>
      <c r="Y8" s="64"/>
      <c r="Z8" s="64"/>
      <c r="AA8" s="64"/>
      <c r="AB8" s="64"/>
      <c r="AC8" s="64"/>
      <c r="AD8" s="64"/>
      <c r="AF8" s="12">
        <v>4</v>
      </c>
      <c r="AG8" s="12">
        <v>50.830140485312903</v>
      </c>
      <c r="AH8" s="12">
        <v>8.4061570450042051</v>
      </c>
    </row>
    <row r="9" spans="2:34" x14ac:dyDescent="0.2">
      <c r="B9" s="90">
        <v>10</v>
      </c>
      <c r="C9" s="88" t="s">
        <v>24</v>
      </c>
      <c r="D9" s="88"/>
      <c r="E9" s="69">
        <v>0.66400000000000003</v>
      </c>
      <c r="F9" s="69">
        <v>0.10100000000000001</v>
      </c>
      <c r="G9" s="70">
        <f t="shared" si="0"/>
        <v>0.56300000000000006</v>
      </c>
      <c r="H9" s="69">
        <v>0.67200000000000004</v>
      </c>
      <c r="I9" s="69">
        <v>0.11</v>
      </c>
      <c r="J9" s="70">
        <f>H9-I9</f>
        <v>0.56200000000000006</v>
      </c>
      <c r="K9" s="69">
        <v>0.66900000000000004</v>
      </c>
      <c r="L9" s="69">
        <v>0.11</v>
      </c>
      <c r="M9" s="70">
        <f>K9-L9</f>
        <v>0.55900000000000005</v>
      </c>
      <c r="N9" s="69">
        <v>0.70899999999999996</v>
      </c>
      <c r="O9" s="69">
        <v>0.11899999999999999</v>
      </c>
      <c r="P9" s="70">
        <f t="shared" si="1"/>
        <v>0.59</v>
      </c>
      <c r="Q9" s="69">
        <v>0.70799999999999996</v>
      </c>
      <c r="R9" s="69">
        <v>0.113</v>
      </c>
      <c r="S9" s="70">
        <f>Q9-R9</f>
        <v>0.59499999999999997</v>
      </c>
      <c r="T9" s="69">
        <v>0.69399999999999995</v>
      </c>
      <c r="U9" s="69">
        <v>0.107</v>
      </c>
      <c r="V9" s="70">
        <f>T9-U9</f>
        <v>0.58699999999999997</v>
      </c>
      <c r="W9" s="69">
        <f>G9-G11</f>
        <v>0.53600000000000003</v>
      </c>
      <c r="X9" s="69">
        <f>J9-G11</f>
        <v>0.53500000000000003</v>
      </c>
      <c r="Y9" s="69">
        <f>M9-G11</f>
        <v>0.53200000000000003</v>
      </c>
      <c r="Z9" s="69">
        <f>P9-P11</f>
        <v>0.55799999999999994</v>
      </c>
      <c r="AA9" s="69">
        <f>S9-P11</f>
        <v>0.56299999999999994</v>
      </c>
      <c r="AB9" s="69">
        <f>V9-P11</f>
        <v>0.55499999999999994</v>
      </c>
      <c r="AC9" s="69">
        <f>(AVERAGE(W10:AB10)/AVERAGE(W9:AB9))*100</f>
        <v>13.571210734980177</v>
      </c>
      <c r="AD9" s="69">
        <f>(STDEV(W10:AB10)/AVERAGE(W9:AB9))*100</f>
        <v>1.9653957201730121</v>
      </c>
      <c r="AF9" s="12">
        <v>5</v>
      </c>
      <c r="AG9" s="12">
        <v>31.691510045366172</v>
      </c>
      <c r="AH9" s="12">
        <v>5.9343078011773356</v>
      </c>
    </row>
    <row r="10" spans="2:34" x14ac:dyDescent="0.2">
      <c r="B10" s="91"/>
      <c r="C10" s="89" t="s">
        <v>100</v>
      </c>
      <c r="D10" s="89"/>
      <c r="E10" s="71">
        <v>0.20399999999999999</v>
      </c>
      <c r="F10" s="71">
        <v>0.128</v>
      </c>
      <c r="G10" s="72">
        <f t="shared" si="0"/>
        <v>7.5999999999999984E-2</v>
      </c>
      <c r="H10" s="71">
        <v>0.12</v>
      </c>
      <c r="I10" s="71">
        <v>1.4999999999999999E-2</v>
      </c>
      <c r="J10" s="72">
        <f>H10-I10</f>
        <v>0.105</v>
      </c>
      <c r="K10" s="71">
        <v>9.8000000000000004E-2</v>
      </c>
      <c r="L10" s="71">
        <v>1.2999999999999999E-2</v>
      </c>
      <c r="M10" s="72">
        <f>K10-L10</f>
        <v>8.5000000000000006E-2</v>
      </c>
      <c r="N10" s="71">
        <v>0.123</v>
      </c>
      <c r="O10" s="71">
        <v>3.5000000000000003E-2</v>
      </c>
      <c r="P10" s="72">
        <f t="shared" si="1"/>
        <v>8.7999999999999995E-2</v>
      </c>
      <c r="Q10" s="71">
        <v>0.115</v>
      </c>
      <c r="R10" s="71">
        <v>3.3000000000000002E-2</v>
      </c>
      <c r="S10" s="72">
        <f>Q10-R10</f>
        <v>8.2000000000000003E-2</v>
      </c>
      <c r="T10" s="71">
        <v>0.13</v>
      </c>
      <c r="U10" s="71">
        <v>3.4000000000000002E-2</v>
      </c>
      <c r="V10" s="72">
        <f>T10-U10</f>
        <v>9.6000000000000002E-2</v>
      </c>
      <c r="W10" s="71">
        <f>G10-G12</f>
        <v>6.3999999999999987E-2</v>
      </c>
      <c r="X10" s="71">
        <f>J10-G12</f>
        <v>9.2999999999999999E-2</v>
      </c>
      <c r="Y10" s="71">
        <f>M10-G12</f>
        <v>7.3000000000000009E-2</v>
      </c>
      <c r="Z10" s="71">
        <f>P10-P12</f>
        <v>7.0999999999999994E-2</v>
      </c>
      <c r="AA10" s="71">
        <f>S10-P12</f>
        <v>6.5000000000000002E-2</v>
      </c>
      <c r="AB10" s="71">
        <f>V10-P12</f>
        <v>7.9000000000000001E-2</v>
      </c>
      <c r="AC10" s="71"/>
      <c r="AD10" s="71"/>
      <c r="AF10" s="12">
        <v>6</v>
      </c>
      <c r="AG10" s="12">
        <v>45.885070747906433</v>
      </c>
      <c r="AH10" s="12">
        <v>3.16533907904304</v>
      </c>
    </row>
    <row r="11" spans="2:34" x14ac:dyDescent="0.2">
      <c r="B11" s="91"/>
      <c r="C11" s="86" t="s">
        <v>101</v>
      </c>
      <c r="D11" s="86"/>
      <c r="E11" s="65">
        <v>0.104</v>
      </c>
      <c r="F11" s="65">
        <v>7.6999999999999999E-2</v>
      </c>
      <c r="G11" s="73">
        <f t="shared" si="0"/>
        <v>2.6999999999999996E-2</v>
      </c>
      <c r="H11" s="65"/>
      <c r="I11" s="73"/>
      <c r="J11" s="73"/>
      <c r="K11" s="73"/>
      <c r="L11" s="65"/>
      <c r="M11" s="73"/>
      <c r="N11" s="65">
        <v>0.13800000000000001</v>
      </c>
      <c r="O11" s="65">
        <v>0.106</v>
      </c>
      <c r="P11" s="73">
        <f t="shared" si="1"/>
        <v>3.2000000000000015E-2</v>
      </c>
      <c r="Q11" s="12"/>
      <c r="R11" s="12"/>
      <c r="S11" s="65"/>
      <c r="T11" s="73"/>
      <c r="U11" s="73"/>
      <c r="V11" s="73"/>
      <c r="W11" s="12"/>
      <c r="X11" s="12"/>
      <c r="Y11" s="12"/>
      <c r="Z11" s="12"/>
      <c r="AA11" s="12"/>
      <c r="AB11" s="12"/>
      <c r="AC11" s="12"/>
      <c r="AD11" s="12"/>
      <c r="AF11" s="12">
        <v>7</v>
      </c>
      <c r="AG11" s="12">
        <v>35.620616041476062</v>
      </c>
      <c r="AH11" s="12">
        <v>3.8498893170014066</v>
      </c>
    </row>
    <row r="12" spans="2:34" x14ac:dyDescent="0.2">
      <c r="B12" s="92"/>
      <c r="C12" s="87" t="s">
        <v>102</v>
      </c>
      <c r="D12" s="87"/>
      <c r="E12" s="66">
        <v>2.8000000000000001E-2</v>
      </c>
      <c r="F12" s="66">
        <v>1.6E-2</v>
      </c>
      <c r="G12" s="74">
        <f t="shared" si="0"/>
        <v>1.2E-2</v>
      </c>
      <c r="H12" s="74"/>
      <c r="I12" s="74"/>
      <c r="J12" s="74"/>
      <c r="K12" s="74"/>
      <c r="L12" s="74"/>
      <c r="M12" s="74"/>
      <c r="N12" s="66">
        <v>3.4000000000000002E-2</v>
      </c>
      <c r="O12" s="66">
        <v>1.7000000000000001E-2</v>
      </c>
      <c r="P12" s="74">
        <f t="shared" si="1"/>
        <v>1.7000000000000001E-2</v>
      </c>
      <c r="Q12" s="64"/>
      <c r="R12" s="64"/>
      <c r="S12" s="74"/>
      <c r="T12" s="74"/>
      <c r="U12" s="74"/>
      <c r="V12" s="74"/>
      <c r="W12" s="64"/>
      <c r="X12" s="64"/>
      <c r="Y12" s="64"/>
      <c r="Z12" s="64"/>
      <c r="AA12" s="64"/>
      <c r="AB12" s="64"/>
      <c r="AC12" s="64"/>
      <c r="AD12" s="64"/>
      <c r="AF12" s="12">
        <v>8</v>
      </c>
      <c r="AG12" s="12">
        <v>7.6704545454545467</v>
      </c>
      <c r="AH12" s="12">
        <v>5.0148282190036877</v>
      </c>
    </row>
    <row r="13" spans="2:34" x14ac:dyDescent="0.2">
      <c r="B13" s="90">
        <v>4</v>
      </c>
      <c r="C13" s="88" t="s">
        <v>24</v>
      </c>
      <c r="D13" s="88"/>
      <c r="E13" s="69">
        <v>0.56200000000000006</v>
      </c>
      <c r="F13" s="69">
        <v>8.1000000000000003E-2</v>
      </c>
      <c r="G13" s="70">
        <f t="shared" si="0"/>
        <v>0.48100000000000004</v>
      </c>
      <c r="H13" s="69">
        <v>0.58599999999999997</v>
      </c>
      <c r="I13" s="69">
        <v>8.4000000000000005E-2</v>
      </c>
      <c r="J13" s="70">
        <f>H13-I13</f>
        <v>0.502</v>
      </c>
      <c r="K13" s="69">
        <v>0.57299999999999995</v>
      </c>
      <c r="L13" s="69">
        <v>8.3000000000000004E-2</v>
      </c>
      <c r="M13" s="70">
        <f>K13-L13</f>
        <v>0.48999999999999994</v>
      </c>
      <c r="N13" s="69">
        <v>0.73299999999999998</v>
      </c>
      <c r="O13" s="69">
        <v>0.109</v>
      </c>
      <c r="P13" s="70">
        <f t="shared" si="1"/>
        <v>0.624</v>
      </c>
      <c r="Q13" s="69">
        <v>0.70099999999999996</v>
      </c>
      <c r="R13" s="69">
        <v>0.10299999999999999</v>
      </c>
      <c r="S13" s="70">
        <f>Q13-R13</f>
        <v>0.59799999999999998</v>
      </c>
      <c r="T13" s="69">
        <v>0.73699999999999999</v>
      </c>
      <c r="U13" s="69">
        <v>0.111</v>
      </c>
      <c r="V13" s="70">
        <f>T13-U13</f>
        <v>0.626</v>
      </c>
      <c r="W13" s="69">
        <f>G13-G15</f>
        <v>0.45800000000000002</v>
      </c>
      <c r="X13" s="69">
        <f>J13-G15</f>
        <v>0.47899999999999998</v>
      </c>
      <c r="Y13" s="69">
        <f>M13-G15</f>
        <v>0.46699999999999992</v>
      </c>
      <c r="Z13" s="69">
        <f>P13-P15</f>
        <v>0.58399999999999996</v>
      </c>
      <c r="AA13" s="69">
        <f>S13-P15</f>
        <v>0.55799999999999994</v>
      </c>
      <c r="AB13" s="69">
        <f>V13-P15</f>
        <v>0.58599999999999997</v>
      </c>
      <c r="AC13" s="69">
        <f>(AVERAGE(W14:AB14)/AVERAGE(W13:AB13))*100</f>
        <v>50.830140485312903</v>
      </c>
      <c r="AD13" s="69">
        <f>(STDEV(W14:AB14)/AVERAGE(W13:AB13))*100</f>
        <v>8.4061570450042051</v>
      </c>
      <c r="AF13" s="12">
        <v>9</v>
      </c>
      <c r="AG13" s="12">
        <v>28.787878787878789</v>
      </c>
      <c r="AH13" s="12">
        <v>5.5230338277973479</v>
      </c>
    </row>
    <row r="14" spans="2:34" x14ac:dyDescent="0.2">
      <c r="B14" s="91"/>
      <c r="C14" s="89" t="s">
        <v>100</v>
      </c>
      <c r="D14" s="89"/>
      <c r="E14" s="71">
        <v>0.33700000000000002</v>
      </c>
      <c r="F14" s="71">
        <v>4.3999999999999997E-2</v>
      </c>
      <c r="G14" s="72">
        <f t="shared" si="0"/>
        <v>0.29300000000000004</v>
      </c>
      <c r="H14" s="71">
        <v>0.36399999999999999</v>
      </c>
      <c r="I14" s="71">
        <v>4.7E-2</v>
      </c>
      <c r="J14" s="72">
        <f>H14-I14</f>
        <v>0.317</v>
      </c>
      <c r="K14" s="71">
        <v>0.37</v>
      </c>
      <c r="L14" s="71">
        <v>4.9000000000000002E-2</v>
      </c>
      <c r="M14" s="72">
        <f>K14-L14</f>
        <v>0.32100000000000001</v>
      </c>
      <c r="N14" s="71">
        <v>0.34300000000000003</v>
      </c>
      <c r="O14" s="71">
        <v>5.3999999999999999E-2</v>
      </c>
      <c r="P14" s="72">
        <f t="shared" si="1"/>
        <v>0.28900000000000003</v>
      </c>
      <c r="Q14" s="71">
        <v>0.28299999999999997</v>
      </c>
      <c r="R14" s="71">
        <v>3.7999999999999999E-2</v>
      </c>
      <c r="S14" s="72">
        <f>Q14-R14</f>
        <v>0.24499999999999997</v>
      </c>
      <c r="T14" s="71">
        <v>0.26400000000000001</v>
      </c>
      <c r="U14" s="71">
        <v>4.7E-2</v>
      </c>
      <c r="V14" s="72">
        <f>T14-U14</f>
        <v>0.21700000000000003</v>
      </c>
      <c r="W14" s="71">
        <f>G14-G16</f>
        <v>0.28100000000000003</v>
      </c>
      <c r="X14" s="71">
        <f>J14-G16</f>
        <v>0.30499999999999999</v>
      </c>
      <c r="Y14" s="71">
        <f>M14-G16</f>
        <v>0.309</v>
      </c>
      <c r="Z14" s="71">
        <f>P14-P16</f>
        <v>0.27100000000000002</v>
      </c>
      <c r="AA14" s="71">
        <f>S14-P16</f>
        <v>0.22699999999999998</v>
      </c>
      <c r="AB14" s="71">
        <f>V14-P16</f>
        <v>0.19900000000000004</v>
      </c>
      <c r="AC14" s="71"/>
      <c r="AD14" s="71"/>
      <c r="AF14" s="12">
        <v>10</v>
      </c>
      <c r="AG14" s="12">
        <v>13.571210734980177</v>
      </c>
      <c r="AH14" s="12">
        <v>1.9653957201730121</v>
      </c>
    </row>
    <row r="15" spans="2:34" x14ac:dyDescent="0.2">
      <c r="B15" s="91"/>
      <c r="C15" s="86" t="s">
        <v>101</v>
      </c>
      <c r="D15" s="86"/>
      <c r="E15" s="65">
        <v>6.8000000000000005E-2</v>
      </c>
      <c r="F15" s="65">
        <v>4.4999999999999998E-2</v>
      </c>
      <c r="G15" s="73">
        <f t="shared" si="0"/>
        <v>2.3000000000000007E-2</v>
      </c>
      <c r="H15" s="65"/>
      <c r="I15" s="73"/>
      <c r="J15" s="73"/>
      <c r="K15" s="73"/>
      <c r="L15" s="65"/>
      <c r="M15" s="73"/>
      <c r="N15" s="65">
        <v>0.105</v>
      </c>
      <c r="O15" s="65">
        <v>6.5000000000000002E-2</v>
      </c>
      <c r="P15" s="73">
        <f t="shared" si="1"/>
        <v>3.9999999999999994E-2</v>
      </c>
      <c r="Q15" s="12"/>
      <c r="R15" s="12"/>
      <c r="S15" s="65"/>
      <c r="T15" s="73"/>
      <c r="U15" s="73"/>
      <c r="V15" s="73"/>
      <c r="W15" s="12"/>
      <c r="X15" s="12"/>
      <c r="Y15" s="12"/>
      <c r="Z15" s="12"/>
      <c r="AA15" s="12"/>
      <c r="AB15" s="12"/>
      <c r="AC15" s="12"/>
      <c r="AD15" s="12"/>
      <c r="AF15" s="12">
        <v>11</v>
      </c>
      <c r="AG15" s="12">
        <v>44.878892733564008</v>
      </c>
      <c r="AH15" s="12">
        <v>10.270768203682735</v>
      </c>
    </row>
    <row r="16" spans="2:34" x14ac:dyDescent="0.2">
      <c r="B16" s="92"/>
      <c r="C16" s="87" t="s">
        <v>102</v>
      </c>
      <c r="D16" s="87"/>
      <c r="E16" s="66">
        <v>3.3000000000000002E-2</v>
      </c>
      <c r="F16" s="66">
        <v>2.1000000000000001E-2</v>
      </c>
      <c r="G16" s="74">
        <f t="shared" si="0"/>
        <v>1.2E-2</v>
      </c>
      <c r="H16" s="74"/>
      <c r="I16" s="74"/>
      <c r="J16" s="74"/>
      <c r="K16" s="74"/>
      <c r="L16" s="74"/>
      <c r="M16" s="74"/>
      <c r="N16" s="66">
        <v>3.9E-2</v>
      </c>
      <c r="O16" s="66">
        <v>2.1000000000000001E-2</v>
      </c>
      <c r="P16" s="74">
        <f t="shared" si="1"/>
        <v>1.7999999999999999E-2</v>
      </c>
      <c r="Q16" s="64"/>
      <c r="R16" s="64"/>
      <c r="S16" s="74"/>
      <c r="T16" s="74"/>
      <c r="U16" s="74"/>
      <c r="V16" s="74"/>
      <c r="W16" s="64"/>
      <c r="X16" s="64"/>
      <c r="Y16" s="64"/>
      <c r="Z16" s="64"/>
      <c r="AA16" s="64"/>
      <c r="AB16" s="64"/>
      <c r="AC16" s="64"/>
      <c r="AD16" s="64"/>
      <c r="AF16" s="12">
        <v>12</v>
      </c>
      <c r="AG16" s="12">
        <v>31.879510511452775</v>
      </c>
      <c r="AH16" s="12">
        <v>4.8170294477302278</v>
      </c>
    </row>
    <row r="17" spans="2:34" x14ac:dyDescent="0.2">
      <c r="B17" s="90">
        <v>2</v>
      </c>
      <c r="C17" s="88" t="s">
        <v>61</v>
      </c>
      <c r="D17" s="88"/>
      <c r="E17" s="69">
        <v>0.67800000000000005</v>
      </c>
      <c r="F17" s="69">
        <v>0.151</v>
      </c>
      <c r="G17" s="70">
        <f t="shared" si="0"/>
        <v>0.52700000000000002</v>
      </c>
      <c r="H17" s="69">
        <v>0.66300000000000003</v>
      </c>
      <c r="I17" s="69">
        <v>0.14000000000000001</v>
      </c>
      <c r="J17" s="70">
        <f>H17-I17</f>
        <v>0.52300000000000002</v>
      </c>
      <c r="K17" s="69">
        <v>0.67700000000000005</v>
      </c>
      <c r="L17" s="69">
        <v>0.16300000000000001</v>
      </c>
      <c r="M17" s="70">
        <f>K17-L17</f>
        <v>0.51400000000000001</v>
      </c>
      <c r="N17" s="69">
        <v>0.82399999999999995</v>
      </c>
      <c r="O17" s="69">
        <v>0.16500000000000001</v>
      </c>
      <c r="P17" s="70">
        <f t="shared" si="1"/>
        <v>0.65899999999999992</v>
      </c>
      <c r="Q17" s="69">
        <v>0.68100000000000005</v>
      </c>
      <c r="R17" s="69">
        <v>0.13600000000000001</v>
      </c>
      <c r="S17" s="70">
        <f>Q17-R17</f>
        <v>0.54500000000000004</v>
      </c>
      <c r="T17" s="69">
        <v>0.61499999999999999</v>
      </c>
      <c r="U17" s="69">
        <v>0.105</v>
      </c>
      <c r="V17" s="70">
        <f>T17-U17</f>
        <v>0.51</v>
      </c>
      <c r="W17" s="69">
        <f>G17-G19</f>
        <v>0.501</v>
      </c>
      <c r="X17" s="69">
        <f>J17-G19</f>
        <v>0.497</v>
      </c>
      <c r="Y17" s="69">
        <f>M17-G19</f>
        <v>0.48799999999999999</v>
      </c>
      <c r="Z17" s="69">
        <f>P17-P19</f>
        <v>0.62099999999999989</v>
      </c>
      <c r="AA17" s="69">
        <f>S17-P19</f>
        <v>0.50700000000000001</v>
      </c>
      <c r="AB17" s="69">
        <f>V17-P19</f>
        <v>0.47199999999999998</v>
      </c>
      <c r="AC17" s="69">
        <f>(AVERAGE(W18:AB18)/AVERAGE(W17:AB17))*100</f>
        <v>11.315618924173689</v>
      </c>
      <c r="AD17" s="69">
        <f>(STDEV(W18:AB18)/AVERAGE(W17:AB17))*100</f>
        <v>5.2484336758459316</v>
      </c>
      <c r="AF17" s="12">
        <v>13</v>
      </c>
      <c r="AG17" s="12">
        <v>7.9107505070993911</v>
      </c>
      <c r="AH17" s="12">
        <v>4.1882497994871972</v>
      </c>
    </row>
    <row r="18" spans="2:34" x14ac:dyDescent="0.2">
      <c r="B18" s="91"/>
      <c r="C18" s="89" t="s">
        <v>63</v>
      </c>
      <c r="D18" s="89"/>
      <c r="E18" s="71">
        <v>6.9000000000000006E-2</v>
      </c>
      <c r="F18" s="71">
        <v>2.8000000000000001E-2</v>
      </c>
      <c r="G18" s="72">
        <f t="shared" si="0"/>
        <v>4.1000000000000009E-2</v>
      </c>
      <c r="H18" s="71">
        <v>9.0999999999999998E-2</v>
      </c>
      <c r="I18" s="71">
        <v>0.03</v>
      </c>
      <c r="J18" s="72">
        <f>H18-I18</f>
        <v>6.0999999999999999E-2</v>
      </c>
      <c r="K18" s="71">
        <v>7.5999999999999998E-2</v>
      </c>
      <c r="L18" s="71">
        <v>2.9000000000000001E-2</v>
      </c>
      <c r="M18" s="72">
        <f>K18-L18</f>
        <v>4.7E-2</v>
      </c>
      <c r="N18" s="71">
        <v>0.109</v>
      </c>
      <c r="O18" s="71">
        <v>0.01</v>
      </c>
      <c r="P18" s="72">
        <f t="shared" si="1"/>
        <v>9.9000000000000005E-2</v>
      </c>
      <c r="Q18" s="71">
        <v>0.13500000000000001</v>
      </c>
      <c r="R18" s="71">
        <v>0.02</v>
      </c>
      <c r="S18" s="72">
        <f>Q18-R18</f>
        <v>0.115</v>
      </c>
      <c r="T18" s="71"/>
      <c r="U18" s="71"/>
      <c r="V18" s="72"/>
      <c r="W18" s="71">
        <f>G18-G20</f>
        <v>3.1000000000000007E-2</v>
      </c>
      <c r="X18" s="71">
        <f>J18-G20</f>
        <v>5.0999999999999997E-2</v>
      </c>
      <c r="Y18" s="71">
        <f>M18-G20</f>
        <v>3.6999999999999998E-2</v>
      </c>
      <c r="Z18" s="71">
        <f>P18-P20</f>
        <v>7.8E-2</v>
      </c>
      <c r="AA18" s="71">
        <f>S18-P20</f>
        <v>9.4E-2</v>
      </c>
      <c r="AB18" s="71"/>
      <c r="AC18" s="71"/>
      <c r="AD18" s="71"/>
      <c r="AF18" s="12">
        <v>14</v>
      </c>
      <c r="AG18" s="12">
        <v>11.866125760649087</v>
      </c>
      <c r="AH18" s="12">
        <v>2.5936535197858901</v>
      </c>
    </row>
    <row r="19" spans="2:34" x14ac:dyDescent="0.2">
      <c r="B19" s="91"/>
      <c r="C19" s="86" t="s">
        <v>62</v>
      </c>
      <c r="D19" s="86"/>
      <c r="E19" s="65">
        <v>7.9000000000000001E-2</v>
      </c>
      <c r="F19" s="65">
        <v>5.2999999999999999E-2</v>
      </c>
      <c r="G19" s="73">
        <f t="shared" si="0"/>
        <v>2.6000000000000002E-2</v>
      </c>
      <c r="H19" s="65"/>
      <c r="I19" s="73"/>
      <c r="J19" s="73"/>
      <c r="K19" s="73"/>
      <c r="L19" s="65"/>
      <c r="M19" s="73"/>
      <c r="N19" s="65">
        <v>0.113</v>
      </c>
      <c r="O19" s="65">
        <v>7.4999999999999997E-2</v>
      </c>
      <c r="P19" s="73">
        <f t="shared" si="1"/>
        <v>3.8000000000000006E-2</v>
      </c>
      <c r="Q19" s="12"/>
      <c r="R19" s="12"/>
      <c r="S19" s="65"/>
      <c r="T19" s="73"/>
      <c r="U19" s="73"/>
      <c r="V19" s="73"/>
      <c r="W19" s="12"/>
      <c r="X19" s="12"/>
      <c r="Y19" s="12"/>
      <c r="Z19" s="12"/>
      <c r="AA19" s="12"/>
      <c r="AB19" s="12"/>
      <c r="AC19" s="12"/>
      <c r="AD19" s="12"/>
      <c r="AF19" s="12">
        <v>15</v>
      </c>
      <c r="AG19" s="12">
        <v>24.179292929292938</v>
      </c>
      <c r="AH19" s="12">
        <v>16.200287146914562</v>
      </c>
    </row>
    <row r="20" spans="2:34" x14ac:dyDescent="0.2">
      <c r="B20" s="92"/>
      <c r="C20" s="87" t="s">
        <v>64</v>
      </c>
      <c r="D20" s="87"/>
      <c r="E20" s="66">
        <v>4.5999999999999999E-2</v>
      </c>
      <c r="F20" s="66">
        <v>3.5999999999999997E-2</v>
      </c>
      <c r="G20" s="74">
        <f t="shared" si="0"/>
        <v>1.0000000000000002E-2</v>
      </c>
      <c r="H20" s="74"/>
      <c r="I20" s="74"/>
      <c r="J20" s="74"/>
      <c r="K20" s="74"/>
      <c r="L20" s="74"/>
      <c r="M20" s="74"/>
      <c r="N20" s="66">
        <v>3.2000000000000001E-2</v>
      </c>
      <c r="O20" s="66">
        <v>1.0999999999999999E-2</v>
      </c>
      <c r="P20" s="74">
        <f t="shared" si="1"/>
        <v>2.1000000000000001E-2</v>
      </c>
      <c r="Q20" s="64"/>
      <c r="R20" s="64"/>
      <c r="S20" s="74"/>
      <c r="T20" s="74"/>
      <c r="U20" s="74"/>
      <c r="V20" s="74"/>
      <c r="W20" s="64"/>
      <c r="X20" s="64"/>
      <c r="Y20" s="64"/>
      <c r="Z20" s="64"/>
      <c r="AA20" s="64"/>
      <c r="AB20" s="64"/>
      <c r="AC20" s="64"/>
      <c r="AD20" s="64"/>
      <c r="AF20" s="12">
        <v>16</v>
      </c>
      <c r="AG20" s="12">
        <v>17.242446755819714</v>
      </c>
      <c r="AH20" s="12">
        <v>3.4875108996508759</v>
      </c>
    </row>
    <row r="21" spans="2:34" x14ac:dyDescent="0.2">
      <c r="B21" s="90">
        <v>5</v>
      </c>
      <c r="C21" s="88" t="s">
        <v>61</v>
      </c>
      <c r="D21" s="88"/>
      <c r="E21" s="69">
        <v>0.67800000000000005</v>
      </c>
      <c r="F21" s="69">
        <v>0.151</v>
      </c>
      <c r="G21" s="70">
        <f t="shared" si="0"/>
        <v>0.52700000000000002</v>
      </c>
      <c r="H21" s="69">
        <v>0.66300000000000003</v>
      </c>
      <c r="I21" s="69">
        <v>0.14000000000000001</v>
      </c>
      <c r="J21" s="70">
        <f>H21-I21</f>
        <v>0.52300000000000002</v>
      </c>
      <c r="K21" s="69">
        <v>0.67700000000000005</v>
      </c>
      <c r="L21" s="69">
        <v>0.16300000000000001</v>
      </c>
      <c r="M21" s="70">
        <f>K21-L21</f>
        <v>0.51400000000000001</v>
      </c>
      <c r="N21" s="69">
        <v>0.82399999999999995</v>
      </c>
      <c r="O21" s="69">
        <v>0.16500000000000001</v>
      </c>
      <c r="P21" s="70">
        <f t="shared" si="1"/>
        <v>0.65899999999999992</v>
      </c>
      <c r="Q21" s="69">
        <v>0.68100000000000005</v>
      </c>
      <c r="R21" s="69">
        <v>0.13600000000000001</v>
      </c>
      <c r="S21" s="70">
        <f>Q21-R21</f>
        <v>0.54500000000000004</v>
      </c>
      <c r="T21" s="69">
        <v>0.61499999999999999</v>
      </c>
      <c r="U21" s="69">
        <v>0.105</v>
      </c>
      <c r="V21" s="70">
        <f>T21-U21</f>
        <v>0.51</v>
      </c>
      <c r="W21" s="69">
        <f>G21-G23</f>
        <v>0.501</v>
      </c>
      <c r="X21" s="69">
        <f>J21-G23</f>
        <v>0.497</v>
      </c>
      <c r="Y21" s="69">
        <f>M21-G23</f>
        <v>0.48799999999999999</v>
      </c>
      <c r="Z21" s="69">
        <f>P21-P23</f>
        <v>0.62099999999999989</v>
      </c>
      <c r="AA21" s="69">
        <f>S21-P23</f>
        <v>0.50700000000000001</v>
      </c>
      <c r="AB21" s="69">
        <f>V21-P23</f>
        <v>0.47199999999999998</v>
      </c>
      <c r="AC21" s="69">
        <f>(AVERAGE(W22:AB22)/AVERAGE(W21:AB21))*100</f>
        <v>31.691510045366172</v>
      </c>
      <c r="AD21" s="69">
        <f>(STDEV(W22:AB22)/AVERAGE(W21:AB21))*100</f>
        <v>5.9343078011773356</v>
      </c>
      <c r="AF21" s="12">
        <v>17</v>
      </c>
      <c r="AG21" s="12">
        <v>60.109103307193998</v>
      </c>
      <c r="AH21" s="12">
        <v>8.0011384267030294</v>
      </c>
    </row>
    <row r="22" spans="2:34" x14ac:dyDescent="0.2">
      <c r="B22" s="91"/>
      <c r="C22" s="89" t="s">
        <v>65</v>
      </c>
      <c r="D22" s="89"/>
      <c r="E22" s="71">
        <v>0.24099999999999999</v>
      </c>
      <c r="F22" s="71">
        <v>3.9E-2</v>
      </c>
      <c r="G22" s="72">
        <f t="shared" si="0"/>
        <v>0.20199999999999999</v>
      </c>
      <c r="H22" s="71">
        <v>0.24199999999999999</v>
      </c>
      <c r="I22" s="71">
        <v>4.2999999999999997E-2</v>
      </c>
      <c r="J22" s="72">
        <f>H22-I22</f>
        <v>0.19900000000000001</v>
      </c>
      <c r="K22" s="71">
        <v>0.246</v>
      </c>
      <c r="L22" s="71">
        <v>3.9E-2</v>
      </c>
      <c r="M22" s="72">
        <f>K22-L22</f>
        <v>0.20699999999999999</v>
      </c>
      <c r="N22" s="71">
        <v>0.18099999999999999</v>
      </c>
      <c r="O22" s="71">
        <v>2.1000000000000001E-2</v>
      </c>
      <c r="P22" s="72">
        <f t="shared" si="1"/>
        <v>0.16</v>
      </c>
      <c r="Q22" s="71">
        <v>0.18099999999999999</v>
      </c>
      <c r="R22" s="71">
        <v>1.7999999999999999E-2</v>
      </c>
      <c r="S22" s="72">
        <f>Q22-R22</f>
        <v>0.16300000000000001</v>
      </c>
      <c r="T22" s="71">
        <v>0.17399999999999999</v>
      </c>
      <c r="U22" s="71">
        <v>1.9E-2</v>
      </c>
      <c r="V22" s="72">
        <f t="shared" ref="V22:V26" si="2">T22-U22</f>
        <v>0.155</v>
      </c>
      <c r="W22" s="71">
        <f>G22-G24</f>
        <v>0.19</v>
      </c>
      <c r="X22" s="71">
        <f>J22-G24</f>
        <v>0.187</v>
      </c>
      <c r="Y22" s="71">
        <f>M22-G24</f>
        <v>0.19500000000000001</v>
      </c>
      <c r="Z22" s="71">
        <f>P22-P24</f>
        <v>0.13600000000000001</v>
      </c>
      <c r="AA22" s="71">
        <f>S22-P24</f>
        <v>0.13900000000000001</v>
      </c>
      <c r="AB22" s="71">
        <f>V22-P24</f>
        <v>0.13100000000000001</v>
      </c>
      <c r="AC22" s="71"/>
      <c r="AD22" s="71"/>
      <c r="AF22" s="12">
        <v>18</v>
      </c>
      <c r="AG22" s="12">
        <v>53.225526999711235</v>
      </c>
      <c r="AH22" s="12">
        <v>2.9157170963390251</v>
      </c>
    </row>
    <row r="23" spans="2:34" x14ac:dyDescent="0.2">
      <c r="B23" s="91"/>
      <c r="C23" s="86" t="s">
        <v>62</v>
      </c>
      <c r="D23" s="86"/>
      <c r="E23" s="65">
        <v>7.9000000000000001E-2</v>
      </c>
      <c r="F23" s="65">
        <v>5.2999999999999999E-2</v>
      </c>
      <c r="G23" s="73">
        <f t="shared" si="0"/>
        <v>2.6000000000000002E-2</v>
      </c>
      <c r="H23" s="65"/>
      <c r="I23" s="73"/>
      <c r="J23" s="73"/>
      <c r="K23" s="73"/>
      <c r="L23" s="65"/>
      <c r="M23" s="73"/>
      <c r="N23" s="65">
        <v>0.113</v>
      </c>
      <c r="O23" s="65">
        <v>7.4999999999999997E-2</v>
      </c>
      <c r="P23" s="73">
        <f t="shared" si="1"/>
        <v>3.8000000000000006E-2</v>
      </c>
      <c r="Q23" s="12"/>
      <c r="R23" s="12"/>
      <c r="S23" s="65"/>
      <c r="T23" s="73"/>
      <c r="U23" s="73"/>
      <c r="V23" s="73"/>
      <c r="W23" s="12"/>
      <c r="X23" s="12"/>
      <c r="Y23" s="12"/>
      <c r="Z23" s="12"/>
      <c r="AA23" s="12"/>
      <c r="AB23" s="12"/>
      <c r="AC23" s="12"/>
      <c r="AD23" s="12"/>
      <c r="AF23" s="12">
        <v>19</v>
      </c>
      <c r="AG23" s="12">
        <v>57.931360626942308</v>
      </c>
      <c r="AH23" s="12">
        <v>6.5328345882417329</v>
      </c>
    </row>
    <row r="24" spans="2:34" x14ac:dyDescent="0.2">
      <c r="B24" s="92"/>
      <c r="C24" s="87" t="s">
        <v>66</v>
      </c>
      <c r="D24" s="87"/>
      <c r="E24" s="66">
        <v>6.2E-2</v>
      </c>
      <c r="F24" s="66">
        <v>0.05</v>
      </c>
      <c r="G24" s="74">
        <f t="shared" si="0"/>
        <v>1.1999999999999997E-2</v>
      </c>
      <c r="H24" s="74"/>
      <c r="I24" s="74"/>
      <c r="J24" s="74"/>
      <c r="K24" s="74"/>
      <c r="L24" s="74"/>
      <c r="M24" s="74"/>
      <c r="N24" s="66">
        <v>3.9E-2</v>
      </c>
      <c r="O24" s="66">
        <v>1.4999999999999999E-2</v>
      </c>
      <c r="P24" s="74">
        <f t="shared" si="1"/>
        <v>2.4E-2</v>
      </c>
      <c r="Q24" s="64"/>
      <c r="R24" s="64"/>
      <c r="S24" s="74"/>
      <c r="T24" s="74"/>
      <c r="U24" s="74"/>
      <c r="V24" s="74"/>
      <c r="W24" s="64"/>
      <c r="X24" s="64"/>
      <c r="Y24" s="64"/>
      <c r="Z24" s="64"/>
      <c r="AA24" s="64"/>
      <c r="AB24" s="64"/>
      <c r="AC24" s="64"/>
      <c r="AD24" s="64"/>
      <c r="AF24" s="68">
        <v>20</v>
      </c>
      <c r="AG24" s="68">
        <v>61.837121212121218</v>
      </c>
      <c r="AH24" s="68">
        <v>4.7924526244860317</v>
      </c>
    </row>
    <row r="25" spans="2:34" x14ac:dyDescent="0.2">
      <c r="B25" s="90">
        <v>11</v>
      </c>
      <c r="C25" s="88" t="s">
        <v>61</v>
      </c>
      <c r="D25" s="88"/>
      <c r="E25" s="69">
        <v>0.67800000000000005</v>
      </c>
      <c r="F25" s="69">
        <v>0.151</v>
      </c>
      <c r="G25" s="70">
        <f t="shared" si="0"/>
        <v>0.52700000000000002</v>
      </c>
      <c r="H25" s="69">
        <v>0.66300000000000003</v>
      </c>
      <c r="I25" s="69">
        <v>0.14000000000000001</v>
      </c>
      <c r="J25" s="70">
        <f>H25-I25</f>
        <v>0.52300000000000002</v>
      </c>
      <c r="K25" s="69">
        <v>0.67700000000000005</v>
      </c>
      <c r="L25" s="69">
        <v>0.16300000000000001</v>
      </c>
      <c r="M25" s="70">
        <f>K25-L25</f>
        <v>0.51400000000000001</v>
      </c>
      <c r="N25" s="69">
        <v>0.56200000000000006</v>
      </c>
      <c r="O25" s="69">
        <v>8.1000000000000003E-2</v>
      </c>
      <c r="P25" s="70">
        <f t="shared" si="1"/>
        <v>0.48100000000000004</v>
      </c>
      <c r="Q25" s="69">
        <v>0.58599999999999997</v>
      </c>
      <c r="R25" s="69">
        <v>8.4000000000000005E-2</v>
      </c>
      <c r="S25" s="70">
        <f>Q25-R25</f>
        <v>0.502</v>
      </c>
      <c r="T25" s="69">
        <v>0.57299999999999995</v>
      </c>
      <c r="U25" s="69">
        <v>8.3000000000000004E-2</v>
      </c>
      <c r="V25" s="70">
        <f t="shared" si="2"/>
        <v>0.48999999999999994</v>
      </c>
      <c r="W25" s="69">
        <f>G25-G27</f>
        <v>0.501</v>
      </c>
      <c r="X25" s="69">
        <f>J25-G27</f>
        <v>0.497</v>
      </c>
      <c r="Y25" s="69">
        <f>M25-G27</f>
        <v>0.48799999999999999</v>
      </c>
      <c r="Z25" s="69">
        <f>P25-P27</f>
        <v>0.45800000000000002</v>
      </c>
      <c r="AA25" s="69">
        <f>S25-P27</f>
        <v>0.47899999999999998</v>
      </c>
      <c r="AB25" s="69">
        <f>V25-P27</f>
        <v>0.46699999999999992</v>
      </c>
      <c r="AC25" s="69">
        <f>(AVERAGE(W26:AB26)/AVERAGE(W25:AB25))*100</f>
        <v>44.878892733564008</v>
      </c>
      <c r="AD25" s="69">
        <f>(STDEV(W26:AB26)/AVERAGE(W25:AB25))*100</f>
        <v>10.270768203682735</v>
      </c>
    </row>
    <row r="26" spans="2:34" x14ac:dyDescent="0.2">
      <c r="B26" s="91"/>
      <c r="C26" s="89" t="s">
        <v>67</v>
      </c>
      <c r="D26" s="89"/>
      <c r="E26" s="71">
        <v>0.29299999999999998</v>
      </c>
      <c r="F26" s="71">
        <v>3.7999999999999999E-2</v>
      </c>
      <c r="G26" s="72">
        <f t="shared" si="0"/>
        <v>0.255</v>
      </c>
      <c r="H26" s="71">
        <v>0.31</v>
      </c>
      <c r="I26" s="71">
        <v>4.2999999999999997E-2</v>
      </c>
      <c r="J26" s="72">
        <f>H26-I26</f>
        <v>0.26700000000000002</v>
      </c>
      <c r="K26" s="71">
        <v>0.35199999999999998</v>
      </c>
      <c r="L26" s="71">
        <v>4.7E-2</v>
      </c>
      <c r="M26" s="72">
        <f>K26-L26</f>
        <v>0.30499999999999999</v>
      </c>
      <c r="N26" s="71">
        <v>0.22500000000000001</v>
      </c>
      <c r="O26" s="71">
        <v>3.4000000000000002E-2</v>
      </c>
      <c r="P26" s="72">
        <f t="shared" si="1"/>
        <v>0.191</v>
      </c>
      <c r="Q26" s="71">
        <v>0.20100000000000001</v>
      </c>
      <c r="R26" s="71">
        <v>3.5000000000000003E-2</v>
      </c>
      <c r="S26" s="72">
        <f>Q26-R26</f>
        <v>0.16600000000000001</v>
      </c>
      <c r="T26" s="71">
        <v>0.23400000000000001</v>
      </c>
      <c r="U26" s="71">
        <v>3.6999999999999998E-2</v>
      </c>
      <c r="V26" s="72">
        <f t="shared" si="2"/>
        <v>0.19700000000000001</v>
      </c>
      <c r="W26" s="71">
        <f>G26-G28</f>
        <v>0.23699999999999999</v>
      </c>
      <c r="X26" s="71">
        <f>J26-G28</f>
        <v>0.249</v>
      </c>
      <c r="Y26" s="71">
        <f>M26-G28</f>
        <v>0.28699999999999998</v>
      </c>
      <c r="Z26" s="71">
        <f>P26-P28</f>
        <v>0.18099999999999999</v>
      </c>
      <c r="AA26" s="71">
        <f>S26-P28</f>
        <v>0.156</v>
      </c>
      <c r="AB26" s="71">
        <f>V26-P28</f>
        <v>0.187</v>
      </c>
      <c r="AC26" s="71"/>
      <c r="AD26" s="71"/>
    </row>
    <row r="27" spans="2:34" x14ac:dyDescent="0.2">
      <c r="B27" s="91"/>
      <c r="C27" s="86" t="s">
        <v>62</v>
      </c>
      <c r="D27" s="86"/>
      <c r="E27" s="65">
        <v>7.9000000000000001E-2</v>
      </c>
      <c r="F27" s="65">
        <v>5.2999999999999999E-2</v>
      </c>
      <c r="G27" s="73">
        <f t="shared" si="0"/>
        <v>2.6000000000000002E-2</v>
      </c>
      <c r="H27" s="65"/>
      <c r="I27" s="73"/>
      <c r="J27" s="73"/>
      <c r="K27" s="73"/>
      <c r="L27" s="65"/>
      <c r="M27" s="73"/>
      <c r="N27" s="65">
        <v>6.8000000000000005E-2</v>
      </c>
      <c r="O27" s="65">
        <v>4.4999999999999998E-2</v>
      </c>
      <c r="P27" s="73">
        <f t="shared" si="1"/>
        <v>2.3000000000000007E-2</v>
      </c>
      <c r="Q27" s="12"/>
      <c r="R27" s="12"/>
      <c r="S27" s="65"/>
      <c r="T27" s="73"/>
      <c r="U27" s="73"/>
      <c r="V27" s="73"/>
      <c r="W27" s="12"/>
      <c r="X27" s="12"/>
      <c r="Y27" s="12"/>
      <c r="Z27" s="12"/>
      <c r="AA27" s="12"/>
      <c r="AB27" s="12"/>
      <c r="AC27" s="12"/>
      <c r="AD27" s="12"/>
    </row>
    <row r="28" spans="2:34" x14ac:dyDescent="0.2">
      <c r="B28" s="92"/>
      <c r="C28" s="87" t="s">
        <v>68</v>
      </c>
      <c r="D28" s="87"/>
      <c r="E28" s="66">
        <v>4.2000000000000003E-2</v>
      </c>
      <c r="F28" s="66">
        <v>2.4E-2</v>
      </c>
      <c r="G28" s="74">
        <f t="shared" si="0"/>
        <v>1.8000000000000002E-2</v>
      </c>
      <c r="H28" s="74"/>
      <c r="I28" s="74"/>
      <c r="J28" s="74"/>
      <c r="K28" s="74"/>
      <c r="L28" s="74"/>
      <c r="M28" s="74"/>
      <c r="N28" s="66">
        <v>3.1E-2</v>
      </c>
      <c r="O28" s="66">
        <v>2.1000000000000001E-2</v>
      </c>
      <c r="P28" s="74">
        <f t="shared" si="1"/>
        <v>9.9999999999999985E-3</v>
      </c>
      <c r="Q28" s="64"/>
      <c r="R28" s="64"/>
      <c r="S28" s="74"/>
      <c r="T28" s="74"/>
      <c r="U28" s="74"/>
      <c r="V28" s="74"/>
      <c r="W28" s="64"/>
      <c r="X28" s="64"/>
      <c r="Y28" s="64"/>
      <c r="Z28" s="64"/>
      <c r="AA28" s="64"/>
      <c r="AB28" s="64"/>
      <c r="AC28" s="64"/>
      <c r="AD28" s="64"/>
    </row>
    <row r="29" spans="2:34" x14ac:dyDescent="0.2">
      <c r="B29" s="90">
        <v>6</v>
      </c>
      <c r="C29" s="88" t="s">
        <v>61</v>
      </c>
      <c r="D29" s="88"/>
      <c r="E29" s="69">
        <v>0.70399999999999996</v>
      </c>
      <c r="F29" s="69">
        <v>9.6000000000000002E-2</v>
      </c>
      <c r="G29" s="70">
        <f t="shared" si="0"/>
        <v>0.60799999999999998</v>
      </c>
      <c r="H29" s="69">
        <v>0.69</v>
      </c>
      <c r="I29" s="69">
        <v>8.6999999999999994E-2</v>
      </c>
      <c r="J29" s="70">
        <f>H29-I29</f>
        <v>0.60299999999999998</v>
      </c>
      <c r="K29" s="69">
        <v>0.70299999999999996</v>
      </c>
      <c r="L29" s="69">
        <v>9.5000000000000001E-2</v>
      </c>
      <c r="M29" s="70">
        <f>K29-L29</f>
        <v>0.60799999999999998</v>
      </c>
      <c r="N29" s="69">
        <v>0.73099999999999998</v>
      </c>
      <c r="O29" s="69">
        <v>0.123</v>
      </c>
      <c r="P29" s="70">
        <f t="shared" si="1"/>
        <v>0.60799999999999998</v>
      </c>
      <c r="Q29" s="69">
        <v>0.74299999999999999</v>
      </c>
      <c r="R29" s="69">
        <v>0.124</v>
      </c>
      <c r="S29" s="70">
        <f>Q29-R29</f>
        <v>0.61899999999999999</v>
      </c>
      <c r="T29" s="69">
        <v>0.73099999999999998</v>
      </c>
      <c r="U29" s="69">
        <v>0.125</v>
      </c>
      <c r="V29" s="70">
        <f>T29-U29</f>
        <v>0.60599999999999998</v>
      </c>
      <c r="W29" s="69">
        <f>G29-G31</f>
        <v>0.57599999999999996</v>
      </c>
      <c r="X29" s="69">
        <f>J29-G31</f>
        <v>0.57099999999999995</v>
      </c>
      <c r="Y29" s="69">
        <f>M29-G31</f>
        <v>0.57599999999999996</v>
      </c>
      <c r="Z29" s="69">
        <f>P29-P31</f>
        <v>0.57699999999999996</v>
      </c>
      <c r="AA29" s="69">
        <f>S29-P31</f>
        <v>0.58799999999999997</v>
      </c>
      <c r="AB29" s="69">
        <f>V29-P31</f>
        <v>0.57499999999999996</v>
      </c>
      <c r="AC29" s="69">
        <f>(AVERAGE(W30:AB30)/AVERAGE(W29:AB29))*100</f>
        <v>45.885070747906433</v>
      </c>
      <c r="AD29" s="69">
        <f>(STDEV(W30:AB30)/AVERAGE(W29:AB29))*100</f>
        <v>3.16533907904304</v>
      </c>
    </row>
    <row r="30" spans="2:34" x14ac:dyDescent="0.2">
      <c r="B30" s="91"/>
      <c r="C30" s="89" t="s">
        <v>69</v>
      </c>
      <c r="D30" s="89"/>
      <c r="E30" s="71">
        <v>0.30499999999999999</v>
      </c>
      <c r="F30" s="71">
        <v>2.9000000000000001E-2</v>
      </c>
      <c r="G30" s="72">
        <f t="shared" si="0"/>
        <v>0.27599999999999997</v>
      </c>
      <c r="H30" s="71">
        <v>0.32</v>
      </c>
      <c r="I30" s="71">
        <v>2.9000000000000001E-2</v>
      </c>
      <c r="J30" s="72">
        <f>H30-I30</f>
        <v>0.29099999999999998</v>
      </c>
      <c r="K30" s="71">
        <v>0.34100000000000003</v>
      </c>
      <c r="L30" s="71">
        <v>3.3000000000000002E-2</v>
      </c>
      <c r="M30" s="72">
        <f>K30-L30</f>
        <v>0.30800000000000005</v>
      </c>
      <c r="N30" s="71">
        <v>0.311</v>
      </c>
      <c r="O30" s="71">
        <v>3.7999999999999999E-2</v>
      </c>
      <c r="P30" s="72">
        <f t="shared" si="1"/>
        <v>0.27300000000000002</v>
      </c>
      <c r="Q30" s="71">
        <v>0.33</v>
      </c>
      <c r="R30" s="71">
        <v>5.0999999999999997E-2</v>
      </c>
      <c r="S30" s="72">
        <f>Q30-R30</f>
        <v>0.27900000000000003</v>
      </c>
      <c r="T30" s="71">
        <v>0.311</v>
      </c>
      <c r="U30" s="71">
        <v>0.05</v>
      </c>
      <c r="V30" s="72">
        <f>T30-U30</f>
        <v>0.26100000000000001</v>
      </c>
      <c r="W30" s="71">
        <f>G30-G32</f>
        <v>0.26199999999999996</v>
      </c>
      <c r="X30" s="71">
        <f>J30-G32</f>
        <v>0.27699999999999997</v>
      </c>
      <c r="Y30" s="71">
        <f>M30-G32</f>
        <v>0.29400000000000004</v>
      </c>
      <c r="Z30" s="71">
        <f>P30-P32</f>
        <v>0.254</v>
      </c>
      <c r="AA30" s="71">
        <f>S30-P32</f>
        <v>0.26</v>
      </c>
      <c r="AB30" s="71">
        <f>V30-P32</f>
        <v>0.24200000000000002</v>
      </c>
      <c r="AC30" s="71"/>
      <c r="AD30" s="71"/>
    </row>
    <row r="31" spans="2:34" x14ac:dyDescent="0.2">
      <c r="B31" s="91"/>
      <c r="C31" s="86" t="s">
        <v>62</v>
      </c>
      <c r="D31" s="86"/>
      <c r="E31" s="65">
        <v>9.5000000000000001E-2</v>
      </c>
      <c r="F31" s="65">
        <v>6.3E-2</v>
      </c>
      <c r="G31" s="73">
        <f t="shared" si="0"/>
        <v>3.2000000000000001E-2</v>
      </c>
      <c r="H31" s="65"/>
      <c r="I31" s="73"/>
      <c r="J31" s="73"/>
      <c r="K31" s="73"/>
      <c r="L31" s="65"/>
      <c r="M31" s="73"/>
      <c r="N31" s="65">
        <v>9.4E-2</v>
      </c>
      <c r="O31" s="65">
        <v>6.3E-2</v>
      </c>
      <c r="P31" s="73">
        <f t="shared" si="1"/>
        <v>3.1E-2</v>
      </c>
      <c r="Q31" s="12"/>
      <c r="R31" s="12"/>
      <c r="S31" s="65"/>
      <c r="T31" s="73"/>
      <c r="U31" s="73"/>
      <c r="V31" s="73"/>
      <c r="W31" s="12"/>
      <c r="X31" s="12"/>
      <c r="Y31" s="12"/>
      <c r="Z31" s="12"/>
      <c r="AA31" s="12"/>
      <c r="AB31" s="12"/>
      <c r="AC31" s="12"/>
      <c r="AD31" s="12"/>
    </row>
    <row r="32" spans="2:34" x14ac:dyDescent="0.2">
      <c r="B32" s="92"/>
      <c r="C32" s="87" t="s">
        <v>70</v>
      </c>
      <c r="D32" s="87"/>
      <c r="E32" s="66">
        <v>3.6999999999999998E-2</v>
      </c>
      <c r="F32" s="66">
        <v>2.3E-2</v>
      </c>
      <c r="G32" s="74">
        <f t="shared" si="0"/>
        <v>1.3999999999999999E-2</v>
      </c>
      <c r="H32" s="74"/>
      <c r="I32" s="74"/>
      <c r="J32" s="74"/>
      <c r="K32" s="74"/>
      <c r="L32" s="74"/>
      <c r="M32" s="74"/>
      <c r="N32" s="66">
        <v>4.4999999999999998E-2</v>
      </c>
      <c r="O32" s="66">
        <v>2.5999999999999999E-2</v>
      </c>
      <c r="P32" s="74">
        <f t="shared" si="1"/>
        <v>1.9E-2</v>
      </c>
      <c r="Q32" s="64"/>
      <c r="R32" s="64"/>
      <c r="S32" s="74"/>
      <c r="T32" s="74"/>
      <c r="U32" s="74"/>
      <c r="V32" s="74"/>
      <c r="W32" s="64"/>
      <c r="X32" s="64"/>
      <c r="Y32" s="64"/>
      <c r="Z32" s="64"/>
      <c r="AA32" s="64"/>
      <c r="AB32" s="64"/>
      <c r="AC32" s="64"/>
      <c r="AD32" s="64"/>
    </row>
    <row r="33" spans="2:30" x14ac:dyDescent="0.2">
      <c r="B33" s="90">
        <v>13</v>
      </c>
      <c r="C33" s="88" t="s">
        <v>61</v>
      </c>
      <c r="D33" s="88"/>
      <c r="E33" s="69">
        <v>0.73299999999999998</v>
      </c>
      <c r="F33" s="69">
        <v>0.109</v>
      </c>
      <c r="G33" s="70">
        <f t="shared" si="0"/>
        <v>0.624</v>
      </c>
      <c r="H33" s="69">
        <v>0.70099999999999996</v>
      </c>
      <c r="I33" s="69">
        <v>0.10299999999999999</v>
      </c>
      <c r="J33" s="70">
        <f>H33-I33</f>
        <v>0.59799999999999998</v>
      </c>
      <c r="K33" s="69">
        <v>0.73699999999999999</v>
      </c>
      <c r="L33" s="69">
        <v>0.111</v>
      </c>
      <c r="M33" s="70">
        <f>K33-L33</f>
        <v>0.626</v>
      </c>
      <c r="N33" s="69">
        <v>0.70399999999999996</v>
      </c>
      <c r="O33" s="69">
        <v>9.6000000000000002E-2</v>
      </c>
      <c r="P33" s="70">
        <f t="shared" si="1"/>
        <v>0.60799999999999998</v>
      </c>
      <c r="Q33" s="69">
        <v>0.69</v>
      </c>
      <c r="R33" s="69">
        <v>8.6999999999999994E-2</v>
      </c>
      <c r="S33" s="70">
        <f>Q33-R33</f>
        <v>0.60299999999999998</v>
      </c>
      <c r="T33" s="69">
        <v>0.70299999999999996</v>
      </c>
      <c r="U33" s="69">
        <v>9.5000000000000001E-2</v>
      </c>
      <c r="V33" s="70">
        <f>T33-U33</f>
        <v>0.60799999999999998</v>
      </c>
      <c r="W33" s="69">
        <f>G33-G35</f>
        <v>0.58399999999999996</v>
      </c>
      <c r="X33" s="69">
        <f>J33-G35</f>
        <v>0.55799999999999994</v>
      </c>
      <c r="Y33" s="69">
        <f>M33-G35</f>
        <v>0.58599999999999997</v>
      </c>
      <c r="Z33" s="69">
        <f>P33-P35</f>
        <v>0.57599999999999996</v>
      </c>
      <c r="AA33" s="69">
        <f>S33-P35</f>
        <v>0.57099999999999995</v>
      </c>
      <c r="AB33" s="69">
        <f>V33-P35</f>
        <v>0.57599999999999996</v>
      </c>
      <c r="AC33" s="69">
        <f>(AVERAGE(W34:AB34)/AVERAGE(W33:AB33))*100</f>
        <v>7.9107505070993911</v>
      </c>
      <c r="AD33" s="69">
        <f>(STDEV(W34:AB34)/AVERAGE(W33:AB33))*100</f>
        <v>4.1882497994871972</v>
      </c>
    </row>
    <row r="34" spans="2:30" x14ac:dyDescent="0.2">
      <c r="B34" s="91"/>
      <c r="C34" s="89" t="s">
        <v>71</v>
      </c>
      <c r="D34" s="89"/>
      <c r="E34" s="71">
        <v>6.2E-2</v>
      </c>
      <c r="F34" s="71">
        <v>2.7E-2</v>
      </c>
      <c r="G34" s="72">
        <f t="shared" si="0"/>
        <v>3.5000000000000003E-2</v>
      </c>
      <c r="H34" s="71">
        <v>5.7000000000000002E-2</v>
      </c>
      <c r="I34" s="71">
        <v>2.8000000000000001E-2</v>
      </c>
      <c r="J34" s="72">
        <f>H34-I34</f>
        <v>2.9000000000000001E-2</v>
      </c>
      <c r="K34" s="71">
        <v>7.3999999999999996E-2</v>
      </c>
      <c r="L34" s="71">
        <v>2.5999999999999999E-2</v>
      </c>
      <c r="M34" s="72">
        <f>K34-L34</f>
        <v>4.8000000000000001E-2</v>
      </c>
      <c r="N34" s="71">
        <v>8.8999999999999996E-2</v>
      </c>
      <c r="O34" s="71">
        <v>2.4E-2</v>
      </c>
      <c r="P34" s="72">
        <f t="shared" si="1"/>
        <v>6.5000000000000002E-2</v>
      </c>
      <c r="Q34" s="71">
        <v>0.111</v>
      </c>
      <c r="R34" s="71">
        <v>2.3E-2</v>
      </c>
      <c r="S34" s="72">
        <f>Q34-R34</f>
        <v>8.7999999999999995E-2</v>
      </c>
      <c r="T34" s="71">
        <v>0.10299999999999999</v>
      </c>
      <c r="U34" s="71">
        <v>2.3E-2</v>
      </c>
      <c r="V34" s="72">
        <f>T34-U34</f>
        <v>7.9999999999999988E-2</v>
      </c>
      <c r="W34" s="71">
        <f>G34-G36</f>
        <v>2.3000000000000003E-2</v>
      </c>
      <c r="X34" s="71">
        <f>J34-G36</f>
        <v>1.7000000000000001E-2</v>
      </c>
      <c r="Y34" s="71">
        <f>M34-G36</f>
        <v>3.6000000000000004E-2</v>
      </c>
      <c r="Z34" s="71">
        <f>P34-P36</f>
        <v>5.3000000000000005E-2</v>
      </c>
      <c r="AA34" s="71">
        <f>S34-P36</f>
        <v>7.5999999999999998E-2</v>
      </c>
      <c r="AB34" s="71">
        <f>V34-P36</f>
        <v>6.7999999999999991E-2</v>
      </c>
      <c r="AC34" s="71"/>
      <c r="AD34" s="71"/>
    </row>
    <row r="35" spans="2:30" x14ac:dyDescent="0.2">
      <c r="B35" s="91"/>
      <c r="C35" s="86" t="s">
        <v>62</v>
      </c>
      <c r="D35" s="86"/>
      <c r="E35" s="65">
        <v>0.105</v>
      </c>
      <c r="F35" s="65">
        <v>6.5000000000000002E-2</v>
      </c>
      <c r="G35" s="73">
        <f t="shared" si="0"/>
        <v>3.9999999999999994E-2</v>
      </c>
      <c r="H35" s="65"/>
      <c r="I35" s="73"/>
      <c r="J35" s="73"/>
      <c r="K35" s="73"/>
      <c r="L35" s="65"/>
      <c r="M35" s="73"/>
      <c r="N35" s="65">
        <v>9.5000000000000001E-2</v>
      </c>
      <c r="O35" s="65">
        <v>6.3E-2</v>
      </c>
      <c r="P35" s="73">
        <f t="shared" si="1"/>
        <v>3.2000000000000001E-2</v>
      </c>
      <c r="Q35" s="12"/>
      <c r="R35" s="12"/>
      <c r="S35" s="65"/>
      <c r="T35" s="73"/>
      <c r="U35" s="73"/>
      <c r="V35" s="73"/>
      <c r="W35" s="12"/>
      <c r="X35" s="12"/>
      <c r="Y35" s="12"/>
      <c r="Z35" s="12"/>
      <c r="AA35" s="12"/>
      <c r="AB35" s="12"/>
      <c r="AC35" s="12"/>
      <c r="AD35" s="12"/>
    </row>
    <row r="36" spans="2:30" x14ac:dyDescent="0.2">
      <c r="B36" s="92"/>
      <c r="C36" s="87" t="s">
        <v>72</v>
      </c>
      <c r="D36" s="87"/>
      <c r="E36" s="66">
        <v>0.03</v>
      </c>
      <c r="F36" s="66">
        <v>1.7999999999999999E-2</v>
      </c>
      <c r="G36" s="74">
        <f t="shared" si="0"/>
        <v>1.2E-2</v>
      </c>
      <c r="H36" s="74"/>
      <c r="I36" s="74"/>
      <c r="J36" s="74"/>
      <c r="K36" s="74"/>
      <c r="L36" s="74"/>
      <c r="M36" s="74"/>
      <c r="N36" s="66">
        <v>3.2000000000000001E-2</v>
      </c>
      <c r="O36" s="66">
        <v>0.02</v>
      </c>
      <c r="P36" s="74">
        <f t="shared" si="1"/>
        <v>1.2E-2</v>
      </c>
      <c r="Q36" s="64"/>
      <c r="R36" s="64"/>
      <c r="S36" s="74"/>
      <c r="T36" s="74"/>
      <c r="U36" s="74"/>
      <c r="V36" s="74"/>
      <c r="W36" s="64"/>
      <c r="X36" s="64"/>
      <c r="Y36" s="64"/>
      <c r="Z36" s="64"/>
      <c r="AA36" s="64"/>
      <c r="AB36" s="64"/>
      <c r="AC36" s="64"/>
      <c r="AD36" s="64"/>
    </row>
    <row r="37" spans="2:30" x14ac:dyDescent="0.2">
      <c r="B37" s="90">
        <v>18</v>
      </c>
      <c r="C37" s="88" t="s">
        <v>61</v>
      </c>
      <c r="D37" s="88"/>
      <c r="E37" s="69">
        <v>0.70399999999999996</v>
      </c>
      <c r="F37" s="69">
        <v>9.6000000000000002E-2</v>
      </c>
      <c r="G37" s="70">
        <f t="shared" ref="G37:G68" si="3">E37-F37</f>
        <v>0.60799999999999998</v>
      </c>
      <c r="H37" s="69">
        <v>0.69</v>
      </c>
      <c r="I37" s="69">
        <v>8.6999999999999994E-2</v>
      </c>
      <c r="J37" s="70">
        <f>H37-I37</f>
        <v>0.60299999999999998</v>
      </c>
      <c r="K37" s="69">
        <v>0.70299999999999996</v>
      </c>
      <c r="L37" s="69">
        <v>9.5000000000000001E-2</v>
      </c>
      <c r="M37" s="70">
        <f>K37-L37</f>
        <v>0.60799999999999998</v>
      </c>
      <c r="N37" s="69">
        <v>0.73099999999999998</v>
      </c>
      <c r="O37" s="69">
        <v>0.123</v>
      </c>
      <c r="P37" s="70">
        <f t="shared" ref="P37:P68" si="4">N37-O37</f>
        <v>0.60799999999999998</v>
      </c>
      <c r="Q37" s="69">
        <v>0.74299999999999999</v>
      </c>
      <c r="R37" s="69">
        <v>0.124</v>
      </c>
      <c r="S37" s="70">
        <f>Q37-R37</f>
        <v>0.61899999999999999</v>
      </c>
      <c r="T37" s="69">
        <v>0.73099999999999998</v>
      </c>
      <c r="U37" s="69">
        <v>0.125</v>
      </c>
      <c r="V37" s="70">
        <f>T37-U37</f>
        <v>0.60599999999999998</v>
      </c>
      <c r="W37" s="69">
        <f>G37-G39</f>
        <v>0.57599999999999996</v>
      </c>
      <c r="X37" s="69">
        <f>J37-G39</f>
        <v>0.57099999999999995</v>
      </c>
      <c r="Y37" s="69">
        <f>M37-G39</f>
        <v>0.57599999999999996</v>
      </c>
      <c r="Z37" s="69">
        <f>P37-P39</f>
        <v>0.57699999999999996</v>
      </c>
      <c r="AA37" s="69">
        <f>S37-P39</f>
        <v>0.58799999999999997</v>
      </c>
      <c r="AB37" s="69">
        <f>V37-P39</f>
        <v>0.57499999999999996</v>
      </c>
      <c r="AC37" s="69">
        <f>(AVERAGE(W38:AB38)/AVERAGE(W37:AB37))*100</f>
        <v>53.225526999711235</v>
      </c>
      <c r="AD37" s="69">
        <f>(STDEV(W38:AB38)/AVERAGE(W37:AB37))*100</f>
        <v>2.9157170963390251</v>
      </c>
    </row>
    <row r="38" spans="2:30" x14ac:dyDescent="0.2">
      <c r="B38" s="91"/>
      <c r="C38" s="89" t="s">
        <v>73</v>
      </c>
      <c r="D38" s="89"/>
      <c r="E38" s="71">
        <v>0.35299999999999998</v>
      </c>
      <c r="F38" s="71">
        <v>2.7E-2</v>
      </c>
      <c r="G38" s="72">
        <f t="shared" si="3"/>
        <v>0.32599999999999996</v>
      </c>
      <c r="H38" s="71">
        <v>0.36099999999999999</v>
      </c>
      <c r="I38" s="71">
        <v>3.2000000000000001E-2</v>
      </c>
      <c r="J38" s="72">
        <f>H38-I38</f>
        <v>0.32899999999999996</v>
      </c>
      <c r="K38" s="71">
        <v>0.376</v>
      </c>
      <c r="L38" s="71">
        <v>3.2000000000000001E-2</v>
      </c>
      <c r="M38" s="72">
        <f>K38-L38</f>
        <v>0.34399999999999997</v>
      </c>
      <c r="N38" s="71">
        <v>0.35299999999999998</v>
      </c>
      <c r="O38" s="71">
        <v>4.5999999999999999E-2</v>
      </c>
      <c r="P38" s="72">
        <f t="shared" si="4"/>
        <v>0.307</v>
      </c>
      <c r="Q38" s="71">
        <v>0.34100000000000003</v>
      </c>
      <c r="R38" s="71">
        <v>4.5999999999999999E-2</v>
      </c>
      <c r="S38" s="72">
        <f>Q38-R38</f>
        <v>0.29500000000000004</v>
      </c>
      <c r="T38" s="71"/>
      <c r="U38" s="71"/>
      <c r="V38" s="72"/>
      <c r="W38" s="71">
        <f>G38-G40</f>
        <v>0.31099999999999994</v>
      </c>
      <c r="X38" s="71">
        <f>J38-G40</f>
        <v>0.31399999999999995</v>
      </c>
      <c r="Y38" s="71">
        <f>M38-G40</f>
        <v>0.32899999999999996</v>
      </c>
      <c r="Z38" s="71">
        <f>P38-P40</f>
        <v>0.29699999999999999</v>
      </c>
      <c r="AA38" s="71">
        <f>S38-P40</f>
        <v>0.28500000000000003</v>
      </c>
      <c r="AB38" s="71"/>
      <c r="AC38" s="71"/>
      <c r="AD38" s="71"/>
    </row>
    <row r="39" spans="2:30" x14ac:dyDescent="0.2">
      <c r="B39" s="91"/>
      <c r="C39" s="86" t="s">
        <v>62</v>
      </c>
      <c r="D39" s="86"/>
      <c r="E39" s="65">
        <v>9.5000000000000001E-2</v>
      </c>
      <c r="F39" s="65">
        <v>6.3E-2</v>
      </c>
      <c r="G39" s="73">
        <f t="shared" si="3"/>
        <v>3.2000000000000001E-2</v>
      </c>
      <c r="H39" s="65"/>
      <c r="I39" s="73"/>
      <c r="J39" s="73"/>
      <c r="K39" s="73"/>
      <c r="L39" s="65"/>
      <c r="M39" s="73"/>
      <c r="N39" s="65">
        <v>9.4E-2</v>
      </c>
      <c r="O39" s="65">
        <v>6.3E-2</v>
      </c>
      <c r="P39" s="73">
        <f t="shared" si="4"/>
        <v>3.1E-2</v>
      </c>
      <c r="Q39" s="12"/>
      <c r="R39" s="12"/>
      <c r="S39" s="65"/>
      <c r="T39" s="73"/>
      <c r="U39" s="73"/>
      <c r="V39" s="73"/>
      <c r="W39" s="12"/>
      <c r="X39" s="12"/>
      <c r="Y39" s="12"/>
      <c r="Z39" s="12"/>
      <c r="AA39" s="12"/>
      <c r="AB39" s="12"/>
      <c r="AC39" s="12"/>
      <c r="AD39" s="12"/>
    </row>
    <row r="40" spans="2:30" x14ac:dyDescent="0.2">
      <c r="B40" s="92"/>
      <c r="C40" s="87" t="s">
        <v>74</v>
      </c>
      <c r="D40" s="87"/>
      <c r="E40" s="66">
        <v>3.5999999999999997E-2</v>
      </c>
      <c r="F40" s="66">
        <v>2.1000000000000001E-2</v>
      </c>
      <c r="G40" s="74">
        <f t="shared" si="3"/>
        <v>1.4999999999999996E-2</v>
      </c>
      <c r="H40" s="74"/>
      <c r="I40" s="74"/>
      <c r="J40" s="74"/>
      <c r="K40" s="74"/>
      <c r="L40" s="74"/>
      <c r="M40" s="74"/>
      <c r="N40" s="66">
        <v>0.04</v>
      </c>
      <c r="O40" s="66">
        <v>0.03</v>
      </c>
      <c r="P40" s="74">
        <f t="shared" si="4"/>
        <v>1.0000000000000002E-2</v>
      </c>
      <c r="Q40" s="64"/>
      <c r="R40" s="64"/>
      <c r="S40" s="74"/>
      <c r="T40" s="74"/>
      <c r="U40" s="74"/>
      <c r="V40" s="74"/>
      <c r="W40" s="64"/>
      <c r="X40" s="64"/>
      <c r="Y40" s="64"/>
      <c r="Z40" s="64"/>
      <c r="AA40" s="64"/>
      <c r="AB40" s="64"/>
      <c r="AC40" s="64"/>
      <c r="AD40" s="64"/>
    </row>
    <row r="41" spans="2:30" x14ac:dyDescent="0.2">
      <c r="B41" s="90">
        <v>14</v>
      </c>
      <c r="C41" s="88" t="s">
        <v>61</v>
      </c>
      <c r="D41" s="88"/>
      <c r="E41" s="69">
        <v>0.60899999999999999</v>
      </c>
      <c r="F41" s="69">
        <v>0.05</v>
      </c>
      <c r="G41" s="70">
        <f t="shared" si="3"/>
        <v>0.55899999999999994</v>
      </c>
      <c r="H41" s="69">
        <v>0.55100000000000005</v>
      </c>
      <c r="I41" s="69">
        <v>4.8000000000000001E-2</v>
      </c>
      <c r="J41" s="70">
        <f>H41-I41</f>
        <v>0.503</v>
      </c>
      <c r="K41" s="69"/>
      <c r="L41" s="69"/>
      <c r="M41" s="70"/>
      <c r="N41" s="69">
        <v>0.56899999999999995</v>
      </c>
      <c r="O41" s="69">
        <v>5.7000000000000002E-2</v>
      </c>
      <c r="P41" s="70">
        <f t="shared" si="4"/>
        <v>0.5119999999999999</v>
      </c>
      <c r="Q41" s="69">
        <v>0.56499999999999995</v>
      </c>
      <c r="R41" s="69">
        <v>5.2999999999999999E-2</v>
      </c>
      <c r="S41" s="70">
        <f>Q41-R41</f>
        <v>0.5119999999999999</v>
      </c>
      <c r="T41" s="69"/>
      <c r="U41" s="69"/>
      <c r="V41" s="70"/>
      <c r="W41" s="69">
        <f>G41-G43</f>
        <v>0.53799999999999992</v>
      </c>
      <c r="X41" s="69">
        <f>J41-G43</f>
        <v>0.48199999999999998</v>
      </c>
      <c r="Y41" s="69"/>
      <c r="Z41" s="69">
        <f>P41-P43</f>
        <v>0.47599999999999992</v>
      </c>
      <c r="AA41" s="69">
        <f>S41-P43</f>
        <v>0.47599999999999992</v>
      </c>
      <c r="AB41" s="69"/>
      <c r="AC41" s="69">
        <f>(AVERAGE(W42:AB42)/AVERAGE(W41:AB41))*100</f>
        <v>11.866125760649087</v>
      </c>
      <c r="AD41" s="69">
        <f>(STDEV(W42:AB42)/AVERAGE(W41:AB41))*100</f>
        <v>2.5936535197858901</v>
      </c>
    </row>
    <row r="42" spans="2:30" x14ac:dyDescent="0.2">
      <c r="B42" s="91"/>
      <c r="C42" s="89" t="s">
        <v>75</v>
      </c>
      <c r="D42" s="89"/>
      <c r="E42" s="71">
        <v>0.12</v>
      </c>
      <c r="F42" s="71">
        <v>2.5999999999999999E-2</v>
      </c>
      <c r="G42" s="72">
        <f t="shared" si="3"/>
        <v>9.4E-2</v>
      </c>
      <c r="H42" s="71">
        <v>0.108</v>
      </c>
      <c r="I42" s="71">
        <v>2.5999999999999999E-2</v>
      </c>
      <c r="J42" s="72">
        <f>H42-I42</f>
        <v>8.2000000000000003E-2</v>
      </c>
      <c r="K42" s="71">
        <v>0.112</v>
      </c>
      <c r="L42" s="71">
        <v>2.5999999999999999E-2</v>
      </c>
      <c r="M42" s="72">
        <f>K42-L42</f>
        <v>8.6000000000000007E-2</v>
      </c>
      <c r="N42" s="71">
        <v>0.10199999999999999</v>
      </c>
      <c r="O42" s="71">
        <v>1.9E-2</v>
      </c>
      <c r="P42" s="72">
        <f t="shared" si="4"/>
        <v>8.299999999999999E-2</v>
      </c>
      <c r="Q42" s="71">
        <v>7.0999999999999994E-2</v>
      </c>
      <c r="R42" s="71">
        <v>6.0000000000000001E-3</v>
      </c>
      <c r="S42" s="72">
        <f>Q42-R42</f>
        <v>6.4999999999999988E-2</v>
      </c>
      <c r="T42" s="71">
        <v>7.8E-2</v>
      </c>
      <c r="U42" s="71">
        <v>5.0000000000000001E-3</v>
      </c>
      <c r="V42" s="72">
        <f>T42-U42</f>
        <v>7.2999999999999995E-2</v>
      </c>
      <c r="W42" s="71">
        <f>G42-G44</f>
        <v>7.5000000000000011E-2</v>
      </c>
      <c r="X42" s="71">
        <f>J42-G44</f>
        <v>6.3E-2</v>
      </c>
      <c r="Y42" s="71">
        <f>M42-G44</f>
        <v>6.7000000000000004E-2</v>
      </c>
      <c r="Z42" s="71">
        <f>P42-P44</f>
        <v>5.7999999999999996E-2</v>
      </c>
      <c r="AA42" s="71">
        <f>S42-P44</f>
        <v>3.9999999999999994E-2</v>
      </c>
      <c r="AB42" s="71">
        <f>V42-P44</f>
        <v>4.8000000000000001E-2</v>
      </c>
      <c r="AC42" s="71"/>
      <c r="AD42" s="71"/>
    </row>
    <row r="43" spans="2:30" x14ac:dyDescent="0.2">
      <c r="B43" s="91"/>
      <c r="C43" s="86" t="s">
        <v>62</v>
      </c>
      <c r="D43" s="86"/>
      <c r="E43" s="65">
        <v>0.13500000000000001</v>
      </c>
      <c r="F43" s="65">
        <v>0.114</v>
      </c>
      <c r="G43" s="73">
        <f t="shared" si="3"/>
        <v>2.1000000000000005E-2</v>
      </c>
      <c r="H43" s="65"/>
      <c r="I43" s="73"/>
      <c r="J43" s="73"/>
      <c r="K43" s="73"/>
      <c r="L43" s="65"/>
      <c r="M43" s="73"/>
      <c r="N43" s="65">
        <v>9.4E-2</v>
      </c>
      <c r="O43" s="65">
        <v>5.8000000000000003E-2</v>
      </c>
      <c r="P43" s="73">
        <f t="shared" si="4"/>
        <v>3.5999999999999997E-2</v>
      </c>
      <c r="Q43" s="12"/>
      <c r="R43" s="12"/>
      <c r="S43" s="65"/>
      <c r="T43" s="73"/>
      <c r="U43" s="73"/>
      <c r="V43" s="73"/>
      <c r="W43" s="12"/>
      <c r="X43" s="12"/>
      <c r="Y43" s="12"/>
      <c r="Z43" s="12"/>
      <c r="AA43" s="12"/>
      <c r="AB43" s="12"/>
      <c r="AC43" s="12"/>
      <c r="AD43" s="12"/>
    </row>
    <row r="44" spans="2:30" x14ac:dyDescent="0.2">
      <c r="B44" s="92"/>
      <c r="C44" s="87" t="s">
        <v>76</v>
      </c>
      <c r="D44" s="87"/>
      <c r="E44" s="66">
        <v>3.5999999999999997E-2</v>
      </c>
      <c r="F44" s="66">
        <v>1.7000000000000001E-2</v>
      </c>
      <c r="G44" s="74">
        <f t="shared" si="3"/>
        <v>1.8999999999999996E-2</v>
      </c>
      <c r="H44" s="74"/>
      <c r="I44" s="74"/>
      <c r="J44" s="74"/>
      <c r="K44" s="74"/>
      <c r="L44" s="74"/>
      <c r="M44" s="74"/>
      <c r="N44" s="66">
        <v>0.03</v>
      </c>
      <c r="O44" s="66">
        <v>5.0000000000000001E-3</v>
      </c>
      <c r="P44" s="74">
        <f t="shared" si="4"/>
        <v>2.4999999999999998E-2</v>
      </c>
      <c r="Q44" s="64"/>
      <c r="R44" s="64"/>
      <c r="S44" s="74"/>
      <c r="T44" s="74"/>
      <c r="U44" s="74"/>
      <c r="V44" s="74"/>
      <c r="W44" s="64"/>
      <c r="X44" s="64"/>
      <c r="Y44" s="64"/>
      <c r="Z44" s="64"/>
      <c r="AA44" s="64"/>
      <c r="AB44" s="64"/>
      <c r="AC44" s="64"/>
      <c r="AD44" s="64"/>
    </row>
    <row r="45" spans="2:30" x14ac:dyDescent="0.2">
      <c r="B45" s="90">
        <v>3</v>
      </c>
      <c r="C45" s="88" t="s">
        <v>61</v>
      </c>
      <c r="D45" s="88"/>
      <c r="E45" s="69">
        <v>0.60899999999999999</v>
      </c>
      <c r="F45" s="69">
        <v>0.05</v>
      </c>
      <c r="G45" s="70">
        <f t="shared" si="3"/>
        <v>0.55899999999999994</v>
      </c>
      <c r="H45" s="69">
        <v>0.55100000000000005</v>
      </c>
      <c r="I45" s="69">
        <v>4.8000000000000001E-2</v>
      </c>
      <c r="J45" s="70">
        <f>H45-I45</f>
        <v>0.503</v>
      </c>
      <c r="K45" s="69"/>
      <c r="L45" s="69"/>
      <c r="M45" s="70"/>
      <c r="N45" s="69">
        <v>0.56899999999999995</v>
      </c>
      <c r="O45" s="69">
        <v>5.7000000000000002E-2</v>
      </c>
      <c r="P45" s="70">
        <f t="shared" si="4"/>
        <v>0.5119999999999999</v>
      </c>
      <c r="Q45" s="69">
        <v>0.56499999999999995</v>
      </c>
      <c r="R45" s="69">
        <v>5.2999999999999999E-2</v>
      </c>
      <c r="S45" s="70">
        <f>Q45-R45</f>
        <v>0.5119999999999999</v>
      </c>
      <c r="T45" s="69"/>
      <c r="U45" s="69"/>
      <c r="V45" s="70"/>
      <c r="W45" s="69">
        <f>G45-G47</f>
        <v>0.53799999999999992</v>
      </c>
      <c r="X45" s="69">
        <f>J45-G47</f>
        <v>0.48199999999999998</v>
      </c>
      <c r="Y45" s="69"/>
      <c r="Z45" s="69">
        <f>P45-P47</f>
        <v>0.47599999999999992</v>
      </c>
      <c r="AA45" s="69">
        <f>S45-P47</f>
        <v>0.47599999999999992</v>
      </c>
      <c r="AB45" s="69"/>
      <c r="AC45" s="69">
        <f>(AVERAGE(W46:AB46)/AVERAGE(W45:AB45))*100</f>
        <v>65.618661257606476</v>
      </c>
      <c r="AD45" s="69">
        <f>(STDEV(W46:AB46)/AVERAGE(W45:AB45))*100</f>
        <v>6.0563888952671885</v>
      </c>
    </row>
    <row r="46" spans="2:30" x14ac:dyDescent="0.2">
      <c r="B46" s="91"/>
      <c r="C46" s="89" t="s">
        <v>77</v>
      </c>
      <c r="D46" s="89"/>
      <c r="E46" s="71">
        <v>0.41699999999999998</v>
      </c>
      <c r="F46" s="71">
        <v>7.4999999999999997E-2</v>
      </c>
      <c r="G46" s="72">
        <f t="shared" si="3"/>
        <v>0.34199999999999997</v>
      </c>
      <c r="H46" s="71">
        <v>0.40699999999999997</v>
      </c>
      <c r="I46" s="71">
        <v>3.9E-2</v>
      </c>
      <c r="J46" s="72">
        <f>H46-I46</f>
        <v>0.36799999999999999</v>
      </c>
      <c r="K46" s="71">
        <v>0.42199999999999999</v>
      </c>
      <c r="L46" s="71">
        <v>4.7E-2</v>
      </c>
      <c r="M46" s="72">
        <f>K46-L46</f>
        <v>0.375</v>
      </c>
      <c r="N46" s="71">
        <v>0.34799999999999998</v>
      </c>
      <c r="O46" s="71">
        <v>1.0999999999999999E-2</v>
      </c>
      <c r="P46" s="72">
        <f t="shared" si="4"/>
        <v>0.33699999999999997</v>
      </c>
      <c r="Q46" s="71">
        <v>0.34300000000000003</v>
      </c>
      <c r="R46" s="71">
        <v>1.4999999999999999E-2</v>
      </c>
      <c r="S46" s="72">
        <f>Q46-R46</f>
        <v>0.32800000000000001</v>
      </c>
      <c r="T46" s="71">
        <v>0.33100000000000002</v>
      </c>
      <c r="U46" s="71">
        <v>0.02</v>
      </c>
      <c r="V46" s="72">
        <f>T46-U46</f>
        <v>0.311</v>
      </c>
      <c r="W46" s="71">
        <f>G46-G48</f>
        <v>0.32799999999999996</v>
      </c>
      <c r="X46" s="71">
        <f>J46-G48</f>
        <v>0.35399999999999998</v>
      </c>
      <c r="Y46" s="71">
        <f>M46-G48</f>
        <v>0.36099999999999999</v>
      </c>
      <c r="Z46" s="71">
        <f>P46-P48</f>
        <v>0.31099999999999994</v>
      </c>
      <c r="AA46" s="71">
        <f>S46-P48</f>
        <v>0.30199999999999999</v>
      </c>
      <c r="AB46" s="71">
        <f>V46-P48</f>
        <v>0.28499999999999998</v>
      </c>
      <c r="AC46" s="71"/>
      <c r="AD46" s="71"/>
    </row>
    <row r="47" spans="2:30" x14ac:dyDescent="0.2">
      <c r="B47" s="91"/>
      <c r="C47" s="86" t="s">
        <v>62</v>
      </c>
      <c r="D47" s="86"/>
      <c r="E47" s="65">
        <v>0.13500000000000001</v>
      </c>
      <c r="F47" s="65">
        <v>0.114</v>
      </c>
      <c r="G47" s="73">
        <f t="shared" si="3"/>
        <v>2.1000000000000005E-2</v>
      </c>
      <c r="H47" s="65"/>
      <c r="I47" s="73"/>
      <c r="J47" s="73"/>
      <c r="K47" s="73"/>
      <c r="L47" s="65"/>
      <c r="M47" s="73"/>
      <c r="N47" s="65">
        <v>9.4E-2</v>
      </c>
      <c r="O47" s="65">
        <v>5.8000000000000003E-2</v>
      </c>
      <c r="P47" s="73">
        <f t="shared" si="4"/>
        <v>3.5999999999999997E-2</v>
      </c>
      <c r="Q47" s="12"/>
      <c r="R47" s="12"/>
      <c r="S47" s="65"/>
      <c r="T47" s="73"/>
      <c r="U47" s="73"/>
      <c r="V47" s="73"/>
      <c r="W47" s="12"/>
      <c r="X47" s="12"/>
      <c r="Y47" s="12"/>
      <c r="Z47" s="12"/>
      <c r="AA47" s="12"/>
      <c r="AB47" s="12"/>
      <c r="AC47" s="12"/>
      <c r="AD47" s="12"/>
    </row>
    <row r="48" spans="2:30" x14ac:dyDescent="0.2">
      <c r="B48" s="92"/>
      <c r="C48" s="87" t="s">
        <v>78</v>
      </c>
      <c r="D48" s="87"/>
      <c r="E48" s="66">
        <v>3.6999999999999998E-2</v>
      </c>
      <c r="F48" s="66">
        <v>2.3E-2</v>
      </c>
      <c r="G48" s="74">
        <f t="shared" si="3"/>
        <v>1.3999999999999999E-2</v>
      </c>
      <c r="H48" s="74"/>
      <c r="I48" s="74"/>
      <c r="J48" s="74"/>
      <c r="K48" s="74"/>
      <c r="L48" s="74"/>
      <c r="M48" s="74"/>
      <c r="N48" s="66">
        <v>3.2000000000000001E-2</v>
      </c>
      <c r="O48" s="66">
        <v>6.0000000000000001E-3</v>
      </c>
      <c r="P48" s="74">
        <f t="shared" si="4"/>
        <v>2.6000000000000002E-2</v>
      </c>
      <c r="Q48" s="64"/>
      <c r="R48" s="64"/>
      <c r="S48" s="74"/>
      <c r="T48" s="74"/>
      <c r="U48" s="74"/>
      <c r="V48" s="74"/>
      <c r="W48" s="64"/>
      <c r="X48" s="64"/>
      <c r="Y48" s="64"/>
      <c r="Z48" s="64"/>
      <c r="AA48" s="64"/>
      <c r="AB48" s="64"/>
      <c r="AC48" s="64"/>
      <c r="AD48" s="64"/>
    </row>
    <row r="49" spans="2:30" x14ac:dyDescent="0.2">
      <c r="B49" s="90">
        <v>16</v>
      </c>
      <c r="C49" s="88" t="s">
        <v>61</v>
      </c>
      <c r="D49" s="88"/>
      <c r="E49" s="69">
        <v>0.73099999999999998</v>
      </c>
      <c r="F49" s="69">
        <v>0.123</v>
      </c>
      <c r="G49" s="70">
        <f t="shared" si="3"/>
        <v>0.60799999999999998</v>
      </c>
      <c r="H49" s="69">
        <v>0.74299999999999999</v>
      </c>
      <c r="I49" s="69">
        <v>0.124</v>
      </c>
      <c r="J49" s="70">
        <f>H49-I49</f>
        <v>0.61899999999999999</v>
      </c>
      <c r="K49" s="69">
        <v>0.73099999999999998</v>
      </c>
      <c r="L49" s="69">
        <v>0.125</v>
      </c>
      <c r="M49" s="70">
        <f>K49-L49</f>
        <v>0.60599999999999998</v>
      </c>
      <c r="N49" s="69">
        <v>0.56899999999999995</v>
      </c>
      <c r="O49" s="69">
        <v>5.7000000000000002E-2</v>
      </c>
      <c r="P49" s="70">
        <f t="shared" si="4"/>
        <v>0.5119999999999999</v>
      </c>
      <c r="Q49" s="69">
        <v>0.56499999999999995</v>
      </c>
      <c r="R49" s="69">
        <v>5.2999999999999999E-2</v>
      </c>
      <c r="S49" s="70">
        <f>Q49-R49</f>
        <v>0.5119999999999999</v>
      </c>
      <c r="T49" s="69"/>
      <c r="U49" s="69"/>
      <c r="V49" s="70"/>
      <c r="W49" s="69">
        <f>G49-G51</f>
        <v>0.57699999999999996</v>
      </c>
      <c r="X49" s="69">
        <f>J49-G51</f>
        <v>0.58799999999999997</v>
      </c>
      <c r="Y49" s="69">
        <f>M49-G51</f>
        <v>0.57499999999999996</v>
      </c>
      <c r="Z49" s="69">
        <f>P49-P51</f>
        <v>0.47599999999999992</v>
      </c>
      <c r="AA49" s="69">
        <f>S49-P51</f>
        <v>0.47599999999999992</v>
      </c>
      <c r="AB49" s="69"/>
      <c r="AC49" s="69">
        <f>(AVERAGE(W50:AB50)/AVERAGE(W49:AB49))*100</f>
        <v>17.242446755819714</v>
      </c>
      <c r="AD49" s="69">
        <f>(STDEV(W50:AB50)/AVERAGE(W49:AB49))*100</f>
        <v>3.4875108996508759</v>
      </c>
    </row>
    <row r="50" spans="2:30" x14ac:dyDescent="0.2">
      <c r="B50" s="91"/>
      <c r="C50" s="89" t="s">
        <v>79</v>
      </c>
      <c r="D50" s="89"/>
      <c r="E50" s="71">
        <v>0.153</v>
      </c>
      <c r="F50" s="71">
        <v>3.2000000000000001E-2</v>
      </c>
      <c r="G50" s="72">
        <f t="shared" si="3"/>
        <v>0.121</v>
      </c>
      <c r="H50" s="71">
        <v>0.14499999999999999</v>
      </c>
      <c r="I50" s="71">
        <v>3.2000000000000001E-2</v>
      </c>
      <c r="J50" s="72">
        <f>H50-I50</f>
        <v>0.11299999999999999</v>
      </c>
      <c r="K50" s="71">
        <v>0.14699999999999999</v>
      </c>
      <c r="L50" s="71">
        <v>3.5000000000000003E-2</v>
      </c>
      <c r="M50" s="72">
        <f>K50-L50</f>
        <v>0.11199999999999999</v>
      </c>
      <c r="N50" s="71">
        <v>0.122</v>
      </c>
      <c r="O50" s="71">
        <v>0</v>
      </c>
      <c r="P50" s="72">
        <f t="shared" si="4"/>
        <v>0.122</v>
      </c>
      <c r="Q50" s="71">
        <v>0.123</v>
      </c>
      <c r="R50" s="71">
        <v>6.0000000000000001E-3</v>
      </c>
      <c r="S50" s="72">
        <f>Q50-R50</f>
        <v>0.11699999999999999</v>
      </c>
      <c r="T50" s="71">
        <v>8.5000000000000006E-2</v>
      </c>
      <c r="U50" s="71">
        <v>5.0000000000000001E-3</v>
      </c>
      <c r="V50" s="72">
        <f>T50-U50</f>
        <v>0.08</v>
      </c>
      <c r="W50" s="71">
        <f>G50-G52</f>
        <v>0.109</v>
      </c>
      <c r="X50" s="71">
        <f>J50-G52</f>
        <v>0.10099999999999999</v>
      </c>
      <c r="Y50" s="71">
        <f>M50-G52</f>
        <v>9.9999999999999992E-2</v>
      </c>
      <c r="Z50" s="71">
        <f>P50-P52</f>
        <v>9.8000000000000004E-2</v>
      </c>
      <c r="AA50" s="71">
        <f>S50-P52</f>
        <v>9.2999999999999999E-2</v>
      </c>
      <c r="AB50" s="71">
        <f>V50-P52</f>
        <v>5.6000000000000001E-2</v>
      </c>
      <c r="AC50" s="71"/>
      <c r="AD50" s="71"/>
    </row>
    <row r="51" spans="2:30" x14ac:dyDescent="0.2">
      <c r="B51" s="91"/>
      <c r="C51" s="86" t="s">
        <v>62</v>
      </c>
      <c r="D51" s="86"/>
      <c r="E51" s="65">
        <v>9.4E-2</v>
      </c>
      <c r="F51" s="65">
        <v>6.3E-2</v>
      </c>
      <c r="G51" s="73">
        <f t="shared" si="3"/>
        <v>3.1E-2</v>
      </c>
      <c r="H51" s="65"/>
      <c r="I51" s="73"/>
      <c r="J51" s="73"/>
      <c r="K51" s="73"/>
      <c r="L51" s="65"/>
      <c r="M51" s="73"/>
      <c r="N51" s="65">
        <v>9.4E-2</v>
      </c>
      <c r="O51" s="65">
        <v>5.8000000000000003E-2</v>
      </c>
      <c r="P51" s="73">
        <f t="shared" si="4"/>
        <v>3.5999999999999997E-2</v>
      </c>
      <c r="Q51" s="12"/>
      <c r="R51" s="12"/>
      <c r="S51" s="65"/>
      <c r="T51" s="73"/>
      <c r="U51" s="73"/>
      <c r="V51" s="73"/>
      <c r="W51" s="12"/>
      <c r="X51" s="12"/>
      <c r="Y51" s="12"/>
      <c r="Z51" s="12"/>
      <c r="AA51" s="12"/>
      <c r="AB51" s="12"/>
      <c r="AC51" s="12"/>
      <c r="AD51" s="12"/>
    </row>
    <row r="52" spans="2:30" x14ac:dyDescent="0.2">
      <c r="B52" s="92"/>
      <c r="C52" s="87" t="s">
        <v>80</v>
      </c>
      <c r="D52" s="87"/>
      <c r="E52" s="66">
        <v>3.6999999999999998E-2</v>
      </c>
      <c r="F52" s="66">
        <v>2.5000000000000001E-2</v>
      </c>
      <c r="G52" s="74">
        <f t="shared" si="3"/>
        <v>1.1999999999999997E-2</v>
      </c>
      <c r="H52" s="74"/>
      <c r="I52" s="74"/>
      <c r="J52" s="74"/>
      <c r="K52" s="74"/>
      <c r="L52" s="74"/>
      <c r="M52" s="74"/>
      <c r="N52" s="66">
        <v>2.8000000000000001E-2</v>
      </c>
      <c r="O52" s="66">
        <v>4.0000000000000001E-3</v>
      </c>
      <c r="P52" s="74">
        <f t="shared" si="4"/>
        <v>2.4E-2</v>
      </c>
      <c r="Q52" s="64"/>
      <c r="R52" s="64"/>
      <c r="S52" s="74"/>
      <c r="T52" s="74"/>
      <c r="U52" s="74"/>
      <c r="V52" s="74"/>
      <c r="W52" s="64"/>
      <c r="X52" s="64"/>
      <c r="Y52" s="64"/>
      <c r="Z52" s="64"/>
      <c r="AA52" s="64"/>
      <c r="AB52" s="64"/>
      <c r="AC52" s="64"/>
      <c r="AD52" s="64"/>
    </row>
    <row r="53" spans="2:30" x14ac:dyDescent="0.2">
      <c r="B53" s="90">
        <v>1</v>
      </c>
      <c r="C53" s="88" t="s">
        <v>61</v>
      </c>
      <c r="D53" s="88"/>
      <c r="E53" s="69">
        <v>0.67800000000000005</v>
      </c>
      <c r="F53" s="69">
        <v>0.151</v>
      </c>
      <c r="G53" s="70">
        <f t="shared" si="3"/>
        <v>0.52700000000000002</v>
      </c>
      <c r="H53" s="69">
        <v>0.66300000000000003</v>
      </c>
      <c r="I53" s="69">
        <v>0.14000000000000001</v>
      </c>
      <c r="J53" s="70">
        <f>H53-I53</f>
        <v>0.52300000000000002</v>
      </c>
      <c r="K53" s="69">
        <v>0.67700000000000005</v>
      </c>
      <c r="L53" s="69">
        <v>0.16300000000000001</v>
      </c>
      <c r="M53" s="70">
        <f>K53-L53</f>
        <v>0.51400000000000001</v>
      </c>
      <c r="N53" s="69">
        <v>0.61099999999999999</v>
      </c>
      <c r="O53" s="69">
        <v>4.5999999999999999E-2</v>
      </c>
      <c r="P53" s="70">
        <f t="shared" si="4"/>
        <v>0.56499999999999995</v>
      </c>
      <c r="Q53" s="69">
        <v>0.55900000000000005</v>
      </c>
      <c r="R53" s="69">
        <v>6.4000000000000001E-2</v>
      </c>
      <c r="S53" s="70">
        <f>Q53-R53</f>
        <v>0.49500000000000005</v>
      </c>
      <c r="T53" s="69">
        <v>0.54700000000000004</v>
      </c>
      <c r="U53" s="69">
        <v>4.2999999999999997E-2</v>
      </c>
      <c r="V53" s="70">
        <f>T53-U53</f>
        <v>0.504</v>
      </c>
      <c r="W53" s="69">
        <f>G53-G55</f>
        <v>0.501</v>
      </c>
      <c r="X53" s="69">
        <f>J53-G55</f>
        <v>0.497</v>
      </c>
      <c r="Y53" s="69">
        <f>M53-G55</f>
        <v>0.48799999999999999</v>
      </c>
      <c r="Z53" s="69">
        <f>P53-P55</f>
        <v>0.52599999999999991</v>
      </c>
      <c r="AA53" s="69">
        <f>S53-P55</f>
        <v>0.45600000000000007</v>
      </c>
      <c r="AB53" s="69">
        <f>V53-P55</f>
        <v>0.46500000000000002</v>
      </c>
      <c r="AC53" s="69">
        <f>(AVERAGE(W54:AB54)/AVERAGE(W53:AB53))*100</f>
        <v>63.723150357995216</v>
      </c>
      <c r="AD53" s="69">
        <f>(STDEV(W54:AB54)/AVERAGE(W53:AB53))*100</f>
        <v>6.0252341527541011</v>
      </c>
    </row>
    <row r="54" spans="2:30" x14ac:dyDescent="0.2">
      <c r="B54" s="91"/>
      <c r="C54" s="89" t="s">
        <v>81</v>
      </c>
      <c r="D54" s="89"/>
      <c r="E54" s="71">
        <v>0.41199999999999998</v>
      </c>
      <c r="F54" s="71">
        <v>4.4999999999999998E-2</v>
      </c>
      <c r="G54" s="72">
        <f t="shared" si="3"/>
        <v>0.36699999999999999</v>
      </c>
      <c r="H54" s="71">
        <v>0.40400000000000003</v>
      </c>
      <c r="I54" s="71">
        <v>4.7E-2</v>
      </c>
      <c r="J54" s="72">
        <f>H54-I54</f>
        <v>0.35700000000000004</v>
      </c>
      <c r="K54" s="71">
        <v>0.4</v>
      </c>
      <c r="L54" s="71">
        <v>4.5999999999999999E-2</v>
      </c>
      <c r="M54" s="72">
        <f>K54-L54</f>
        <v>0.35400000000000004</v>
      </c>
      <c r="N54" s="71">
        <v>0.35199999999999998</v>
      </c>
      <c r="O54" s="71">
        <v>3.2000000000000001E-2</v>
      </c>
      <c r="P54" s="72">
        <f t="shared" si="4"/>
        <v>0.31999999999999995</v>
      </c>
      <c r="Q54" s="71">
        <v>0.32</v>
      </c>
      <c r="R54" s="71">
        <v>1.7000000000000001E-2</v>
      </c>
      <c r="S54" s="72">
        <f>Q54-R54</f>
        <v>0.30299999999999999</v>
      </c>
      <c r="T54" s="71">
        <v>0.35099999999999998</v>
      </c>
      <c r="U54" s="71">
        <v>1.4999999999999999E-2</v>
      </c>
      <c r="V54" s="72">
        <f>T54-U54</f>
        <v>0.33599999999999997</v>
      </c>
      <c r="W54" s="71">
        <f>G54-G56</f>
        <v>0.34399999999999997</v>
      </c>
      <c r="X54" s="71">
        <f>J54-G56</f>
        <v>0.33400000000000002</v>
      </c>
      <c r="Y54" s="71">
        <f>M54-G56</f>
        <v>0.33100000000000002</v>
      </c>
      <c r="Z54" s="71">
        <f>P54-P56</f>
        <v>0.28699999999999992</v>
      </c>
      <c r="AA54" s="71">
        <f>S54-P56</f>
        <v>0.27</v>
      </c>
      <c r="AB54" s="71">
        <f>V54-P56</f>
        <v>0.30299999999999994</v>
      </c>
      <c r="AC54" s="71"/>
      <c r="AD54" s="71"/>
    </row>
    <row r="55" spans="2:30" x14ac:dyDescent="0.2">
      <c r="B55" s="91"/>
      <c r="C55" s="86" t="s">
        <v>62</v>
      </c>
      <c r="D55" s="86"/>
      <c r="E55" s="65">
        <v>7.9000000000000001E-2</v>
      </c>
      <c r="F55" s="65">
        <v>5.2999999999999999E-2</v>
      </c>
      <c r="G55" s="73">
        <f t="shared" si="3"/>
        <v>2.6000000000000002E-2</v>
      </c>
      <c r="H55" s="65"/>
      <c r="I55" s="73"/>
      <c r="J55" s="73"/>
      <c r="K55" s="73"/>
      <c r="L55" s="65"/>
      <c r="M55" s="73"/>
      <c r="N55" s="65">
        <v>7.2999999999999995E-2</v>
      </c>
      <c r="O55" s="65">
        <v>3.4000000000000002E-2</v>
      </c>
      <c r="P55" s="73">
        <f t="shared" si="4"/>
        <v>3.8999999999999993E-2</v>
      </c>
      <c r="Q55" s="12"/>
      <c r="R55" s="12"/>
      <c r="S55" s="65"/>
      <c r="T55" s="73"/>
      <c r="U55" s="73"/>
      <c r="V55" s="73"/>
      <c r="W55" s="12"/>
      <c r="X55" s="12"/>
      <c r="Y55" s="12"/>
      <c r="Z55" s="12"/>
      <c r="AA55" s="12"/>
      <c r="AB55" s="12"/>
      <c r="AC55" s="12"/>
      <c r="AD55" s="12"/>
    </row>
    <row r="56" spans="2:30" x14ac:dyDescent="0.2">
      <c r="B56" s="92"/>
      <c r="C56" s="87" t="s">
        <v>82</v>
      </c>
      <c r="D56" s="87"/>
      <c r="E56" s="66">
        <v>8.4000000000000005E-2</v>
      </c>
      <c r="F56" s="66">
        <v>6.0999999999999999E-2</v>
      </c>
      <c r="G56" s="74">
        <f t="shared" si="3"/>
        <v>2.3000000000000007E-2</v>
      </c>
      <c r="H56" s="74"/>
      <c r="I56" s="74"/>
      <c r="J56" s="74"/>
      <c r="K56" s="74"/>
      <c r="L56" s="74"/>
      <c r="M56" s="74"/>
      <c r="N56" s="66">
        <v>5.7000000000000002E-2</v>
      </c>
      <c r="O56" s="66">
        <v>2.4E-2</v>
      </c>
      <c r="P56" s="74">
        <f t="shared" si="4"/>
        <v>3.3000000000000002E-2</v>
      </c>
      <c r="Q56" s="64"/>
      <c r="R56" s="64"/>
      <c r="S56" s="74"/>
      <c r="T56" s="74"/>
      <c r="U56" s="74"/>
      <c r="V56" s="74"/>
      <c r="W56" s="64"/>
      <c r="X56" s="64"/>
      <c r="Y56" s="64"/>
      <c r="Z56" s="64"/>
      <c r="AA56" s="64"/>
      <c r="AB56" s="64"/>
      <c r="AC56" s="64"/>
      <c r="AD56" s="64"/>
    </row>
    <row r="57" spans="2:30" x14ac:dyDescent="0.2">
      <c r="B57" s="90">
        <v>12</v>
      </c>
      <c r="C57" s="88" t="s">
        <v>61</v>
      </c>
      <c r="D57" s="88"/>
      <c r="E57" s="69">
        <v>0.73099999999999998</v>
      </c>
      <c r="F57" s="69">
        <v>0.123</v>
      </c>
      <c r="G57" s="70">
        <f t="shared" si="3"/>
        <v>0.60799999999999998</v>
      </c>
      <c r="H57" s="69">
        <v>0.74299999999999999</v>
      </c>
      <c r="I57" s="69">
        <v>0.124</v>
      </c>
      <c r="J57" s="70">
        <f>H57-I57</f>
        <v>0.61899999999999999</v>
      </c>
      <c r="K57" s="69">
        <v>0.73099999999999998</v>
      </c>
      <c r="L57" s="69">
        <v>0.125</v>
      </c>
      <c r="M57" s="70">
        <f>K57-L57</f>
        <v>0.60599999999999998</v>
      </c>
      <c r="N57" s="69">
        <v>0.61099999999999999</v>
      </c>
      <c r="O57" s="69">
        <v>4.5999999999999999E-2</v>
      </c>
      <c r="P57" s="70">
        <f t="shared" si="4"/>
        <v>0.56499999999999995</v>
      </c>
      <c r="Q57" s="69">
        <v>0.55900000000000005</v>
      </c>
      <c r="R57" s="69">
        <v>6.4000000000000001E-2</v>
      </c>
      <c r="S57" s="70">
        <f>Q57-R57</f>
        <v>0.49500000000000005</v>
      </c>
      <c r="T57" s="69">
        <v>0.54700000000000004</v>
      </c>
      <c r="U57" s="69">
        <v>4.2999999999999997E-2</v>
      </c>
      <c r="V57" s="70">
        <f>T57-U57</f>
        <v>0.504</v>
      </c>
      <c r="W57" s="69">
        <f>G57-G59</f>
        <v>0.57699999999999996</v>
      </c>
      <c r="X57" s="69">
        <f>J57-G59</f>
        <v>0.58799999999999997</v>
      </c>
      <c r="Y57" s="69">
        <f>M57-G59</f>
        <v>0.57499999999999996</v>
      </c>
      <c r="Z57" s="69">
        <f>P57-P59</f>
        <v>0.52599999999999991</v>
      </c>
      <c r="AA57" s="69">
        <f>S57-P59</f>
        <v>0.45600000000000007</v>
      </c>
      <c r="AB57" s="69">
        <f>V57-P59</f>
        <v>0.46500000000000002</v>
      </c>
      <c r="AC57" s="69">
        <f>(AVERAGE(W58:AB58)/AVERAGE(W57:AB57))*100</f>
        <v>31.879510511452775</v>
      </c>
      <c r="AD57" s="69">
        <f>(STDEV(W58:AB58)/AVERAGE(W57:AB57))*100</f>
        <v>4.8170294477302278</v>
      </c>
    </row>
    <row r="58" spans="2:30" x14ac:dyDescent="0.2">
      <c r="B58" s="91"/>
      <c r="C58" s="89" t="s">
        <v>83</v>
      </c>
      <c r="D58" s="89"/>
      <c r="E58" s="71">
        <v>0.245</v>
      </c>
      <c r="F58" s="71">
        <v>3.6999999999999998E-2</v>
      </c>
      <c r="G58" s="72">
        <f t="shared" si="3"/>
        <v>0.20799999999999999</v>
      </c>
      <c r="H58" s="71">
        <v>0.25700000000000001</v>
      </c>
      <c r="I58" s="71">
        <v>4.5999999999999999E-2</v>
      </c>
      <c r="J58" s="72">
        <f>H58-I58</f>
        <v>0.21100000000000002</v>
      </c>
      <c r="K58" s="71">
        <v>0.23499999999999999</v>
      </c>
      <c r="L58" s="71">
        <v>4.1000000000000002E-2</v>
      </c>
      <c r="M58" s="72">
        <f>K58-L58</f>
        <v>0.19399999999999998</v>
      </c>
      <c r="N58" s="71">
        <v>0.21099999999999999</v>
      </c>
      <c r="O58" s="71">
        <v>1.7999999999999999E-2</v>
      </c>
      <c r="P58" s="72">
        <f t="shared" si="4"/>
        <v>0.193</v>
      </c>
      <c r="Q58" s="71">
        <v>0.186</v>
      </c>
      <c r="R58" s="71">
        <v>1.0999999999999999E-2</v>
      </c>
      <c r="S58" s="72">
        <f>Q58-R58</f>
        <v>0.17499999999999999</v>
      </c>
      <c r="T58" s="71">
        <v>0.186</v>
      </c>
      <c r="U58" s="71">
        <v>0.01</v>
      </c>
      <c r="V58" s="72">
        <f>T58-U58</f>
        <v>0.17599999999999999</v>
      </c>
      <c r="W58" s="71">
        <f>G58-G60</f>
        <v>0.19499999999999998</v>
      </c>
      <c r="X58" s="71">
        <f>J58-G60</f>
        <v>0.19800000000000001</v>
      </c>
      <c r="Y58" s="71">
        <f>M58-G60</f>
        <v>0.18099999999999997</v>
      </c>
      <c r="Z58" s="71">
        <f>P58-P60</f>
        <v>0.159</v>
      </c>
      <c r="AA58" s="71">
        <f>S58-P60</f>
        <v>0.14099999999999999</v>
      </c>
      <c r="AB58" s="71">
        <f>V58-P60</f>
        <v>0.14199999999999999</v>
      </c>
      <c r="AC58" s="71"/>
      <c r="AD58" s="71"/>
    </row>
    <row r="59" spans="2:30" x14ac:dyDescent="0.2">
      <c r="B59" s="91"/>
      <c r="C59" s="86" t="s">
        <v>62</v>
      </c>
      <c r="D59" s="86"/>
      <c r="E59" s="65">
        <v>9.4E-2</v>
      </c>
      <c r="F59" s="65">
        <v>6.3E-2</v>
      </c>
      <c r="G59" s="73">
        <f t="shared" si="3"/>
        <v>3.1E-2</v>
      </c>
      <c r="H59" s="65"/>
      <c r="I59" s="73"/>
      <c r="J59" s="73"/>
      <c r="K59" s="73"/>
      <c r="L59" s="65"/>
      <c r="M59" s="73"/>
      <c r="N59" s="65">
        <v>7.2999999999999995E-2</v>
      </c>
      <c r="O59" s="65">
        <v>3.4000000000000002E-2</v>
      </c>
      <c r="P59" s="73">
        <f t="shared" si="4"/>
        <v>3.8999999999999993E-2</v>
      </c>
      <c r="Q59" s="12"/>
      <c r="R59" s="12"/>
      <c r="S59" s="65"/>
      <c r="T59" s="73"/>
      <c r="U59" s="73"/>
      <c r="V59" s="73"/>
      <c r="W59" s="12"/>
      <c r="X59" s="12"/>
      <c r="Y59" s="12"/>
      <c r="Z59" s="12"/>
      <c r="AA59" s="12"/>
      <c r="AB59" s="12"/>
      <c r="AC59" s="12"/>
      <c r="AD59" s="12"/>
    </row>
    <row r="60" spans="2:30" x14ac:dyDescent="0.2">
      <c r="B60" s="92"/>
      <c r="C60" s="87" t="s">
        <v>84</v>
      </c>
      <c r="D60" s="87"/>
      <c r="E60" s="66">
        <v>4.2000000000000003E-2</v>
      </c>
      <c r="F60" s="66">
        <v>2.9000000000000001E-2</v>
      </c>
      <c r="G60" s="74">
        <f t="shared" si="3"/>
        <v>1.3000000000000001E-2</v>
      </c>
      <c r="H60" s="74"/>
      <c r="I60" s="74"/>
      <c r="J60" s="74"/>
      <c r="K60" s="74"/>
      <c r="L60" s="74"/>
      <c r="M60" s="74"/>
      <c r="N60" s="66">
        <v>5.7000000000000002E-2</v>
      </c>
      <c r="O60" s="66">
        <v>2.3E-2</v>
      </c>
      <c r="P60" s="74">
        <f t="shared" si="4"/>
        <v>3.4000000000000002E-2</v>
      </c>
      <c r="Q60" s="64"/>
      <c r="R60" s="64"/>
      <c r="S60" s="74"/>
      <c r="T60" s="74"/>
      <c r="U60" s="74"/>
      <c r="V60" s="74"/>
      <c r="W60" s="64"/>
      <c r="X60" s="64"/>
      <c r="Y60" s="64"/>
      <c r="Z60" s="64"/>
      <c r="AA60" s="64"/>
      <c r="AB60" s="64"/>
      <c r="AC60" s="64"/>
      <c r="AD60" s="64"/>
    </row>
    <row r="61" spans="2:30" x14ac:dyDescent="0.2">
      <c r="B61" s="90">
        <v>17</v>
      </c>
      <c r="C61" s="88" t="s">
        <v>61</v>
      </c>
      <c r="D61" s="88"/>
      <c r="E61" s="69">
        <v>0.67800000000000005</v>
      </c>
      <c r="F61" s="69">
        <v>0.151</v>
      </c>
      <c r="G61" s="70">
        <f t="shared" si="3"/>
        <v>0.52700000000000002</v>
      </c>
      <c r="H61" s="69">
        <v>0.66300000000000003</v>
      </c>
      <c r="I61" s="69">
        <v>0.14000000000000001</v>
      </c>
      <c r="J61" s="70">
        <f>H61-I61</f>
        <v>0.52300000000000002</v>
      </c>
      <c r="K61" s="69">
        <v>0.67700000000000005</v>
      </c>
      <c r="L61" s="69">
        <v>0.16300000000000001</v>
      </c>
      <c r="M61" s="70">
        <f>K61-L61</f>
        <v>0.51400000000000001</v>
      </c>
      <c r="N61" s="69">
        <v>0.61099999999999999</v>
      </c>
      <c r="O61" s="69">
        <v>4.5999999999999999E-2</v>
      </c>
      <c r="P61" s="70">
        <f t="shared" si="4"/>
        <v>0.56499999999999995</v>
      </c>
      <c r="Q61" s="69">
        <v>0.55900000000000005</v>
      </c>
      <c r="R61" s="69">
        <v>6.4000000000000001E-2</v>
      </c>
      <c r="S61" s="70">
        <f>Q61-R61</f>
        <v>0.49500000000000005</v>
      </c>
      <c r="T61" s="69">
        <v>0.54700000000000004</v>
      </c>
      <c r="U61" s="69">
        <v>4.2999999999999997E-2</v>
      </c>
      <c r="V61" s="70">
        <f>T61-U61</f>
        <v>0.504</v>
      </c>
      <c r="W61" s="69">
        <f>G61-G63</f>
        <v>0.501</v>
      </c>
      <c r="X61" s="69">
        <f>J61-G63</f>
        <v>0.497</v>
      </c>
      <c r="Y61" s="69">
        <f>M61-G63</f>
        <v>0.48799999999999999</v>
      </c>
      <c r="Z61" s="69">
        <f>P61-P63</f>
        <v>0.52599999999999991</v>
      </c>
      <c r="AA61" s="69">
        <f>S61-P63</f>
        <v>0.45600000000000007</v>
      </c>
      <c r="AB61" s="69">
        <f>V61-P63</f>
        <v>0.46500000000000002</v>
      </c>
      <c r="AC61" s="69">
        <f>(AVERAGE(W62:AB62)/AVERAGE(W61:AB61))*100</f>
        <v>60.109103307193998</v>
      </c>
      <c r="AD61" s="69">
        <f>(STDEV(W62:AB62)/AVERAGE(W61:AB61))*100</f>
        <v>8.0011384267030294</v>
      </c>
    </row>
    <row r="62" spans="2:30" x14ac:dyDescent="0.2">
      <c r="B62" s="91"/>
      <c r="C62" s="89" t="s">
        <v>85</v>
      </c>
      <c r="D62" s="89"/>
      <c r="E62" s="71">
        <v>0.31900000000000001</v>
      </c>
      <c r="F62" s="71">
        <v>4.3999999999999997E-2</v>
      </c>
      <c r="G62" s="72">
        <f t="shared" si="3"/>
        <v>0.27500000000000002</v>
      </c>
      <c r="H62" s="71">
        <v>0.318</v>
      </c>
      <c r="I62" s="71">
        <v>4.3999999999999997E-2</v>
      </c>
      <c r="J62" s="72">
        <f>H62-I62</f>
        <v>0.27400000000000002</v>
      </c>
      <c r="K62" s="71">
        <v>0.32200000000000001</v>
      </c>
      <c r="L62" s="71">
        <v>4.2999999999999997E-2</v>
      </c>
      <c r="M62" s="72">
        <f>K62-L62</f>
        <v>0.27900000000000003</v>
      </c>
      <c r="N62" s="71">
        <v>0.38300000000000001</v>
      </c>
      <c r="O62" s="71">
        <v>2.7E-2</v>
      </c>
      <c r="P62" s="72">
        <f t="shared" si="4"/>
        <v>0.35599999999999998</v>
      </c>
      <c r="Q62" s="71">
        <v>0.378</v>
      </c>
      <c r="R62" s="71">
        <v>0.02</v>
      </c>
      <c r="S62" s="72">
        <f>Q62-R62</f>
        <v>0.35799999999999998</v>
      </c>
      <c r="T62" s="71">
        <v>0.42399999999999999</v>
      </c>
      <c r="U62" s="71">
        <v>4.3999999999999997E-2</v>
      </c>
      <c r="V62" s="72">
        <f>T62-U62</f>
        <v>0.38</v>
      </c>
      <c r="W62" s="71">
        <f>G62-G64</f>
        <v>0.25800000000000001</v>
      </c>
      <c r="X62" s="71">
        <f>J62-G64</f>
        <v>0.25700000000000001</v>
      </c>
      <c r="Y62" s="71">
        <f>M62-G64</f>
        <v>0.26200000000000001</v>
      </c>
      <c r="Z62" s="71">
        <f>P62-P64</f>
        <v>0.31999999999999995</v>
      </c>
      <c r="AA62" s="71">
        <f>S62-P64</f>
        <v>0.32199999999999995</v>
      </c>
      <c r="AB62" s="71">
        <f>V62-P64</f>
        <v>0.34399999999999997</v>
      </c>
      <c r="AC62" s="71"/>
      <c r="AD62" s="71"/>
    </row>
    <row r="63" spans="2:30" x14ac:dyDescent="0.2">
      <c r="B63" s="91"/>
      <c r="C63" s="86" t="s">
        <v>62</v>
      </c>
      <c r="D63" s="86"/>
      <c r="E63" s="65">
        <v>7.9000000000000001E-2</v>
      </c>
      <c r="F63" s="65">
        <v>5.2999999999999999E-2</v>
      </c>
      <c r="G63" s="73">
        <f t="shared" si="3"/>
        <v>2.6000000000000002E-2</v>
      </c>
      <c r="H63" s="65"/>
      <c r="I63" s="73"/>
      <c r="J63" s="73"/>
      <c r="K63" s="73"/>
      <c r="L63" s="65"/>
      <c r="M63" s="73"/>
      <c r="N63" s="65">
        <v>7.2999999999999995E-2</v>
      </c>
      <c r="O63" s="65">
        <v>3.4000000000000002E-2</v>
      </c>
      <c r="P63" s="73">
        <f t="shared" si="4"/>
        <v>3.8999999999999993E-2</v>
      </c>
      <c r="Q63" s="12"/>
      <c r="R63" s="12"/>
      <c r="S63" s="65"/>
      <c r="T63" s="73"/>
      <c r="U63" s="73"/>
      <c r="V63" s="73"/>
      <c r="W63" s="12"/>
      <c r="X63" s="12"/>
      <c r="Y63" s="12"/>
      <c r="Z63" s="12"/>
      <c r="AA63" s="12"/>
      <c r="AB63" s="12"/>
      <c r="AC63" s="12"/>
      <c r="AD63" s="12"/>
    </row>
    <row r="64" spans="2:30" x14ac:dyDescent="0.2">
      <c r="B64" s="92"/>
      <c r="C64" s="87" t="s">
        <v>86</v>
      </c>
      <c r="D64" s="87"/>
      <c r="E64" s="66">
        <v>3.6999999999999998E-2</v>
      </c>
      <c r="F64" s="66">
        <v>0.02</v>
      </c>
      <c r="G64" s="74">
        <f t="shared" si="3"/>
        <v>1.6999999999999998E-2</v>
      </c>
      <c r="H64" s="74"/>
      <c r="I64" s="74"/>
      <c r="J64" s="74"/>
      <c r="K64" s="74"/>
      <c r="L64" s="74"/>
      <c r="M64" s="74"/>
      <c r="N64" s="66">
        <v>4.8000000000000001E-2</v>
      </c>
      <c r="O64" s="66">
        <v>1.2E-2</v>
      </c>
      <c r="P64" s="74">
        <f t="shared" si="4"/>
        <v>3.6000000000000004E-2</v>
      </c>
      <c r="Q64" s="64"/>
      <c r="R64" s="64"/>
      <c r="S64" s="74"/>
      <c r="T64" s="74"/>
      <c r="U64" s="74"/>
      <c r="V64" s="74"/>
      <c r="W64" s="64"/>
      <c r="X64" s="64"/>
      <c r="Y64" s="64"/>
      <c r="Z64" s="64"/>
      <c r="AA64" s="64"/>
      <c r="AB64" s="64"/>
      <c r="AC64" s="64"/>
      <c r="AD64" s="64"/>
    </row>
    <row r="65" spans="2:30" x14ac:dyDescent="0.2">
      <c r="B65" s="90">
        <v>19</v>
      </c>
      <c r="C65" s="88" t="s">
        <v>61</v>
      </c>
      <c r="D65" s="88"/>
      <c r="E65" s="69">
        <v>0.60899999999999999</v>
      </c>
      <c r="F65" s="69">
        <v>0.05</v>
      </c>
      <c r="G65" s="70">
        <f t="shared" si="3"/>
        <v>0.55899999999999994</v>
      </c>
      <c r="H65" s="69">
        <v>0.55100000000000005</v>
      </c>
      <c r="I65" s="69">
        <v>4.8000000000000001E-2</v>
      </c>
      <c r="J65" s="70">
        <f>H65-I65</f>
        <v>0.503</v>
      </c>
      <c r="K65" s="69"/>
      <c r="L65" s="69"/>
      <c r="M65" s="70"/>
      <c r="N65" s="69">
        <v>0.61099999999999999</v>
      </c>
      <c r="O65" s="69">
        <v>4.5999999999999999E-2</v>
      </c>
      <c r="P65" s="70">
        <f t="shared" si="4"/>
        <v>0.56499999999999995</v>
      </c>
      <c r="Q65" s="69">
        <v>0.55900000000000005</v>
      </c>
      <c r="R65" s="69">
        <v>6.4000000000000001E-2</v>
      </c>
      <c r="S65" s="70">
        <f>Q65-R65</f>
        <v>0.49500000000000005</v>
      </c>
      <c r="T65" s="69">
        <v>0.54700000000000004</v>
      </c>
      <c r="U65" s="69">
        <v>4.2999999999999997E-2</v>
      </c>
      <c r="V65" s="70">
        <f>T65-U65</f>
        <v>0.504</v>
      </c>
      <c r="W65" s="69">
        <f>G65-G67</f>
        <v>0.53799999999999992</v>
      </c>
      <c r="X65" s="69">
        <f>J65-G67</f>
        <v>0.48199999999999998</v>
      </c>
      <c r="Y65" s="69"/>
      <c r="Z65" s="69">
        <f>P65-P67</f>
        <v>0.52599999999999991</v>
      </c>
      <c r="AA65" s="69">
        <f>S65-P67</f>
        <v>0.45600000000000007</v>
      </c>
      <c r="AB65" s="69">
        <f>V65-P67</f>
        <v>0.46500000000000002</v>
      </c>
      <c r="AC65" s="69">
        <f>(AVERAGE(W66:AB66)/AVERAGE(W65:AB65))*100</f>
        <v>57.931360626942308</v>
      </c>
      <c r="AD65" s="69">
        <f>(STDEV(W66:AB66)/AVERAGE(W65:AB65))*100</f>
        <v>6.5328345882417329</v>
      </c>
    </row>
    <row r="66" spans="2:30" x14ac:dyDescent="0.2">
      <c r="B66" s="91"/>
      <c r="C66" s="89" t="s">
        <v>87</v>
      </c>
      <c r="D66" s="89"/>
      <c r="E66" s="71">
        <v>0.49199999999999999</v>
      </c>
      <c r="F66" s="71">
        <v>0.15</v>
      </c>
      <c r="G66" s="72">
        <f t="shared" si="3"/>
        <v>0.34199999999999997</v>
      </c>
      <c r="H66" s="71">
        <v>0.47799999999999998</v>
      </c>
      <c r="I66" s="71">
        <v>0.151</v>
      </c>
      <c r="J66" s="72">
        <f>H66-I66</f>
        <v>0.32699999999999996</v>
      </c>
      <c r="K66" s="71">
        <v>0.47299999999999998</v>
      </c>
      <c r="L66" s="71">
        <v>0.13900000000000001</v>
      </c>
      <c r="M66" s="72">
        <f>K66-L66</f>
        <v>0.33399999999999996</v>
      </c>
      <c r="N66" s="71">
        <v>0.309</v>
      </c>
      <c r="O66" s="71">
        <v>0.01</v>
      </c>
      <c r="P66" s="72">
        <f t="shared" si="4"/>
        <v>0.29899999999999999</v>
      </c>
      <c r="Q66" s="71">
        <v>0.28999999999999998</v>
      </c>
      <c r="R66" s="71">
        <v>7.0000000000000001E-3</v>
      </c>
      <c r="S66" s="72">
        <f>Q66-R66</f>
        <v>0.28299999999999997</v>
      </c>
      <c r="T66" s="71">
        <v>0.29099999999999998</v>
      </c>
      <c r="U66" s="71">
        <v>1.0999999999999999E-2</v>
      </c>
      <c r="V66" s="72">
        <f>T66-U66</f>
        <v>0.27999999999999997</v>
      </c>
      <c r="W66" s="71">
        <f>G66-G68</f>
        <v>0.32199999999999995</v>
      </c>
      <c r="X66" s="71">
        <f>J66-G68</f>
        <v>0.30699999999999994</v>
      </c>
      <c r="Y66" s="71">
        <f>M66-G68</f>
        <v>0.31399999999999995</v>
      </c>
      <c r="Z66" s="71">
        <f>P66-P68</f>
        <v>0.26900000000000002</v>
      </c>
      <c r="AA66" s="71">
        <f>S66-P68</f>
        <v>0.253</v>
      </c>
      <c r="AB66" s="71">
        <f>V66-P68</f>
        <v>0.24999999999999997</v>
      </c>
      <c r="AC66" s="71"/>
      <c r="AD66" s="71"/>
    </row>
    <row r="67" spans="2:30" x14ac:dyDescent="0.2">
      <c r="B67" s="91"/>
      <c r="C67" s="86" t="s">
        <v>62</v>
      </c>
      <c r="D67" s="86"/>
      <c r="E67" s="65">
        <v>0.13500000000000001</v>
      </c>
      <c r="F67" s="65">
        <v>0.114</v>
      </c>
      <c r="G67" s="73">
        <f t="shared" si="3"/>
        <v>2.1000000000000005E-2</v>
      </c>
      <c r="H67" s="65"/>
      <c r="I67" s="73"/>
      <c r="J67" s="73"/>
      <c r="K67" s="73"/>
      <c r="L67" s="65"/>
      <c r="M67" s="73"/>
      <c r="N67" s="65">
        <v>7.2999999999999995E-2</v>
      </c>
      <c r="O67" s="65">
        <v>3.4000000000000002E-2</v>
      </c>
      <c r="P67" s="73">
        <f t="shared" si="4"/>
        <v>3.8999999999999993E-2</v>
      </c>
      <c r="Q67" s="12"/>
      <c r="R67" s="12"/>
      <c r="S67" s="65"/>
      <c r="T67" s="73"/>
      <c r="U67" s="73"/>
      <c r="V67" s="73"/>
      <c r="W67" s="12"/>
      <c r="X67" s="12"/>
      <c r="Y67" s="12"/>
      <c r="Z67" s="12"/>
      <c r="AA67" s="12"/>
      <c r="AB67" s="12"/>
      <c r="AC67" s="12"/>
      <c r="AD67" s="12"/>
    </row>
    <row r="68" spans="2:30" x14ac:dyDescent="0.2">
      <c r="B68" s="92"/>
      <c r="C68" s="87" t="s">
        <v>88</v>
      </c>
      <c r="D68" s="87"/>
      <c r="E68" s="66">
        <v>7.8E-2</v>
      </c>
      <c r="F68" s="66">
        <v>5.8000000000000003E-2</v>
      </c>
      <c r="G68" s="74">
        <f t="shared" si="3"/>
        <v>1.9999999999999997E-2</v>
      </c>
      <c r="H68" s="74"/>
      <c r="I68" s="74"/>
      <c r="J68" s="74"/>
      <c r="K68" s="74"/>
      <c r="L68" s="74"/>
      <c r="M68" s="74"/>
      <c r="N68" s="66">
        <v>0.03</v>
      </c>
      <c r="O68" s="66">
        <v>0</v>
      </c>
      <c r="P68" s="74">
        <f t="shared" si="4"/>
        <v>0.03</v>
      </c>
      <c r="Q68" s="64"/>
      <c r="R68" s="64"/>
      <c r="S68" s="74"/>
      <c r="T68" s="74"/>
      <c r="U68" s="74"/>
      <c r="V68" s="74"/>
      <c r="W68" s="64"/>
      <c r="X68" s="64"/>
      <c r="Y68" s="64"/>
      <c r="Z68" s="64"/>
      <c r="AA68" s="64"/>
      <c r="AB68" s="64"/>
      <c r="AC68" s="64"/>
      <c r="AD68" s="64"/>
    </row>
    <row r="69" spans="2:30" x14ac:dyDescent="0.2">
      <c r="B69" s="90">
        <v>8</v>
      </c>
      <c r="C69" s="88" t="s">
        <v>61</v>
      </c>
      <c r="D69" s="88"/>
      <c r="E69" s="69">
        <v>0.65700000000000003</v>
      </c>
      <c r="F69" s="69">
        <v>0.115</v>
      </c>
      <c r="G69" s="70">
        <f t="shared" ref="G69:G84" si="5">E69-F69</f>
        <v>0.54200000000000004</v>
      </c>
      <c r="H69" s="69">
        <v>0.63</v>
      </c>
      <c r="I69" s="69">
        <v>5.1999999999999998E-2</v>
      </c>
      <c r="J69" s="70">
        <f>H69-I69</f>
        <v>0.57799999999999996</v>
      </c>
      <c r="K69" s="69">
        <v>0.61899999999999999</v>
      </c>
      <c r="L69" s="69">
        <v>5.8999999999999997E-2</v>
      </c>
      <c r="M69" s="70">
        <f>K69-L69</f>
        <v>0.56000000000000005</v>
      </c>
      <c r="N69" s="69">
        <v>0.68600000000000005</v>
      </c>
      <c r="O69" s="69">
        <v>0.113</v>
      </c>
      <c r="P69" s="70">
        <f t="shared" ref="P69:P84" si="6">N69-O69</f>
        <v>0.57300000000000006</v>
      </c>
      <c r="Q69" s="69">
        <v>0.66800000000000004</v>
      </c>
      <c r="R69" s="69">
        <v>8.8999999999999996E-2</v>
      </c>
      <c r="S69" s="70">
        <f>Q69-R69</f>
        <v>0.57900000000000007</v>
      </c>
      <c r="T69" s="69"/>
      <c r="U69" s="69"/>
      <c r="V69" s="70"/>
      <c r="W69" s="69">
        <f>G69-G71</f>
        <v>0.50800000000000001</v>
      </c>
      <c r="X69" s="69">
        <f>J69-G71</f>
        <v>0.54399999999999993</v>
      </c>
      <c r="Y69" s="69">
        <f>M69-G71</f>
        <v>0.52600000000000002</v>
      </c>
      <c r="Z69" s="69">
        <f>P69-P71</f>
        <v>0.52800000000000002</v>
      </c>
      <c r="AA69" s="69">
        <f>S69-P71</f>
        <v>0.53400000000000003</v>
      </c>
      <c r="AB69" s="69"/>
      <c r="AC69" s="69">
        <f>(AVERAGE(W70:AB70)/AVERAGE(W69:AB69))*100</f>
        <v>7.6704545454545467</v>
      </c>
      <c r="AD69" s="69">
        <f>(STDEV(W70:AB70)/AVERAGE(W69:AB69))*100</f>
        <v>5.0148282190036877</v>
      </c>
    </row>
    <row r="70" spans="2:30" x14ac:dyDescent="0.2">
      <c r="B70" s="91"/>
      <c r="C70" s="89" t="s">
        <v>89</v>
      </c>
      <c r="D70" s="89"/>
      <c r="E70" s="71">
        <v>0.108</v>
      </c>
      <c r="F70" s="71">
        <v>1.7999999999999999E-2</v>
      </c>
      <c r="G70" s="72">
        <f t="shared" si="5"/>
        <v>0.09</v>
      </c>
      <c r="H70" s="71">
        <v>9.7000000000000003E-2</v>
      </c>
      <c r="I70" s="71">
        <v>1.4E-2</v>
      </c>
      <c r="J70" s="72">
        <f>H70-I70</f>
        <v>8.3000000000000004E-2</v>
      </c>
      <c r="K70" s="71">
        <v>0.1</v>
      </c>
      <c r="L70" s="71">
        <v>2.3E-2</v>
      </c>
      <c r="M70" s="72">
        <f>K70-L70</f>
        <v>7.7000000000000013E-2</v>
      </c>
      <c r="N70" s="71">
        <v>6.6000000000000003E-2</v>
      </c>
      <c r="O70" s="71">
        <v>2.1999999999999999E-2</v>
      </c>
      <c r="P70" s="72">
        <f t="shared" si="6"/>
        <v>4.4000000000000004E-2</v>
      </c>
      <c r="Q70" s="71">
        <v>6.0999999999999999E-2</v>
      </c>
      <c r="R70" s="71">
        <v>2.1999999999999999E-2</v>
      </c>
      <c r="S70" s="72">
        <f>Q70-R70</f>
        <v>3.9E-2</v>
      </c>
      <c r="T70" s="71">
        <v>6.0999999999999999E-2</v>
      </c>
      <c r="U70" s="71">
        <v>1.9E-2</v>
      </c>
      <c r="V70" s="72">
        <f>T70-U70</f>
        <v>4.1999999999999996E-2</v>
      </c>
      <c r="W70" s="71">
        <f>G70-G72</f>
        <v>7.0999999999999994E-2</v>
      </c>
      <c r="X70" s="71">
        <f>J70-G72</f>
        <v>6.4000000000000001E-2</v>
      </c>
      <c r="Y70" s="71">
        <f>M70-G72</f>
        <v>5.800000000000001E-2</v>
      </c>
      <c r="Z70" s="71">
        <f>P70-P72</f>
        <v>1.9000000000000006E-2</v>
      </c>
      <c r="AA70" s="71">
        <f>S70-P72</f>
        <v>1.4000000000000002E-2</v>
      </c>
      <c r="AB70" s="71">
        <f>V70-P72</f>
        <v>1.6999999999999998E-2</v>
      </c>
      <c r="AC70" s="71"/>
      <c r="AD70" s="71"/>
    </row>
    <row r="71" spans="2:30" x14ac:dyDescent="0.2">
      <c r="B71" s="91"/>
      <c r="C71" s="86" t="s">
        <v>62</v>
      </c>
      <c r="D71" s="86"/>
      <c r="E71" s="65">
        <v>9.5000000000000001E-2</v>
      </c>
      <c r="F71" s="65">
        <v>6.0999999999999999E-2</v>
      </c>
      <c r="G71" s="73">
        <f t="shared" si="5"/>
        <v>3.4000000000000002E-2</v>
      </c>
      <c r="H71" s="65"/>
      <c r="I71" s="73"/>
      <c r="J71" s="73"/>
      <c r="K71" s="73"/>
      <c r="L71" s="65"/>
      <c r="M71" s="73"/>
      <c r="N71" s="65">
        <v>0.19400000000000001</v>
      </c>
      <c r="O71" s="65">
        <v>0.14899999999999999</v>
      </c>
      <c r="P71" s="73">
        <f t="shared" si="6"/>
        <v>4.5000000000000012E-2</v>
      </c>
      <c r="Q71" s="12"/>
      <c r="R71" s="12"/>
      <c r="S71" s="65"/>
      <c r="T71" s="73"/>
      <c r="U71" s="73"/>
      <c r="V71" s="73"/>
      <c r="W71" s="12"/>
      <c r="X71" s="12"/>
      <c r="Y71" s="12"/>
      <c r="Z71" s="12"/>
      <c r="AA71" s="12"/>
      <c r="AB71" s="12"/>
      <c r="AC71" s="12"/>
      <c r="AD71" s="12"/>
    </row>
    <row r="72" spans="2:30" x14ac:dyDescent="0.2">
      <c r="B72" s="92"/>
      <c r="C72" s="87" t="s">
        <v>90</v>
      </c>
      <c r="D72" s="87"/>
      <c r="E72" s="66">
        <v>3.2000000000000001E-2</v>
      </c>
      <c r="F72" s="66">
        <v>1.2999999999999999E-2</v>
      </c>
      <c r="G72" s="74">
        <f t="shared" si="5"/>
        <v>1.9000000000000003E-2</v>
      </c>
      <c r="H72" s="74"/>
      <c r="I72" s="74"/>
      <c r="J72" s="74"/>
      <c r="K72" s="74"/>
      <c r="L72" s="74"/>
      <c r="M72" s="74"/>
      <c r="N72" s="66">
        <v>5.2999999999999999E-2</v>
      </c>
      <c r="O72" s="66">
        <v>2.8000000000000001E-2</v>
      </c>
      <c r="P72" s="74">
        <f t="shared" si="6"/>
        <v>2.4999999999999998E-2</v>
      </c>
      <c r="Q72" s="64"/>
      <c r="R72" s="64"/>
      <c r="S72" s="74"/>
      <c r="T72" s="74"/>
      <c r="U72" s="74"/>
      <c r="V72" s="74"/>
      <c r="W72" s="64"/>
      <c r="X72" s="64"/>
      <c r="Y72" s="64"/>
      <c r="Z72" s="64"/>
      <c r="AA72" s="64"/>
      <c r="AB72" s="64"/>
      <c r="AC72" s="64"/>
      <c r="AD72" s="64"/>
    </row>
    <row r="73" spans="2:30" x14ac:dyDescent="0.2">
      <c r="B73" s="90">
        <v>9</v>
      </c>
      <c r="C73" s="88" t="s">
        <v>61</v>
      </c>
      <c r="D73" s="88"/>
      <c r="E73" s="69">
        <v>0.65700000000000003</v>
      </c>
      <c r="F73" s="69">
        <v>0.115</v>
      </c>
      <c r="G73" s="70">
        <f t="shared" si="5"/>
        <v>0.54200000000000004</v>
      </c>
      <c r="H73" s="69">
        <v>0.63</v>
      </c>
      <c r="I73" s="69">
        <v>5.1999999999999998E-2</v>
      </c>
      <c r="J73" s="70">
        <f>H73-I73</f>
        <v>0.57799999999999996</v>
      </c>
      <c r="K73" s="69">
        <v>0.61899999999999999</v>
      </c>
      <c r="L73" s="69">
        <v>5.8999999999999997E-2</v>
      </c>
      <c r="M73" s="70">
        <f>K73-L73</f>
        <v>0.56000000000000005</v>
      </c>
      <c r="N73" s="69">
        <v>0.68600000000000005</v>
      </c>
      <c r="O73" s="69">
        <v>0.113</v>
      </c>
      <c r="P73" s="70">
        <f t="shared" si="6"/>
        <v>0.57300000000000006</v>
      </c>
      <c r="Q73" s="69">
        <v>0.66800000000000004</v>
      </c>
      <c r="R73" s="69">
        <v>8.8999999999999996E-2</v>
      </c>
      <c r="S73" s="70">
        <f>Q73-R73</f>
        <v>0.57900000000000007</v>
      </c>
      <c r="T73" s="69"/>
      <c r="U73" s="69"/>
      <c r="V73" s="70"/>
      <c r="W73" s="69">
        <f>G73-G75</f>
        <v>0.50800000000000001</v>
      </c>
      <c r="X73" s="69">
        <f>J73-G75</f>
        <v>0.54399999999999993</v>
      </c>
      <c r="Y73" s="69">
        <f>M73-G75</f>
        <v>0.52600000000000002</v>
      </c>
      <c r="Z73" s="69">
        <f>P73-P75</f>
        <v>0.52800000000000002</v>
      </c>
      <c r="AA73" s="69">
        <f>S73-P75</f>
        <v>0.53400000000000003</v>
      </c>
      <c r="AB73" s="69"/>
      <c r="AC73" s="69">
        <f>(AVERAGE(W74:AB74)/AVERAGE(W73:AB73))*100</f>
        <v>28.787878787878789</v>
      </c>
      <c r="AD73" s="69">
        <f>(STDEV(W74:AB74)/AVERAGE(W73:AB73))*100</f>
        <v>5.5230338277973479</v>
      </c>
    </row>
    <row r="74" spans="2:30" x14ac:dyDescent="0.2">
      <c r="B74" s="91"/>
      <c r="C74" s="89" t="s">
        <v>91</v>
      </c>
      <c r="D74" s="89"/>
      <c r="E74" s="71">
        <v>0.219</v>
      </c>
      <c r="F74" s="71">
        <v>2.9000000000000001E-2</v>
      </c>
      <c r="G74" s="72">
        <f t="shared" si="5"/>
        <v>0.19</v>
      </c>
      <c r="H74" s="71">
        <v>0.19400000000000001</v>
      </c>
      <c r="I74" s="71">
        <v>1.0999999999999999E-2</v>
      </c>
      <c r="J74" s="72">
        <f>H74-I74</f>
        <v>0.183</v>
      </c>
      <c r="K74" s="71">
        <v>0.214</v>
      </c>
      <c r="L74" s="71">
        <v>1.2E-2</v>
      </c>
      <c r="M74" s="72">
        <f>K74-L74</f>
        <v>0.20199999999999999</v>
      </c>
      <c r="N74" s="71">
        <v>0.21099999999999999</v>
      </c>
      <c r="O74" s="71">
        <v>2.3E-2</v>
      </c>
      <c r="P74" s="72">
        <f t="shared" si="6"/>
        <v>0.188</v>
      </c>
      <c r="Q74" s="71">
        <v>0.16700000000000001</v>
      </c>
      <c r="R74" s="71">
        <v>2.5999999999999999E-2</v>
      </c>
      <c r="S74" s="72">
        <f>Q74-R74</f>
        <v>0.14100000000000001</v>
      </c>
      <c r="T74" s="71">
        <v>0.16500000000000001</v>
      </c>
      <c r="U74" s="71">
        <v>2.5000000000000001E-2</v>
      </c>
      <c r="V74" s="72">
        <f>T74-U74</f>
        <v>0.14000000000000001</v>
      </c>
      <c r="W74" s="71">
        <f>G74-G76</f>
        <v>0.17100000000000001</v>
      </c>
      <c r="X74" s="71">
        <f>J74-G76</f>
        <v>0.16400000000000001</v>
      </c>
      <c r="Y74" s="71">
        <f>M74-G76</f>
        <v>0.183</v>
      </c>
      <c r="Z74" s="71">
        <f>P74-P76</f>
        <v>0.16300000000000001</v>
      </c>
      <c r="AA74" s="71">
        <f>S74-P76</f>
        <v>0.11600000000000002</v>
      </c>
      <c r="AB74" s="71">
        <f>V74-P76</f>
        <v>0.11500000000000002</v>
      </c>
      <c r="AC74" s="71"/>
      <c r="AD74" s="71"/>
    </row>
    <row r="75" spans="2:30" x14ac:dyDescent="0.2">
      <c r="B75" s="91"/>
      <c r="C75" s="86" t="s">
        <v>62</v>
      </c>
      <c r="D75" s="86"/>
      <c r="E75" s="65">
        <v>9.5000000000000001E-2</v>
      </c>
      <c r="F75" s="65">
        <v>6.0999999999999999E-2</v>
      </c>
      <c r="G75" s="73">
        <f t="shared" si="5"/>
        <v>3.4000000000000002E-2</v>
      </c>
      <c r="H75" s="65"/>
      <c r="I75" s="73">
        <f>G73-G75</f>
        <v>0.50800000000000001</v>
      </c>
      <c r="J75" s="73">
        <f>J73-G75</f>
        <v>0.54399999999999993</v>
      </c>
      <c r="K75" s="73">
        <f>M73-G75</f>
        <v>0.52600000000000002</v>
      </c>
      <c r="L75" s="65"/>
      <c r="M75" s="73"/>
      <c r="N75" s="65">
        <v>0.19400000000000001</v>
      </c>
      <c r="O75" s="65">
        <v>0.14899999999999999</v>
      </c>
      <c r="P75" s="73">
        <f t="shared" si="6"/>
        <v>4.5000000000000012E-2</v>
      </c>
      <c r="Q75" s="12"/>
      <c r="R75" s="12"/>
      <c r="S75" s="65"/>
      <c r="T75" s="73"/>
      <c r="U75" s="73"/>
      <c r="V75" s="73"/>
      <c r="W75" s="12"/>
      <c r="X75" s="12"/>
      <c r="Y75" s="12"/>
      <c r="Z75" s="12"/>
      <c r="AA75" s="12"/>
      <c r="AB75" s="12"/>
      <c r="AC75" s="12"/>
      <c r="AD75" s="12"/>
    </row>
    <row r="76" spans="2:30" x14ac:dyDescent="0.2">
      <c r="B76" s="92"/>
      <c r="C76" s="87" t="s">
        <v>92</v>
      </c>
      <c r="D76" s="87"/>
      <c r="E76" s="66">
        <v>0.03</v>
      </c>
      <c r="F76" s="66">
        <v>1.0999999999999999E-2</v>
      </c>
      <c r="G76" s="74">
        <f t="shared" si="5"/>
        <v>1.9E-2</v>
      </c>
      <c r="H76" s="74"/>
      <c r="I76" s="74">
        <f>G74-G76</f>
        <v>0.17100000000000001</v>
      </c>
      <c r="J76" s="74">
        <f>J74-G76</f>
        <v>0.16400000000000001</v>
      </c>
      <c r="K76" s="74">
        <f>M74-G76</f>
        <v>0.183</v>
      </c>
      <c r="L76" s="74"/>
      <c r="M76" s="74"/>
      <c r="N76" s="66">
        <v>4.2000000000000003E-2</v>
      </c>
      <c r="O76" s="66">
        <v>1.7000000000000001E-2</v>
      </c>
      <c r="P76" s="74">
        <f t="shared" si="6"/>
        <v>2.5000000000000001E-2</v>
      </c>
      <c r="Q76" s="64"/>
      <c r="R76" s="64"/>
      <c r="S76" s="74"/>
      <c r="T76" s="74"/>
      <c r="U76" s="74"/>
      <c r="V76" s="74"/>
      <c r="W76" s="64"/>
      <c r="X76" s="64"/>
      <c r="Y76" s="64"/>
      <c r="Z76" s="64"/>
      <c r="AA76" s="64"/>
      <c r="AB76" s="64"/>
      <c r="AC76" s="64"/>
      <c r="AD76" s="64"/>
    </row>
    <row r="77" spans="2:30" x14ac:dyDescent="0.2">
      <c r="B77" s="90">
        <v>15</v>
      </c>
      <c r="C77" s="88" t="s">
        <v>61</v>
      </c>
      <c r="D77" s="88"/>
      <c r="E77" s="69">
        <v>0.65700000000000003</v>
      </c>
      <c r="F77" s="69">
        <v>0.115</v>
      </c>
      <c r="G77" s="70">
        <f t="shared" si="5"/>
        <v>0.54200000000000004</v>
      </c>
      <c r="H77" s="69">
        <v>0.63</v>
      </c>
      <c r="I77" s="69">
        <v>5.1999999999999998E-2</v>
      </c>
      <c r="J77" s="70">
        <f>H77-I77</f>
        <v>0.57799999999999996</v>
      </c>
      <c r="K77" s="69">
        <v>0.61899999999999999</v>
      </c>
      <c r="L77" s="69">
        <v>5.8999999999999997E-2</v>
      </c>
      <c r="M77" s="70">
        <f>K77-L77</f>
        <v>0.56000000000000005</v>
      </c>
      <c r="N77" s="69">
        <v>0.68600000000000005</v>
      </c>
      <c r="O77" s="69">
        <v>0.113</v>
      </c>
      <c r="P77" s="70">
        <f t="shared" si="6"/>
        <v>0.57300000000000006</v>
      </c>
      <c r="Q77" s="69">
        <v>0.66800000000000004</v>
      </c>
      <c r="R77" s="69">
        <v>8.8999999999999996E-2</v>
      </c>
      <c r="S77" s="70">
        <f>Q77-R77</f>
        <v>0.57900000000000007</v>
      </c>
      <c r="T77" s="69"/>
      <c r="U77" s="69"/>
      <c r="V77" s="70"/>
      <c r="W77" s="69">
        <f>G77-G79</f>
        <v>0.50800000000000001</v>
      </c>
      <c r="X77" s="69">
        <f>J77-G79</f>
        <v>0.54399999999999993</v>
      </c>
      <c r="Y77" s="69">
        <f>M77-G79</f>
        <v>0.52600000000000002</v>
      </c>
      <c r="Z77" s="69">
        <f>P77-P79</f>
        <v>0.52800000000000002</v>
      </c>
      <c r="AA77" s="69">
        <f>S77-P79</f>
        <v>0.53400000000000003</v>
      </c>
      <c r="AB77" s="69"/>
      <c r="AC77" s="69">
        <f>(AVERAGE(W78:AB78)/AVERAGE(W77:AB77))*100</f>
        <v>24.179292929292938</v>
      </c>
      <c r="AD77" s="69">
        <f>(STDEV(W78:AB78)/AVERAGE(W77:AB77))*100</f>
        <v>16.200287146914562</v>
      </c>
    </row>
    <row r="78" spans="2:30" x14ac:dyDescent="0.2">
      <c r="B78" s="91"/>
      <c r="C78" s="89" t="s">
        <v>93</v>
      </c>
      <c r="D78" s="89"/>
      <c r="E78" s="71">
        <v>0.24299999999999999</v>
      </c>
      <c r="F78" s="71">
        <v>0.01</v>
      </c>
      <c r="G78" s="72">
        <f t="shared" si="5"/>
        <v>0.23299999999999998</v>
      </c>
      <c r="H78" s="71">
        <v>0.24</v>
      </c>
      <c r="I78" s="71">
        <v>1.6E-2</v>
      </c>
      <c r="J78" s="72">
        <f>H78-I78</f>
        <v>0.22399999999999998</v>
      </c>
      <c r="K78" s="71">
        <v>0.25</v>
      </c>
      <c r="L78" s="71">
        <v>1.4999999999999999E-2</v>
      </c>
      <c r="M78" s="72">
        <f>K78-L78</f>
        <v>0.23499999999999999</v>
      </c>
      <c r="N78" s="71">
        <v>9.5000000000000001E-2</v>
      </c>
      <c r="O78" s="71">
        <v>2.1999999999999999E-2</v>
      </c>
      <c r="P78" s="72">
        <f t="shared" si="6"/>
        <v>7.3000000000000009E-2</v>
      </c>
      <c r="Q78" s="71">
        <v>8.7999999999999995E-2</v>
      </c>
      <c r="R78" s="71">
        <v>1.4999999999999999E-2</v>
      </c>
      <c r="S78" s="72">
        <f>Q78-R78</f>
        <v>7.2999999999999995E-2</v>
      </c>
      <c r="T78" s="71">
        <v>0.09</v>
      </c>
      <c r="U78" s="71">
        <v>2.1000000000000001E-2</v>
      </c>
      <c r="V78" s="72">
        <f>T78-U78</f>
        <v>6.8999999999999992E-2</v>
      </c>
      <c r="W78" s="71">
        <f>G78-G80</f>
        <v>0.20799999999999999</v>
      </c>
      <c r="X78" s="71">
        <f>J78-G80</f>
        <v>0.19899999999999998</v>
      </c>
      <c r="Y78" s="71">
        <f>M78-G80</f>
        <v>0.21</v>
      </c>
      <c r="Z78" s="71">
        <f>P78-P80</f>
        <v>5.1000000000000004E-2</v>
      </c>
      <c r="AA78" s="71">
        <f>S78-P80</f>
        <v>5.099999999999999E-2</v>
      </c>
      <c r="AB78" s="71">
        <f>V78-P80</f>
        <v>4.6999999999999986E-2</v>
      </c>
      <c r="AC78" s="71"/>
      <c r="AD78" s="71"/>
    </row>
    <row r="79" spans="2:30" x14ac:dyDescent="0.2">
      <c r="B79" s="91"/>
      <c r="C79" s="86" t="s">
        <v>62</v>
      </c>
      <c r="D79" s="86"/>
      <c r="E79" s="65">
        <v>9.5000000000000001E-2</v>
      </c>
      <c r="F79" s="65">
        <v>6.0999999999999999E-2</v>
      </c>
      <c r="G79" s="73">
        <f t="shared" si="5"/>
        <v>3.4000000000000002E-2</v>
      </c>
      <c r="H79" s="65"/>
      <c r="I79" s="73"/>
      <c r="J79" s="73"/>
      <c r="K79" s="73"/>
      <c r="L79" s="65"/>
      <c r="M79" s="73"/>
      <c r="N79" s="65">
        <v>0.19400000000000001</v>
      </c>
      <c r="O79" s="65">
        <v>0.14899999999999999</v>
      </c>
      <c r="P79" s="73">
        <f t="shared" si="6"/>
        <v>4.5000000000000012E-2</v>
      </c>
      <c r="Q79" s="12"/>
      <c r="R79" s="12"/>
      <c r="S79" s="65"/>
      <c r="T79" s="73"/>
      <c r="U79" s="73"/>
      <c r="V79" s="73"/>
      <c r="W79" s="12"/>
      <c r="X79" s="12"/>
      <c r="Y79" s="12"/>
      <c r="Z79" s="12"/>
      <c r="AA79" s="12"/>
      <c r="AB79" s="12"/>
      <c r="AC79" s="12"/>
      <c r="AD79" s="12"/>
    </row>
    <row r="80" spans="2:30" x14ac:dyDescent="0.2">
      <c r="B80" s="92"/>
      <c r="C80" s="87" t="s">
        <v>94</v>
      </c>
      <c r="D80" s="87"/>
      <c r="E80" s="66">
        <v>3.5000000000000003E-2</v>
      </c>
      <c r="F80" s="66">
        <v>0.01</v>
      </c>
      <c r="G80" s="74">
        <f t="shared" si="5"/>
        <v>2.5000000000000001E-2</v>
      </c>
      <c r="H80" s="74"/>
      <c r="I80" s="74"/>
      <c r="J80" s="74"/>
      <c r="K80" s="74"/>
      <c r="L80" s="74"/>
      <c r="M80" s="74"/>
      <c r="N80" s="66">
        <v>4.2000000000000003E-2</v>
      </c>
      <c r="O80" s="66">
        <v>0.02</v>
      </c>
      <c r="P80" s="74">
        <f t="shared" si="6"/>
        <v>2.2000000000000002E-2</v>
      </c>
      <c r="Q80" s="64"/>
      <c r="R80" s="64"/>
      <c r="S80" s="74"/>
      <c r="T80" s="74"/>
      <c r="U80" s="74"/>
      <c r="V80" s="74"/>
      <c r="W80" s="64"/>
      <c r="X80" s="64"/>
      <c r="Y80" s="64"/>
      <c r="Z80" s="64"/>
      <c r="AA80" s="64"/>
      <c r="AB80" s="64"/>
      <c r="AC80" s="64"/>
      <c r="AD80" s="64"/>
    </row>
    <row r="81" spans="2:30" x14ac:dyDescent="0.2">
      <c r="B81" s="90">
        <v>20</v>
      </c>
      <c r="C81" s="88" t="s">
        <v>61</v>
      </c>
      <c r="D81" s="88"/>
      <c r="E81" s="69">
        <v>0.65700000000000003</v>
      </c>
      <c r="F81" s="69">
        <v>0.115</v>
      </c>
      <c r="G81" s="70">
        <f t="shared" si="5"/>
        <v>0.54200000000000004</v>
      </c>
      <c r="H81" s="69">
        <v>0.63</v>
      </c>
      <c r="I81" s="69">
        <v>5.1999999999999998E-2</v>
      </c>
      <c r="J81" s="70">
        <f>H81-I81</f>
        <v>0.57799999999999996</v>
      </c>
      <c r="K81" s="69">
        <v>0.61899999999999999</v>
      </c>
      <c r="L81" s="69">
        <v>5.8999999999999997E-2</v>
      </c>
      <c r="M81" s="70">
        <f>K81-L81</f>
        <v>0.56000000000000005</v>
      </c>
      <c r="N81" s="69">
        <v>0.68600000000000005</v>
      </c>
      <c r="O81" s="69">
        <v>0.113</v>
      </c>
      <c r="P81" s="70">
        <f t="shared" si="6"/>
        <v>0.57300000000000006</v>
      </c>
      <c r="Q81" s="69">
        <v>0.66800000000000004</v>
      </c>
      <c r="R81" s="69">
        <v>8.8999999999999996E-2</v>
      </c>
      <c r="S81" s="70">
        <f>Q81-R81</f>
        <v>0.57900000000000007</v>
      </c>
      <c r="T81" s="69"/>
      <c r="U81" s="69"/>
      <c r="V81" s="70"/>
      <c r="W81" s="69">
        <f>G81-G83</f>
        <v>0.50800000000000001</v>
      </c>
      <c r="X81" s="69">
        <f>J81-G83</f>
        <v>0.54399999999999993</v>
      </c>
      <c r="Y81" s="69">
        <f>M81-G83</f>
        <v>0.52600000000000002</v>
      </c>
      <c r="Z81" s="69">
        <f>P81-P83</f>
        <v>0.52800000000000002</v>
      </c>
      <c r="AA81" s="69">
        <f>S81-P83</f>
        <v>0.53400000000000003</v>
      </c>
      <c r="AB81" s="69"/>
      <c r="AC81" s="69">
        <f>(AVERAGE(W82:AB82)/AVERAGE(W81:AB81))*100</f>
        <v>61.837121212121218</v>
      </c>
      <c r="AD81" s="69">
        <f>(STDEV(W82:AB82)/AVERAGE(W81:AB81))*100</f>
        <v>4.7924526244860317</v>
      </c>
    </row>
    <row r="82" spans="2:30" x14ac:dyDescent="0.2">
      <c r="B82" s="91"/>
      <c r="C82" s="89" t="s">
        <v>95</v>
      </c>
      <c r="D82" s="89"/>
      <c r="E82" s="71">
        <v>0.34100000000000003</v>
      </c>
      <c r="F82" s="71">
        <v>1.2E-2</v>
      </c>
      <c r="G82" s="72">
        <f t="shared" si="5"/>
        <v>0.32900000000000001</v>
      </c>
      <c r="H82" s="71">
        <v>0.32100000000000001</v>
      </c>
      <c r="I82" s="71">
        <v>1.0999999999999999E-2</v>
      </c>
      <c r="J82" s="72">
        <f>H82-I82</f>
        <v>0.31</v>
      </c>
      <c r="K82" s="71">
        <v>0.35599999999999998</v>
      </c>
      <c r="L82" s="71">
        <v>1.4E-2</v>
      </c>
      <c r="M82" s="72">
        <f>K82-L82</f>
        <v>0.34199999999999997</v>
      </c>
      <c r="N82" s="71">
        <v>0.41199999999999998</v>
      </c>
      <c r="O82" s="71">
        <v>2.9000000000000001E-2</v>
      </c>
      <c r="P82" s="72">
        <f t="shared" si="6"/>
        <v>0.38299999999999995</v>
      </c>
      <c r="Q82" s="71">
        <v>0.40400000000000003</v>
      </c>
      <c r="R82" s="71">
        <v>0.03</v>
      </c>
      <c r="S82" s="72">
        <f>Q82-R82</f>
        <v>0.374</v>
      </c>
      <c r="T82" s="71">
        <v>0.39700000000000002</v>
      </c>
      <c r="U82" s="71">
        <v>3.2000000000000001E-2</v>
      </c>
      <c r="V82" s="72">
        <f>T82-U82</f>
        <v>0.36499999999999999</v>
      </c>
      <c r="W82" s="71">
        <f>G82-G84</f>
        <v>0.308</v>
      </c>
      <c r="X82" s="71">
        <f>J82-G84</f>
        <v>0.28899999999999998</v>
      </c>
      <c r="Y82" s="71">
        <f>M82-G84</f>
        <v>0.32099999999999995</v>
      </c>
      <c r="Z82" s="71">
        <f>P82-P84</f>
        <v>0.35599999999999993</v>
      </c>
      <c r="AA82" s="71">
        <f>S82-P84</f>
        <v>0.34699999999999998</v>
      </c>
      <c r="AB82" s="71">
        <f>V82-P84</f>
        <v>0.33799999999999997</v>
      </c>
      <c r="AC82" s="71"/>
      <c r="AD82" s="71"/>
    </row>
    <row r="83" spans="2:30" x14ac:dyDescent="0.2">
      <c r="B83" s="91"/>
      <c r="C83" s="86" t="s">
        <v>62</v>
      </c>
      <c r="D83" s="86"/>
      <c r="E83" s="65">
        <v>9.5000000000000001E-2</v>
      </c>
      <c r="F83" s="65">
        <v>6.0999999999999999E-2</v>
      </c>
      <c r="G83" s="73">
        <f t="shared" si="5"/>
        <v>3.4000000000000002E-2</v>
      </c>
      <c r="H83" s="65"/>
      <c r="I83" s="73"/>
      <c r="J83" s="73"/>
      <c r="K83" s="73"/>
      <c r="L83" s="65"/>
      <c r="M83" s="73"/>
      <c r="N83" s="65">
        <v>0.19400000000000001</v>
      </c>
      <c r="O83" s="65">
        <v>0.14899999999999999</v>
      </c>
      <c r="P83" s="73">
        <f t="shared" si="6"/>
        <v>4.5000000000000012E-2</v>
      </c>
      <c r="Q83" s="12"/>
      <c r="R83" s="12"/>
      <c r="S83" s="65"/>
      <c r="T83" s="73"/>
      <c r="U83" s="73"/>
      <c r="V83" s="73"/>
      <c r="W83" s="12"/>
      <c r="X83" s="12"/>
      <c r="Y83" s="12"/>
      <c r="Z83" s="12"/>
      <c r="AA83" s="12"/>
      <c r="AB83" s="12"/>
      <c r="AC83" s="12"/>
      <c r="AD83" s="12"/>
    </row>
    <row r="84" spans="2:30" x14ac:dyDescent="0.2">
      <c r="B84" s="92"/>
      <c r="C84" s="87" t="s">
        <v>96</v>
      </c>
      <c r="D84" s="87"/>
      <c r="E84" s="66">
        <v>3.1E-2</v>
      </c>
      <c r="F84" s="66">
        <v>0.01</v>
      </c>
      <c r="G84" s="74">
        <f t="shared" si="5"/>
        <v>2.0999999999999998E-2</v>
      </c>
      <c r="H84" s="74"/>
      <c r="I84" s="74"/>
      <c r="J84" s="74"/>
      <c r="K84" s="74"/>
      <c r="L84" s="74"/>
      <c r="M84" s="74"/>
      <c r="N84" s="66">
        <v>6.3E-2</v>
      </c>
      <c r="O84" s="66">
        <v>3.5999999999999997E-2</v>
      </c>
      <c r="P84" s="74">
        <f t="shared" si="6"/>
        <v>2.7000000000000003E-2</v>
      </c>
      <c r="Q84" s="64"/>
      <c r="R84" s="64"/>
      <c r="S84" s="74"/>
      <c r="T84" s="74"/>
      <c r="U84" s="74"/>
      <c r="V84" s="74"/>
      <c r="W84" s="64"/>
      <c r="X84" s="64"/>
      <c r="Y84" s="64"/>
      <c r="Z84" s="64"/>
      <c r="AA84" s="64"/>
      <c r="AB84" s="64"/>
      <c r="AC84" s="64"/>
      <c r="AD84" s="64"/>
    </row>
  </sheetData>
  <sortState ref="AF5:AH24">
    <sortCondition ref="AF5"/>
  </sortState>
  <mergeCells count="114">
    <mergeCell ref="AF2:AF4"/>
    <mergeCell ref="W2:AB3"/>
    <mergeCell ref="AC2:AD3"/>
    <mergeCell ref="AG2:AH3"/>
    <mergeCell ref="B69:B72"/>
    <mergeCell ref="B73:B76"/>
    <mergeCell ref="B77:B80"/>
    <mergeCell ref="B81:B84"/>
    <mergeCell ref="C2:D4"/>
    <mergeCell ref="B2:B4"/>
    <mergeCell ref="B45:B48"/>
    <mergeCell ref="B49:B52"/>
    <mergeCell ref="B53:B56"/>
    <mergeCell ref="B57:B60"/>
    <mergeCell ref="B61:B64"/>
    <mergeCell ref="B65:B68"/>
    <mergeCell ref="B21:B24"/>
    <mergeCell ref="B25:B28"/>
    <mergeCell ref="B29:B32"/>
    <mergeCell ref="B33:B36"/>
    <mergeCell ref="B37:B40"/>
    <mergeCell ref="B41:B44"/>
    <mergeCell ref="Q3:S3"/>
    <mergeCell ref="T3:V3"/>
    <mergeCell ref="B5:B8"/>
    <mergeCell ref="B9:B12"/>
    <mergeCell ref="B13:B16"/>
    <mergeCell ref="B17:B20"/>
    <mergeCell ref="C83:D83"/>
    <mergeCell ref="C84:D84"/>
    <mergeCell ref="E2:M2"/>
    <mergeCell ref="N2:V2"/>
    <mergeCell ref="E3:G3"/>
    <mergeCell ref="H3:J3"/>
    <mergeCell ref="K3:M3"/>
    <mergeCell ref="N3:P3"/>
    <mergeCell ref="C80:D80"/>
    <mergeCell ref="C81:D81"/>
    <mergeCell ref="C82:D82"/>
    <mergeCell ref="C77:D77"/>
    <mergeCell ref="C78:D78"/>
    <mergeCell ref="C79:D79"/>
    <mergeCell ref="C73:D73"/>
    <mergeCell ref="C74:D74"/>
    <mergeCell ref="C75:D75"/>
    <mergeCell ref="C76:D76"/>
    <mergeCell ref="C71:D71"/>
    <mergeCell ref="C72:D72"/>
    <mergeCell ref="C68:D68"/>
    <mergeCell ref="C69:D69"/>
    <mergeCell ref="C70:D70"/>
    <mergeCell ref="C65:D65"/>
    <mergeCell ref="C66:D66"/>
    <mergeCell ref="C67:D67"/>
    <mergeCell ref="C61:D61"/>
    <mergeCell ref="C62:D62"/>
    <mergeCell ref="C63:D63"/>
    <mergeCell ref="C64:D64"/>
    <mergeCell ref="C59:D59"/>
    <mergeCell ref="C60:D60"/>
    <mergeCell ref="C56:D56"/>
    <mergeCell ref="C57:D57"/>
    <mergeCell ref="C58:D58"/>
    <mergeCell ref="C53:D53"/>
    <mergeCell ref="C54:D54"/>
    <mergeCell ref="C55:D55"/>
    <mergeCell ref="C49:D49"/>
    <mergeCell ref="C50:D50"/>
    <mergeCell ref="C51:D51"/>
    <mergeCell ref="C52:D52"/>
    <mergeCell ref="C47:D47"/>
    <mergeCell ref="C48:D48"/>
    <mergeCell ref="C44:D44"/>
    <mergeCell ref="C45:D45"/>
    <mergeCell ref="C46:D46"/>
    <mergeCell ref="C41:D41"/>
    <mergeCell ref="C42:D42"/>
    <mergeCell ref="C43:D43"/>
    <mergeCell ref="C37:D37"/>
    <mergeCell ref="C38:D38"/>
    <mergeCell ref="C39:D39"/>
    <mergeCell ref="C40:D40"/>
    <mergeCell ref="C35:D35"/>
    <mergeCell ref="C36:D36"/>
    <mergeCell ref="C32:D32"/>
    <mergeCell ref="C33:D33"/>
    <mergeCell ref="C34:D34"/>
    <mergeCell ref="C29:D29"/>
    <mergeCell ref="C30:D30"/>
    <mergeCell ref="C31:D31"/>
    <mergeCell ref="C25:D25"/>
    <mergeCell ref="C26:D26"/>
    <mergeCell ref="C27:D27"/>
    <mergeCell ref="C28:D28"/>
    <mergeCell ref="C24:D24"/>
    <mergeCell ref="C20:D20"/>
    <mergeCell ref="C21:D21"/>
    <mergeCell ref="C22:D22"/>
    <mergeCell ref="C17:D17"/>
    <mergeCell ref="C18:D18"/>
    <mergeCell ref="C19:D19"/>
    <mergeCell ref="C13:D13"/>
    <mergeCell ref="C14:D14"/>
    <mergeCell ref="C15:D15"/>
    <mergeCell ref="C16:D16"/>
    <mergeCell ref="C11:D11"/>
    <mergeCell ref="C12:D12"/>
    <mergeCell ref="C8:D8"/>
    <mergeCell ref="C9:D9"/>
    <mergeCell ref="C10:D10"/>
    <mergeCell ref="C5:D5"/>
    <mergeCell ref="C6:D6"/>
    <mergeCell ref="C7:D7"/>
    <mergeCell ref="C23:D23"/>
  </mergeCells>
  <pageMargins left="0.7" right="0.7" top="0.75" bottom="0.75" header="0.3" footer="0.3"/>
  <pageSetup paperSize="9"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23"/>
  <sheetViews>
    <sheetView workbookViewId="0"/>
  </sheetViews>
  <sheetFormatPr baseColWidth="10" defaultRowHeight="15" x14ac:dyDescent="0.2"/>
  <cols>
    <col min="1" max="9" width="10.83203125" style="14"/>
    <col min="10" max="10" width="16.83203125" style="14" customWidth="1"/>
    <col min="11" max="16384" width="10.83203125" style="14"/>
  </cols>
  <sheetData>
    <row r="2" spans="2:9" ht="16" customHeight="1" x14ac:dyDescent="0.2">
      <c r="B2" s="79" t="s">
        <v>9</v>
      </c>
      <c r="C2" s="78" t="s">
        <v>59</v>
      </c>
      <c r="D2" s="78"/>
      <c r="E2" s="78"/>
      <c r="F2" s="78"/>
      <c r="G2" s="78"/>
      <c r="H2" s="78"/>
      <c r="I2" s="78"/>
    </row>
    <row r="3" spans="2:9" x14ac:dyDescent="0.2">
      <c r="B3" s="80"/>
      <c r="C3" s="15" t="s">
        <v>10</v>
      </c>
      <c r="D3" s="15" t="s">
        <v>11</v>
      </c>
      <c r="E3" s="15" t="s">
        <v>12</v>
      </c>
      <c r="F3" s="15" t="s">
        <v>13</v>
      </c>
      <c r="G3" s="15" t="s">
        <v>14</v>
      </c>
      <c r="H3" s="15" t="s">
        <v>15</v>
      </c>
      <c r="I3" s="16" t="s">
        <v>60</v>
      </c>
    </row>
    <row r="4" spans="2:9" x14ac:dyDescent="0.2">
      <c r="B4" s="17">
        <v>1</v>
      </c>
      <c r="C4" s="18">
        <v>0.20384956187850742</v>
      </c>
      <c r="D4" s="18">
        <v>0.24815398247514028</v>
      </c>
      <c r="E4" s="18">
        <v>0.29984247317121193</v>
      </c>
      <c r="F4" s="18">
        <v>0.45886656575386453</v>
      </c>
      <c r="G4" s="18">
        <v>0.48753497545984126</v>
      </c>
      <c r="H4" s="18">
        <v>0.48008118893628726</v>
      </c>
      <c r="I4" s="19">
        <f>(AVERAGE(C4:H4))</f>
        <v>0.36305479127914203</v>
      </c>
    </row>
    <row r="5" spans="2:9" x14ac:dyDescent="0.2">
      <c r="B5" s="20">
        <v>2</v>
      </c>
      <c r="C5" s="21">
        <v>0.18711233631977947</v>
      </c>
      <c r="D5" s="21">
        <v>0.20828000393817073</v>
      </c>
      <c r="E5" s="21">
        <v>0.30771881461061334</v>
      </c>
      <c r="F5" s="21">
        <v>0.47778771615980919</v>
      </c>
      <c r="G5" s="21">
        <v>0.47778771615980919</v>
      </c>
      <c r="H5" s="21">
        <v>0.47778771615980919</v>
      </c>
      <c r="I5" s="22">
        <f t="shared" ref="I5:I23" si="0">(AVERAGE(C5:H5))</f>
        <v>0.35607905055799849</v>
      </c>
    </row>
    <row r="6" spans="2:9" x14ac:dyDescent="0.2">
      <c r="B6" s="17">
        <v>3</v>
      </c>
      <c r="C6" s="23">
        <v>0.33479373830855574</v>
      </c>
      <c r="D6" s="23">
        <v>0.3766368022053756</v>
      </c>
      <c r="E6" s="23">
        <v>0.39091267106429067</v>
      </c>
      <c r="F6" s="23">
        <v>0.52136369891289391</v>
      </c>
      <c r="G6" s="23">
        <v>0.49212192101279756</v>
      </c>
      <c r="H6" s="23">
        <v>0.49154855281867804</v>
      </c>
      <c r="I6" s="19">
        <f t="shared" si="0"/>
        <v>0.43456289738709869</v>
      </c>
    </row>
    <row r="7" spans="2:9" x14ac:dyDescent="0.2">
      <c r="B7" s="20">
        <v>4</v>
      </c>
      <c r="C7" s="24">
        <v>0.34956187850743331</v>
      </c>
      <c r="D7" s="24">
        <v>0.32642512552919167</v>
      </c>
      <c r="E7" s="24">
        <v>0.38795904302451512</v>
      </c>
      <c r="F7" s="24">
        <v>0.47090729783037472</v>
      </c>
      <c r="G7" s="24">
        <v>0.45943993394798405</v>
      </c>
      <c r="H7" s="24">
        <v>0.47377413880097241</v>
      </c>
      <c r="I7" s="22">
        <f t="shared" si="0"/>
        <v>0.4113445696067452</v>
      </c>
    </row>
    <row r="8" spans="2:9" x14ac:dyDescent="0.2">
      <c r="B8" s="17">
        <v>5</v>
      </c>
      <c r="C8" s="23">
        <v>0.36826818942601158</v>
      </c>
      <c r="D8" s="23">
        <v>0.34316235108791959</v>
      </c>
      <c r="E8" s="23">
        <v>0.36876046076597419</v>
      </c>
      <c r="F8" s="23">
        <v>0.50358928489518828</v>
      </c>
      <c r="G8" s="23">
        <v>0.50014907573047107</v>
      </c>
      <c r="H8" s="23">
        <v>0.50473602128342743</v>
      </c>
      <c r="I8" s="19">
        <f t="shared" si="0"/>
        <v>0.43144423053149872</v>
      </c>
    </row>
    <row r="9" spans="2:9" x14ac:dyDescent="0.2">
      <c r="B9" s="20">
        <v>6</v>
      </c>
      <c r="C9" s="24">
        <v>0.38697450034458991</v>
      </c>
      <c r="D9" s="24">
        <v>0.28458206163237176</v>
      </c>
      <c r="E9" s="24">
        <v>0.27916707689278331</v>
      </c>
      <c r="F9" s="24">
        <v>0.58902114581899911</v>
      </c>
      <c r="G9" s="24">
        <v>0.74841750378423</v>
      </c>
      <c r="H9" s="24">
        <v>0.56035273611302239</v>
      </c>
      <c r="I9" s="22">
        <f t="shared" si="0"/>
        <v>0.47475250409766612</v>
      </c>
    </row>
    <row r="10" spans="2:9" x14ac:dyDescent="0.2">
      <c r="B10" s="17">
        <v>7</v>
      </c>
      <c r="C10" s="23">
        <v>0.2752289061730826</v>
      </c>
      <c r="D10" s="23">
        <v>0.38746677168455257</v>
      </c>
      <c r="E10" s="23">
        <v>0.37220636014571234</v>
      </c>
      <c r="F10" s="23">
        <v>0.66011880188982164</v>
      </c>
      <c r="G10" s="23">
        <v>0.56321957708362003</v>
      </c>
      <c r="H10" s="23">
        <v>0.52079033071877434</v>
      </c>
      <c r="I10" s="19">
        <f t="shared" si="0"/>
        <v>0.46317179128259395</v>
      </c>
    </row>
    <row r="11" spans="2:9" x14ac:dyDescent="0.2">
      <c r="B11" s="20">
        <v>8</v>
      </c>
      <c r="C11" s="24">
        <v>0.45687703061927737</v>
      </c>
      <c r="D11" s="24">
        <v>0.32544058284926652</v>
      </c>
      <c r="E11" s="24">
        <v>0.29688884513143643</v>
      </c>
      <c r="F11" s="24">
        <v>0.55519242236594646</v>
      </c>
      <c r="G11" s="24">
        <v>0.6641323792486582</v>
      </c>
      <c r="H11" s="24">
        <v>0.60392871886610699</v>
      </c>
      <c r="I11" s="22">
        <f t="shared" si="0"/>
        <v>0.48374332984678198</v>
      </c>
    </row>
    <row r="12" spans="2:9" x14ac:dyDescent="0.2">
      <c r="B12" s="17">
        <v>9</v>
      </c>
      <c r="C12" s="23">
        <v>0.39189721374421582</v>
      </c>
      <c r="D12" s="23">
        <v>0.40666535394309339</v>
      </c>
      <c r="E12" s="23">
        <v>0.36482229004627353</v>
      </c>
      <c r="F12" s="23">
        <v>0.80862116416678131</v>
      </c>
      <c r="G12" s="23">
        <v>0.63661070593092062</v>
      </c>
      <c r="H12" s="23">
        <v>0.81550158249621574</v>
      </c>
      <c r="I12" s="19">
        <f t="shared" si="0"/>
        <v>0.57068638505458347</v>
      </c>
    </row>
    <row r="13" spans="2:9" x14ac:dyDescent="0.2">
      <c r="B13" s="20">
        <v>10</v>
      </c>
      <c r="C13" s="24">
        <v>0.41798759476223296</v>
      </c>
      <c r="D13" s="24">
        <v>0.32445604016934138</v>
      </c>
      <c r="E13" s="24">
        <v>0.37319090282563749</v>
      </c>
      <c r="F13" s="24">
        <v>0.77192559974313113</v>
      </c>
      <c r="G13" s="24">
        <v>0.69394752534287407</v>
      </c>
      <c r="H13" s="24">
        <v>0.87627861107288663</v>
      </c>
      <c r="I13" s="22">
        <f t="shared" si="0"/>
        <v>0.57629771231935056</v>
      </c>
    </row>
    <row r="14" spans="2:9" x14ac:dyDescent="0.2">
      <c r="B14" s="17">
        <v>11</v>
      </c>
      <c r="C14" s="23">
        <v>0.33430146696859309</v>
      </c>
      <c r="D14" s="23">
        <v>0.30427291523087524</v>
      </c>
      <c r="E14" s="23">
        <v>0</v>
      </c>
      <c r="F14" s="23">
        <v>0.5930347231778359</v>
      </c>
      <c r="G14" s="23">
        <v>0.53111095821292598</v>
      </c>
      <c r="H14" s="23">
        <v>0.61080913719554142</v>
      </c>
      <c r="I14" s="19">
        <f t="shared" si="0"/>
        <v>0.39558820013096191</v>
      </c>
    </row>
    <row r="15" spans="2:9" x14ac:dyDescent="0.2">
      <c r="B15" s="20">
        <v>12</v>
      </c>
      <c r="C15" s="24">
        <v>0.23732401299596337</v>
      </c>
      <c r="D15" s="24">
        <v>0.36482229004627353</v>
      </c>
      <c r="E15" s="24">
        <v>0.26981392143349414</v>
      </c>
      <c r="F15" s="24">
        <v>0.56436631347185906</v>
      </c>
      <c r="G15" s="24">
        <v>0.60851566441906335</v>
      </c>
      <c r="H15" s="24">
        <v>0.76447181321957713</v>
      </c>
      <c r="I15" s="22">
        <f t="shared" si="0"/>
        <v>0.4682190025977051</v>
      </c>
    </row>
    <row r="16" spans="2:9" x14ac:dyDescent="0.2">
      <c r="B16" s="17">
        <v>13</v>
      </c>
      <c r="C16" s="23">
        <v>0.31805651274982771</v>
      </c>
      <c r="D16" s="23">
        <v>0.31854878408979026</v>
      </c>
      <c r="E16" s="23">
        <v>0.45146204587968891</v>
      </c>
      <c r="F16" s="23">
        <v>0.51735012155405724</v>
      </c>
      <c r="G16" s="23">
        <v>0.69050731617815697</v>
      </c>
      <c r="H16" s="23">
        <v>0.54831200403651204</v>
      </c>
      <c r="I16" s="19">
        <f t="shared" si="0"/>
        <v>0.47403946408133885</v>
      </c>
    </row>
    <row r="17" spans="2:9" x14ac:dyDescent="0.2">
      <c r="B17" s="20">
        <v>14</v>
      </c>
      <c r="C17" s="24">
        <v>0.40666535394309339</v>
      </c>
      <c r="D17" s="24">
        <v>0.38697450034458991</v>
      </c>
      <c r="E17" s="24">
        <v>0.48247514029733185</v>
      </c>
      <c r="F17" s="24">
        <v>0.57812715013072791</v>
      </c>
      <c r="G17" s="24">
        <v>0.73809687629007847</v>
      </c>
      <c r="H17" s="24">
        <v>0.61367597816613917</v>
      </c>
      <c r="I17" s="22">
        <f t="shared" si="0"/>
        <v>0.53433583319532685</v>
      </c>
    </row>
    <row r="18" spans="2:9" x14ac:dyDescent="0.2">
      <c r="B18" s="17">
        <v>15</v>
      </c>
      <c r="C18" s="23">
        <v>0.40912671064290634</v>
      </c>
      <c r="D18" s="23">
        <v>0.43570936300088614</v>
      </c>
      <c r="E18" s="23">
        <v>0.43177119228118538</v>
      </c>
      <c r="F18" s="23">
        <v>0.78797990917847804</v>
      </c>
      <c r="G18" s="23">
        <v>0.47950782074216775</v>
      </c>
      <c r="H18" s="23">
        <v>0.45771982936562544</v>
      </c>
      <c r="I18" s="19">
        <f t="shared" si="0"/>
        <v>0.50030247086854152</v>
      </c>
    </row>
    <row r="19" spans="2:9" x14ac:dyDescent="0.2">
      <c r="B19" s="20">
        <v>16</v>
      </c>
      <c r="C19" s="24">
        <v>0.43620163434084869</v>
      </c>
      <c r="D19" s="24">
        <v>0.42487939352170911</v>
      </c>
      <c r="E19" s="24">
        <v>0</v>
      </c>
      <c r="F19" s="24">
        <v>0.45313288381266914</v>
      </c>
      <c r="G19" s="24">
        <v>0.76103160405485981</v>
      </c>
      <c r="H19" s="24">
        <v>0.6864937388193203</v>
      </c>
      <c r="I19" s="22">
        <f t="shared" si="0"/>
        <v>0.46028987575823455</v>
      </c>
    </row>
    <row r="20" spans="2:9" x14ac:dyDescent="0.2">
      <c r="B20" s="17">
        <v>17</v>
      </c>
      <c r="C20" s="23">
        <v>0.46081520133897802</v>
      </c>
      <c r="D20" s="23">
        <v>0.45589248793935222</v>
      </c>
      <c r="E20" s="23">
        <v>0.41897213744215811</v>
      </c>
      <c r="F20" s="23">
        <v>0.75873813127838163</v>
      </c>
      <c r="G20" s="23">
        <v>0.76733865419017488</v>
      </c>
      <c r="H20" s="23">
        <v>0.7082817301958626</v>
      </c>
      <c r="I20" s="19">
        <f t="shared" si="0"/>
        <v>0.5950063903974846</v>
      </c>
    </row>
    <row r="21" spans="2:9" x14ac:dyDescent="0.2">
      <c r="B21" s="20">
        <v>18</v>
      </c>
      <c r="C21" s="24">
        <v>0.33676282366840604</v>
      </c>
      <c r="D21" s="24">
        <v>0.48001378359751889</v>
      </c>
      <c r="E21" s="24">
        <v>0.53465590233336624</v>
      </c>
      <c r="F21" s="24">
        <v>0.45198614742443011</v>
      </c>
      <c r="G21" s="24">
        <v>0.6956676299252329</v>
      </c>
      <c r="H21" s="24">
        <v>0.71516214852529703</v>
      </c>
      <c r="I21" s="22">
        <f t="shared" si="0"/>
        <v>0.53570807257904196</v>
      </c>
    </row>
    <row r="22" spans="2:9" x14ac:dyDescent="0.2">
      <c r="B22" s="17">
        <v>19</v>
      </c>
      <c r="C22" s="23">
        <v>0.41355715270256965</v>
      </c>
      <c r="D22" s="23">
        <v>0.47016835679826718</v>
      </c>
      <c r="E22" s="23">
        <v>0.54154770109284245</v>
      </c>
      <c r="F22" s="23">
        <v>0.6773198477134077</v>
      </c>
      <c r="G22" s="23">
        <v>0.73236319434888297</v>
      </c>
      <c r="H22" s="23">
        <v>0.72318930324297048</v>
      </c>
      <c r="I22" s="19">
        <f t="shared" si="0"/>
        <v>0.59302425931649005</v>
      </c>
    </row>
    <row r="23" spans="2:9" x14ac:dyDescent="0.2">
      <c r="B23" s="25">
        <v>20</v>
      </c>
      <c r="C23" s="26">
        <v>0.37269863148567495</v>
      </c>
      <c r="D23" s="26">
        <v>0.40814216796298119</v>
      </c>
      <c r="E23" s="26">
        <v>0.35989957664664762</v>
      </c>
      <c r="F23" s="26">
        <v>0.56207284069538099</v>
      </c>
      <c r="G23" s="26">
        <v>0.71401541213705799</v>
      </c>
      <c r="H23" s="26">
        <v>0.72720288060180727</v>
      </c>
      <c r="I23" s="27">
        <f t="shared" si="0"/>
        <v>0.52400525158825839</v>
      </c>
    </row>
  </sheetData>
  <mergeCells count="2">
    <mergeCell ref="B2:B3"/>
    <mergeCell ref="C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DDFB8-5D64-8649-94C0-B8D60204C97A}">
  <dimension ref="B2:G18"/>
  <sheetViews>
    <sheetView tabSelected="1" workbookViewId="0">
      <selection activeCell="J7" sqref="J7"/>
    </sheetView>
  </sheetViews>
  <sheetFormatPr baseColWidth="10" defaultRowHeight="16" x14ac:dyDescent="0.2"/>
  <cols>
    <col min="1" max="1" width="10.83203125" style="1"/>
    <col min="2" max="2" width="16.83203125" style="1" customWidth="1"/>
    <col min="3" max="5" width="13.1640625" style="1" bestFit="1" customWidth="1"/>
    <col min="6" max="6" width="13.1640625" style="1" customWidth="1"/>
    <col min="7" max="16384" width="10.83203125" style="1"/>
  </cols>
  <sheetData>
    <row r="2" spans="2:7" x14ac:dyDescent="0.2">
      <c r="B2" s="98" t="s">
        <v>109</v>
      </c>
    </row>
    <row r="3" spans="2:7" x14ac:dyDescent="0.2">
      <c r="B3" s="76" t="s">
        <v>1</v>
      </c>
      <c r="C3" s="78" t="s">
        <v>0</v>
      </c>
      <c r="D3" s="78"/>
      <c r="E3" s="78"/>
      <c r="F3" s="78"/>
      <c r="G3" s="78"/>
    </row>
    <row r="4" spans="2:7" x14ac:dyDescent="0.2">
      <c r="B4" s="77"/>
      <c r="C4" s="75" t="s">
        <v>97</v>
      </c>
      <c r="D4" s="75" t="s">
        <v>99</v>
      </c>
      <c r="E4" s="75" t="s">
        <v>98</v>
      </c>
      <c r="F4" s="75" t="s">
        <v>108</v>
      </c>
      <c r="G4" s="75" t="s">
        <v>5</v>
      </c>
    </row>
    <row r="5" spans="2:7" x14ac:dyDescent="0.2">
      <c r="B5" s="96">
        <v>0</v>
      </c>
      <c r="C5" s="96">
        <v>858</v>
      </c>
      <c r="D5" s="96">
        <v>856</v>
      </c>
      <c r="E5" s="96">
        <v>928</v>
      </c>
      <c r="F5" s="96"/>
      <c r="G5" s="99">
        <f>AVERAGE(C5:F5)</f>
        <v>880.66666666666663</v>
      </c>
    </row>
    <row r="6" spans="2:7" x14ac:dyDescent="0.2">
      <c r="B6" s="20">
        <v>0.5</v>
      </c>
      <c r="C6" s="20">
        <v>1006</v>
      </c>
      <c r="D6" s="20">
        <v>773</v>
      </c>
      <c r="E6" s="20">
        <v>572</v>
      </c>
      <c r="F6" s="20">
        <v>1378</v>
      </c>
      <c r="G6" s="100">
        <f t="shared" ref="G6:G9" si="0">AVERAGE(C6:F6)</f>
        <v>932.25</v>
      </c>
    </row>
    <row r="7" spans="2:7" x14ac:dyDescent="0.2">
      <c r="B7" s="96">
        <v>1</v>
      </c>
      <c r="C7" s="96">
        <v>1269</v>
      </c>
      <c r="D7" s="96">
        <v>1213</v>
      </c>
      <c r="E7" s="96">
        <v>1018</v>
      </c>
      <c r="F7" s="96"/>
      <c r="G7" s="99">
        <f t="shared" si="0"/>
        <v>1166.6666666666667</v>
      </c>
    </row>
    <row r="8" spans="2:7" x14ac:dyDescent="0.2">
      <c r="B8" s="20">
        <v>2</v>
      </c>
      <c r="C8" s="20">
        <v>1795</v>
      </c>
      <c r="D8" s="20">
        <v>1475</v>
      </c>
      <c r="E8" s="20">
        <v>1165</v>
      </c>
      <c r="F8" s="20"/>
      <c r="G8" s="100">
        <f t="shared" si="0"/>
        <v>1478.3333333333333</v>
      </c>
    </row>
    <row r="9" spans="2:7" x14ac:dyDescent="0.2">
      <c r="B9" s="97">
        <v>5</v>
      </c>
      <c r="C9" s="97">
        <v>3092</v>
      </c>
      <c r="D9" s="97">
        <v>2177</v>
      </c>
      <c r="E9" s="97">
        <v>2461</v>
      </c>
      <c r="F9" s="97"/>
      <c r="G9" s="101">
        <f t="shared" si="0"/>
        <v>2576.6666666666665</v>
      </c>
    </row>
    <row r="11" spans="2:7" x14ac:dyDescent="0.2">
      <c r="B11" s="98" t="s">
        <v>110</v>
      </c>
    </row>
    <row r="12" spans="2:7" x14ac:dyDescent="0.2">
      <c r="B12" s="76" t="s">
        <v>1</v>
      </c>
      <c r="C12" s="78" t="s">
        <v>0</v>
      </c>
      <c r="D12" s="78"/>
      <c r="E12" s="78"/>
      <c r="F12" s="78"/>
      <c r="G12" s="78"/>
    </row>
    <row r="13" spans="2:7" x14ac:dyDescent="0.2">
      <c r="B13" s="77"/>
      <c r="C13" s="75" t="s">
        <v>97</v>
      </c>
      <c r="D13" s="75" t="s">
        <v>99</v>
      </c>
      <c r="E13" s="75" t="s">
        <v>98</v>
      </c>
      <c r="F13" s="75" t="s">
        <v>108</v>
      </c>
      <c r="G13" s="75" t="s">
        <v>5</v>
      </c>
    </row>
    <row r="14" spans="2:7" x14ac:dyDescent="0.2">
      <c r="B14" s="96">
        <v>0</v>
      </c>
      <c r="C14" s="96">
        <v>1622</v>
      </c>
      <c r="D14" s="96">
        <v>1867</v>
      </c>
      <c r="E14" s="96">
        <v>1729</v>
      </c>
      <c r="F14" s="96"/>
      <c r="G14" s="99">
        <f>AVERAGE(C14:F14)</f>
        <v>1739.3333333333333</v>
      </c>
    </row>
    <row r="15" spans="2:7" x14ac:dyDescent="0.2">
      <c r="B15" s="20">
        <v>0.5</v>
      </c>
      <c r="C15" s="20">
        <v>1541</v>
      </c>
      <c r="D15" s="20">
        <v>1984</v>
      </c>
      <c r="E15" s="20">
        <v>1502</v>
      </c>
      <c r="F15" s="20"/>
      <c r="G15" s="100">
        <f t="shared" ref="G15:G18" si="1">AVERAGE(C15:F15)</f>
        <v>1675.6666666666667</v>
      </c>
    </row>
    <row r="16" spans="2:7" x14ac:dyDescent="0.2">
      <c r="B16" s="96">
        <v>1</v>
      </c>
      <c r="C16" s="96">
        <v>1989</v>
      </c>
      <c r="D16" s="96">
        <v>1806</v>
      </c>
      <c r="E16" s="96">
        <v>1732</v>
      </c>
      <c r="F16" s="96"/>
      <c r="G16" s="99">
        <f t="shared" si="1"/>
        <v>1842.3333333333333</v>
      </c>
    </row>
    <row r="17" spans="2:7" x14ac:dyDescent="0.2">
      <c r="B17" s="20">
        <v>2</v>
      </c>
      <c r="C17" s="20">
        <v>2284</v>
      </c>
      <c r="D17" s="20">
        <v>2076</v>
      </c>
      <c r="E17" s="20">
        <v>2214</v>
      </c>
      <c r="F17" s="20">
        <v>1919</v>
      </c>
      <c r="G17" s="100">
        <f t="shared" si="1"/>
        <v>2123.25</v>
      </c>
    </row>
    <row r="18" spans="2:7" x14ac:dyDescent="0.2">
      <c r="B18" s="97">
        <v>5</v>
      </c>
      <c r="C18" s="97">
        <v>2649</v>
      </c>
      <c r="D18" s="97">
        <v>2494</v>
      </c>
      <c r="E18" s="97">
        <v>2441</v>
      </c>
      <c r="F18" s="97"/>
      <c r="G18" s="101">
        <f t="shared" si="1"/>
        <v>2528</v>
      </c>
    </row>
  </sheetData>
  <mergeCells count="4">
    <mergeCell ref="B3:B4"/>
    <mergeCell ref="C3:G3"/>
    <mergeCell ref="B12:B13"/>
    <mergeCell ref="C12:G12"/>
  </mergeCell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Radical scavenging assay</vt:lpstr>
      <vt:lpstr>Extact concentration effect 2DR</vt:lpstr>
      <vt:lpstr>Indivudal values for 2-DR assay</vt:lpstr>
      <vt:lpstr>Chelant affinity effect</vt:lpstr>
      <vt:lpstr>Pre-incubation and DR </vt:lpstr>
      <vt:lpstr>Lipid peroxidation</vt:lpstr>
      <vt:lpstr>Lipid peroxidation 2</vt:lpstr>
      <vt:lpstr>Sugar content</vt:lpstr>
      <vt:lpstr>Table S1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 Reviewer</dc:creator>
  <cp:lastModifiedBy>JEB Reviewer</cp:lastModifiedBy>
  <dcterms:created xsi:type="dcterms:W3CDTF">2018-02-06T13:08:14Z</dcterms:created>
  <dcterms:modified xsi:type="dcterms:W3CDTF">2018-06-08T16:08:04Z</dcterms:modified>
</cp:coreProperties>
</file>