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115" windowHeight="7995"/>
  </bookViews>
  <sheets>
    <sheet name=" Phenolic" sheetId="1" r:id="rId1"/>
  </sheets>
  <calcPr calcId="144525"/>
</workbook>
</file>

<file path=xl/calcChain.xml><?xml version="1.0" encoding="utf-8"?>
<calcChain xmlns="http://schemas.openxmlformats.org/spreadsheetml/2006/main">
  <c r="AG20" i="1" l="1"/>
  <c r="AH20" i="1" s="1"/>
  <c r="AI20" i="1" s="1"/>
  <c r="AJ20" i="1" s="1"/>
  <c r="AG21" i="1"/>
  <c r="AH21" i="1" s="1"/>
  <c r="AI21" i="1" s="1"/>
  <c r="AJ21" i="1" s="1"/>
  <c r="AG22" i="1"/>
  <c r="AH22" i="1" s="1"/>
  <c r="AI22" i="1" s="1"/>
  <c r="AJ22" i="1" s="1"/>
  <c r="AG23" i="1"/>
  <c r="AH23" i="1" s="1"/>
  <c r="AI23" i="1" s="1"/>
  <c r="AJ23" i="1" s="1"/>
  <c r="AG24" i="1"/>
  <c r="AH24" i="1" s="1"/>
  <c r="AI24" i="1" s="1"/>
  <c r="AJ24" i="1" s="1"/>
  <c r="AG25" i="1"/>
  <c r="AH25" i="1" s="1"/>
  <c r="AI25" i="1" s="1"/>
  <c r="AJ25" i="1" s="1"/>
  <c r="AG26" i="1"/>
  <c r="AH26" i="1" s="1"/>
  <c r="AI26" i="1" s="1"/>
  <c r="AJ26" i="1" s="1"/>
  <c r="AG27" i="1"/>
  <c r="AH27" i="1" s="1"/>
  <c r="AI27" i="1" s="1"/>
  <c r="AJ27" i="1" s="1"/>
  <c r="AG28" i="1"/>
  <c r="AH28" i="1" s="1"/>
  <c r="AI28" i="1" s="1"/>
  <c r="AJ28" i="1" s="1"/>
  <c r="AG29" i="1"/>
  <c r="AH29" i="1" s="1"/>
  <c r="AI29" i="1" s="1"/>
  <c r="AJ29" i="1" s="1"/>
  <c r="AG30" i="1"/>
  <c r="AH30" i="1" s="1"/>
  <c r="AI30" i="1" s="1"/>
  <c r="AJ30" i="1" s="1"/>
  <c r="AG19" i="1"/>
  <c r="AH19" i="1" s="1"/>
  <c r="AI19" i="1" s="1"/>
  <c r="AJ19" i="1" s="1"/>
  <c r="O20" i="1" l="1"/>
  <c r="P20" i="1" s="1"/>
  <c r="Q20" i="1" s="1"/>
  <c r="R20" i="1" s="1"/>
  <c r="O21" i="1"/>
  <c r="P21" i="1" s="1"/>
  <c r="Q21" i="1" s="1"/>
  <c r="R21" i="1" s="1"/>
  <c r="O22" i="1"/>
  <c r="P22" i="1" s="1"/>
  <c r="Q22" i="1" s="1"/>
  <c r="R22" i="1" s="1"/>
  <c r="O23" i="1"/>
  <c r="P23" i="1" s="1"/>
  <c r="Q23" i="1" s="1"/>
  <c r="R23" i="1" s="1"/>
  <c r="O24" i="1"/>
  <c r="P24" i="1" s="1"/>
  <c r="Q24" i="1" s="1"/>
  <c r="R24" i="1" s="1"/>
  <c r="O25" i="1"/>
  <c r="P25" i="1" s="1"/>
  <c r="Q25" i="1" s="1"/>
  <c r="R25" i="1" s="1"/>
  <c r="O26" i="1"/>
  <c r="P26" i="1" s="1"/>
  <c r="Q26" i="1" s="1"/>
  <c r="R26" i="1" s="1"/>
  <c r="O27" i="1"/>
  <c r="P27" i="1" s="1"/>
  <c r="Q27" i="1" s="1"/>
  <c r="R27" i="1" s="1"/>
  <c r="O28" i="1"/>
  <c r="P28" i="1" s="1"/>
  <c r="Q28" i="1" s="1"/>
  <c r="R28" i="1" s="1"/>
  <c r="O29" i="1"/>
  <c r="P29" i="1" s="1"/>
  <c r="Q29" i="1" s="1"/>
  <c r="R29" i="1" s="1"/>
  <c r="O30" i="1"/>
  <c r="P30" i="1" s="1"/>
  <c r="Q30" i="1" s="1"/>
  <c r="R30" i="1" s="1"/>
  <c r="O19" i="1"/>
  <c r="P19" i="1" s="1"/>
  <c r="Q19" i="1" s="1"/>
  <c r="R19" i="1" s="1"/>
  <c r="G20" i="1"/>
  <c r="H20" i="1" s="1"/>
  <c r="I20" i="1" s="1"/>
  <c r="F20" i="1"/>
  <c r="F21" i="1"/>
  <c r="G21" i="1" s="1"/>
  <c r="H21" i="1" s="1"/>
  <c r="I21" i="1" s="1"/>
  <c r="F22" i="1"/>
  <c r="G22" i="1" s="1"/>
  <c r="H22" i="1" s="1"/>
  <c r="I22" i="1" s="1"/>
  <c r="F23" i="1"/>
  <c r="G23" i="1" s="1"/>
  <c r="H23" i="1" s="1"/>
  <c r="I23" i="1" s="1"/>
  <c r="F24" i="1"/>
  <c r="G24" i="1" s="1"/>
  <c r="H24" i="1" s="1"/>
  <c r="I24" i="1" s="1"/>
  <c r="F25" i="1"/>
  <c r="G25" i="1" s="1"/>
  <c r="H25" i="1" s="1"/>
  <c r="I25" i="1" s="1"/>
  <c r="F26" i="1"/>
  <c r="G26" i="1" s="1"/>
  <c r="H26" i="1" s="1"/>
  <c r="I26" i="1" s="1"/>
  <c r="F27" i="1"/>
  <c r="G27" i="1" s="1"/>
  <c r="H27" i="1" s="1"/>
  <c r="I27" i="1" s="1"/>
  <c r="F28" i="1"/>
  <c r="G28" i="1" s="1"/>
  <c r="H28" i="1" s="1"/>
  <c r="I28" i="1" s="1"/>
  <c r="F29" i="1"/>
  <c r="G29" i="1" s="1"/>
  <c r="H29" i="1" s="1"/>
  <c r="I29" i="1" s="1"/>
  <c r="F30" i="1"/>
  <c r="G30" i="1" s="1"/>
  <c r="H30" i="1" s="1"/>
  <c r="I30" i="1" s="1"/>
  <c r="F19" i="1"/>
  <c r="G19" i="1" s="1"/>
  <c r="H19" i="1" s="1"/>
  <c r="I19" i="1" s="1"/>
  <c r="X20" i="1"/>
  <c r="Y20" i="1" s="1"/>
  <c r="Z20" i="1" s="1"/>
  <c r="AA20" i="1" s="1"/>
  <c r="X21" i="1"/>
  <c r="Y21" i="1" s="1"/>
  <c r="Z21" i="1" s="1"/>
  <c r="AA21" i="1" s="1"/>
  <c r="X22" i="1"/>
  <c r="Y22" i="1" s="1"/>
  <c r="Z22" i="1" s="1"/>
  <c r="AA22" i="1" s="1"/>
  <c r="X23" i="1"/>
  <c r="Y23" i="1" s="1"/>
  <c r="Z23" i="1" s="1"/>
  <c r="AA23" i="1" s="1"/>
  <c r="X24" i="1"/>
  <c r="Y24" i="1" s="1"/>
  <c r="Z24" i="1" s="1"/>
  <c r="AA24" i="1" s="1"/>
  <c r="X25" i="1"/>
  <c r="Y25" i="1" s="1"/>
  <c r="Z25" i="1" s="1"/>
  <c r="AA25" i="1" s="1"/>
  <c r="X26" i="1"/>
  <c r="Y26" i="1" s="1"/>
  <c r="Z26" i="1" s="1"/>
  <c r="AA26" i="1" s="1"/>
  <c r="X27" i="1"/>
  <c r="Y27" i="1" s="1"/>
  <c r="Z27" i="1" s="1"/>
  <c r="AA27" i="1" s="1"/>
  <c r="X28" i="1"/>
  <c r="Y28" i="1" s="1"/>
  <c r="Z28" i="1" s="1"/>
  <c r="AA28" i="1" s="1"/>
  <c r="X29" i="1"/>
  <c r="Y29" i="1" s="1"/>
  <c r="Z29" i="1" s="1"/>
  <c r="AA29" i="1" s="1"/>
  <c r="X30" i="1"/>
  <c r="Y30" i="1" s="1"/>
  <c r="Z30" i="1" s="1"/>
  <c r="AA30" i="1" s="1"/>
  <c r="X19" i="1"/>
  <c r="Y19" i="1" s="1"/>
  <c r="Z19" i="1" s="1"/>
  <c r="AA19" i="1" s="1"/>
  <c r="G4" i="1"/>
  <c r="G5" i="1"/>
  <c r="G6" i="1"/>
  <c r="G7" i="1"/>
  <c r="G8" i="1"/>
  <c r="G3" i="1"/>
</calcChain>
</file>

<file path=xl/sharedStrings.xml><?xml version="1.0" encoding="utf-8"?>
<sst xmlns="http://schemas.openxmlformats.org/spreadsheetml/2006/main" count="40" uniqueCount="12">
  <si>
    <t>Abs.1</t>
  </si>
  <si>
    <t>Abs.2</t>
  </si>
  <si>
    <t>Abs.3</t>
  </si>
  <si>
    <t>Test</t>
  </si>
  <si>
    <t>Average Abs.</t>
  </si>
  <si>
    <t>[Phenolic] g/L</t>
  </si>
  <si>
    <t>[Phenolic] g/g</t>
  </si>
  <si>
    <t>%[Phenolic] 12h</t>
  </si>
  <si>
    <t>%[Phenolic] 24h</t>
  </si>
  <si>
    <t>%[Phenolic] 36h</t>
  </si>
  <si>
    <t>%[Phenolic] 48h</t>
  </si>
  <si>
    <t>[gallic acid] 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</si>
</sst>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Phenolic'!$K$2</c:f>
              <c:strCache>
                <c:ptCount val="1"/>
                <c:pt idx="0">
                  <c:v>Average Abs.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44605489938757686"/>
                  <c:y val="8.9001895596383905E-3"/>
                </c:manualLayout>
              </c:layout>
              <c:numFmt formatCode="General" sourceLinked="0"/>
            </c:trendlineLbl>
          </c:trendline>
          <c:xVal>
            <c:numRef>
              <c:f>' Phenolic'!$J$3:$J$8</c:f>
              <c:numCache>
                <c:formatCode>General</c:formatCode>
                <c:ptCount val="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</c:numCache>
            </c:numRef>
          </c:xVal>
          <c:yVal>
            <c:numRef>
              <c:f>' Phenolic'!$K$3:$K$8</c:f>
              <c:numCache>
                <c:formatCode>General</c:formatCode>
                <c:ptCount val="6"/>
                <c:pt idx="0">
                  <c:v>0</c:v>
                </c:pt>
                <c:pt idx="1">
                  <c:v>0.153</c:v>
                </c:pt>
                <c:pt idx="2">
                  <c:v>0.25600000000000001</c:v>
                </c:pt>
                <c:pt idx="3">
                  <c:v>0.371</c:v>
                </c:pt>
                <c:pt idx="4">
                  <c:v>0.51</c:v>
                </c:pt>
                <c:pt idx="5">
                  <c:v>0.60299999999999998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20832"/>
        <c:axId val="173326720"/>
      </c:scatterChart>
      <c:valAx>
        <c:axId val="1733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326720"/>
        <c:crosses val="autoZero"/>
        <c:crossBetween val="midCat"/>
      </c:valAx>
      <c:valAx>
        <c:axId val="17332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3320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Phenolic'!$I$18</c:f>
              <c:strCache>
                <c:ptCount val="1"/>
                <c:pt idx="0">
                  <c:v>%[Phenolic] 12h</c:v>
                </c:pt>
              </c:strCache>
            </c:strRef>
          </c:tx>
          <c:invertIfNegative val="0"/>
          <c:val>
            <c:numRef>
              <c:f>' Phenolic'!$I$19:$I$30</c:f>
              <c:numCache>
                <c:formatCode>General</c:formatCode>
                <c:ptCount val="12"/>
                <c:pt idx="0">
                  <c:v>0.86931324253839459</c:v>
                </c:pt>
                <c:pt idx="1">
                  <c:v>1.7386264850767892</c:v>
                </c:pt>
                <c:pt idx="2">
                  <c:v>1.883512025499855</c:v>
                </c:pt>
                <c:pt idx="3">
                  <c:v>3.2840722495894905</c:v>
                </c:pt>
                <c:pt idx="4">
                  <c:v>0.48295180141021921</c:v>
                </c:pt>
                <c:pt idx="5">
                  <c:v>2.4308574004314369</c:v>
                </c:pt>
                <c:pt idx="6">
                  <c:v>1.1107891432435044</c:v>
                </c:pt>
                <c:pt idx="7">
                  <c:v>3.0908915290254031</c:v>
                </c:pt>
                <c:pt idx="8">
                  <c:v>1.7708232718374703</c:v>
                </c:pt>
                <c:pt idx="9">
                  <c:v>1.8191184519784926</c:v>
                </c:pt>
                <c:pt idx="10">
                  <c:v>1.8191184519784926</c:v>
                </c:pt>
                <c:pt idx="11">
                  <c:v>1.7547248784571299</c:v>
                </c:pt>
              </c:numCache>
            </c:numRef>
          </c:val>
        </c:ser>
        <c:ser>
          <c:idx val="1"/>
          <c:order val="1"/>
          <c:tx>
            <c:strRef>
              <c:f>' Phenolic'!$R$18</c:f>
              <c:strCache>
                <c:ptCount val="1"/>
                <c:pt idx="0">
                  <c:v>%[Phenolic] 24h</c:v>
                </c:pt>
              </c:strCache>
            </c:strRef>
          </c:tx>
          <c:invertIfNegative val="0"/>
          <c:val>
            <c:numRef>
              <c:f>' Phenolic'!$R$19:$R$30</c:f>
              <c:numCache>
                <c:formatCode>General</c:formatCode>
                <c:ptCount val="12"/>
                <c:pt idx="0">
                  <c:v>1.5615441578930422</c:v>
                </c:pt>
                <c:pt idx="1">
                  <c:v>2.3181686467690521</c:v>
                </c:pt>
                <c:pt idx="2">
                  <c:v>1.964003992401558</c:v>
                </c:pt>
                <c:pt idx="3">
                  <c:v>5.6988312566405863</c:v>
                </c:pt>
                <c:pt idx="4">
                  <c:v>1.0624939631024823</c:v>
                </c:pt>
                <c:pt idx="5">
                  <c:v>2.962104381982678</c:v>
                </c:pt>
                <c:pt idx="6">
                  <c:v>1.4327570108503169</c:v>
                </c:pt>
                <c:pt idx="7">
                  <c:v>3.928007984803116</c:v>
                </c:pt>
                <c:pt idx="8">
                  <c:v>2.5435461540938213</c:v>
                </c:pt>
                <c:pt idx="9">
                  <c:v>2.5757429408545027</c:v>
                </c:pt>
                <c:pt idx="10">
                  <c:v>2.4952509739527997</c:v>
                </c:pt>
                <c:pt idx="11">
                  <c:v>2.4308574004314369</c:v>
                </c:pt>
              </c:numCache>
            </c:numRef>
          </c:val>
        </c:ser>
        <c:ser>
          <c:idx val="2"/>
          <c:order val="2"/>
          <c:tx>
            <c:strRef>
              <c:f>' Phenolic'!$AA$18</c:f>
              <c:strCache>
                <c:ptCount val="1"/>
                <c:pt idx="0">
                  <c:v>%[Phenolic] 36h</c:v>
                </c:pt>
              </c:strCache>
            </c:strRef>
          </c:tx>
          <c:invertIfNegative val="0"/>
          <c:val>
            <c:numRef>
              <c:f>' Phenolic'!$AA$19:$AA$30</c:f>
              <c:numCache>
                <c:formatCode>General</c:formatCode>
                <c:ptCount val="12"/>
                <c:pt idx="0">
                  <c:v>1.9318072056408768</c:v>
                </c:pt>
                <c:pt idx="1">
                  <c:v>3.7509256576193692</c:v>
                </c:pt>
                <c:pt idx="2">
                  <c:v>2.3342670401493928</c:v>
                </c:pt>
                <c:pt idx="3">
                  <c:v>8.4033613445378155</c:v>
                </c:pt>
                <c:pt idx="4">
                  <c:v>1.2395762902862293</c:v>
                </c:pt>
                <c:pt idx="5">
                  <c:v>4.6524356869184453</c:v>
                </c:pt>
                <c:pt idx="6">
                  <c:v>2.0605943526836019</c:v>
                </c:pt>
                <c:pt idx="7">
                  <c:v>5.6988312566405863</c:v>
                </c:pt>
                <c:pt idx="8">
                  <c:v>4.8778131942432141</c:v>
                </c:pt>
                <c:pt idx="9">
                  <c:v>4.9100099810038955</c:v>
                </c:pt>
                <c:pt idx="10">
                  <c:v>4.8295180141021925</c:v>
                </c:pt>
                <c:pt idx="11">
                  <c:v>4.8939115876235544</c:v>
                </c:pt>
              </c:numCache>
            </c:numRef>
          </c:val>
        </c:ser>
        <c:ser>
          <c:idx val="3"/>
          <c:order val="3"/>
          <c:tx>
            <c:strRef>
              <c:f>' Phenolic'!$AJ$18</c:f>
              <c:strCache>
                <c:ptCount val="1"/>
                <c:pt idx="0">
                  <c:v>%[Phenolic] 48h</c:v>
                </c:pt>
              </c:strCache>
            </c:strRef>
          </c:tx>
          <c:invertIfNegative val="0"/>
          <c:val>
            <c:numRef>
              <c:f>' Phenolic'!$AJ$19:$AJ$30</c:f>
              <c:numCache>
                <c:formatCode>General</c:formatCode>
                <c:ptCount val="12"/>
                <c:pt idx="0">
                  <c:v>2.3342670401493928</c:v>
                </c:pt>
                <c:pt idx="1">
                  <c:v>4.4592549663543579</c:v>
                </c:pt>
                <c:pt idx="2">
                  <c:v>3.2840722495894905</c:v>
                </c:pt>
                <c:pt idx="3">
                  <c:v>9.6429376348240439</c:v>
                </c:pt>
                <c:pt idx="4">
                  <c:v>1.8513152387391738</c:v>
                </c:pt>
                <c:pt idx="5">
                  <c:v>4.8456164074825328</c:v>
                </c:pt>
                <c:pt idx="6">
                  <c:v>3.7509256576193692</c:v>
                </c:pt>
                <c:pt idx="7">
                  <c:v>6.5520461057986408</c:v>
                </c:pt>
                <c:pt idx="8">
                  <c:v>5.280273028751731</c:v>
                </c:pt>
                <c:pt idx="9">
                  <c:v>5.1514858817090055</c:v>
                </c:pt>
                <c:pt idx="10">
                  <c:v>5.2480762419910496</c:v>
                </c:pt>
                <c:pt idx="11">
                  <c:v>5.2319778486107094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701760"/>
        <c:axId val="173711744"/>
        <c:axId val="0"/>
      </c:bar3DChart>
      <c:catAx>
        <c:axId val="17370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3711744"/>
        <c:crosses val="autoZero"/>
        <c:auto val="1"/>
        <c:lblAlgn val="ctr"/>
        <c:lblOffset val="100"/>
        <c:noMultiLvlLbl val="0"/>
      </c:catAx>
      <c:valAx>
        <c:axId val="17371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70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123825</xdr:rowOff>
    </xdr:from>
    <xdr:to>
      <xdr:col>18</xdr:col>
      <xdr:colOff>571500</xdr:colOff>
      <xdr:row>15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31</xdr:row>
      <xdr:rowOff>76200</xdr:rowOff>
    </xdr:from>
    <xdr:to>
      <xdr:col>26</xdr:col>
      <xdr:colOff>123825</xdr:colOff>
      <xdr:row>49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4"/>
  <sheetViews>
    <sheetView tabSelected="1" topLeftCell="U4" workbookViewId="0">
      <selection activeCell="AC43" sqref="AC43"/>
    </sheetView>
  </sheetViews>
  <sheetFormatPr defaultRowHeight="15" x14ac:dyDescent="0.25"/>
  <cols>
    <col min="2" max="2" width="10.140625" bestFit="1" customWidth="1"/>
    <col min="3" max="3" width="15.7109375" bestFit="1" customWidth="1"/>
    <col min="6" max="6" width="12.5703125" bestFit="1" customWidth="1"/>
    <col min="7" max="7" width="13.42578125" bestFit="1" customWidth="1"/>
    <col min="8" max="8" width="13.5703125" bestFit="1" customWidth="1"/>
    <col min="9" max="9" width="15.42578125" bestFit="1" customWidth="1"/>
    <col min="10" max="10" width="15.7109375" bestFit="1" customWidth="1"/>
    <col min="11" max="11" width="12.5703125" bestFit="1" customWidth="1"/>
    <col min="18" max="18" width="12" bestFit="1" customWidth="1"/>
    <col min="24" max="24" width="12.5703125" bestFit="1" customWidth="1"/>
    <col min="25" max="25" width="13.42578125" bestFit="1" customWidth="1"/>
    <col min="26" max="26" width="13.5703125" bestFit="1" customWidth="1"/>
    <col min="27" max="27" width="15.42578125" bestFit="1" customWidth="1"/>
    <col min="33" max="33" width="12.5703125" bestFit="1" customWidth="1"/>
    <col min="34" max="34" width="13.42578125" bestFit="1" customWidth="1"/>
    <col min="35" max="35" width="13.5703125" bestFit="1" customWidth="1"/>
    <col min="36" max="36" width="15.42578125" bestFit="1" customWidth="1"/>
  </cols>
  <sheetData>
    <row r="2" spans="2:11" x14ac:dyDescent="0.25">
      <c r="B2" s="3" t="s">
        <v>3</v>
      </c>
      <c r="C2" s="4" t="s">
        <v>11</v>
      </c>
      <c r="D2" s="4" t="s">
        <v>0</v>
      </c>
      <c r="E2" s="4" t="s">
        <v>1</v>
      </c>
      <c r="F2" s="4" t="s">
        <v>2</v>
      </c>
      <c r="G2" s="4" t="s">
        <v>4</v>
      </c>
      <c r="J2" s="4" t="s">
        <v>11</v>
      </c>
      <c r="K2" t="s">
        <v>4</v>
      </c>
    </row>
    <row r="3" spans="2:11" x14ac:dyDescent="0.25">
      <c r="B3" s="1">
        <v>0</v>
      </c>
      <c r="C3" s="3">
        <v>0</v>
      </c>
      <c r="D3">
        <v>0</v>
      </c>
      <c r="E3">
        <v>0</v>
      </c>
      <c r="F3">
        <v>0</v>
      </c>
      <c r="G3">
        <f>MEDIAN(D3:F3)</f>
        <v>0</v>
      </c>
      <c r="J3" s="3">
        <v>0</v>
      </c>
      <c r="K3">
        <v>0</v>
      </c>
    </row>
    <row r="4" spans="2:11" x14ac:dyDescent="0.25">
      <c r="B4" s="1">
        <v>1</v>
      </c>
      <c r="C4" s="3">
        <v>0.02</v>
      </c>
      <c r="D4">
        <v>0.155</v>
      </c>
      <c r="E4">
        <v>0.153</v>
      </c>
      <c r="F4">
        <v>0.153</v>
      </c>
      <c r="G4">
        <f t="shared" ref="G4:G8" si="0">MEDIAN(D4:F4)</f>
        <v>0.153</v>
      </c>
      <c r="J4" s="3">
        <v>0.02</v>
      </c>
      <c r="K4">
        <v>0.153</v>
      </c>
    </row>
    <row r="5" spans="2:11" x14ac:dyDescent="0.25">
      <c r="B5" s="1">
        <v>2</v>
      </c>
      <c r="C5" s="3">
        <v>0.04</v>
      </c>
      <c r="D5">
        <v>0.25600000000000001</v>
      </c>
      <c r="E5">
        <v>0.254</v>
      </c>
      <c r="F5">
        <v>0.25700000000000001</v>
      </c>
      <c r="G5">
        <f t="shared" si="0"/>
        <v>0.25600000000000001</v>
      </c>
      <c r="J5" s="3">
        <v>0.04</v>
      </c>
      <c r="K5">
        <v>0.25600000000000001</v>
      </c>
    </row>
    <row r="6" spans="2:11" x14ac:dyDescent="0.25">
      <c r="B6" s="1">
        <v>3</v>
      </c>
      <c r="C6" s="3">
        <v>0.06</v>
      </c>
      <c r="D6">
        <v>0.37</v>
      </c>
      <c r="E6">
        <v>0.371</v>
      </c>
      <c r="F6">
        <v>0.372</v>
      </c>
      <c r="G6">
        <f t="shared" si="0"/>
        <v>0.371</v>
      </c>
      <c r="J6" s="3">
        <v>0.06</v>
      </c>
      <c r="K6">
        <v>0.371</v>
      </c>
    </row>
    <row r="7" spans="2:11" x14ac:dyDescent="0.25">
      <c r="B7" s="1">
        <v>4</v>
      </c>
      <c r="C7" s="3">
        <v>0.08</v>
      </c>
      <c r="D7">
        <v>0.51</v>
      </c>
      <c r="E7">
        <v>0.50900000000000001</v>
      </c>
      <c r="F7">
        <v>0.51</v>
      </c>
      <c r="G7">
        <f t="shared" si="0"/>
        <v>0.51</v>
      </c>
      <c r="J7" s="3">
        <v>0.08</v>
      </c>
      <c r="K7">
        <v>0.51</v>
      </c>
    </row>
    <row r="8" spans="2:11" ht="15.75" thickBot="1" x14ac:dyDescent="0.3">
      <c r="B8" s="2">
        <v>5</v>
      </c>
      <c r="C8" s="3">
        <v>0.1</v>
      </c>
      <c r="D8">
        <v>0.6</v>
      </c>
      <c r="E8">
        <v>0.60299999999999998</v>
      </c>
      <c r="F8">
        <v>0.60499999999999998</v>
      </c>
      <c r="G8">
        <f t="shared" si="0"/>
        <v>0.60299999999999998</v>
      </c>
      <c r="J8" s="3">
        <v>0.1</v>
      </c>
      <c r="K8">
        <v>0.60299999999999998</v>
      </c>
    </row>
    <row r="18" spans="2:36" x14ac:dyDescent="0.25">
      <c r="B18" s="1" t="s">
        <v>3</v>
      </c>
      <c r="C18" s="4" t="s">
        <v>0</v>
      </c>
      <c r="D18" s="4" t="s">
        <v>1</v>
      </c>
      <c r="E18" s="4" t="s">
        <v>2</v>
      </c>
      <c r="F18" s="4" t="s">
        <v>4</v>
      </c>
      <c r="G18" s="4" t="s">
        <v>5</v>
      </c>
      <c r="H18" s="4" t="s">
        <v>6</v>
      </c>
      <c r="I18" s="5" t="s">
        <v>7</v>
      </c>
      <c r="K18" s="1" t="s">
        <v>3</v>
      </c>
      <c r="L18" s="4" t="s">
        <v>0</v>
      </c>
      <c r="M18" s="4" t="s">
        <v>1</v>
      </c>
      <c r="N18" s="4" t="s">
        <v>2</v>
      </c>
      <c r="O18" s="4" t="s">
        <v>4</v>
      </c>
      <c r="P18" s="4" t="s">
        <v>5</v>
      </c>
      <c r="Q18" s="4" t="s">
        <v>6</v>
      </c>
      <c r="R18" s="5" t="s">
        <v>8</v>
      </c>
      <c r="T18" s="1" t="s">
        <v>3</v>
      </c>
      <c r="U18" s="4" t="s">
        <v>0</v>
      </c>
      <c r="V18" s="4" t="s">
        <v>1</v>
      </c>
      <c r="W18" s="4" t="s">
        <v>2</v>
      </c>
      <c r="X18" s="4" t="s">
        <v>4</v>
      </c>
      <c r="Y18" s="4" t="s">
        <v>5</v>
      </c>
      <c r="Z18" s="4" t="s">
        <v>6</v>
      </c>
      <c r="AA18" s="5" t="s">
        <v>9</v>
      </c>
      <c r="AC18" s="1" t="s">
        <v>3</v>
      </c>
      <c r="AD18" s="4" t="s">
        <v>0</v>
      </c>
      <c r="AE18" s="4" t="s">
        <v>1</v>
      </c>
      <c r="AF18" s="4" t="s">
        <v>2</v>
      </c>
      <c r="AG18" s="4" t="s">
        <v>4</v>
      </c>
      <c r="AH18" s="4" t="s">
        <v>5</v>
      </c>
      <c r="AI18" s="4" t="s">
        <v>6</v>
      </c>
      <c r="AJ18" s="5" t="s">
        <v>10</v>
      </c>
    </row>
    <row r="19" spans="2:36" x14ac:dyDescent="0.25">
      <c r="B19">
        <v>1.1200000000000001</v>
      </c>
      <c r="C19" s="7">
        <v>5.3999999999999999E-2</v>
      </c>
      <c r="D19" s="7">
        <v>5.5E-2</v>
      </c>
      <c r="E19" s="7">
        <v>5.2999999999999999E-2</v>
      </c>
      <c r="F19">
        <f>MEDIAN(C19:E19)</f>
        <v>5.3999999999999999E-2</v>
      </c>
      <c r="G19" s="6">
        <f>F19/6.2118*100</f>
        <v>0.86931324253839459</v>
      </c>
      <c r="H19">
        <f>G19*0.01</f>
        <v>8.6931324253839461E-3</v>
      </c>
      <c r="I19">
        <f>H19*100</f>
        <v>0.86931324253839459</v>
      </c>
      <c r="K19" s="6">
        <v>1.24</v>
      </c>
      <c r="L19" s="7">
        <v>9.7000000000000003E-2</v>
      </c>
      <c r="M19" s="7">
        <v>0.10100000000000001</v>
      </c>
      <c r="N19" s="7">
        <v>9.6000000000000002E-2</v>
      </c>
      <c r="O19">
        <f>MEDIAN(L19:N19)</f>
        <v>9.7000000000000003E-2</v>
      </c>
      <c r="P19">
        <f>O19/6.2118*100</f>
        <v>1.5615441578930422</v>
      </c>
      <c r="Q19">
        <f>P19*0.01</f>
        <v>1.5615441578930423E-2</v>
      </c>
      <c r="R19">
        <f>Q19*100</f>
        <v>1.5615441578930422</v>
      </c>
      <c r="T19">
        <v>1.36</v>
      </c>
      <c r="U19">
        <v>0.12</v>
      </c>
      <c r="V19">
        <v>0.11899999999999999</v>
      </c>
      <c r="W19">
        <v>0.121</v>
      </c>
      <c r="X19">
        <f>MEDIAN(U19:W19)</f>
        <v>0.12</v>
      </c>
      <c r="Y19">
        <f>X19/6.2118*100</f>
        <v>1.9318072056408768</v>
      </c>
      <c r="Z19">
        <f>Y19*0.01</f>
        <v>1.9318072056408769E-2</v>
      </c>
      <c r="AA19">
        <f>Z19*100</f>
        <v>1.9318072056408768</v>
      </c>
      <c r="AC19">
        <v>1.48</v>
      </c>
      <c r="AD19">
        <v>0.14599999999999999</v>
      </c>
      <c r="AE19">
        <v>0.14499999999999999</v>
      </c>
      <c r="AF19">
        <v>0.14299999999999999</v>
      </c>
      <c r="AG19">
        <f>MEDIAN(AD19:AF19)</f>
        <v>0.14499999999999999</v>
      </c>
      <c r="AH19">
        <f>AG19/6.2118*100</f>
        <v>2.3342670401493928</v>
      </c>
      <c r="AI19">
        <f>AH19*0.01</f>
        <v>2.3342670401493928E-2</v>
      </c>
      <c r="AJ19">
        <f>AI19*100</f>
        <v>2.3342670401493928</v>
      </c>
    </row>
    <row r="20" spans="2:36" x14ac:dyDescent="0.25">
      <c r="B20">
        <v>2.12</v>
      </c>
      <c r="C20" s="7">
        <v>0.108</v>
      </c>
      <c r="D20" s="7">
        <v>0.11</v>
      </c>
      <c r="E20" s="7">
        <v>0.108</v>
      </c>
      <c r="F20">
        <f t="shared" ref="F20:F30" si="1">MEDIAN(C20:E20)</f>
        <v>0.108</v>
      </c>
      <c r="G20" s="6">
        <f t="shared" ref="G20:G30" si="2">F20/6.2118*100</f>
        <v>1.7386264850767892</v>
      </c>
      <c r="H20">
        <f t="shared" ref="H20:H30" si="3">G20*0.01</f>
        <v>1.7386264850767892E-2</v>
      </c>
      <c r="I20">
        <f t="shared" ref="I20:I30" si="4">H20*100</f>
        <v>1.7386264850767892</v>
      </c>
      <c r="K20">
        <v>2.2400000000000002</v>
      </c>
      <c r="L20" s="7">
        <v>0.14399999999999999</v>
      </c>
      <c r="M20" s="7">
        <v>0.14299999999999999</v>
      </c>
      <c r="N20" s="7">
        <v>0.14599999999999999</v>
      </c>
      <c r="O20">
        <f t="shared" ref="O20:O30" si="5">MEDIAN(L20:N20)</f>
        <v>0.14399999999999999</v>
      </c>
      <c r="P20">
        <f t="shared" ref="P20:P30" si="6">O20/6.2118*100</f>
        <v>2.3181686467690521</v>
      </c>
      <c r="Q20">
        <f t="shared" ref="Q20:Q30" si="7">P20*0.01</f>
        <v>2.3181686467690522E-2</v>
      </c>
      <c r="R20">
        <f t="shared" ref="R20:R30" si="8">Q20*100</f>
        <v>2.3181686467690521</v>
      </c>
      <c r="T20">
        <v>2.36</v>
      </c>
      <c r="U20">
        <v>0.23100000000000001</v>
      </c>
      <c r="V20">
        <v>0.23400000000000001</v>
      </c>
      <c r="W20">
        <v>0.23300000000000001</v>
      </c>
      <c r="X20">
        <f t="shared" ref="X20:X30" si="9">MEDIAN(U20:W20)</f>
        <v>0.23300000000000001</v>
      </c>
      <c r="Y20">
        <f t="shared" ref="Y20:Y30" si="10">X20/6.2118*100</f>
        <v>3.7509256576193692</v>
      </c>
      <c r="Z20">
        <f t="shared" ref="Z20:Z30" si="11">Y20*0.01</f>
        <v>3.7509256576193695E-2</v>
      </c>
      <c r="AA20">
        <f t="shared" ref="AA20:AA30" si="12">Z20*100</f>
        <v>3.7509256576193692</v>
      </c>
      <c r="AC20">
        <v>2.48</v>
      </c>
      <c r="AD20">
        <v>0.27700000000000002</v>
      </c>
      <c r="AE20">
        <v>0.27500000000000002</v>
      </c>
      <c r="AF20">
        <v>0.27800000000000002</v>
      </c>
      <c r="AG20">
        <f t="shared" ref="AG20:AG30" si="13">MEDIAN(AD20:AF20)</f>
        <v>0.27700000000000002</v>
      </c>
      <c r="AH20">
        <f t="shared" ref="AH20:AH30" si="14">AG20/6.2118*100</f>
        <v>4.4592549663543579</v>
      </c>
      <c r="AI20">
        <f t="shared" ref="AI20:AI30" si="15">AH20*0.01</f>
        <v>4.4592549663543583E-2</v>
      </c>
      <c r="AJ20">
        <f t="shared" ref="AJ20:AJ30" si="16">AI20*100</f>
        <v>4.4592549663543579</v>
      </c>
    </row>
    <row r="21" spans="2:36" x14ac:dyDescent="0.25">
      <c r="B21">
        <v>3.12</v>
      </c>
      <c r="C21" s="7">
        <v>0.11700000000000001</v>
      </c>
      <c r="D21" s="7">
        <v>0.11700000000000001</v>
      </c>
      <c r="E21" s="7">
        <v>0.12</v>
      </c>
      <c r="F21">
        <f t="shared" si="1"/>
        <v>0.11700000000000001</v>
      </c>
      <c r="G21" s="6">
        <f t="shared" si="2"/>
        <v>1.883512025499855</v>
      </c>
      <c r="H21">
        <f t="shared" si="3"/>
        <v>1.883512025499855E-2</v>
      </c>
      <c r="I21">
        <f t="shared" si="4"/>
        <v>1.883512025499855</v>
      </c>
      <c r="K21">
        <v>3.24</v>
      </c>
      <c r="L21" s="7">
        <v>0.12</v>
      </c>
      <c r="M21" s="7">
        <v>0.122</v>
      </c>
      <c r="N21" s="7">
        <v>0.125</v>
      </c>
      <c r="O21">
        <f t="shared" si="5"/>
        <v>0.122</v>
      </c>
      <c r="P21">
        <f t="shared" si="6"/>
        <v>1.964003992401558</v>
      </c>
      <c r="Q21">
        <f t="shared" si="7"/>
        <v>1.9640039924015581E-2</v>
      </c>
      <c r="R21">
        <f t="shared" si="8"/>
        <v>1.964003992401558</v>
      </c>
      <c r="T21">
        <v>3.36</v>
      </c>
      <c r="U21">
        <v>0.14399999999999999</v>
      </c>
      <c r="V21">
        <v>0.14699999999999999</v>
      </c>
      <c r="W21">
        <v>0.14499999999999999</v>
      </c>
      <c r="X21">
        <f t="shared" si="9"/>
        <v>0.14499999999999999</v>
      </c>
      <c r="Y21">
        <f t="shared" si="10"/>
        <v>2.3342670401493928</v>
      </c>
      <c r="Z21">
        <f t="shared" si="11"/>
        <v>2.3342670401493928E-2</v>
      </c>
      <c r="AA21">
        <f t="shared" si="12"/>
        <v>2.3342670401493928</v>
      </c>
      <c r="AC21">
        <v>3.48</v>
      </c>
      <c r="AD21">
        <v>0.20399999999999999</v>
      </c>
      <c r="AE21">
        <v>0.20899999999999999</v>
      </c>
      <c r="AF21">
        <v>0.20300000000000001</v>
      </c>
      <c r="AG21">
        <f t="shared" si="13"/>
        <v>0.20399999999999999</v>
      </c>
      <c r="AH21">
        <f t="shared" si="14"/>
        <v>3.2840722495894905</v>
      </c>
      <c r="AI21">
        <f t="shared" si="15"/>
        <v>3.2840722495894904E-2</v>
      </c>
      <c r="AJ21">
        <f t="shared" si="16"/>
        <v>3.2840722495894905</v>
      </c>
    </row>
    <row r="22" spans="2:36" x14ac:dyDescent="0.25">
      <c r="B22">
        <v>4.12</v>
      </c>
      <c r="C22" s="7">
        <v>0.20599999999999999</v>
      </c>
      <c r="D22" s="7">
        <v>0.20399999999999999</v>
      </c>
      <c r="E22" s="7">
        <v>0.20399999999999999</v>
      </c>
      <c r="F22">
        <f t="shared" si="1"/>
        <v>0.20399999999999999</v>
      </c>
      <c r="G22" s="6">
        <f t="shared" si="2"/>
        <v>3.2840722495894905</v>
      </c>
      <c r="H22">
        <f t="shared" si="3"/>
        <v>3.2840722495894904E-2</v>
      </c>
      <c r="I22">
        <f t="shared" si="4"/>
        <v>3.2840722495894905</v>
      </c>
      <c r="K22" s="6">
        <v>4.24</v>
      </c>
      <c r="L22" s="7">
        <v>0.35199999999999998</v>
      </c>
      <c r="M22" s="7">
        <v>0.35699999999999998</v>
      </c>
      <c r="N22" s="7">
        <v>0.35399999999999998</v>
      </c>
      <c r="O22">
        <f t="shared" si="5"/>
        <v>0.35399999999999998</v>
      </c>
      <c r="P22">
        <f t="shared" si="6"/>
        <v>5.6988312566405863</v>
      </c>
      <c r="Q22">
        <f t="shared" si="7"/>
        <v>5.6988312566405866E-2</v>
      </c>
      <c r="R22">
        <f t="shared" si="8"/>
        <v>5.6988312566405863</v>
      </c>
      <c r="T22">
        <v>4.3600000000000003</v>
      </c>
      <c r="U22">
        <v>0.52300000000000002</v>
      </c>
      <c r="V22">
        <v>0.52100000000000002</v>
      </c>
      <c r="W22">
        <v>0.52200000000000002</v>
      </c>
      <c r="X22">
        <f t="shared" si="9"/>
        <v>0.52200000000000002</v>
      </c>
      <c r="Y22">
        <f t="shared" si="10"/>
        <v>8.4033613445378155</v>
      </c>
      <c r="Z22">
        <f t="shared" si="11"/>
        <v>8.4033613445378158E-2</v>
      </c>
      <c r="AA22">
        <f t="shared" si="12"/>
        <v>8.4033613445378155</v>
      </c>
      <c r="AC22">
        <v>4.4800000000000004</v>
      </c>
      <c r="AD22">
        <v>0.59799999999999998</v>
      </c>
      <c r="AE22">
        <v>0.6</v>
      </c>
      <c r="AF22">
        <v>0.59899999999999998</v>
      </c>
      <c r="AG22">
        <f t="shared" si="13"/>
        <v>0.59899999999999998</v>
      </c>
      <c r="AH22">
        <f t="shared" si="14"/>
        <v>9.6429376348240439</v>
      </c>
      <c r="AI22">
        <f t="shared" si="15"/>
        <v>9.6429376348240448E-2</v>
      </c>
      <c r="AJ22">
        <f t="shared" si="16"/>
        <v>9.6429376348240439</v>
      </c>
    </row>
    <row r="23" spans="2:36" x14ac:dyDescent="0.25">
      <c r="B23">
        <v>5.12</v>
      </c>
      <c r="C23" s="7">
        <v>2.9000000000000001E-2</v>
      </c>
      <c r="D23" s="7">
        <v>0.03</v>
      </c>
      <c r="E23" s="7">
        <v>3.1E-2</v>
      </c>
      <c r="F23">
        <f t="shared" si="1"/>
        <v>0.03</v>
      </c>
      <c r="G23" s="6">
        <f t="shared" si="2"/>
        <v>0.48295180141021921</v>
      </c>
      <c r="H23">
        <f t="shared" si="3"/>
        <v>4.8295180141021922E-3</v>
      </c>
      <c r="I23">
        <f t="shared" si="4"/>
        <v>0.48295180141021921</v>
      </c>
      <c r="K23">
        <v>5.24</v>
      </c>
      <c r="L23" s="7">
        <v>6.6000000000000003E-2</v>
      </c>
      <c r="M23" s="7">
        <v>6.7000000000000004E-2</v>
      </c>
      <c r="N23" s="7">
        <v>6.5000000000000002E-2</v>
      </c>
      <c r="O23">
        <f t="shared" si="5"/>
        <v>6.6000000000000003E-2</v>
      </c>
      <c r="P23">
        <f t="shared" si="6"/>
        <v>1.0624939631024823</v>
      </c>
      <c r="Q23">
        <f t="shared" si="7"/>
        <v>1.0624939631024824E-2</v>
      </c>
      <c r="R23">
        <f t="shared" si="8"/>
        <v>1.0624939631024823</v>
      </c>
      <c r="T23">
        <v>5.36</v>
      </c>
      <c r="U23">
        <v>7.9000000000000001E-2</v>
      </c>
      <c r="V23">
        <v>7.6999999999999999E-2</v>
      </c>
      <c r="W23">
        <v>7.5999999999999998E-2</v>
      </c>
      <c r="X23">
        <f t="shared" si="9"/>
        <v>7.6999999999999999E-2</v>
      </c>
      <c r="Y23">
        <f t="shared" si="10"/>
        <v>1.2395762902862293</v>
      </c>
      <c r="Z23">
        <f t="shared" si="11"/>
        <v>1.2395762902862293E-2</v>
      </c>
      <c r="AA23">
        <f t="shared" si="12"/>
        <v>1.2395762902862293</v>
      </c>
      <c r="AC23">
        <v>5.48</v>
      </c>
      <c r="AD23">
        <v>0.114</v>
      </c>
      <c r="AE23">
        <v>0.115</v>
      </c>
      <c r="AF23">
        <v>0.11600000000000001</v>
      </c>
      <c r="AG23">
        <f t="shared" si="13"/>
        <v>0.115</v>
      </c>
      <c r="AH23">
        <f t="shared" si="14"/>
        <v>1.8513152387391738</v>
      </c>
      <c r="AI23">
        <f t="shared" si="15"/>
        <v>1.8513152387391738E-2</v>
      </c>
      <c r="AJ23">
        <f t="shared" si="16"/>
        <v>1.8513152387391738</v>
      </c>
    </row>
    <row r="24" spans="2:36" x14ac:dyDescent="0.25">
      <c r="B24">
        <v>6.12</v>
      </c>
      <c r="C24" s="7">
        <v>0.154</v>
      </c>
      <c r="D24" s="7">
        <v>0.15</v>
      </c>
      <c r="E24" s="7">
        <v>0.151</v>
      </c>
      <c r="F24">
        <f t="shared" si="1"/>
        <v>0.151</v>
      </c>
      <c r="G24" s="6">
        <f t="shared" si="2"/>
        <v>2.4308574004314369</v>
      </c>
      <c r="H24">
        <f t="shared" si="3"/>
        <v>2.4308574004314371E-2</v>
      </c>
      <c r="I24">
        <f t="shared" si="4"/>
        <v>2.4308574004314369</v>
      </c>
      <c r="K24">
        <v>6.24</v>
      </c>
      <c r="L24" s="7">
        <v>0.183</v>
      </c>
      <c r="M24" s="7">
        <v>0.184</v>
      </c>
      <c r="N24" s="7">
        <v>0.184</v>
      </c>
      <c r="O24">
        <f t="shared" si="5"/>
        <v>0.184</v>
      </c>
      <c r="P24">
        <f t="shared" si="6"/>
        <v>2.962104381982678</v>
      </c>
      <c r="Q24">
        <f t="shared" si="7"/>
        <v>2.9621043819826779E-2</v>
      </c>
      <c r="R24">
        <f t="shared" si="8"/>
        <v>2.962104381982678</v>
      </c>
      <c r="T24">
        <v>6.36</v>
      </c>
      <c r="U24">
        <v>0.28899999999999998</v>
      </c>
      <c r="V24">
        <v>0.28699999999999998</v>
      </c>
      <c r="W24">
        <v>0.28899999999999998</v>
      </c>
      <c r="X24">
        <f t="shared" si="9"/>
        <v>0.28899999999999998</v>
      </c>
      <c r="Y24">
        <f t="shared" si="10"/>
        <v>4.6524356869184453</v>
      </c>
      <c r="Z24">
        <f t="shared" si="11"/>
        <v>4.6524356869184456E-2</v>
      </c>
      <c r="AA24">
        <f t="shared" si="12"/>
        <v>4.6524356869184453</v>
      </c>
      <c r="AC24">
        <v>6.48</v>
      </c>
      <c r="AD24">
        <v>0.3</v>
      </c>
      <c r="AE24">
        <v>0.30099999999999999</v>
      </c>
      <c r="AF24">
        <v>0.30199999999999999</v>
      </c>
      <c r="AG24">
        <f t="shared" si="13"/>
        <v>0.30099999999999999</v>
      </c>
      <c r="AH24">
        <f t="shared" si="14"/>
        <v>4.8456164074825328</v>
      </c>
      <c r="AI24">
        <f t="shared" si="15"/>
        <v>4.8456164074825329E-2</v>
      </c>
      <c r="AJ24">
        <f t="shared" si="16"/>
        <v>4.8456164074825328</v>
      </c>
    </row>
    <row r="25" spans="2:36" x14ac:dyDescent="0.25">
      <c r="B25">
        <v>7.12</v>
      </c>
      <c r="C25" s="7">
        <v>6.9000000000000006E-2</v>
      </c>
      <c r="D25" s="7">
        <v>7.0000000000000007E-2</v>
      </c>
      <c r="E25" s="7">
        <v>6.6000000000000003E-2</v>
      </c>
      <c r="F25">
        <f t="shared" si="1"/>
        <v>6.9000000000000006E-2</v>
      </c>
      <c r="G25" s="6">
        <f t="shared" si="2"/>
        <v>1.1107891432435044</v>
      </c>
      <c r="H25">
        <f t="shared" si="3"/>
        <v>1.1107891432435044E-2</v>
      </c>
      <c r="I25">
        <f t="shared" si="4"/>
        <v>1.1107891432435044</v>
      </c>
      <c r="K25" s="6">
        <v>7.24</v>
      </c>
      <c r="L25" s="7">
        <v>8.8999999999999996E-2</v>
      </c>
      <c r="M25" s="7">
        <v>8.6999999999999994E-2</v>
      </c>
      <c r="N25" s="7">
        <v>0.09</v>
      </c>
      <c r="O25">
        <f t="shared" si="5"/>
        <v>8.8999999999999996E-2</v>
      </c>
      <c r="P25">
        <f t="shared" si="6"/>
        <v>1.4327570108503169</v>
      </c>
      <c r="Q25">
        <f t="shared" si="7"/>
        <v>1.432757010850317E-2</v>
      </c>
      <c r="R25">
        <f t="shared" si="8"/>
        <v>1.4327570108503169</v>
      </c>
      <c r="T25">
        <v>7.36</v>
      </c>
      <c r="U25">
        <v>0.127</v>
      </c>
      <c r="V25">
        <v>0.128</v>
      </c>
      <c r="W25">
        <v>0.128</v>
      </c>
      <c r="X25">
        <f t="shared" si="9"/>
        <v>0.128</v>
      </c>
      <c r="Y25">
        <f t="shared" si="10"/>
        <v>2.0605943526836019</v>
      </c>
      <c r="Z25">
        <f t="shared" si="11"/>
        <v>2.0605943526836021E-2</v>
      </c>
      <c r="AA25">
        <f t="shared" si="12"/>
        <v>2.0605943526836019</v>
      </c>
      <c r="AC25">
        <v>7.48</v>
      </c>
      <c r="AD25">
        <v>0.23599999999999999</v>
      </c>
      <c r="AE25">
        <v>0.23300000000000001</v>
      </c>
      <c r="AF25">
        <v>0.23300000000000001</v>
      </c>
      <c r="AG25">
        <f t="shared" si="13"/>
        <v>0.23300000000000001</v>
      </c>
      <c r="AH25">
        <f t="shared" si="14"/>
        <v>3.7509256576193692</v>
      </c>
      <c r="AI25">
        <f t="shared" si="15"/>
        <v>3.7509256576193695E-2</v>
      </c>
      <c r="AJ25">
        <f t="shared" si="16"/>
        <v>3.7509256576193692</v>
      </c>
    </row>
    <row r="26" spans="2:36" x14ac:dyDescent="0.25">
      <c r="B26">
        <v>8.1199999999999992</v>
      </c>
      <c r="C26" s="7">
        <v>0.193</v>
      </c>
      <c r="D26" s="7">
        <v>0.192</v>
      </c>
      <c r="E26" s="7">
        <v>0.19</v>
      </c>
      <c r="F26">
        <f t="shared" si="1"/>
        <v>0.192</v>
      </c>
      <c r="G26" s="6">
        <f t="shared" si="2"/>
        <v>3.0908915290254031</v>
      </c>
      <c r="H26">
        <f t="shared" si="3"/>
        <v>3.0908915290254031E-2</v>
      </c>
      <c r="I26">
        <f t="shared" si="4"/>
        <v>3.0908915290254031</v>
      </c>
      <c r="K26">
        <v>8.24</v>
      </c>
      <c r="L26" s="7">
        <v>0.24299999999999999</v>
      </c>
      <c r="M26" s="7">
        <v>0.245</v>
      </c>
      <c r="N26" s="7">
        <v>0.24399999999999999</v>
      </c>
      <c r="O26">
        <f t="shared" si="5"/>
        <v>0.24399999999999999</v>
      </c>
      <c r="P26">
        <f t="shared" si="6"/>
        <v>3.928007984803116</v>
      </c>
      <c r="Q26">
        <f t="shared" si="7"/>
        <v>3.9280079848031162E-2</v>
      </c>
      <c r="R26">
        <f t="shared" si="8"/>
        <v>3.928007984803116</v>
      </c>
      <c r="T26">
        <v>8.36</v>
      </c>
      <c r="U26">
        <v>0.35099999999999998</v>
      </c>
      <c r="V26">
        <v>0.35399999999999998</v>
      </c>
      <c r="W26">
        <v>0.35399999999999998</v>
      </c>
      <c r="X26">
        <f t="shared" si="9"/>
        <v>0.35399999999999998</v>
      </c>
      <c r="Y26">
        <f t="shared" si="10"/>
        <v>5.6988312566405863</v>
      </c>
      <c r="Z26">
        <f t="shared" si="11"/>
        <v>5.6988312566405866E-2</v>
      </c>
      <c r="AA26">
        <f t="shared" si="12"/>
        <v>5.6988312566405863</v>
      </c>
      <c r="AC26">
        <v>8.48</v>
      </c>
      <c r="AD26">
        <v>0.40500000000000003</v>
      </c>
      <c r="AE26">
        <v>0.40699999999999997</v>
      </c>
      <c r="AF26">
        <v>0.41</v>
      </c>
      <c r="AG26">
        <f t="shared" si="13"/>
        <v>0.40699999999999997</v>
      </c>
      <c r="AH26">
        <f t="shared" si="14"/>
        <v>6.5520461057986408</v>
      </c>
      <c r="AI26">
        <f t="shared" si="15"/>
        <v>6.5520461057986409E-2</v>
      </c>
      <c r="AJ26">
        <f t="shared" si="16"/>
        <v>6.5520461057986408</v>
      </c>
    </row>
    <row r="27" spans="2:36" x14ac:dyDescent="0.25">
      <c r="B27">
        <v>9.1199999999999992</v>
      </c>
      <c r="C27" s="7">
        <v>0.11</v>
      </c>
      <c r="D27" s="7">
        <v>0.11</v>
      </c>
      <c r="E27" s="7">
        <v>0.109</v>
      </c>
      <c r="F27">
        <f t="shared" si="1"/>
        <v>0.11</v>
      </c>
      <c r="G27" s="6">
        <f t="shared" si="2"/>
        <v>1.7708232718374703</v>
      </c>
      <c r="H27">
        <f t="shared" si="3"/>
        <v>1.7708232718374704E-2</v>
      </c>
      <c r="I27">
        <f t="shared" si="4"/>
        <v>1.7708232718374703</v>
      </c>
      <c r="K27">
        <v>9.24</v>
      </c>
      <c r="L27" s="7">
        <v>0.158</v>
      </c>
      <c r="M27" s="7">
        <v>0.159</v>
      </c>
      <c r="N27" s="7">
        <v>0.158</v>
      </c>
      <c r="O27">
        <f t="shared" si="5"/>
        <v>0.158</v>
      </c>
      <c r="P27">
        <f t="shared" si="6"/>
        <v>2.5435461540938213</v>
      </c>
      <c r="Q27">
        <f t="shared" si="7"/>
        <v>2.5435461540938214E-2</v>
      </c>
      <c r="R27">
        <f t="shared" si="8"/>
        <v>2.5435461540938213</v>
      </c>
      <c r="T27">
        <v>9.36</v>
      </c>
      <c r="U27">
        <v>0.29899999999999999</v>
      </c>
      <c r="V27">
        <v>0.30299999999999999</v>
      </c>
      <c r="W27">
        <v>0.30399999999999999</v>
      </c>
      <c r="X27">
        <f t="shared" si="9"/>
        <v>0.30299999999999999</v>
      </c>
      <c r="Y27">
        <f t="shared" si="10"/>
        <v>4.8778131942432141</v>
      </c>
      <c r="Z27">
        <f t="shared" si="11"/>
        <v>4.8778131942432142E-2</v>
      </c>
      <c r="AA27">
        <f t="shared" si="12"/>
        <v>4.8778131942432141</v>
      </c>
      <c r="AC27">
        <v>9.48</v>
      </c>
      <c r="AD27">
        <v>0.32600000000000001</v>
      </c>
      <c r="AE27">
        <v>0.32800000000000001</v>
      </c>
      <c r="AF27">
        <v>0.33</v>
      </c>
      <c r="AG27">
        <f t="shared" si="13"/>
        <v>0.32800000000000001</v>
      </c>
      <c r="AH27">
        <f t="shared" si="14"/>
        <v>5.280273028751731</v>
      </c>
      <c r="AI27">
        <f t="shared" si="15"/>
        <v>5.2802730287517308E-2</v>
      </c>
      <c r="AJ27">
        <f t="shared" si="16"/>
        <v>5.280273028751731</v>
      </c>
    </row>
    <row r="28" spans="2:36" x14ac:dyDescent="0.25">
      <c r="B28">
        <v>10.119999999999999</v>
      </c>
      <c r="C28" s="7">
        <v>0.112</v>
      </c>
      <c r="D28" s="7">
        <v>0.114</v>
      </c>
      <c r="E28" s="7">
        <v>0.113</v>
      </c>
      <c r="F28">
        <f t="shared" si="1"/>
        <v>0.113</v>
      </c>
      <c r="G28" s="6">
        <f t="shared" si="2"/>
        <v>1.8191184519784926</v>
      </c>
      <c r="H28">
        <f t="shared" si="3"/>
        <v>1.8191184519784926E-2</v>
      </c>
      <c r="I28">
        <f t="shared" si="4"/>
        <v>1.8191184519784926</v>
      </c>
      <c r="K28" s="6">
        <v>10.24</v>
      </c>
      <c r="L28" s="7">
        <v>0.16</v>
      </c>
      <c r="M28" s="7">
        <v>0.161</v>
      </c>
      <c r="N28" s="7">
        <v>0.158</v>
      </c>
      <c r="O28">
        <f t="shared" si="5"/>
        <v>0.16</v>
      </c>
      <c r="P28">
        <f t="shared" si="6"/>
        <v>2.5757429408545027</v>
      </c>
      <c r="Q28">
        <f t="shared" si="7"/>
        <v>2.5757429408545029E-2</v>
      </c>
      <c r="R28">
        <f t="shared" si="8"/>
        <v>2.5757429408545027</v>
      </c>
      <c r="T28">
        <v>10.36</v>
      </c>
      <c r="U28">
        <v>0.30499999999999999</v>
      </c>
      <c r="V28">
        <v>0.30399999999999999</v>
      </c>
      <c r="W28">
        <v>0.307</v>
      </c>
      <c r="X28">
        <f t="shared" si="9"/>
        <v>0.30499999999999999</v>
      </c>
      <c r="Y28">
        <f t="shared" si="10"/>
        <v>4.9100099810038955</v>
      </c>
      <c r="Z28">
        <f t="shared" si="11"/>
        <v>4.9100099810038954E-2</v>
      </c>
      <c r="AA28">
        <f t="shared" si="12"/>
        <v>4.9100099810038955</v>
      </c>
      <c r="AC28">
        <v>10.48</v>
      </c>
      <c r="AD28">
        <v>0.318</v>
      </c>
      <c r="AE28">
        <v>0.32300000000000001</v>
      </c>
      <c r="AF28">
        <v>0.32</v>
      </c>
      <c r="AG28">
        <f t="shared" si="13"/>
        <v>0.32</v>
      </c>
      <c r="AH28">
        <f t="shared" si="14"/>
        <v>5.1514858817090055</v>
      </c>
      <c r="AI28">
        <f t="shared" si="15"/>
        <v>5.1514858817090059E-2</v>
      </c>
      <c r="AJ28">
        <f t="shared" si="16"/>
        <v>5.1514858817090055</v>
      </c>
    </row>
    <row r="29" spans="2:36" x14ac:dyDescent="0.25">
      <c r="B29">
        <v>11.12</v>
      </c>
      <c r="C29" s="7">
        <v>0.11</v>
      </c>
      <c r="D29" s="7">
        <v>0.115</v>
      </c>
      <c r="E29" s="7">
        <v>0.113</v>
      </c>
      <c r="F29">
        <f t="shared" si="1"/>
        <v>0.113</v>
      </c>
      <c r="G29" s="6">
        <f t="shared" si="2"/>
        <v>1.8191184519784926</v>
      </c>
      <c r="H29">
        <f t="shared" si="3"/>
        <v>1.8191184519784926E-2</v>
      </c>
      <c r="I29">
        <f t="shared" si="4"/>
        <v>1.8191184519784926</v>
      </c>
      <c r="K29">
        <v>11.24</v>
      </c>
      <c r="L29" s="7">
        <v>0.155</v>
      </c>
      <c r="M29" s="7">
        <v>0.156</v>
      </c>
      <c r="N29" s="7">
        <v>0.153</v>
      </c>
      <c r="O29">
        <f t="shared" si="5"/>
        <v>0.155</v>
      </c>
      <c r="P29">
        <f t="shared" si="6"/>
        <v>2.4952509739527997</v>
      </c>
      <c r="Q29">
        <f t="shared" si="7"/>
        <v>2.4952509739527999E-2</v>
      </c>
      <c r="R29">
        <f t="shared" si="8"/>
        <v>2.4952509739527997</v>
      </c>
      <c r="T29">
        <v>11.36</v>
      </c>
      <c r="U29">
        <v>0.29799999999999999</v>
      </c>
      <c r="V29">
        <v>0.3</v>
      </c>
      <c r="W29">
        <v>0.30099999999999999</v>
      </c>
      <c r="X29">
        <f t="shared" si="9"/>
        <v>0.3</v>
      </c>
      <c r="Y29">
        <f t="shared" si="10"/>
        <v>4.8295180141021925</v>
      </c>
      <c r="Z29">
        <f t="shared" si="11"/>
        <v>4.8295180141021923E-2</v>
      </c>
      <c r="AA29">
        <f t="shared" si="12"/>
        <v>4.8295180141021925</v>
      </c>
      <c r="AC29">
        <v>11.48</v>
      </c>
      <c r="AD29">
        <v>0.33100000000000002</v>
      </c>
      <c r="AE29">
        <v>0.32200000000000001</v>
      </c>
      <c r="AF29">
        <v>0.32600000000000001</v>
      </c>
      <c r="AG29">
        <f t="shared" si="13"/>
        <v>0.32600000000000001</v>
      </c>
      <c r="AH29">
        <f t="shared" si="14"/>
        <v>5.2480762419910496</v>
      </c>
      <c r="AI29">
        <f t="shared" si="15"/>
        <v>5.2480762419910496E-2</v>
      </c>
      <c r="AJ29">
        <f t="shared" si="16"/>
        <v>5.2480762419910496</v>
      </c>
    </row>
    <row r="30" spans="2:36" x14ac:dyDescent="0.25">
      <c r="B30">
        <v>12.12</v>
      </c>
      <c r="C30" s="7">
        <v>0.108</v>
      </c>
      <c r="D30" s="7">
        <v>0.109</v>
      </c>
      <c r="E30" s="7">
        <v>0.109</v>
      </c>
      <c r="F30">
        <f t="shared" si="1"/>
        <v>0.109</v>
      </c>
      <c r="G30" s="6">
        <f t="shared" si="2"/>
        <v>1.7547248784571299</v>
      </c>
      <c r="H30">
        <f t="shared" si="3"/>
        <v>1.7547248784571298E-2</v>
      </c>
      <c r="I30">
        <f t="shared" si="4"/>
        <v>1.7547248784571299</v>
      </c>
      <c r="K30">
        <v>12.24</v>
      </c>
      <c r="L30" s="7">
        <v>0.14899999999999999</v>
      </c>
      <c r="M30" s="7">
        <v>0.151</v>
      </c>
      <c r="N30" s="7">
        <v>0.151</v>
      </c>
      <c r="O30">
        <f t="shared" si="5"/>
        <v>0.151</v>
      </c>
      <c r="P30">
        <f t="shared" si="6"/>
        <v>2.4308574004314369</v>
      </c>
      <c r="Q30">
        <f t="shared" si="7"/>
        <v>2.4308574004314371E-2</v>
      </c>
      <c r="R30">
        <f t="shared" si="8"/>
        <v>2.4308574004314369</v>
      </c>
      <c r="T30">
        <v>12.36</v>
      </c>
      <c r="U30">
        <v>0.30499999999999999</v>
      </c>
      <c r="V30">
        <v>0.30399999999999999</v>
      </c>
      <c r="W30">
        <v>0.30399999999999999</v>
      </c>
      <c r="X30">
        <f t="shared" si="9"/>
        <v>0.30399999999999999</v>
      </c>
      <c r="Y30">
        <f t="shared" si="10"/>
        <v>4.8939115876235544</v>
      </c>
      <c r="Z30">
        <f t="shared" si="11"/>
        <v>4.8939115876235548E-2</v>
      </c>
      <c r="AA30">
        <f t="shared" si="12"/>
        <v>4.8939115876235544</v>
      </c>
      <c r="AC30">
        <v>12.48</v>
      </c>
      <c r="AD30">
        <v>0.32600000000000001</v>
      </c>
      <c r="AE30">
        <v>0.32500000000000001</v>
      </c>
      <c r="AF30">
        <v>0.32</v>
      </c>
      <c r="AG30">
        <f t="shared" si="13"/>
        <v>0.32500000000000001</v>
      </c>
      <c r="AH30">
        <f t="shared" si="14"/>
        <v>5.2319778486107094</v>
      </c>
      <c r="AI30">
        <f t="shared" si="15"/>
        <v>5.2319778486107096E-2</v>
      </c>
      <c r="AJ30">
        <f t="shared" si="16"/>
        <v>5.2319778486107094</v>
      </c>
    </row>
    <row r="34" spans="2:9" x14ac:dyDescent="0.25">
      <c r="B34" s="1"/>
      <c r="C34" s="4"/>
      <c r="D34" s="4"/>
      <c r="E34" s="4"/>
      <c r="F34" s="4"/>
      <c r="G34" s="4"/>
      <c r="H34" s="4"/>
      <c r="I34" s="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Phenolic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Plínio</dc:creator>
  <cp:lastModifiedBy>Plínio</cp:lastModifiedBy>
  <dcterms:created xsi:type="dcterms:W3CDTF">2013-03-13T13:04:18Z</dcterms:created>
  <dcterms:modified xsi:type="dcterms:W3CDTF">2018-06-18T13:24:47Z</dcterms:modified>
</cp:coreProperties>
</file>