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8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9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drawings/drawing34.xml" ContentType="application/vnd.openxmlformats-officedocument.drawing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drawings/drawing35.xml" ContentType="application/vnd.openxmlformats-officedocument.drawing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36.xml" ContentType="application/vnd.openxmlformats-officedocument.drawing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drawings/drawing39.xml" ContentType="application/vnd.openxmlformats-officedocument.drawing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drawings/drawing40.xml" ContentType="application/vnd.openxmlformats-officedocument.drawing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drawings/drawing43.xml" ContentType="application/vnd.openxmlformats-officedocument.drawing+xml"/>
  <Override PartName="/xl/charts/chart27.xml" ContentType="application/vnd.openxmlformats-officedocument.drawingml.chart+xml"/>
  <Override PartName="/xl/theme/themeOverride27.xml" ContentType="application/vnd.openxmlformats-officedocument.themeOverrid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8.xml" ContentType="application/vnd.openxmlformats-officedocument.drawingml.chart+xml"/>
  <Override PartName="/xl/theme/themeOverride28.xml" ContentType="application/vnd.openxmlformats-officedocument.themeOverride+xml"/>
  <Override PartName="/xl/drawings/drawing46.xml" ContentType="application/vnd.openxmlformats-officedocument.drawing+xml"/>
  <Override PartName="/xl/charts/chart29.xml" ContentType="application/vnd.openxmlformats-officedocument.drawingml.chart+xml"/>
  <Override PartName="/xl/theme/themeOverride29.xml" ContentType="application/vnd.openxmlformats-officedocument.themeOverride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30.xml" ContentType="application/vnd.openxmlformats-officedocument.drawingml.chart+xml"/>
  <Override PartName="/xl/theme/themeOverride30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m1234-my.sharepoint.com/personal/thanh-van_pham_dsm_com/Documents/Documents/Manuscript/Minnesota manuscript/Submission/PeerJ/Major revision/Submit/"/>
    </mc:Choice>
  </mc:AlternateContent>
  <bookViews>
    <workbookView xWindow="0" yWindow="0" windowWidth="23040" windowHeight="8496" tabRatio="928" activeTab="2"/>
  </bookViews>
  <sheets>
    <sheet name="Oat bglucan 28%_HG" sheetId="2" r:id="rId1"/>
    <sheet name="XOS_HG" sheetId="10" r:id="rId2"/>
    <sheet name="inulin-HG" sheetId="11" r:id="rId3"/>
    <sheet name="Oat bglucan 94%-HG" sheetId="12" r:id="rId4"/>
    <sheet name="Chicory root_HG" sheetId="8" r:id="rId5"/>
    <sheet name="Maltodextrin_HG" sheetId="13" r:id="rId6"/>
    <sheet name="Oat bglucan 28%-TEER-EtOH" sheetId="43" r:id="rId7"/>
    <sheet name="XOS-TEER-EtOH" sheetId="45" r:id="rId8"/>
    <sheet name="inulin-TEER-EtOH" sheetId="46" r:id="rId9"/>
    <sheet name="Oat bglucan 94%-TEER-EtOH" sheetId="47" r:id="rId10"/>
    <sheet name="Chicory root-TEER-EtOH" sheetId="44" r:id="rId11"/>
    <sheet name="Maltodextrin-TEER-EtOH" sheetId="48" r:id="rId12"/>
    <sheet name="Oat bglucan 28%-LY-EtOH" sheetId="22" r:id="rId13"/>
    <sheet name="XOS-LY-EtOH" sheetId="24" r:id="rId14"/>
    <sheet name="inulin-LY-EtOH" sheetId="25" r:id="rId15"/>
    <sheet name="Oat bglucan 94%-LY-EtOH" sheetId="26" r:id="rId16"/>
    <sheet name="Chicory root-LY-EtOH" sheetId="23" r:id="rId17"/>
    <sheet name="Maltodextrin-LY-EtOH" sheetId="27" r:id="rId18"/>
    <sheet name="Oat bglucan 28-TEER-Rhamnolipid" sheetId="50" r:id="rId19"/>
    <sheet name="XOS-TEER-Rhamnolip" sheetId="52" r:id="rId20"/>
    <sheet name="Inulin-TEER-Rhamnolip" sheetId="53" r:id="rId21"/>
    <sheet name="Oat bglucan 94%-TEER-Rhamnolip" sheetId="54" r:id="rId22"/>
    <sheet name="WholeFibre-TEER-Rhamnolipid" sheetId="51" r:id="rId23"/>
    <sheet name="Maltodextrin-TEER-Rhamnoli" sheetId="55" r:id="rId24"/>
    <sheet name="Oatwell-LY-Rhamnolipid" sheetId="37" r:id="rId25"/>
    <sheet name="XOS-LY-Rhamnolipid" sheetId="39" r:id="rId26"/>
    <sheet name="inulin-LY-Rhamnolipid" sheetId="40" r:id="rId27"/>
    <sheet name="Oat bglucan 94%-LY-Rhamnolipid" sheetId="41" r:id="rId28"/>
    <sheet name="Chicory root-LY-Rhamnolipid" sheetId="38" r:id="rId29"/>
    <sheet name="Maltodextrin-LY-Rhamnolipid" sheetId="42" r:id="rId30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A24" i="2" s="1"/>
  <c r="B21" i="43"/>
  <c r="D21" i="43" s="1"/>
  <c r="O20" i="55" l="1"/>
  <c r="K20" i="55"/>
  <c r="M19" i="55"/>
  <c r="O15" i="55"/>
  <c r="N15" i="55"/>
  <c r="M15" i="55"/>
  <c r="L15" i="55"/>
  <c r="K15" i="55"/>
  <c r="J15" i="55"/>
  <c r="O14" i="55"/>
  <c r="N14" i="55"/>
  <c r="N21" i="55" s="1"/>
  <c r="M14" i="55"/>
  <c r="L14" i="55"/>
  <c r="K14" i="55"/>
  <c r="J14" i="55"/>
  <c r="J21" i="55" s="1"/>
  <c r="O13" i="55"/>
  <c r="N13" i="55"/>
  <c r="M13" i="55"/>
  <c r="C24" i="55" s="1"/>
  <c r="L13" i="55"/>
  <c r="C23" i="55" s="1"/>
  <c r="D23" i="55" s="1"/>
  <c r="K13" i="55"/>
  <c r="C22" i="55" s="1"/>
  <c r="J13" i="55"/>
  <c r="O12" i="55"/>
  <c r="N12" i="55"/>
  <c r="N19" i="55" s="1"/>
  <c r="M12" i="55"/>
  <c r="L12" i="55"/>
  <c r="L19" i="55" s="1"/>
  <c r="K12" i="55"/>
  <c r="J12" i="55"/>
  <c r="J19" i="55" s="1"/>
  <c r="O8" i="55"/>
  <c r="N8" i="55"/>
  <c r="M8" i="55"/>
  <c r="L8" i="55"/>
  <c r="K8" i="55"/>
  <c r="J8" i="55"/>
  <c r="O7" i="55"/>
  <c r="N7" i="55"/>
  <c r="M7" i="55"/>
  <c r="L7" i="55"/>
  <c r="K7" i="55"/>
  <c r="J7" i="55"/>
  <c r="O6" i="55"/>
  <c r="N6" i="55"/>
  <c r="B25" i="55" s="1"/>
  <c r="M6" i="55"/>
  <c r="B24" i="55" s="1"/>
  <c r="L6" i="55"/>
  <c r="B23" i="55" s="1"/>
  <c r="K6" i="55"/>
  <c r="B22" i="55" s="1"/>
  <c r="J6" i="55"/>
  <c r="B21" i="55" s="1"/>
  <c r="O5" i="55"/>
  <c r="N5" i="55"/>
  <c r="M5" i="55"/>
  <c r="L5" i="55"/>
  <c r="K5" i="55"/>
  <c r="J5" i="55"/>
  <c r="B19" i="55" s="1"/>
  <c r="C23" i="54"/>
  <c r="D23" i="54" s="1"/>
  <c r="L21" i="54"/>
  <c r="C21" i="54"/>
  <c r="L19" i="54"/>
  <c r="O15" i="54"/>
  <c r="N15" i="54"/>
  <c r="M15" i="54"/>
  <c r="L15" i="54"/>
  <c r="K15" i="54"/>
  <c r="J15" i="54"/>
  <c r="O14" i="54"/>
  <c r="N14" i="54"/>
  <c r="N21" i="54" s="1"/>
  <c r="M14" i="54"/>
  <c r="L14" i="54"/>
  <c r="K14" i="54"/>
  <c r="J14" i="54"/>
  <c r="J21" i="54" s="1"/>
  <c r="O13" i="54"/>
  <c r="C26" i="54" s="1"/>
  <c r="N13" i="54"/>
  <c r="M13" i="54"/>
  <c r="L13" i="54"/>
  <c r="K13" i="54"/>
  <c r="J13" i="54"/>
  <c r="O12" i="54"/>
  <c r="N12" i="54"/>
  <c r="N19" i="54" s="1"/>
  <c r="M12" i="54"/>
  <c r="C20" i="54" s="1"/>
  <c r="L12" i="54"/>
  <c r="K12" i="54"/>
  <c r="J12" i="54"/>
  <c r="J19" i="54" s="1"/>
  <c r="O8" i="54"/>
  <c r="N8" i="54"/>
  <c r="M8" i="54"/>
  <c r="L8" i="54"/>
  <c r="K8" i="54"/>
  <c r="J8" i="54"/>
  <c r="O7" i="54"/>
  <c r="N7" i="54"/>
  <c r="M7" i="54"/>
  <c r="L7" i="54"/>
  <c r="K7" i="54"/>
  <c r="J7" i="54"/>
  <c r="O6" i="54"/>
  <c r="B26" i="54" s="1"/>
  <c r="N6" i="54"/>
  <c r="M6" i="54"/>
  <c r="L6" i="54"/>
  <c r="B23" i="54" s="1"/>
  <c r="K6" i="54"/>
  <c r="B22" i="54" s="1"/>
  <c r="J6" i="54"/>
  <c r="O5" i="54"/>
  <c r="N5" i="54"/>
  <c r="M5" i="54"/>
  <c r="B20" i="54" s="1"/>
  <c r="L5" i="54"/>
  <c r="K5" i="54"/>
  <c r="J5" i="54"/>
  <c r="B19" i="54" s="1"/>
  <c r="L21" i="53"/>
  <c r="N20" i="53"/>
  <c r="J20" i="53"/>
  <c r="N19" i="53"/>
  <c r="O15" i="53"/>
  <c r="N15" i="53"/>
  <c r="M15" i="53"/>
  <c r="L15" i="53"/>
  <c r="K15" i="53"/>
  <c r="J15" i="53"/>
  <c r="O14" i="53"/>
  <c r="N14" i="53"/>
  <c r="M14" i="53"/>
  <c r="L14" i="53"/>
  <c r="K14" i="53"/>
  <c r="J14" i="53"/>
  <c r="O13" i="53"/>
  <c r="C26" i="53" s="1"/>
  <c r="N13" i="53"/>
  <c r="C25" i="53" s="1"/>
  <c r="M13" i="53"/>
  <c r="M20" i="53" s="1"/>
  <c r="L13" i="53"/>
  <c r="K13" i="53"/>
  <c r="J13" i="53"/>
  <c r="C21" i="53" s="1"/>
  <c r="D21" i="53" s="1"/>
  <c r="O12" i="53"/>
  <c r="O19" i="53" s="1"/>
  <c r="N12" i="53"/>
  <c r="M12" i="53"/>
  <c r="C20" i="53" s="1"/>
  <c r="L12" i="53"/>
  <c r="L19" i="53" s="1"/>
  <c r="K12" i="53"/>
  <c r="K19" i="53" s="1"/>
  <c r="J12" i="53"/>
  <c r="O8" i="53"/>
  <c r="N8" i="53"/>
  <c r="M8" i="53"/>
  <c r="L8" i="53"/>
  <c r="K8" i="53"/>
  <c r="J8" i="53"/>
  <c r="O7" i="53"/>
  <c r="N7" i="53"/>
  <c r="M7" i="53"/>
  <c r="B24" i="53" s="1"/>
  <c r="L7" i="53"/>
  <c r="K7" i="53"/>
  <c r="J7" i="53"/>
  <c r="O6" i="53"/>
  <c r="B26" i="53" s="1"/>
  <c r="N6" i="53"/>
  <c r="B25" i="53" s="1"/>
  <c r="M6" i="53"/>
  <c r="L6" i="53"/>
  <c r="B23" i="53" s="1"/>
  <c r="K6" i="53"/>
  <c r="B22" i="53" s="1"/>
  <c r="J6" i="53"/>
  <c r="B21" i="53" s="1"/>
  <c r="O5" i="53"/>
  <c r="N5" i="53"/>
  <c r="M5" i="53"/>
  <c r="B20" i="53" s="1"/>
  <c r="L5" i="53"/>
  <c r="K5" i="53"/>
  <c r="J5" i="53"/>
  <c r="C23" i="52"/>
  <c r="C21" i="52"/>
  <c r="O15" i="52"/>
  <c r="N15" i="52"/>
  <c r="M15" i="52"/>
  <c r="L15" i="52"/>
  <c r="K15" i="52"/>
  <c r="J15" i="52"/>
  <c r="O14" i="52"/>
  <c r="N14" i="52"/>
  <c r="N21" i="52" s="1"/>
  <c r="M14" i="52"/>
  <c r="L14" i="52"/>
  <c r="L21" i="52" s="1"/>
  <c r="K14" i="52"/>
  <c r="J14" i="52"/>
  <c r="J21" i="52" s="1"/>
  <c r="O13" i="52"/>
  <c r="C26" i="52" s="1"/>
  <c r="N13" i="52"/>
  <c r="M13" i="52"/>
  <c r="L13" i="52"/>
  <c r="K13" i="52"/>
  <c r="J13" i="52"/>
  <c r="O12" i="52"/>
  <c r="N12" i="52"/>
  <c r="N19" i="52" s="1"/>
  <c r="M12" i="52"/>
  <c r="C20" i="52" s="1"/>
  <c r="L12" i="52"/>
  <c r="L19" i="52" s="1"/>
  <c r="K12" i="52"/>
  <c r="C19" i="52" s="1"/>
  <c r="J12" i="52"/>
  <c r="J19" i="52" s="1"/>
  <c r="O8" i="52"/>
  <c r="N8" i="52"/>
  <c r="M8" i="52"/>
  <c r="L8" i="52"/>
  <c r="K8" i="52"/>
  <c r="J8" i="52"/>
  <c r="O7" i="52"/>
  <c r="N7" i="52"/>
  <c r="M7" i="52"/>
  <c r="L7" i="52"/>
  <c r="K7" i="52"/>
  <c r="J7" i="52"/>
  <c r="O6" i="52"/>
  <c r="B26" i="52" s="1"/>
  <c r="N6" i="52"/>
  <c r="B25" i="52" s="1"/>
  <c r="M6" i="52"/>
  <c r="L6" i="52"/>
  <c r="B23" i="52" s="1"/>
  <c r="K6" i="52"/>
  <c r="B22" i="52" s="1"/>
  <c r="J6" i="52"/>
  <c r="B21" i="52" s="1"/>
  <c r="O5" i="52"/>
  <c r="N5" i="52"/>
  <c r="M5" i="52"/>
  <c r="B20" i="52" s="1"/>
  <c r="L5" i="52"/>
  <c r="K5" i="52"/>
  <c r="J5" i="52"/>
  <c r="O21" i="51"/>
  <c r="M19" i="51"/>
  <c r="O15" i="51"/>
  <c r="N15" i="51"/>
  <c r="M15" i="51"/>
  <c r="L15" i="51"/>
  <c r="K15" i="51"/>
  <c r="J15" i="51"/>
  <c r="O14" i="51"/>
  <c r="N14" i="51"/>
  <c r="M14" i="51"/>
  <c r="L14" i="51"/>
  <c r="K14" i="51"/>
  <c r="K21" i="51" s="1"/>
  <c r="J14" i="51"/>
  <c r="O13" i="51"/>
  <c r="N13" i="51"/>
  <c r="M13" i="51"/>
  <c r="C24" i="51" s="1"/>
  <c r="L13" i="51"/>
  <c r="C23" i="51" s="1"/>
  <c r="K13" i="51"/>
  <c r="J13" i="51"/>
  <c r="O12" i="51"/>
  <c r="N12" i="51"/>
  <c r="M12" i="51"/>
  <c r="C20" i="51" s="1"/>
  <c r="L12" i="51"/>
  <c r="K12" i="51"/>
  <c r="J12" i="51"/>
  <c r="C19" i="51" s="1"/>
  <c r="O8" i="51"/>
  <c r="N8" i="51"/>
  <c r="M8" i="51"/>
  <c r="L8" i="51"/>
  <c r="K8" i="51"/>
  <c r="J8" i="51"/>
  <c r="O7" i="51"/>
  <c r="N7" i="51"/>
  <c r="M7" i="51"/>
  <c r="L7" i="51"/>
  <c r="K7" i="51"/>
  <c r="J7" i="51"/>
  <c r="O6" i="51"/>
  <c r="N6" i="51"/>
  <c r="B25" i="51" s="1"/>
  <c r="M6" i="51"/>
  <c r="B24" i="51" s="1"/>
  <c r="L6" i="51"/>
  <c r="B23" i="51" s="1"/>
  <c r="K6" i="51"/>
  <c r="J6" i="51"/>
  <c r="B21" i="51" s="1"/>
  <c r="O5" i="51"/>
  <c r="N5" i="51"/>
  <c r="M5" i="51"/>
  <c r="L5" i="51"/>
  <c r="K5" i="51"/>
  <c r="J5" i="51"/>
  <c r="L19" i="50"/>
  <c r="O15" i="50"/>
  <c r="N15" i="50"/>
  <c r="M15" i="50"/>
  <c r="L15" i="50"/>
  <c r="K15" i="50"/>
  <c r="J15" i="50"/>
  <c r="O14" i="50"/>
  <c r="N14" i="50"/>
  <c r="N21" i="50" s="1"/>
  <c r="M14" i="50"/>
  <c r="L14" i="50"/>
  <c r="K14" i="50"/>
  <c r="J14" i="50"/>
  <c r="J21" i="50" s="1"/>
  <c r="O13" i="50"/>
  <c r="C26" i="50" s="1"/>
  <c r="N13" i="50"/>
  <c r="M13" i="50"/>
  <c r="C24" i="50" s="1"/>
  <c r="L13" i="50"/>
  <c r="K13" i="50"/>
  <c r="C22" i="50" s="1"/>
  <c r="J13" i="50"/>
  <c r="O12" i="50"/>
  <c r="N12" i="50"/>
  <c r="M12" i="50"/>
  <c r="L12" i="50"/>
  <c r="K12" i="50"/>
  <c r="J12" i="50"/>
  <c r="O8" i="50"/>
  <c r="N8" i="50"/>
  <c r="M8" i="50"/>
  <c r="L8" i="50"/>
  <c r="K8" i="50"/>
  <c r="J8" i="50"/>
  <c r="O7" i="50"/>
  <c r="N7" i="50"/>
  <c r="M7" i="50"/>
  <c r="L7" i="50"/>
  <c r="K7" i="50"/>
  <c r="J7" i="50"/>
  <c r="O6" i="50"/>
  <c r="N6" i="50"/>
  <c r="M6" i="50"/>
  <c r="B24" i="50" s="1"/>
  <c r="L6" i="50"/>
  <c r="B23" i="50" s="1"/>
  <c r="K6" i="50"/>
  <c r="B22" i="50" s="1"/>
  <c r="J6" i="50"/>
  <c r="O5" i="50"/>
  <c r="N5" i="50"/>
  <c r="M5" i="50"/>
  <c r="L5" i="50"/>
  <c r="K5" i="50"/>
  <c r="J5" i="50"/>
  <c r="B19" i="50" s="1"/>
  <c r="J20" i="55" l="1"/>
  <c r="N20" i="55"/>
  <c r="L21" i="55"/>
  <c r="J22" i="55"/>
  <c r="N22" i="55"/>
  <c r="M21" i="55"/>
  <c r="K22" i="55"/>
  <c r="O22" i="55"/>
  <c r="L22" i="55"/>
  <c r="B20" i="55"/>
  <c r="B26" i="55"/>
  <c r="K19" i="55"/>
  <c r="L26" i="55" s="1"/>
  <c r="O19" i="55"/>
  <c r="L27" i="55" s="1"/>
  <c r="K21" i="55"/>
  <c r="C26" i="55"/>
  <c r="M22" i="55"/>
  <c r="L20" i="55"/>
  <c r="D24" i="55"/>
  <c r="D26" i="55"/>
  <c r="D22" i="55"/>
  <c r="C19" i="55"/>
  <c r="D19" i="55" s="1"/>
  <c r="K26" i="55" s="1"/>
  <c r="C20" i="55"/>
  <c r="D20" i="55" s="1"/>
  <c r="K27" i="55" s="1"/>
  <c r="O21" i="55"/>
  <c r="M20" i="55"/>
  <c r="C21" i="55"/>
  <c r="D21" i="55" s="1"/>
  <c r="C25" i="55"/>
  <c r="D25" i="55" s="1"/>
  <c r="K20" i="54"/>
  <c r="M21" i="54"/>
  <c r="K22" i="54"/>
  <c r="O22" i="54"/>
  <c r="L20" i="54"/>
  <c r="L22" i="54"/>
  <c r="C25" i="54"/>
  <c r="B24" i="54"/>
  <c r="C19" i="54"/>
  <c r="D19" i="54" s="1"/>
  <c r="K26" i="54" s="1"/>
  <c r="O19" i="54"/>
  <c r="C24" i="54"/>
  <c r="K21" i="54"/>
  <c r="O21" i="54"/>
  <c r="M22" i="54"/>
  <c r="B21" i="54"/>
  <c r="D21" i="54" s="1"/>
  <c r="B25" i="54"/>
  <c r="J20" i="54"/>
  <c r="N20" i="54"/>
  <c r="J22" i="54"/>
  <c r="N22" i="54"/>
  <c r="D24" i="54"/>
  <c r="D20" i="54"/>
  <c r="K27" i="54" s="1"/>
  <c r="D26" i="54"/>
  <c r="D25" i="54"/>
  <c r="M20" i="54"/>
  <c r="K19" i="54"/>
  <c r="L26" i="54" s="1"/>
  <c r="C22" i="54"/>
  <c r="D22" i="54" s="1"/>
  <c r="O20" i="54"/>
  <c r="M19" i="54"/>
  <c r="L27" i="54" s="1"/>
  <c r="K20" i="53"/>
  <c r="C24" i="53"/>
  <c r="D24" i="53" s="1"/>
  <c r="K22" i="53"/>
  <c r="O22" i="53"/>
  <c r="B19" i="53"/>
  <c r="C19" i="53"/>
  <c r="D19" i="53" s="1"/>
  <c r="K26" i="53" s="1"/>
  <c r="L20" i="53"/>
  <c r="J21" i="53"/>
  <c r="N21" i="53"/>
  <c r="L22" i="53"/>
  <c r="J19" i="53"/>
  <c r="L26" i="53" s="1"/>
  <c r="K21" i="53"/>
  <c r="O21" i="53"/>
  <c r="M22" i="53"/>
  <c r="J22" i="53"/>
  <c r="N22" i="53"/>
  <c r="D20" i="53"/>
  <c r="K27" i="53" s="1"/>
  <c r="D26" i="53"/>
  <c r="D25" i="53"/>
  <c r="M21" i="53"/>
  <c r="C22" i="53"/>
  <c r="D22" i="53" s="1"/>
  <c r="L28" i="53" s="1"/>
  <c r="O20" i="53"/>
  <c r="C23" i="53"/>
  <c r="D23" i="53" s="1"/>
  <c r="M19" i="53"/>
  <c r="L27" i="53" s="1"/>
  <c r="M21" i="52"/>
  <c r="B24" i="52"/>
  <c r="D24" i="52" s="1"/>
  <c r="O19" i="52"/>
  <c r="C24" i="52"/>
  <c r="K21" i="52"/>
  <c r="O21" i="52"/>
  <c r="M22" i="52"/>
  <c r="O22" i="52"/>
  <c r="J20" i="52"/>
  <c r="N20" i="52"/>
  <c r="J22" i="52"/>
  <c r="N22" i="52"/>
  <c r="K20" i="52"/>
  <c r="K22" i="52"/>
  <c r="B19" i="52"/>
  <c r="L20" i="52"/>
  <c r="L22" i="52"/>
  <c r="C25" i="52"/>
  <c r="D25" i="52" s="1"/>
  <c r="D19" i="52"/>
  <c r="K26" i="52" s="1"/>
  <c r="D20" i="52"/>
  <c r="K27" i="52" s="1"/>
  <c r="D26" i="52"/>
  <c r="D21" i="52"/>
  <c r="D23" i="52"/>
  <c r="M20" i="52"/>
  <c r="K19" i="52"/>
  <c r="L26" i="52" s="1"/>
  <c r="C22" i="52"/>
  <c r="D22" i="52" s="1"/>
  <c r="O20" i="52"/>
  <c r="M19" i="52"/>
  <c r="L27" i="52" s="1"/>
  <c r="L19" i="51"/>
  <c r="J20" i="51"/>
  <c r="N20" i="51"/>
  <c r="L21" i="51"/>
  <c r="J22" i="51"/>
  <c r="N22" i="51"/>
  <c r="L20" i="51"/>
  <c r="B20" i="51"/>
  <c r="D20" i="51" s="1"/>
  <c r="K27" i="51" s="1"/>
  <c r="B22" i="51"/>
  <c r="B26" i="51"/>
  <c r="K20" i="51"/>
  <c r="O20" i="51"/>
  <c r="M21" i="51"/>
  <c r="K22" i="51"/>
  <c r="O22" i="51"/>
  <c r="B19" i="51"/>
  <c r="D19" i="51" s="1"/>
  <c r="K26" i="51" s="1"/>
  <c r="N19" i="51"/>
  <c r="J21" i="51"/>
  <c r="N21" i="51"/>
  <c r="L22" i="51"/>
  <c r="K19" i="51"/>
  <c r="O19" i="51"/>
  <c r="M22" i="51"/>
  <c r="C26" i="51"/>
  <c r="D26" i="51" s="1"/>
  <c r="D24" i="51"/>
  <c r="D23" i="51"/>
  <c r="L27" i="51"/>
  <c r="J19" i="51"/>
  <c r="L26" i="51" s="1"/>
  <c r="M20" i="51"/>
  <c r="C21" i="51"/>
  <c r="D21" i="51" s="1"/>
  <c r="C25" i="51"/>
  <c r="D25" i="51" s="1"/>
  <c r="C22" i="51"/>
  <c r="D22" i="51" s="1"/>
  <c r="L20" i="50"/>
  <c r="L22" i="50"/>
  <c r="B21" i="50"/>
  <c r="B25" i="50"/>
  <c r="J20" i="50"/>
  <c r="N20" i="50"/>
  <c r="L21" i="50"/>
  <c r="J22" i="50"/>
  <c r="N22" i="50"/>
  <c r="O20" i="50"/>
  <c r="J19" i="50"/>
  <c r="C20" i="50"/>
  <c r="M21" i="50"/>
  <c r="K22" i="50"/>
  <c r="O22" i="50"/>
  <c r="N19" i="50"/>
  <c r="B20" i="50"/>
  <c r="B26" i="50"/>
  <c r="K19" i="50"/>
  <c r="O19" i="50"/>
  <c r="K21" i="50"/>
  <c r="O21" i="50"/>
  <c r="M22" i="50"/>
  <c r="K20" i="50"/>
  <c r="C23" i="50"/>
  <c r="D24" i="50"/>
  <c r="D23" i="50"/>
  <c r="D20" i="50"/>
  <c r="K27" i="50" s="1"/>
  <c r="D22" i="50"/>
  <c r="D26" i="50"/>
  <c r="C19" i="50"/>
  <c r="D19" i="50" s="1"/>
  <c r="K26" i="50" s="1"/>
  <c r="M20" i="50"/>
  <c r="C21" i="50"/>
  <c r="C25" i="50"/>
  <c r="M19" i="50"/>
  <c r="K32" i="55" l="1"/>
  <c r="K28" i="55"/>
  <c r="K34" i="55"/>
  <c r="L28" i="55"/>
  <c r="L29" i="55"/>
  <c r="K29" i="55"/>
  <c r="K33" i="55"/>
  <c r="L28" i="54"/>
  <c r="K34" i="54"/>
  <c r="K28" i="54"/>
  <c r="K32" i="54"/>
  <c r="K29" i="54"/>
  <c r="K33" i="54"/>
  <c r="L29" i="54"/>
  <c r="K34" i="53"/>
  <c r="K29" i="53"/>
  <c r="K33" i="53"/>
  <c r="L29" i="53"/>
  <c r="K32" i="53"/>
  <c r="K28" i="53"/>
  <c r="K29" i="52"/>
  <c r="K33" i="52"/>
  <c r="L29" i="52"/>
  <c r="K34" i="52"/>
  <c r="L28" i="52"/>
  <c r="K32" i="52"/>
  <c r="K28" i="52"/>
  <c r="K33" i="51"/>
  <c r="L29" i="51"/>
  <c r="K29" i="51"/>
  <c r="L28" i="51"/>
  <c r="K32" i="51"/>
  <c r="K28" i="51"/>
  <c r="K34" i="51"/>
  <c r="L27" i="50"/>
  <c r="L26" i="50"/>
  <c r="D25" i="50"/>
  <c r="D21" i="50"/>
  <c r="L28" i="50" s="1"/>
  <c r="K29" i="50"/>
  <c r="K33" i="50"/>
  <c r="L29" i="50"/>
  <c r="K34" i="50"/>
  <c r="K32" i="50"/>
  <c r="K28" i="50"/>
  <c r="K21" i="48" l="1"/>
  <c r="N19" i="48"/>
  <c r="O15" i="48"/>
  <c r="N15" i="48"/>
  <c r="M15" i="48"/>
  <c r="L15" i="48"/>
  <c r="K15" i="48"/>
  <c r="J15" i="48"/>
  <c r="O14" i="48"/>
  <c r="O21" i="48" s="1"/>
  <c r="N14" i="48"/>
  <c r="M14" i="48"/>
  <c r="L14" i="48"/>
  <c r="K14" i="48"/>
  <c r="J14" i="48"/>
  <c r="O13" i="48"/>
  <c r="C26" i="48" s="1"/>
  <c r="N13" i="48"/>
  <c r="C25" i="48" s="1"/>
  <c r="M13" i="48"/>
  <c r="L13" i="48"/>
  <c r="K13" i="48"/>
  <c r="J13" i="48"/>
  <c r="O12" i="48"/>
  <c r="N12" i="48"/>
  <c r="M12" i="48"/>
  <c r="C20" i="48" s="1"/>
  <c r="L12" i="48"/>
  <c r="K12" i="48"/>
  <c r="J12" i="48"/>
  <c r="J19" i="48" s="1"/>
  <c r="O8" i="48"/>
  <c r="N8" i="48"/>
  <c r="M8" i="48"/>
  <c r="L8" i="48"/>
  <c r="K8" i="48"/>
  <c r="J8" i="48"/>
  <c r="O7" i="48"/>
  <c r="N7" i="48"/>
  <c r="M7" i="48"/>
  <c r="B24" i="48" s="1"/>
  <c r="L7" i="48"/>
  <c r="K7" i="48"/>
  <c r="J7" i="48"/>
  <c r="O6" i="48"/>
  <c r="B26" i="48" s="1"/>
  <c r="N6" i="48"/>
  <c r="B25" i="48" s="1"/>
  <c r="M6" i="48"/>
  <c r="L6" i="48"/>
  <c r="K6" i="48"/>
  <c r="B22" i="48" s="1"/>
  <c r="J6" i="48"/>
  <c r="B21" i="48" s="1"/>
  <c r="O5" i="48"/>
  <c r="N5" i="48"/>
  <c r="M5" i="48"/>
  <c r="B20" i="48" s="1"/>
  <c r="L5" i="48"/>
  <c r="K5" i="48"/>
  <c r="J5" i="48"/>
  <c r="J20" i="48" l="1"/>
  <c r="L21" i="48"/>
  <c r="N22" i="48"/>
  <c r="B19" i="48"/>
  <c r="C23" i="48"/>
  <c r="D23" i="48" s="1"/>
  <c r="J21" i="48"/>
  <c r="N21" i="48"/>
  <c r="L22" i="48"/>
  <c r="L20" i="48"/>
  <c r="L19" i="48"/>
  <c r="J22" i="48"/>
  <c r="B23" i="48"/>
  <c r="C19" i="48"/>
  <c r="K19" i="48"/>
  <c r="L26" i="48" s="1"/>
  <c r="O19" i="48"/>
  <c r="C24" i="48"/>
  <c r="M22" i="48"/>
  <c r="M19" i="48"/>
  <c r="M20" i="48"/>
  <c r="K20" i="48"/>
  <c r="O20" i="48"/>
  <c r="M21" i="48"/>
  <c r="K22" i="48"/>
  <c r="O22" i="48"/>
  <c r="D20" i="48"/>
  <c r="K27" i="48" s="1"/>
  <c r="D19" i="48"/>
  <c r="K26" i="48" s="1"/>
  <c r="D26" i="48"/>
  <c r="D24" i="48"/>
  <c r="L27" i="48"/>
  <c r="D25" i="48"/>
  <c r="C21" i="48"/>
  <c r="D21" i="48" s="1"/>
  <c r="N20" i="48"/>
  <c r="C22" i="48"/>
  <c r="D22" i="48" s="1"/>
  <c r="L28" i="48" l="1"/>
  <c r="K32" i="48"/>
  <c r="K28" i="48"/>
  <c r="K34" i="48"/>
  <c r="K33" i="48"/>
  <c r="L29" i="48"/>
  <c r="K29" i="48"/>
  <c r="N20" i="47" l="1"/>
  <c r="O15" i="47"/>
  <c r="N15" i="47"/>
  <c r="M15" i="47"/>
  <c r="L15" i="47"/>
  <c r="K15" i="47"/>
  <c r="J15" i="47"/>
  <c r="O14" i="47"/>
  <c r="N14" i="47"/>
  <c r="M14" i="47"/>
  <c r="M21" i="47" s="1"/>
  <c r="L14" i="47"/>
  <c r="K14" i="47"/>
  <c r="J14" i="47"/>
  <c r="O13" i="47"/>
  <c r="C26" i="47" s="1"/>
  <c r="N13" i="47"/>
  <c r="C25" i="47" s="1"/>
  <c r="M13" i="47"/>
  <c r="L13" i="47"/>
  <c r="K13" i="47"/>
  <c r="C22" i="47" s="1"/>
  <c r="J13" i="47"/>
  <c r="C21" i="47" s="1"/>
  <c r="O12" i="47"/>
  <c r="O19" i="47" s="1"/>
  <c r="N12" i="47"/>
  <c r="M12" i="47"/>
  <c r="C20" i="47" s="1"/>
  <c r="L12" i="47"/>
  <c r="K12" i="47"/>
  <c r="K19" i="47" s="1"/>
  <c r="J12" i="47"/>
  <c r="O8" i="47"/>
  <c r="N8" i="47"/>
  <c r="M8" i="47"/>
  <c r="L8" i="47"/>
  <c r="K8" i="47"/>
  <c r="J8" i="47"/>
  <c r="O7" i="47"/>
  <c r="N7" i="47"/>
  <c r="M7" i="47"/>
  <c r="L7" i="47"/>
  <c r="K7" i="47"/>
  <c r="J7" i="47"/>
  <c r="O6" i="47"/>
  <c r="B26" i="47" s="1"/>
  <c r="N6" i="47"/>
  <c r="B25" i="47" s="1"/>
  <c r="M6" i="47"/>
  <c r="L6" i="47"/>
  <c r="B23" i="47" s="1"/>
  <c r="K6" i="47"/>
  <c r="B22" i="47" s="1"/>
  <c r="J6" i="47"/>
  <c r="B21" i="47" s="1"/>
  <c r="O5" i="47"/>
  <c r="N5" i="47"/>
  <c r="M5" i="47"/>
  <c r="B20" i="47" s="1"/>
  <c r="L5" i="47"/>
  <c r="K5" i="47"/>
  <c r="J5" i="47"/>
  <c r="B24" i="47" l="1"/>
  <c r="M20" i="47"/>
  <c r="K21" i="47"/>
  <c r="O21" i="47"/>
  <c r="M22" i="47"/>
  <c r="L19" i="47"/>
  <c r="L21" i="47"/>
  <c r="J22" i="47"/>
  <c r="N22" i="47"/>
  <c r="J20" i="47"/>
  <c r="C24" i="47"/>
  <c r="K20" i="47"/>
  <c r="K22" i="47"/>
  <c r="O22" i="47"/>
  <c r="B19" i="47"/>
  <c r="C19" i="47"/>
  <c r="D19" i="47" s="1"/>
  <c r="K26" i="47" s="1"/>
  <c r="N19" i="47"/>
  <c r="L20" i="47"/>
  <c r="J21" i="47"/>
  <c r="N21" i="47"/>
  <c r="L22" i="47"/>
  <c r="D21" i="47"/>
  <c r="D25" i="47"/>
  <c r="D20" i="47"/>
  <c r="K27" i="47" s="1"/>
  <c r="D26" i="47"/>
  <c r="D22" i="47"/>
  <c r="J19" i="47"/>
  <c r="L26" i="47" s="1"/>
  <c r="O20" i="47"/>
  <c r="C23" i="47"/>
  <c r="D23" i="47" s="1"/>
  <c r="M19" i="47"/>
  <c r="K29" i="47" l="1"/>
  <c r="L27" i="47"/>
  <c r="D24" i="47"/>
  <c r="L29" i="47" s="1"/>
  <c r="K33" i="47"/>
  <c r="K34" i="47"/>
  <c r="L28" i="47"/>
  <c r="K32" i="47"/>
  <c r="K28" i="47"/>
  <c r="C23" i="46" l="1"/>
  <c r="D23" i="46" s="1"/>
  <c r="J21" i="46"/>
  <c r="L20" i="46"/>
  <c r="O15" i="46"/>
  <c r="N15" i="46"/>
  <c r="M15" i="46"/>
  <c r="L15" i="46"/>
  <c r="K15" i="46"/>
  <c r="J15" i="46"/>
  <c r="O14" i="46"/>
  <c r="N14" i="46"/>
  <c r="N21" i="46" s="1"/>
  <c r="M14" i="46"/>
  <c r="L14" i="46"/>
  <c r="K14" i="46"/>
  <c r="J14" i="46"/>
  <c r="O13" i="46"/>
  <c r="O20" i="46" s="1"/>
  <c r="N13" i="46"/>
  <c r="M13" i="46"/>
  <c r="L13" i="46"/>
  <c r="K13" i="46"/>
  <c r="C22" i="46" s="1"/>
  <c r="J13" i="46"/>
  <c r="O12" i="46"/>
  <c r="N12" i="46"/>
  <c r="M12" i="46"/>
  <c r="M19" i="46" s="1"/>
  <c r="L12" i="46"/>
  <c r="L19" i="46" s="1"/>
  <c r="K12" i="46"/>
  <c r="J12" i="46"/>
  <c r="O8" i="46"/>
  <c r="N8" i="46"/>
  <c r="M8" i="46"/>
  <c r="L8" i="46"/>
  <c r="K8" i="46"/>
  <c r="J8" i="46"/>
  <c r="O7" i="46"/>
  <c r="N7" i="46"/>
  <c r="M7" i="46"/>
  <c r="L7" i="46"/>
  <c r="K7" i="46"/>
  <c r="J7" i="46"/>
  <c r="O6" i="46"/>
  <c r="N6" i="46"/>
  <c r="B25" i="46" s="1"/>
  <c r="M6" i="46"/>
  <c r="L6" i="46"/>
  <c r="B23" i="46" s="1"/>
  <c r="K6" i="46"/>
  <c r="B22" i="46" s="1"/>
  <c r="J6" i="46"/>
  <c r="B21" i="46" s="1"/>
  <c r="O5" i="46"/>
  <c r="N5" i="46"/>
  <c r="M5" i="46"/>
  <c r="L5" i="46"/>
  <c r="K5" i="46"/>
  <c r="J5" i="46"/>
  <c r="M21" i="46" l="1"/>
  <c r="K22" i="46"/>
  <c r="O22" i="46"/>
  <c r="B19" i="46"/>
  <c r="J19" i="46"/>
  <c r="L26" i="46" s="1"/>
  <c r="N19" i="46"/>
  <c r="L22" i="46"/>
  <c r="B20" i="46"/>
  <c r="B24" i="46"/>
  <c r="B26" i="46"/>
  <c r="D26" i="46" s="1"/>
  <c r="K19" i="46"/>
  <c r="O19" i="46"/>
  <c r="C24" i="46"/>
  <c r="D24" i="46" s="1"/>
  <c r="K21" i="46"/>
  <c r="C26" i="46"/>
  <c r="M22" i="46"/>
  <c r="J20" i="46"/>
  <c r="N20" i="46"/>
  <c r="L21" i="46"/>
  <c r="J22" i="46"/>
  <c r="N22" i="46"/>
  <c r="K20" i="46"/>
  <c r="D22" i="46"/>
  <c r="L27" i="46"/>
  <c r="C19" i="46"/>
  <c r="C20" i="46"/>
  <c r="D20" i="46" s="1"/>
  <c r="K27" i="46" s="1"/>
  <c r="O21" i="46"/>
  <c r="M20" i="46"/>
  <c r="C21" i="46"/>
  <c r="D21" i="46" s="1"/>
  <c r="C25" i="46"/>
  <c r="D25" i="46" s="1"/>
  <c r="D19" i="46" l="1"/>
  <c r="K26" i="46" s="1"/>
  <c r="K32" i="46"/>
  <c r="K28" i="46"/>
  <c r="K34" i="46"/>
  <c r="L28" i="46"/>
  <c r="K29" i="46"/>
  <c r="K33" i="46"/>
  <c r="L29" i="46"/>
  <c r="N21" i="45" l="1"/>
  <c r="N19" i="45"/>
  <c r="O15" i="45"/>
  <c r="N15" i="45"/>
  <c r="M15" i="45"/>
  <c r="L15" i="45"/>
  <c r="K15" i="45"/>
  <c r="J15" i="45"/>
  <c r="O14" i="45"/>
  <c r="N14" i="45"/>
  <c r="M14" i="45"/>
  <c r="L14" i="45"/>
  <c r="C23" i="45" s="1"/>
  <c r="K14" i="45"/>
  <c r="J14" i="45"/>
  <c r="J21" i="45" s="1"/>
  <c r="O13" i="45"/>
  <c r="C26" i="45" s="1"/>
  <c r="N13" i="45"/>
  <c r="M13" i="45"/>
  <c r="L13" i="45"/>
  <c r="K13" i="45"/>
  <c r="J13" i="45"/>
  <c r="O12" i="45"/>
  <c r="N12" i="45"/>
  <c r="M12" i="45"/>
  <c r="C20" i="45" s="1"/>
  <c r="L12" i="45"/>
  <c r="L19" i="45" s="1"/>
  <c r="K12" i="45"/>
  <c r="J12" i="45"/>
  <c r="J19" i="45" s="1"/>
  <c r="O8" i="45"/>
  <c r="N8" i="45"/>
  <c r="M8" i="45"/>
  <c r="L8" i="45"/>
  <c r="K8" i="45"/>
  <c r="J8" i="45"/>
  <c r="O7" i="45"/>
  <c r="N7" i="45"/>
  <c r="M7" i="45"/>
  <c r="L7" i="45"/>
  <c r="K7" i="45"/>
  <c r="J7" i="45"/>
  <c r="O6" i="45"/>
  <c r="B26" i="45" s="1"/>
  <c r="N6" i="45"/>
  <c r="B25" i="45" s="1"/>
  <c r="M6" i="45"/>
  <c r="L6" i="45"/>
  <c r="K6" i="45"/>
  <c r="B22" i="45" s="1"/>
  <c r="J6" i="45"/>
  <c r="B21" i="45" s="1"/>
  <c r="O5" i="45"/>
  <c r="N5" i="45"/>
  <c r="M5" i="45"/>
  <c r="B20" i="45" s="1"/>
  <c r="L5" i="45"/>
  <c r="K5" i="45"/>
  <c r="J5" i="45"/>
  <c r="K34" i="44"/>
  <c r="K33" i="44"/>
  <c r="K32" i="44"/>
  <c r="O20" i="44"/>
  <c r="O15" i="44"/>
  <c r="N15" i="44"/>
  <c r="M15" i="44"/>
  <c r="L15" i="44"/>
  <c r="K15" i="44"/>
  <c r="J15" i="44"/>
  <c r="O14" i="44"/>
  <c r="N14" i="44"/>
  <c r="N21" i="44" s="1"/>
  <c r="M14" i="44"/>
  <c r="L14" i="44"/>
  <c r="K14" i="44"/>
  <c r="J14" i="44"/>
  <c r="J21" i="44" s="1"/>
  <c r="O13" i="44"/>
  <c r="C26" i="44" s="1"/>
  <c r="N13" i="44"/>
  <c r="M13" i="44"/>
  <c r="C24" i="44" s="1"/>
  <c r="L13" i="44"/>
  <c r="K13" i="44"/>
  <c r="C22" i="44" s="1"/>
  <c r="J13" i="44"/>
  <c r="O12" i="44"/>
  <c r="N12" i="44"/>
  <c r="M12" i="44"/>
  <c r="L12" i="44"/>
  <c r="L19" i="44" s="1"/>
  <c r="K12" i="44"/>
  <c r="J12" i="44"/>
  <c r="O8" i="44"/>
  <c r="N8" i="44"/>
  <c r="M8" i="44"/>
  <c r="L8" i="44"/>
  <c r="K8" i="44"/>
  <c r="J8" i="44"/>
  <c r="O7" i="44"/>
  <c r="N7" i="44"/>
  <c r="M7" i="44"/>
  <c r="L7" i="44"/>
  <c r="K7" i="44"/>
  <c r="J7" i="44"/>
  <c r="O6" i="44"/>
  <c r="N6" i="44"/>
  <c r="B25" i="44" s="1"/>
  <c r="M6" i="44"/>
  <c r="B24" i="44" s="1"/>
  <c r="L6" i="44"/>
  <c r="B23" i="44" s="1"/>
  <c r="K6" i="44"/>
  <c r="B22" i="44" s="1"/>
  <c r="J6" i="44"/>
  <c r="B21" i="44" s="1"/>
  <c r="O5" i="44"/>
  <c r="N5" i="44"/>
  <c r="M5" i="44"/>
  <c r="L5" i="44"/>
  <c r="K5" i="44"/>
  <c r="J5" i="44"/>
  <c r="D23" i="45" l="1"/>
  <c r="J20" i="45"/>
  <c r="J22" i="45"/>
  <c r="K20" i="45"/>
  <c r="M21" i="45"/>
  <c r="K22" i="45"/>
  <c r="C21" i="45"/>
  <c r="B19" i="45"/>
  <c r="B24" i="45"/>
  <c r="D24" i="45" s="1"/>
  <c r="C19" i="45"/>
  <c r="D19" i="45" s="1"/>
  <c r="K26" i="45" s="1"/>
  <c r="O19" i="45"/>
  <c r="C24" i="45"/>
  <c r="K21" i="45"/>
  <c r="O21" i="45"/>
  <c r="M22" i="45"/>
  <c r="L21" i="45"/>
  <c r="N20" i="45"/>
  <c r="N22" i="45"/>
  <c r="O22" i="45"/>
  <c r="B23" i="45"/>
  <c r="L20" i="45"/>
  <c r="L22" i="45"/>
  <c r="C25" i="45"/>
  <c r="D25" i="45" s="1"/>
  <c r="D20" i="45"/>
  <c r="K27" i="45" s="1"/>
  <c r="D26" i="45"/>
  <c r="D21" i="45"/>
  <c r="M20" i="45"/>
  <c r="K19" i="45"/>
  <c r="L26" i="45" s="1"/>
  <c r="C22" i="45"/>
  <c r="D22" i="45" s="1"/>
  <c r="O20" i="45"/>
  <c r="M19" i="45"/>
  <c r="J20" i="44"/>
  <c r="N20" i="44"/>
  <c r="L21" i="44"/>
  <c r="J22" i="44"/>
  <c r="N22" i="44"/>
  <c r="C20" i="44"/>
  <c r="M21" i="44"/>
  <c r="K22" i="44"/>
  <c r="O22" i="44"/>
  <c r="B19" i="44"/>
  <c r="J19" i="44"/>
  <c r="N19" i="44"/>
  <c r="L20" i="44"/>
  <c r="L22" i="44"/>
  <c r="B20" i="44"/>
  <c r="B26" i="44"/>
  <c r="K19" i="44"/>
  <c r="O19" i="44"/>
  <c r="K21" i="44"/>
  <c r="O21" i="44"/>
  <c r="M22" i="44"/>
  <c r="K20" i="44"/>
  <c r="C23" i="44"/>
  <c r="D24" i="44"/>
  <c r="D23" i="44"/>
  <c r="D20" i="44"/>
  <c r="K27" i="44" s="1"/>
  <c r="D22" i="44"/>
  <c r="D26" i="44"/>
  <c r="C19" i="44"/>
  <c r="M20" i="44"/>
  <c r="C21" i="44"/>
  <c r="D21" i="44" s="1"/>
  <c r="C25" i="44"/>
  <c r="D25" i="44" s="1"/>
  <c r="M19" i="44"/>
  <c r="L27" i="45" l="1"/>
  <c r="K34" i="45"/>
  <c r="L28" i="45"/>
  <c r="K32" i="45"/>
  <c r="K28" i="45"/>
  <c r="K29" i="45"/>
  <c r="K33" i="45"/>
  <c r="L29" i="45"/>
  <c r="L27" i="44"/>
  <c r="D19" i="44"/>
  <c r="K26" i="44" s="1"/>
  <c r="L26" i="44"/>
  <c r="K28" i="44"/>
  <c r="L28" i="44"/>
  <c r="K29" i="44"/>
  <c r="L29" i="44"/>
  <c r="O19" i="43" l="1"/>
  <c r="N19" i="43"/>
  <c r="O15" i="43"/>
  <c r="N15" i="43"/>
  <c r="M15" i="43"/>
  <c r="L15" i="43"/>
  <c r="K15" i="43"/>
  <c r="J15" i="43"/>
  <c r="O14" i="43"/>
  <c r="N14" i="43"/>
  <c r="M14" i="43"/>
  <c r="L14" i="43"/>
  <c r="L21" i="43" s="1"/>
  <c r="K14" i="43"/>
  <c r="J14" i="43"/>
  <c r="O13" i="43"/>
  <c r="C26" i="43" s="1"/>
  <c r="N13" i="43"/>
  <c r="N20" i="43" s="1"/>
  <c r="M13" i="43"/>
  <c r="M20" i="43" s="1"/>
  <c r="L13" i="43"/>
  <c r="K13" i="43"/>
  <c r="J13" i="43"/>
  <c r="J20" i="43" s="1"/>
  <c r="O12" i="43"/>
  <c r="N12" i="43"/>
  <c r="M12" i="43"/>
  <c r="C20" i="43" s="1"/>
  <c r="L12" i="43"/>
  <c r="K12" i="43"/>
  <c r="K19" i="43" s="1"/>
  <c r="J12" i="43"/>
  <c r="O8" i="43"/>
  <c r="N8" i="43"/>
  <c r="M8" i="43"/>
  <c r="L8" i="43"/>
  <c r="K8" i="43"/>
  <c r="J8" i="43"/>
  <c r="O7" i="43"/>
  <c r="N7" i="43"/>
  <c r="M7" i="43"/>
  <c r="B24" i="43" s="1"/>
  <c r="L7" i="43"/>
  <c r="K7" i="43"/>
  <c r="J7" i="43"/>
  <c r="O6" i="43"/>
  <c r="B26" i="43" s="1"/>
  <c r="N6" i="43"/>
  <c r="B25" i="43" s="1"/>
  <c r="M6" i="43"/>
  <c r="L6" i="43"/>
  <c r="K6" i="43"/>
  <c r="B22" i="43" s="1"/>
  <c r="J6" i="43"/>
  <c r="O5" i="43"/>
  <c r="N5" i="43"/>
  <c r="M5" i="43"/>
  <c r="B20" i="43" s="1"/>
  <c r="L5" i="43"/>
  <c r="K5" i="43"/>
  <c r="J5" i="43"/>
  <c r="L19" i="43" l="1"/>
  <c r="J22" i="43"/>
  <c r="K22" i="43"/>
  <c r="O22" i="43"/>
  <c r="C21" i="43"/>
  <c r="K21" i="43"/>
  <c r="O21" i="43"/>
  <c r="M22" i="43"/>
  <c r="C25" i="43"/>
  <c r="N22" i="43"/>
  <c r="K20" i="43"/>
  <c r="M21" i="43"/>
  <c r="B19" i="43"/>
  <c r="B23" i="43"/>
  <c r="C19" i="43"/>
  <c r="D19" i="43" s="1"/>
  <c r="K26" i="43" s="1"/>
  <c r="L20" i="43"/>
  <c r="J21" i="43"/>
  <c r="N21" i="43"/>
  <c r="L22" i="43"/>
  <c r="J19" i="43"/>
  <c r="D20" i="43"/>
  <c r="K27" i="43" s="1"/>
  <c r="D26" i="43"/>
  <c r="L26" i="43"/>
  <c r="D25" i="43"/>
  <c r="C22" i="43"/>
  <c r="D22" i="43" s="1"/>
  <c r="C24" i="43"/>
  <c r="D24" i="43" s="1"/>
  <c r="O20" i="43"/>
  <c r="C23" i="43"/>
  <c r="D23" i="43" s="1"/>
  <c r="M19" i="43"/>
  <c r="L27" i="43" s="1"/>
  <c r="K29" i="43" l="1"/>
  <c r="L29" i="43"/>
  <c r="K33" i="43"/>
  <c r="K34" i="43"/>
  <c r="K28" i="43"/>
  <c r="L28" i="43"/>
  <c r="K32" i="43"/>
  <c r="N38" i="41" l="1"/>
  <c r="K40" i="41"/>
  <c r="J41" i="41"/>
  <c r="N40" i="41"/>
  <c r="M34" i="42" l="1"/>
  <c r="M33" i="42"/>
  <c r="M32" i="42"/>
  <c r="M31" i="42"/>
  <c r="M30" i="42"/>
  <c r="M29" i="42"/>
  <c r="E50" i="42"/>
  <c r="D50" i="42"/>
  <c r="E48" i="42"/>
  <c r="D48" i="42"/>
  <c r="G46" i="42"/>
  <c r="F46" i="42"/>
  <c r="E46" i="42"/>
  <c r="K21" i="42" s="1"/>
  <c r="D46" i="42"/>
  <c r="J21" i="42" s="1"/>
  <c r="E44" i="42"/>
  <c r="D44" i="42"/>
  <c r="E42" i="42"/>
  <c r="D42" i="42"/>
  <c r="G40" i="42"/>
  <c r="F40" i="42"/>
  <c r="J33" i="42" s="1"/>
  <c r="N33" i="42" s="1"/>
  <c r="E40" i="42"/>
  <c r="K18" i="42" s="1"/>
  <c r="D40" i="42"/>
  <c r="E38" i="42"/>
  <c r="K17" i="42" s="1"/>
  <c r="D38" i="42"/>
  <c r="E36" i="42"/>
  <c r="D36" i="42"/>
  <c r="O34" i="42"/>
  <c r="K34" i="42"/>
  <c r="J34" i="42"/>
  <c r="N34" i="42" s="1"/>
  <c r="G34" i="42"/>
  <c r="F34" i="42"/>
  <c r="E34" i="42"/>
  <c r="K15" i="42" s="1"/>
  <c r="D34" i="42"/>
  <c r="J15" i="42" s="1"/>
  <c r="K33" i="42"/>
  <c r="O33" i="42" s="1"/>
  <c r="N32" i="42"/>
  <c r="K32" i="42"/>
  <c r="O32" i="42" s="1"/>
  <c r="J32" i="42"/>
  <c r="E32" i="42"/>
  <c r="D32" i="42"/>
  <c r="K31" i="42"/>
  <c r="O31" i="42" s="1"/>
  <c r="J31" i="42"/>
  <c r="N31" i="42" s="1"/>
  <c r="E30" i="42"/>
  <c r="D30" i="42"/>
  <c r="K29" i="42"/>
  <c r="O29" i="42" s="1"/>
  <c r="J29" i="42"/>
  <c r="N29" i="42" s="1"/>
  <c r="K28" i="42"/>
  <c r="K39" i="42" s="1"/>
  <c r="J28" i="42"/>
  <c r="J39" i="42" s="1"/>
  <c r="G28" i="42"/>
  <c r="F28" i="42"/>
  <c r="E28" i="42"/>
  <c r="K12" i="42" s="1"/>
  <c r="D28" i="42"/>
  <c r="J12" i="42" s="1"/>
  <c r="J27" i="42"/>
  <c r="J38" i="42" s="1"/>
  <c r="E26" i="42"/>
  <c r="D26" i="42"/>
  <c r="E24" i="42"/>
  <c r="D24" i="42"/>
  <c r="K23" i="42"/>
  <c r="J23" i="42"/>
  <c r="K22" i="42"/>
  <c r="J22" i="42"/>
  <c r="G22" i="42"/>
  <c r="K30" i="42" s="1"/>
  <c r="O30" i="42" s="1"/>
  <c r="F22" i="42"/>
  <c r="J30" i="42" s="1"/>
  <c r="N30" i="42" s="1"/>
  <c r="E22" i="42"/>
  <c r="K9" i="42" s="1"/>
  <c r="D22" i="42"/>
  <c r="J9" i="42" s="1"/>
  <c r="K20" i="42"/>
  <c r="J20" i="42"/>
  <c r="E20" i="42"/>
  <c r="D20" i="42"/>
  <c r="K19" i="42"/>
  <c r="J19" i="42"/>
  <c r="J18" i="42"/>
  <c r="E18" i="42"/>
  <c r="D18" i="42"/>
  <c r="J17" i="42"/>
  <c r="K16" i="42"/>
  <c r="J16" i="42"/>
  <c r="G16" i="42"/>
  <c r="F16" i="42"/>
  <c r="E16" i="42"/>
  <c r="K6" i="42" s="1"/>
  <c r="D16" i="42"/>
  <c r="J6" i="42" s="1"/>
  <c r="K14" i="42"/>
  <c r="J14" i="42"/>
  <c r="E14" i="42"/>
  <c r="D14" i="42"/>
  <c r="N28" i="42" s="1"/>
  <c r="K13" i="42"/>
  <c r="J13" i="42"/>
  <c r="E12" i="42"/>
  <c r="D12" i="42"/>
  <c r="N27" i="42" s="1"/>
  <c r="K11" i="42"/>
  <c r="J11" i="42"/>
  <c r="K10" i="42"/>
  <c r="J10" i="42"/>
  <c r="G10" i="42"/>
  <c r="F10" i="42"/>
  <c r="E10" i="42"/>
  <c r="D10" i="42"/>
  <c r="N26" i="42" s="1"/>
  <c r="K8" i="42"/>
  <c r="J8" i="42"/>
  <c r="E8" i="42"/>
  <c r="D8" i="42"/>
  <c r="K7" i="42"/>
  <c r="J7" i="42"/>
  <c r="E6" i="42"/>
  <c r="D6" i="42"/>
  <c r="K5" i="42"/>
  <c r="J5" i="42"/>
  <c r="K4" i="42"/>
  <c r="J4" i="42"/>
  <c r="G4" i="42"/>
  <c r="K27" i="42" s="1"/>
  <c r="K38" i="42" s="1"/>
  <c r="F4" i="42"/>
  <c r="E4" i="42"/>
  <c r="D4" i="42"/>
  <c r="M34" i="41"/>
  <c r="M33" i="41"/>
  <c r="M32" i="41"/>
  <c r="M31" i="41"/>
  <c r="M30" i="41"/>
  <c r="M29" i="41"/>
  <c r="E50" i="41"/>
  <c r="D50" i="41"/>
  <c r="E48" i="41"/>
  <c r="D48" i="41"/>
  <c r="G46" i="41"/>
  <c r="F46" i="41"/>
  <c r="E46" i="41"/>
  <c r="D46" i="41"/>
  <c r="E44" i="41"/>
  <c r="D44" i="41"/>
  <c r="E42" i="41"/>
  <c r="D42" i="41"/>
  <c r="G40" i="41"/>
  <c r="F40" i="41"/>
  <c r="E40" i="41"/>
  <c r="K18" i="41" s="1"/>
  <c r="D40" i="41"/>
  <c r="E38" i="41"/>
  <c r="K17" i="41" s="1"/>
  <c r="D38" i="41"/>
  <c r="E36" i="41"/>
  <c r="K16" i="41" s="1"/>
  <c r="D36" i="41"/>
  <c r="O34" i="41"/>
  <c r="K34" i="41"/>
  <c r="J34" i="41"/>
  <c r="N34" i="41" s="1"/>
  <c r="G34" i="41"/>
  <c r="K32" i="41" s="1"/>
  <c r="O32" i="41" s="1"/>
  <c r="F34" i="41"/>
  <c r="E34" i="41"/>
  <c r="D34" i="41"/>
  <c r="N33" i="41"/>
  <c r="K33" i="41"/>
  <c r="O33" i="41" s="1"/>
  <c r="J33" i="41"/>
  <c r="J32" i="41"/>
  <c r="N32" i="41" s="1"/>
  <c r="E32" i="41"/>
  <c r="D32" i="41"/>
  <c r="E30" i="41"/>
  <c r="D30" i="41"/>
  <c r="G28" i="41"/>
  <c r="K31" i="41" s="1"/>
  <c r="O31" i="41" s="1"/>
  <c r="F28" i="41"/>
  <c r="J31" i="41" s="1"/>
  <c r="N31" i="41" s="1"/>
  <c r="E28" i="41"/>
  <c r="D28" i="41"/>
  <c r="E26" i="41"/>
  <c r="D26" i="41"/>
  <c r="E24" i="41"/>
  <c r="D24" i="41"/>
  <c r="K23" i="41"/>
  <c r="J23" i="41"/>
  <c r="K22" i="41"/>
  <c r="J22" i="41"/>
  <c r="G22" i="41"/>
  <c r="K30" i="41" s="1"/>
  <c r="O30" i="41" s="1"/>
  <c r="F22" i="41"/>
  <c r="J30" i="41" s="1"/>
  <c r="N30" i="41" s="1"/>
  <c r="E22" i="41"/>
  <c r="D22" i="41"/>
  <c r="K21" i="41"/>
  <c r="J21" i="41"/>
  <c r="K20" i="41"/>
  <c r="J20" i="41"/>
  <c r="E20" i="41"/>
  <c r="K8" i="41" s="1"/>
  <c r="D20" i="41"/>
  <c r="J8" i="41" s="1"/>
  <c r="K19" i="41"/>
  <c r="J19" i="41"/>
  <c r="J18" i="41"/>
  <c r="E18" i="41"/>
  <c r="D18" i="41"/>
  <c r="J17" i="41"/>
  <c r="J16" i="41"/>
  <c r="G16" i="41"/>
  <c r="K29" i="41" s="1"/>
  <c r="O29" i="41" s="1"/>
  <c r="F16" i="41"/>
  <c r="J29" i="41" s="1"/>
  <c r="N29" i="41" s="1"/>
  <c r="E16" i="41"/>
  <c r="D16" i="41"/>
  <c r="K15" i="41"/>
  <c r="J15" i="41"/>
  <c r="K41" i="41" s="1"/>
  <c r="K14" i="41"/>
  <c r="J14" i="41"/>
  <c r="E14" i="41"/>
  <c r="D14" i="41"/>
  <c r="N28" i="41" s="1"/>
  <c r="K13" i="41"/>
  <c r="J13" i="41"/>
  <c r="K12" i="41"/>
  <c r="J12" i="41"/>
  <c r="E12" i="41"/>
  <c r="D12" i="41"/>
  <c r="N27" i="41" s="1"/>
  <c r="K11" i="41"/>
  <c r="J11" i="41"/>
  <c r="K10" i="41"/>
  <c r="J10" i="41"/>
  <c r="G10" i="41"/>
  <c r="K28" i="41" s="1"/>
  <c r="K39" i="41" s="1"/>
  <c r="F10" i="41"/>
  <c r="J28" i="41" s="1"/>
  <c r="J39" i="41" s="1"/>
  <c r="E10" i="41"/>
  <c r="D10" i="41"/>
  <c r="N26" i="41" s="1"/>
  <c r="K9" i="41"/>
  <c r="J9" i="41"/>
  <c r="E8" i="41"/>
  <c r="D8" i="41"/>
  <c r="K7" i="41"/>
  <c r="J7" i="41"/>
  <c r="K6" i="41"/>
  <c r="J6" i="41"/>
  <c r="E6" i="41"/>
  <c r="D6" i="41"/>
  <c r="K5" i="41"/>
  <c r="J5" i="41"/>
  <c r="G4" i="41"/>
  <c r="K4" i="41" s="1"/>
  <c r="F4" i="41"/>
  <c r="J27" i="41" s="1"/>
  <c r="J38" i="41" s="1"/>
  <c r="E4" i="41"/>
  <c r="D4" i="41"/>
  <c r="M34" i="40"/>
  <c r="M33" i="40"/>
  <c r="M32" i="40"/>
  <c r="M31" i="40"/>
  <c r="M30" i="40"/>
  <c r="M29" i="40"/>
  <c r="E50" i="40"/>
  <c r="D50" i="40"/>
  <c r="E48" i="40"/>
  <c r="D48" i="40"/>
  <c r="J22" i="40" s="1"/>
  <c r="G46" i="40"/>
  <c r="K34" i="40" s="1"/>
  <c r="O34" i="40" s="1"/>
  <c r="F46" i="40"/>
  <c r="E46" i="40"/>
  <c r="D46" i="40"/>
  <c r="J21" i="40" s="1"/>
  <c r="E44" i="40"/>
  <c r="D44" i="40"/>
  <c r="E42" i="40"/>
  <c r="D42" i="40"/>
  <c r="J19" i="40" s="1"/>
  <c r="G40" i="40"/>
  <c r="K33" i="40" s="1"/>
  <c r="O33" i="40" s="1"/>
  <c r="F40" i="40"/>
  <c r="E40" i="40"/>
  <c r="K18" i="40" s="1"/>
  <c r="D40" i="40"/>
  <c r="J18" i="40" s="1"/>
  <c r="E38" i="40"/>
  <c r="K17" i="40" s="1"/>
  <c r="D38" i="40"/>
  <c r="E36" i="40"/>
  <c r="D36" i="40"/>
  <c r="J16" i="40" s="1"/>
  <c r="J34" i="40"/>
  <c r="N34" i="40" s="1"/>
  <c r="G34" i="40"/>
  <c r="K32" i="40" s="1"/>
  <c r="O32" i="40" s="1"/>
  <c r="F34" i="40"/>
  <c r="E34" i="40"/>
  <c r="D34" i="40"/>
  <c r="J15" i="40" s="1"/>
  <c r="J33" i="40"/>
  <c r="N33" i="40" s="1"/>
  <c r="J32" i="40"/>
  <c r="N32" i="40" s="1"/>
  <c r="E32" i="40"/>
  <c r="D32" i="40"/>
  <c r="K31" i="40"/>
  <c r="O31" i="40" s="1"/>
  <c r="E30" i="40"/>
  <c r="D30" i="40"/>
  <c r="J28" i="40"/>
  <c r="J39" i="40" s="1"/>
  <c r="G28" i="40"/>
  <c r="F28" i="40"/>
  <c r="J31" i="40" s="1"/>
  <c r="N31" i="40" s="1"/>
  <c r="E28" i="40"/>
  <c r="K12" i="40" s="1"/>
  <c r="D28" i="40"/>
  <c r="J12" i="40" s="1"/>
  <c r="E26" i="40"/>
  <c r="D26" i="40"/>
  <c r="J11" i="40" s="1"/>
  <c r="E24" i="40"/>
  <c r="D24" i="40"/>
  <c r="K23" i="40"/>
  <c r="J23" i="40"/>
  <c r="K22" i="40"/>
  <c r="G22" i="40"/>
  <c r="K30" i="40" s="1"/>
  <c r="O30" i="40" s="1"/>
  <c r="F22" i="40"/>
  <c r="J30" i="40" s="1"/>
  <c r="N30" i="40" s="1"/>
  <c r="E22" i="40"/>
  <c r="D22" i="40"/>
  <c r="J9" i="40" s="1"/>
  <c r="K21" i="40"/>
  <c r="K20" i="40"/>
  <c r="J20" i="40"/>
  <c r="E20" i="40"/>
  <c r="K8" i="40" s="1"/>
  <c r="D20" i="40"/>
  <c r="K19" i="40"/>
  <c r="E18" i="40"/>
  <c r="D18" i="40"/>
  <c r="J17" i="40"/>
  <c r="K16" i="40"/>
  <c r="G16" i="40"/>
  <c r="K29" i="40" s="1"/>
  <c r="O29" i="40" s="1"/>
  <c r="F16" i="40"/>
  <c r="J29" i="40" s="1"/>
  <c r="N29" i="40" s="1"/>
  <c r="E16" i="40"/>
  <c r="D16" i="40"/>
  <c r="J6" i="40" s="1"/>
  <c r="K15" i="40"/>
  <c r="K14" i="40"/>
  <c r="J14" i="40"/>
  <c r="E14" i="40"/>
  <c r="D14" i="40"/>
  <c r="N28" i="40" s="1"/>
  <c r="K13" i="40"/>
  <c r="J13" i="40"/>
  <c r="E12" i="40"/>
  <c r="D12" i="40"/>
  <c r="N27" i="40" s="1"/>
  <c r="K11" i="40"/>
  <c r="K10" i="40"/>
  <c r="J10" i="40"/>
  <c r="G10" i="40"/>
  <c r="K28" i="40" s="1"/>
  <c r="K39" i="40" s="1"/>
  <c r="F10" i="40"/>
  <c r="E10" i="40"/>
  <c r="D10" i="40"/>
  <c r="N26" i="40" s="1"/>
  <c r="K9" i="40"/>
  <c r="J8" i="40"/>
  <c r="E8" i="40"/>
  <c r="D8" i="40"/>
  <c r="K7" i="40"/>
  <c r="J7" i="40"/>
  <c r="K6" i="40"/>
  <c r="E6" i="40"/>
  <c r="D6" i="40"/>
  <c r="K5" i="40"/>
  <c r="J5" i="40"/>
  <c r="G4" i="40"/>
  <c r="K27" i="40" s="1"/>
  <c r="K38" i="40" s="1"/>
  <c r="F4" i="40"/>
  <c r="J27" i="40" s="1"/>
  <c r="J38" i="40" s="1"/>
  <c r="E4" i="40"/>
  <c r="D4" i="40"/>
  <c r="M34" i="39"/>
  <c r="M33" i="39"/>
  <c r="M32" i="39"/>
  <c r="M31" i="39"/>
  <c r="M30" i="39"/>
  <c r="M29" i="39"/>
  <c r="E50" i="39"/>
  <c r="D50" i="39"/>
  <c r="E48" i="39"/>
  <c r="D48" i="39"/>
  <c r="G46" i="39"/>
  <c r="K34" i="39" s="1"/>
  <c r="O34" i="39" s="1"/>
  <c r="F46" i="39"/>
  <c r="J34" i="39" s="1"/>
  <c r="N34" i="39" s="1"/>
  <c r="E46" i="39"/>
  <c r="D46" i="39"/>
  <c r="E44" i="39"/>
  <c r="K20" i="39" s="1"/>
  <c r="D44" i="39"/>
  <c r="J20" i="39" s="1"/>
  <c r="E42" i="39"/>
  <c r="D42" i="39"/>
  <c r="G40" i="39"/>
  <c r="K33" i="39" s="1"/>
  <c r="O33" i="39" s="1"/>
  <c r="F40" i="39"/>
  <c r="E40" i="39"/>
  <c r="D40" i="39"/>
  <c r="E38" i="39"/>
  <c r="D38" i="39"/>
  <c r="E36" i="39"/>
  <c r="K16" i="39" s="1"/>
  <c r="D36" i="39"/>
  <c r="G34" i="39"/>
  <c r="K32" i="39" s="1"/>
  <c r="O32" i="39" s="1"/>
  <c r="F34" i="39"/>
  <c r="E34" i="39"/>
  <c r="D34" i="39"/>
  <c r="N33" i="39"/>
  <c r="J33" i="39"/>
  <c r="J32" i="39"/>
  <c r="N32" i="39" s="1"/>
  <c r="E32" i="39"/>
  <c r="D32" i="39"/>
  <c r="E30" i="39"/>
  <c r="D30" i="39"/>
  <c r="G28" i="39"/>
  <c r="K31" i="39" s="1"/>
  <c r="O31" i="39" s="1"/>
  <c r="F28" i="39"/>
  <c r="J31" i="39" s="1"/>
  <c r="N31" i="39" s="1"/>
  <c r="E28" i="39"/>
  <c r="D28" i="39"/>
  <c r="N27" i="39"/>
  <c r="K27" i="39"/>
  <c r="K38" i="39" s="1"/>
  <c r="E26" i="39"/>
  <c r="D26" i="39"/>
  <c r="E24" i="39"/>
  <c r="D24" i="39"/>
  <c r="K23" i="39"/>
  <c r="J23" i="39"/>
  <c r="K22" i="39"/>
  <c r="J22" i="39"/>
  <c r="G22" i="39"/>
  <c r="K30" i="39" s="1"/>
  <c r="O30" i="39" s="1"/>
  <c r="F22" i="39"/>
  <c r="J30" i="39" s="1"/>
  <c r="N30" i="39" s="1"/>
  <c r="E22" i="39"/>
  <c r="D22" i="39"/>
  <c r="K21" i="39"/>
  <c r="J21" i="39"/>
  <c r="E20" i="39"/>
  <c r="K8" i="39" s="1"/>
  <c r="D20" i="39"/>
  <c r="J8" i="39" s="1"/>
  <c r="K19" i="39"/>
  <c r="J19" i="39"/>
  <c r="K18" i="39"/>
  <c r="J18" i="39"/>
  <c r="E18" i="39"/>
  <c r="D18" i="39"/>
  <c r="K17" i="39"/>
  <c r="J17" i="39"/>
  <c r="J16" i="39"/>
  <c r="G16" i="39"/>
  <c r="K29" i="39" s="1"/>
  <c r="O29" i="39" s="1"/>
  <c r="F16" i="39"/>
  <c r="J29" i="39" s="1"/>
  <c r="N29" i="39" s="1"/>
  <c r="N40" i="39" s="1"/>
  <c r="E16" i="39"/>
  <c r="D16" i="39"/>
  <c r="K15" i="39"/>
  <c r="J15" i="39"/>
  <c r="K41" i="39" s="1"/>
  <c r="K14" i="39"/>
  <c r="J14" i="39"/>
  <c r="E14" i="39"/>
  <c r="D14" i="39"/>
  <c r="N28" i="39" s="1"/>
  <c r="K13" i="39"/>
  <c r="J13" i="39"/>
  <c r="K12" i="39"/>
  <c r="J12" i="39"/>
  <c r="E12" i="39"/>
  <c r="D12" i="39"/>
  <c r="K11" i="39"/>
  <c r="J11" i="39"/>
  <c r="K10" i="39"/>
  <c r="J10" i="39"/>
  <c r="G10" i="39"/>
  <c r="K28" i="39" s="1"/>
  <c r="K39" i="39" s="1"/>
  <c r="F10" i="39"/>
  <c r="J28" i="39" s="1"/>
  <c r="J39" i="39" s="1"/>
  <c r="E10" i="39"/>
  <c r="D10" i="39"/>
  <c r="N26" i="39" s="1"/>
  <c r="K9" i="39"/>
  <c r="J9" i="39"/>
  <c r="E8" i="39"/>
  <c r="D8" i="39"/>
  <c r="K7" i="39"/>
  <c r="J7" i="39"/>
  <c r="K6" i="39"/>
  <c r="J6" i="39"/>
  <c r="K40" i="39" s="1"/>
  <c r="E6" i="39"/>
  <c r="D6" i="39"/>
  <c r="J5" i="39"/>
  <c r="G4" i="39"/>
  <c r="K4" i="39" s="1"/>
  <c r="F4" i="39"/>
  <c r="J27" i="39" s="1"/>
  <c r="J38" i="39" s="1"/>
  <c r="E4" i="39"/>
  <c r="D4" i="39"/>
  <c r="E50" i="38"/>
  <c r="D50" i="38"/>
  <c r="J23" i="38" s="1"/>
  <c r="E48" i="38"/>
  <c r="D48" i="38"/>
  <c r="J22" i="38" s="1"/>
  <c r="G46" i="38"/>
  <c r="F46" i="38"/>
  <c r="E46" i="38"/>
  <c r="K21" i="38" s="1"/>
  <c r="D46" i="38"/>
  <c r="J21" i="38" s="1"/>
  <c r="E44" i="38"/>
  <c r="D44" i="38"/>
  <c r="J20" i="38" s="1"/>
  <c r="E42" i="38"/>
  <c r="D42" i="38"/>
  <c r="J19" i="38" s="1"/>
  <c r="G40" i="38"/>
  <c r="K33" i="38" s="1"/>
  <c r="O33" i="38" s="1"/>
  <c r="F40" i="38"/>
  <c r="J33" i="38" s="1"/>
  <c r="N33" i="38" s="1"/>
  <c r="E40" i="38"/>
  <c r="K18" i="38" s="1"/>
  <c r="D40" i="38"/>
  <c r="J18" i="38" s="1"/>
  <c r="E38" i="38"/>
  <c r="K17" i="38" s="1"/>
  <c r="D38" i="38"/>
  <c r="J17" i="38" s="1"/>
  <c r="E36" i="38"/>
  <c r="D36" i="38"/>
  <c r="J16" i="38" s="1"/>
  <c r="O34" i="38"/>
  <c r="M34" i="38"/>
  <c r="K34" i="38"/>
  <c r="J34" i="38"/>
  <c r="N34" i="38" s="1"/>
  <c r="G34" i="38"/>
  <c r="K32" i="38" s="1"/>
  <c r="O32" i="38" s="1"/>
  <c r="F34" i="38"/>
  <c r="J32" i="38" s="1"/>
  <c r="N32" i="38" s="1"/>
  <c r="E34" i="38"/>
  <c r="K15" i="38" s="1"/>
  <c r="D34" i="38"/>
  <c r="J15" i="38" s="1"/>
  <c r="M33" i="38"/>
  <c r="M32" i="38"/>
  <c r="E32" i="38"/>
  <c r="K14" i="38" s="1"/>
  <c r="D32" i="38"/>
  <c r="J14" i="38" s="1"/>
  <c r="M31" i="38"/>
  <c r="M30" i="38"/>
  <c r="E30" i="38"/>
  <c r="D30" i="38"/>
  <c r="J13" i="38" s="1"/>
  <c r="M29" i="38"/>
  <c r="G28" i="38"/>
  <c r="K31" i="38" s="1"/>
  <c r="O31" i="38" s="1"/>
  <c r="F28" i="38"/>
  <c r="J31" i="38" s="1"/>
  <c r="N31" i="38" s="1"/>
  <c r="E28" i="38"/>
  <c r="K12" i="38" s="1"/>
  <c r="D28" i="38"/>
  <c r="J12" i="38" s="1"/>
  <c r="E26" i="38"/>
  <c r="K11" i="38" s="1"/>
  <c r="D26" i="38"/>
  <c r="E24" i="38"/>
  <c r="K10" i="38" s="1"/>
  <c r="D24" i="38"/>
  <c r="K23" i="38"/>
  <c r="K22" i="38"/>
  <c r="G22" i="38"/>
  <c r="K30" i="38" s="1"/>
  <c r="O30" i="38" s="1"/>
  <c r="F22" i="38"/>
  <c r="J30" i="38" s="1"/>
  <c r="N30" i="38" s="1"/>
  <c r="E22" i="38"/>
  <c r="K9" i="38" s="1"/>
  <c r="D22" i="38"/>
  <c r="J9" i="38" s="1"/>
  <c r="K20" i="38"/>
  <c r="E20" i="38"/>
  <c r="K8" i="38" s="1"/>
  <c r="D20" i="38"/>
  <c r="J8" i="38" s="1"/>
  <c r="K19" i="38"/>
  <c r="E18" i="38"/>
  <c r="K7" i="38" s="1"/>
  <c r="D18" i="38"/>
  <c r="J7" i="38" s="1"/>
  <c r="K16" i="38"/>
  <c r="G16" i="38"/>
  <c r="K29" i="38" s="1"/>
  <c r="O29" i="38" s="1"/>
  <c r="F16" i="38"/>
  <c r="J29" i="38" s="1"/>
  <c r="N29" i="38" s="1"/>
  <c r="E16" i="38"/>
  <c r="K6" i="38" s="1"/>
  <c r="D16" i="38"/>
  <c r="J6" i="38" s="1"/>
  <c r="E14" i="38"/>
  <c r="D14" i="38"/>
  <c r="N28" i="38" s="1"/>
  <c r="K13" i="38"/>
  <c r="E12" i="38"/>
  <c r="D12" i="38"/>
  <c r="N27" i="38" s="1"/>
  <c r="J11" i="38"/>
  <c r="J10" i="38"/>
  <c r="G10" i="38"/>
  <c r="K28" i="38" s="1"/>
  <c r="K39" i="38" s="1"/>
  <c r="F10" i="38"/>
  <c r="J28" i="38" s="1"/>
  <c r="J39" i="38" s="1"/>
  <c r="E10" i="38"/>
  <c r="D10" i="38"/>
  <c r="N26" i="38" s="1"/>
  <c r="E8" i="38"/>
  <c r="D8" i="38"/>
  <c r="E6" i="38"/>
  <c r="D6" i="38"/>
  <c r="K5" i="38"/>
  <c r="G4" i="38"/>
  <c r="K27" i="38" s="1"/>
  <c r="K38" i="38" s="1"/>
  <c r="F4" i="38"/>
  <c r="J27" i="38" s="1"/>
  <c r="J38" i="38" s="1"/>
  <c r="E4" i="38"/>
  <c r="D4" i="38"/>
  <c r="E50" i="37"/>
  <c r="D50" i="37"/>
  <c r="E48" i="37"/>
  <c r="D48" i="37"/>
  <c r="J22" i="37" s="1"/>
  <c r="G46" i="37"/>
  <c r="K34" i="37" s="1"/>
  <c r="O34" i="37" s="1"/>
  <c r="F46" i="37"/>
  <c r="J34" i="37" s="1"/>
  <c r="N34" i="37" s="1"/>
  <c r="E46" i="37"/>
  <c r="K21" i="37" s="1"/>
  <c r="D46" i="37"/>
  <c r="E44" i="37"/>
  <c r="D44" i="37"/>
  <c r="J20" i="37" s="1"/>
  <c r="E42" i="37"/>
  <c r="D42" i="37"/>
  <c r="G40" i="37"/>
  <c r="K33" i="37" s="1"/>
  <c r="O33" i="37" s="1"/>
  <c r="F40" i="37"/>
  <c r="J33" i="37" s="1"/>
  <c r="N33" i="37" s="1"/>
  <c r="E40" i="37"/>
  <c r="D40" i="37"/>
  <c r="J18" i="37" s="1"/>
  <c r="E38" i="37"/>
  <c r="K17" i="37" s="1"/>
  <c r="D38" i="37"/>
  <c r="E36" i="37"/>
  <c r="D36" i="37"/>
  <c r="J16" i="37" s="1"/>
  <c r="M34" i="37"/>
  <c r="G34" i="37"/>
  <c r="F34" i="37"/>
  <c r="E34" i="37"/>
  <c r="K15" i="37" s="1"/>
  <c r="D34" i="37"/>
  <c r="M33" i="37"/>
  <c r="O32" i="37"/>
  <c r="M32" i="37"/>
  <c r="K32" i="37"/>
  <c r="J32" i="37"/>
  <c r="N32" i="37" s="1"/>
  <c r="E32" i="37"/>
  <c r="D32" i="37"/>
  <c r="M31" i="37"/>
  <c r="M30" i="37"/>
  <c r="E30" i="37"/>
  <c r="D30" i="37"/>
  <c r="M29" i="37"/>
  <c r="K28" i="37"/>
  <c r="K39" i="37" s="1"/>
  <c r="G28" i="37"/>
  <c r="K31" i="37" s="1"/>
  <c r="O31" i="37" s="1"/>
  <c r="F28" i="37"/>
  <c r="J31" i="37" s="1"/>
  <c r="N31" i="37" s="1"/>
  <c r="E28" i="37"/>
  <c r="K12" i="37" s="1"/>
  <c r="D28" i="37"/>
  <c r="N27" i="37"/>
  <c r="E26" i="37"/>
  <c r="K11" i="37" s="1"/>
  <c r="D26" i="37"/>
  <c r="E24" i="37"/>
  <c r="D24" i="37"/>
  <c r="K23" i="37"/>
  <c r="J23" i="37"/>
  <c r="K22" i="37"/>
  <c r="G22" i="37"/>
  <c r="K30" i="37" s="1"/>
  <c r="O30" i="37" s="1"/>
  <c r="F22" i="37"/>
  <c r="J30" i="37" s="1"/>
  <c r="N30" i="37" s="1"/>
  <c r="E22" i="37"/>
  <c r="K9" i="37" s="1"/>
  <c r="D22" i="37"/>
  <c r="J21" i="37"/>
  <c r="K20" i="37"/>
  <c r="E20" i="37"/>
  <c r="D20" i="37"/>
  <c r="J8" i="37" s="1"/>
  <c r="K19" i="37"/>
  <c r="J19" i="37"/>
  <c r="K18" i="37"/>
  <c r="E18" i="37"/>
  <c r="K7" i="37" s="1"/>
  <c r="D18" i="37"/>
  <c r="J17" i="37"/>
  <c r="K16" i="37"/>
  <c r="G16" i="37"/>
  <c r="K29" i="37" s="1"/>
  <c r="O29" i="37" s="1"/>
  <c r="F16" i="37"/>
  <c r="J29" i="37" s="1"/>
  <c r="N29" i="37" s="1"/>
  <c r="E16" i="37"/>
  <c r="K6" i="37" s="1"/>
  <c r="D16" i="37"/>
  <c r="J6" i="37" s="1"/>
  <c r="J40" i="37" s="1"/>
  <c r="J15" i="37"/>
  <c r="K14" i="37"/>
  <c r="J14" i="37"/>
  <c r="E14" i="37"/>
  <c r="D14" i="37"/>
  <c r="N28" i="37" s="1"/>
  <c r="K13" i="37"/>
  <c r="J13" i="37"/>
  <c r="J12" i="37"/>
  <c r="E12" i="37"/>
  <c r="D12" i="37"/>
  <c r="J11" i="37"/>
  <c r="K10" i="37"/>
  <c r="J10" i="37"/>
  <c r="G10" i="37"/>
  <c r="K5" i="37" s="1"/>
  <c r="F10" i="37"/>
  <c r="J28" i="37" s="1"/>
  <c r="J39" i="37" s="1"/>
  <c r="E10" i="37"/>
  <c r="D10" i="37"/>
  <c r="N26" i="37" s="1"/>
  <c r="J9" i="37"/>
  <c r="K8" i="37"/>
  <c r="E8" i="37"/>
  <c r="D8" i="37"/>
  <c r="J7" i="37"/>
  <c r="E6" i="37"/>
  <c r="D6" i="37"/>
  <c r="J5" i="37"/>
  <c r="K4" i="37"/>
  <c r="G4" i="37"/>
  <c r="K27" i="37" s="1"/>
  <c r="K38" i="37" s="1"/>
  <c r="F4" i="37"/>
  <c r="J4" i="37" s="1"/>
  <c r="E4" i="37"/>
  <c r="D4" i="37"/>
  <c r="N38" i="42" l="1"/>
  <c r="N39" i="42"/>
  <c r="J40" i="42"/>
  <c r="K40" i="42"/>
  <c r="K41" i="42"/>
  <c r="J41" i="42"/>
  <c r="N40" i="42"/>
  <c r="J40" i="41"/>
  <c r="K27" i="41"/>
  <c r="K38" i="41" s="1"/>
  <c r="N39" i="41"/>
  <c r="J4" i="41"/>
  <c r="J4" i="40"/>
  <c r="N40" i="40"/>
  <c r="K41" i="40"/>
  <c r="J41" i="40"/>
  <c r="J40" i="40"/>
  <c r="K40" i="40"/>
  <c r="N38" i="40"/>
  <c r="N39" i="40"/>
  <c r="K4" i="40"/>
  <c r="N39" i="39"/>
  <c r="N38" i="39"/>
  <c r="J41" i="39"/>
  <c r="J40" i="39"/>
  <c r="J4" i="39"/>
  <c r="K5" i="39"/>
  <c r="J4" i="38"/>
  <c r="J5" i="38"/>
  <c r="K4" i="38"/>
  <c r="N38" i="38"/>
  <c r="N39" i="38"/>
  <c r="J40" i="38"/>
  <c r="K40" i="38"/>
  <c r="K41" i="38"/>
  <c r="J41" i="38"/>
  <c r="N40" i="38"/>
  <c r="J27" i="37"/>
  <c r="J38" i="37" s="1"/>
  <c r="N38" i="37"/>
  <c r="N40" i="37"/>
  <c r="K41" i="37"/>
  <c r="N39" i="37"/>
  <c r="J41" i="37"/>
  <c r="K40" i="37"/>
  <c r="E50" i="27" l="1"/>
  <c r="D50" i="27"/>
  <c r="E48" i="27"/>
  <c r="D48" i="27"/>
  <c r="G46" i="27"/>
  <c r="K34" i="27" s="1"/>
  <c r="O34" i="27" s="1"/>
  <c r="F46" i="27"/>
  <c r="J34" i="27" s="1"/>
  <c r="N34" i="27" s="1"/>
  <c r="E46" i="27"/>
  <c r="K21" i="27" s="1"/>
  <c r="D46" i="27"/>
  <c r="E44" i="27"/>
  <c r="K20" i="27" s="1"/>
  <c r="D44" i="27"/>
  <c r="J20" i="27" s="1"/>
  <c r="E42" i="27"/>
  <c r="K19" i="27" s="1"/>
  <c r="D42" i="27"/>
  <c r="G40" i="27"/>
  <c r="K33" i="27" s="1"/>
  <c r="O33" i="27" s="1"/>
  <c r="F40" i="27"/>
  <c r="E40" i="27"/>
  <c r="D40" i="27"/>
  <c r="E38" i="27"/>
  <c r="K17" i="27" s="1"/>
  <c r="D38" i="27"/>
  <c r="E36" i="27"/>
  <c r="K16" i="27" s="1"/>
  <c r="D36" i="27"/>
  <c r="M34" i="27"/>
  <c r="G34" i="27"/>
  <c r="K32" i="27" s="1"/>
  <c r="O32" i="27" s="1"/>
  <c r="F34" i="27"/>
  <c r="J32" i="27" s="1"/>
  <c r="N32" i="27" s="1"/>
  <c r="E34" i="27"/>
  <c r="D34" i="27"/>
  <c r="J15" i="27" s="1"/>
  <c r="N33" i="27"/>
  <c r="M33" i="27"/>
  <c r="J33" i="27"/>
  <c r="M32" i="27"/>
  <c r="E32" i="27"/>
  <c r="D32" i="27"/>
  <c r="M31" i="27"/>
  <c r="M30" i="27"/>
  <c r="E30" i="27"/>
  <c r="D30" i="27"/>
  <c r="M29" i="27"/>
  <c r="G28" i="27"/>
  <c r="K31" i="27" s="1"/>
  <c r="O31" i="27" s="1"/>
  <c r="F28" i="27"/>
  <c r="J31" i="27" s="1"/>
  <c r="N31" i="27" s="1"/>
  <c r="E28" i="27"/>
  <c r="K12" i="27" s="1"/>
  <c r="D28" i="27"/>
  <c r="E26" i="27"/>
  <c r="K11" i="27" s="1"/>
  <c r="D26" i="27"/>
  <c r="J11" i="27" s="1"/>
  <c r="E24" i="27"/>
  <c r="K10" i="27" s="1"/>
  <c r="D24" i="27"/>
  <c r="K23" i="27"/>
  <c r="J23" i="27"/>
  <c r="K22" i="27"/>
  <c r="J22" i="27"/>
  <c r="G22" i="27"/>
  <c r="K30" i="27" s="1"/>
  <c r="O30" i="27" s="1"/>
  <c r="F22" i="27"/>
  <c r="J30" i="27" s="1"/>
  <c r="N30" i="27" s="1"/>
  <c r="E22" i="27"/>
  <c r="D22" i="27"/>
  <c r="J21" i="27"/>
  <c r="E20" i="27"/>
  <c r="K8" i="27" s="1"/>
  <c r="D20" i="27"/>
  <c r="J8" i="27" s="1"/>
  <c r="J19" i="27"/>
  <c r="K18" i="27"/>
  <c r="J18" i="27"/>
  <c r="E18" i="27"/>
  <c r="D18" i="27"/>
  <c r="J7" i="27" s="1"/>
  <c r="J17" i="27"/>
  <c r="J16" i="27"/>
  <c r="G16" i="27"/>
  <c r="K29" i="27" s="1"/>
  <c r="O29" i="27" s="1"/>
  <c r="F16" i="27"/>
  <c r="J29" i="27" s="1"/>
  <c r="N29" i="27" s="1"/>
  <c r="E16" i="27"/>
  <c r="K6" i="27" s="1"/>
  <c r="D16" i="27"/>
  <c r="K15" i="27"/>
  <c r="K14" i="27"/>
  <c r="J14" i="27"/>
  <c r="E14" i="27"/>
  <c r="D14" i="27"/>
  <c r="N28" i="27" s="1"/>
  <c r="K13" i="27"/>
  <c r="J13" i="27"/>
  <c r="J12" i="27"/>
  <c r="E12" i="27"/>
  <c r="D12" i="27"/>
  <c r="N27" i="27" s="1"/>
  <c r="J10" i="27"/>
  <c r="G10" i="27"/>
  <c r="K28" i="27" s="1"/>
  <c r="K39" i="27" s="1"/>
  <c r="F10" i="27"/>
  <c r="J28" i="27" s="1"/>
  <c r="J39" i="27" s="1"/>
  <c r="E10" i="27"/>
  <c r="D10" i="27"/>
  <c r="N26" i="27" s="1"/>
  <c r="K9" i="27"/>
  <c r="J9" i="27"/>
  <c r="E8" i="27"/>
  <c r="D8" i="27"/>
  <c r="K7" i="27"/>
  <c r="J6" i="27"/>
  <c r="E6" i="27"/>
  <c r="D6" i="27"/>
  <c r="J5" i="27"/>
  <c r="G4" i="27"/>
  <c r="K4" i="27" s="1"/>
  <c r="F4" i="27"/>
  <c r="J27" i="27" s="1"/>
  <c r="J38" i="27" s="1"/>
  <c r="E4" i="27"/>
  <c r="D4" i="27"/>
  <c r="K41" i="27" l="1"/>
  <c r="N40" i="27"/>
  <c r="K27" i="27"/>
  <c r="K38" i="27" s="1"/>
  <c r="J40" i="27"/>
  <c r="N38" i="27"/>
  <c r="N39" i="27"/>
  <c r="K5" i="27"/>
  <c r="K40" i="27"/>
  <c r="J4" i="27"/>
  <c r="J41" i="27"/>
  <c r="E50" i="26" l="1"/>
  <c r="K23" i="26" s="1"/>
  <c r="D50" i="26"/>
  <c r="J23" i="26" s="1"/>
  <c r="E48" i="26"/>
  <c r="D48" i="26"/>
  <c r="G46" i="26"/>
  <c r="K34" i="26" s="1"/>
  <c r="O34" i="26" s="1"/>
  <c r="F46" i="26"/>
  <c r="J34" i="26" s="1"/>
  <c r="N34" i="26" s="1"/>
  <c r="E46" i="26"/>
  <c r="D46" i="26"/>
  <c r="E44" i="26"/>
  <c r="D44" i="26"/>
  <c r="E42" i="26"/>
  <c r="D42" i="26"/>
  <c r="G40" i="26"/>
  <c r="K33" i="26" s="1"/>
  <c r="O33" i="26" s="1"/>
  <c r="F40" i="26"/>
  <c r="J33" i="26" s="1"/>
  <c r="N33" i="26" s="1"/>
  <c r="E40" i="26"/>
  <c r="K18" i="26" s="1"/>
  <c r="D40" i="26"/>
  <c r="J18" i="26" s="1"/>
  <c r="E38" i="26"/>
  <c r="K17" i="26" s="1"/>
  <c r="D38" i="26"/>
  <c r="E36" i="26"/>
  <c r="K16" i="26" s="1"/>
  <c r="D36" i="26"/>
  <c r="J16" i="26" s="1"/>
  <c r="M34" i="26"/>
  <c r="G34" i="26"/>
  <c r="K32" i="26" s="1"/>
  <c r="O32" i="26" s="1"/>
  <c r="F34" i="26"/>
  <c r="J32" i="26" s="1"/>
  <c r="N32" i="26" s="1"/>
  <c r="E34" i="26"/>
  <c r="D34" i="26"/>
  <c r="M33" i="26"/>
  <c r="M32" i="26"/>
  <c r="E32" i="26"/>
  <c r="D32" i="26"/>
  <c r="J14" i="26" s="1"/>
  <c r="M31" i="26"/>
  <c r="M30" i="26"/>
  <c r="E30" i="26"/>
  <c r="D30" i="26"/>
  <c r="M29" i="26"/>
  <c r="K29" i="26"/>
  <c r="O29" i="26" s="1"/>
  <c r="G28" i="26"/>
  <c r="K31" i="26" s="1"/>
  <c r="O31" i="26" s="1"/>
  <c r="F28" i="26"/>
  <c r="J31" i="26" s="1"/>
  <c r="N31" i="26" s="1"/>
  <c r="E28" i="26"/>
  <c r="D28" i="26"/>
  <c r="K27" i="26"/>
  <c r="K38" i="26" s="1"/>
  <c r="E26" i="26"/>
  <c r="D26" i="26"/>
  <c r="E24" i="26"/>
  <c r="D24" i="26"/>
  <c r="J10" i="26" s="1"/>
  <c r="K22" i="26"/>
  <c r="J22" i="26"/>
  <c r="G22" i="26"/>
  <c r="K30" i="26" s="1"/>
  <c r="O30" i="26" s="1"/>
  <c r="F22" i="26"/>
  <c r="J30" i="26" s="1"/>
  <c r="N30" i="26" s="1"/>
  <c r="E22" i="26"/>
  <c r="K9" i="26" s="1"/>
  <c r="D22" i="26"/>
  <c r="J9" i="26" s="1"/>
  <c r="K21" i="26"/>
  <c r="J21" i="26"/>
  <c r="K20" i="26"/>
  <c r="J20" i="26"/>
  <c r="E20" i="26"/>
  <c r="D20" i="26"/>
  <c r="J8" i="26" s="1"/>
  <c r="K19" i="26"/>
  <c r="J19" i="26"/>
  <c r="E18" i="26"/>
  <c r="D18" i="26"/>
  <c r="J17" i="26"/>
  <c r="G16" i="26"/>
  <c r="F16" i="26"/>
  <c r="J29" i="26" s="1"/>
  <c r="N29" i="26" s="1"/>
  <c r="E16" i="26"/>
  <c r="K6" i="26" s="1"/>
  <c r="D16" i="26"/>
  <c r="K15" i="26"/>
  <c r="J15" i="26"/>
  <c r="K14" i="26"/>
  <c r="E14" i="26"/>
  <c r="D14" i="26"/>
  <c r="N28" i="26" s="1"/>
  <c r="K13" i="26"/>
  <c r="J13" i="26"/>
  <c r="K12" i="26"/>
  <c r="J12" i="26"/>
  <c r="E12" i="26"/>
  <c r="D12" i="26"/>
  <c r="N27" i="26" s="1"/>
  <c r="K11" i="26"/>
  <c r="J11" i="26"/>
  <c r="K10" i="26"/>
  <c r="G10" i="26"/>
  <c r="K28" i="26" s="1"/>
  <c r="K39" i="26" s="1"/>
  <c r="F10" i="26"/>
  <c r="J28" i="26" s="1"/>
  <c r="J39" i="26" s="1"/>
  <c r="E10" i="26"/>
  <c r="D10" i="26"/>
  <c r="N26" i="26" s="1"/>
  <c r="K8" i="26"/>
  <c r="E8" i="26"/>
  <c r="D8" i="26"/>
  <c r="K7" i="26"/>
  <c r="J7" i="26"/>
  <c r="J6" i="26"/>
  <c r="E6" i="26"/>
  <c r="D6" i="26"/>
  <c r="G4" i="26"/>
  <c r="K4" i="26" s="1"/>
  <c r="F4" i="26"/>
  <c r="J27" i="26" s="1"/>
  <c r="J38" i="26" s="1"/>
  <c r="E4" i="26"/>
  <c r="D4" i="26"/>
  <c r="K41" i="26" l="1"/>
  <c r="J5" i="26"/>
  <c r="J40" i="26"/>
  <c r="K5" i="26"/>
  <c r="N38" i="26"/>
  <c r="N39" i="26"/>
  <c r="N40" i="26"/>
  <c r="J4" i="26"/>
  <c r="K40" i="26"/>
  <c r="J41" i="26"/>
  <c r="E50" i="25" l="1"/>
  <c r="D50" i="25"/>
  <c r="E48" i="25"/>
  <c r="D48" i="25"/>
  <c r="G46" i="25"/>
  <c r="F46" i="25"/>
  <c r="E46" i="25"/>
  <c r="K21" i="25" s="1"/>
  <c r="D46" i="25"/>
  <c r="E44" i="25"/>
  <c r="D44" i="25"/>
  <c r="E42" i="25"/>
  <c r="D42" i="25"/>
  <c r="G40" i="25"/>
  <c r="K33" i="25" s="1"/>
  <c r="O33" i="25" s="1"/>
  <c r="F40" i="25"/>
  <c r="E40" i="25"/>
  <c r="K18" i="25" s="1"/>
  <c r="D40" i="25"/>
  <c r="E38" i="25"/>
  <c r="D38" i="25"/>
  <c r="E36" i="25"/>
  <c r="D36" i="25"/>
  <c r="N34" i="25"/>
  <c r="M34" i="25"/>
  <c r="K34" i="25"/>
  <c r="O34" i="25" s="1"/>
  <c r="J34" i="25"/>
  <c r="G34" i="25"/>
  <c r="K32" i="25" s="1"/>
  <c r="O32" i="25" s="1"/>
  <c r="F34" i="25"/>
  <c r="E34" i="25"/>
  <c r="K15" i="25" s="1"/>
  <c r="D34" i="25"/>
  <c r="M33" i="25"/>
  <c r="J33" i="25"/>
  <c r="N33" i="25" s="1"/>
  <c r="M32" i="25"/>
  <c r="J32" i="25"/>
  <c r="N32" i="25" s="1"/>
  <c r="E32" i="25"/>
  <c r="D32" i="25"/>
  <c r="J14" i="25" s="1"/>
  <c r="M31" i="25"/>
  <c r="M30" i="25"/>
  <c r="E30" i="25"/>
  <c r="D30" i="25"/>
  <c r="J13" i="25" s="1"/>
  <c r="M29" i="25"/>
  <c r="G28" i="25"/>
  <c r="K31" i="25" s="1"/>
  <c r="O31" i="25" s="1"/>
  <c r="F28" i="25"/>
  <c r="J31" i="25" s="1"/>
  <c r="N31" i="25" s="1"/>
  <c r="E28" i="25"/>
  <c r="K12" i="25" s="1"/>
  <c r="D28" i="25"/>
  <c r="E26" i="25"/>
  <c r="D26" i="25"/>
  <c r="E24" i="25"/>
  <c r="D24" i="25"/>
  <c r="K23" i="25"/>
  <c r="J23" i="25"/>
  <c r="K22" i="25"/>
  <c r="J22" i="25"/>
  <c r="G22" i="25"/>
  <c r="K30" i="25" s="1"/>
  <c r="O30" i="25" s="1"/>
  <c r="F22" i="25"/>
  <c r="J30" i="25" s="1"/>
  <c r="N30" i="25" s="1"/>
  <c r="E22" i="25"/>
  <c r="K9" i="25" s="1"/>
  <c r="D22" i="25"/>
  <c r="J21" i="25"/>
  <c r="K20" i="25"/>
  <c r="J20" i="25"/>
  <c r="E20" i="25"/>
  <c r="D20" i="25"/>
  <c r="K19" i="25"/>
  <c r="J19" i="25"/>
  <c r="J18" i="25"/>
  <c r="E18" i="25"/>
  <c r="D18" i="25"/>
  <c r="K17" i="25"/>
  <c r="J17" i="25"/>
  <c r="K16" i="25"/>
  <c r="J16" i="25"/>
  <c r="G16" i="25"/>
  <c r="K29" i="25" s="1"/>
  <c r="O29" i="25" s="1"/>
  <c r="F16" i="25"/>
  <c r="J29" i="25" s="1"/>
  <c r="N29" i="25" s="1"/>
  <c r="E16" i="25"/>
  <c r="K6" i="25" s="1"/>
  <c r="D16" i="25"/>
  <c r="J15" i="25"/>
  <c r="K41" i="25" s="1"/>
  <c r="K14" i="25"/>
  <c r="E14" i="25"/>
  <c r="D14" i="25"/>
  <c r="N28" i="25" s="1"/>
  <c r="K13" i="25"/>
  <c r="J12" i="25"/>
  <c r="E12" i="25"/>
  <c r="D12" i="25"/>
  <c r="N27" i="25" s="1"/>
  <c r="K11" i="25"/>
  <c r="J11" i="25"/>
  <c r="K10" i="25"/>
  <c r="J10" i="25"/>
  <c r="G10" i="25"/>
  <c r="K28" i="25" s="1"/>
  <c r="K39" i="25" s="1"/>
  <c r="F10" i="25"/>
  <c r="J28" i="25" s="1"/>
  <c r="J39" i="25" s="1"/>
  <c r="E10" i="25"/>
  <c r="D10" i="25"/>
  <c r="N26" i="25" s="1"/>
  <c r="J9" i="25"/>
  <c r="K8" i="25"/>
  <c r="J8" i="25"/>
  <c r="E8" i="25"/>
  <c r="D8" i="25"/>
  <c r="K7" i="25"/>
  <c r="J7" i="25"/>
  <c r="J6" i="25"/>
  <c r="E6" i="25"/>
  <c r="D6" i="25"/>
  <c r="K5" i="25"/>
  <c r="J5" i="25"/>
  <c r="G4" i="25"/>
  <c r="K27" i="25" s="1"/>
  <c r="K38" i="25" s="1"/>
  <c r="F4" i="25"/>
  <c r="J27" i="25" s="1"/>
  <c r="J38" i="25" s="1"/>
  <c r="E4" i="25"/>
  <c r="D4" i="25"/>
  <c r="J40" i="25" l="1"/>
  <c r="N40" i="25"/>
  <c r="N38" i="25"/>
  <c r="N39" i="25"/>
  <c r="J4" i="25"/>
  <c r="K40" i="25"/>
  <c r="K4" i="25"/>
  <c r="J41" i="25"/>
  <c r="E50" i="24" l="1"/>
  <c r="D50" i="24"/>
  <c r="E48" i="24"/>
  <c r="K22" i="24" s="1"/>
  <c r="D48" i="24"/>
  <c r="J22" i="24" s="1"/>
  <c r="G46" i="24"/>
  <c r="K34" i="24" s="1"/>
  <c r="O34" i="24" s="1"/>
  <c r="F46" i="24"/>
  <c r="E46" i="24"/>
  <c r="D46" i="24"/>
  <c r="E44" i="24"/>
  <c r="D44" i="24"/>
  <c r="E42" i="24"/>
  <c r="K19" i="24" s="1"/>
  <c r="D42" i="24"/>
  <c r="J19" i="24" s="1"/>
  <c r="G40" i="24"/>
  <c r="F40" i="24"/>
  <c r="E40" i="24"/>
  <c r="K18" i="24" s="1"/>
  <c r="D40" i="24"/>
  <c r="J18" i="24" s="1"/>
  <c r="E38" i="24"/>
  <c r="K17" i="24" s="1"/>
  <c r="D38" i="24"/>
  <c r="E36" i="24"/>
  <c r="K16" i="24" s="1"/>
  <c r="D36" i="24"/>
  <c r="J16" i="24" s="1"/>
  <c r="M34" i="24"/>
  <c r="J34" i="24"/>
  <c r="N34" i="24" s="1"/>
  <c r="G34" i="24"/>
  <c r="F34" i="24"/>
  <c r="E34" i="24"/>
  <c r="D34" i="24"/>
  <c r="J15" i="24" s="1"/>
  <c r="M33" i="24"/>
  <c r="K33" i="24"/>
  <c r="O33" i="24" s="1"/>
  <c r="J33" i="24"/>
  <c r="N33" i="24" s="1"/>
  <c r="M32" i="24"/>
  <c r="K32" i="24"/>
  <c r="O32" i="24" s="1"/>
  <c r="J32" i="24"/>
  <c r="N32" i="24" s="1"/>
  <c r="E32" i="24"/>
  <c r="D32" i="24"/>
  <c r="M31" i="24"/>
  <c r="M30" i="24"/>
  <c r="E30" i="24"/>
  <c r="D30" i="24"/>
  <c r="M29" i="24"/>
  <c r="G28" i="24"/>
  <c r="K31" i="24" s="1"/>
  <c r="O31" i="24" s="1"/>
  <c r="F28" i="24"/>
  <c r="J31" i="24" s="1"/>
  <c r="N31" i="24" s="1"/>
  <c r="E28" i="24"/>
  <c r="D28" i="24"/>
  <c r="E26" i="24"/>
  <c r="D26" i="24"/>
  <c r="J11" i="24" s="1"/>
  <c r="E24" i="24"/>
  <c r="D24" i="24"/>
  <c r="K23" i="24"/>
  <c r="J23" i="24"/>
  <c r="G22" i="24"/>
  <c r="K30" i="24" s="1"/>
  <c r="O30" i="24" s="1"/>
  <c r="F22" i="24"/>
  <c r="J30" i="24" s="1"/>
  <c r="N30" i="24" s="1"/>
  <c r="E22" i="24"/>
  <c r="D22" i="24"/>
  <c r="K21" i="24"/>
  <c r="J21" i="24"/>
  <c r="K20" i="24"/>
  <c r="J20" i="24"/>
  <c r="E20" i="24"/>
  <c r="K8" i="24" s="1"/>
  <c r="D20" i="24"/>
  <c r="J8" i="24" s="1"/>
  <c r="E18" i="24"/>
  <c r="K7" i="24" s="1"/>
  <c r="D18" i="24"/>
  <c r="J17" i="24"/>
  <c r="G16" i="24"/>
  <c r="K29" i="24" s="1"/>
  <c r="O29" i="24" s="1"/>
  <c r="F16" i="24"/>
  <c r="J29" i="24" s="1"/>
  <c r="N29" i="24" s="1"/>
  <c r="E16" i="24"/>
  <c r="D16" i="24"/>
  <c r="K15" i="24"/>
  <c r="K14" i="24"/>
  <c r="J14" i="24"/>
  <c r="E14" i="24"/>
  <c r="D14" i="24"/>
  <c r="N28" i="24" s="1"/>
  <c r="K13" i="24"/>
  <c r="J13" i="24"/>
  <c r="K12" i="24"/>
  <c r="J12" i="24"/>
  <c r="E12" i="24"/>
  <c r="D12" i="24"/>
  <c r="N27" i="24" s="1"/>
  <c r="K11" i="24"/>
  <c r="K10" i="24"/>
  <c r="J10" i="24"/>
  <c r="G10" i="24"/>
  <c r="K28" i="24" s="1"/>
  <c r="K39" i="24" s="1"/>
  <c r="F10" i="24"/>
  <c r="J28" i="24" s="1"/>
  <c r="J39" i="24" s="1"/>
  <c r="E10" i="24"/>
  <c r="D10" i="24"/>
  <c r="N26" i="24" s="1"/>
  <c r="K9" i="24"/>
  <c r="J9" i="24"/>
  <c r="E8" i="24"/>
  <c r="D8" i="24"/>
  <c r="J7" i="24"/>
  <c r="K6" i="24"/>
  <c r="J6" i="24"/>
  <c r="E6" i="24"/>
  <c r="D6" i="24"/>
  <c r="J5" i="24"/>
  <c r="G4" i="24"/>
  <c r="K4" i="24" s="1"/>
  <c r="F4" i="24"/>
  <c r="J27" i="24" s="1"/>
  <c r="J38" i="24" s="1"/>
  <c r="E4" i="24"/>
  <c r="D4" i="24"/>
  <c r="K41" i="24" l="1"/>
  <c r="K27" i="24"/>
  <c r="K38" i="24" s="1"/>
  <c r="J40" i="24"/>
  <c r="K5" i="24"/>
  <c r="N38" i="24"/>
  <c r="N39" i="24"/>
  <c r="N40" i="24"/>
  <c r="J4" i="24"/>
  <c r="K40" i="24"/>
  <c r="J41" i="24"/>
  <c r="E50" i="23" l="1"/>
  <c r="K23" i="23" s="1"/>
  <c r="D50" i="23"/>
  <c r="E48" i="23"/>
  <c r="K22" i="23" s="1"/>
  <c r="D48" i="23"/>
  <c r="G46" i="23"/>
  <c r="K34" i="23" s="1"/>
  <c r="O34" i="23" s="1"/>
  <c r="F46" i="23"/>
  <c r="J34" i="23" s="1"/>
  <c r="N34" i="23" s="1"/>
  <c r="E46" i="23"/>
  <c r="K21" i="23" s="1"/>
  <c r="D46" i="23"/>
  <c r="J21" i="23" s="1"/>
  <c r="E44" i="23"/>
  <c r="K20" i="23" s="1"/>
  <c r="D44" i="23"/>
  <c r="J20" i="23" s="1"/>
  <c r="E42" i="23"/>
  <c r="D42" i="23"/>
  <c r="J19" i="23" s="1"/>
  <c r="G40" i="23"/>
  <c r="K33" i="23" s="1"/>
  <c r="O33" i="23" s="1"/>
  <c r="F40" i="23"/>
  <c r="J33" i="23" s="1"/>
  <c r="N33" i="23" s="1"/>
  <c r="E40" i="23"/>
  <c r="D40" i="23"/>
  <c r="J18" i="23" s="1"/>
  <c r="E38" i="23"/>
  <c r="D38" i="23"/>
  <c r="E36" i="23"/>
  <c r="K16" i="23" s="1"/>
  <c r="D36" i="23"/>
  <c r="M34" i="23"/>
  <c r="G34" i="23"/>
  <c r="K32" i="23" s="1"/>
  <c r="O32" i="23" s="1"/>
  <c r="F34" i="23"/>
  <c r="J32" i="23" s="1"/>
  <c r="N32" i="23" s="1"/>
  <c r="E34" i="23"/>
  <c r="K15" i="23" s="1"/>
  <c r="D34" i="23"/>
  <c r="J15" i="23" s="1"/>
  <c r="M33" i="23"/>
  <c r="M32" i="23"/>
  <c r="E32" i="23"/>
  <c r="K14" i="23" s="1"/>
  <c r="D32" i="23"/>
  <c r="M31" i="23"/>
  <c r="M30" i="23"/>
  <c r="E30" i="23"/>
  <c r="K13" i="23" s="1"/>
  <c r="D30" i="23"/>
  <c r="M29" i="23"/>
  <c r="G28" i="23"/>
  <c r="K31" i="23" s="1"/>
  <c r="O31" i="23" s="1"/>
  <c r="F28" i="23"/>
  <c r="J31" i="23" s="1"/>
  <c r="N31" i="23" s="1"/>
  <c r="E28" i="23"/>
  <c r="K12" i="23" s="1"/>
  <c r="D28" i="23"/>
  <c r="J12" i="23" s="1"/>
  <c r="E26" i="23"/>
  <c r="K11" i="23" s="1"/>
  <c r="D26" i="23"/>
  <c r="J11" i="23" s="1"/>
  <c r="E24" i="23"/>
  <c r="D24" i="23"/>
  <c r="J23" i="23"/>
  <c r="J22" i="23"/>
  <c r="G22" i="23"/>
  <c r="K30" i="23" s="1"/>
  <c r="O30" i="23" s="1"/>
  <c r="F22" i="23"/>
  <c r="J30" i="23" s="1"/>
  <c r="N30" i="23" s="1"/>
  <c r="E22" i="23"/>
  <c r="K9" i="23" s="1"/>
  <c r="D22" i="23"/>
  <c r="E20" i="23"/>
  <c r="K8" i="23" s="1"/>
  <c r="D20" i="23"/>
  <c r="J8" i="23" s="1"/>
  <c r="K19" i="23"/>
  <c r="K18" i="23"/>
  <c r="E18" i="23"/>
  <c r="K7" i="23" s="1"/>
  <c r="D18" i="23"/>
  <c r="K17" i="23"/>
  <c r="J17" i="23"/>
  <c r="J16" i="23"/>
  <c r="G16" i="23"/>
  <c r="K29" i="23" s="1"/>
  <c r="O29" i="23" s="1"/>
  <c r="F16" i="23"/>
  <c r="J29" i="23" s="1"/>
  <c r="N29" i="23" s="1"/>
  <c r="E16" i="23"/>
  <c r="D16" i="23"/>
  <c r="J6" i="23" s="1"/>
  <c r="J14" i="23"/>
  <c r="E14" i="23"/>
  <c r="D14" i="23"/>
  <c r="N28" i="23" s="1"/>
  <c r="J13" i="23"/>
  <c r="E12" i="23"/>
  <c r="D12" i="23"/>
  <c r="N27" i="23" s="1"/>
  <c r="K10" i="23"/>
  <c r="J10" i="23"/>
  <c r="G10" i="23"/>
  <c r="K28" i="23" s="1"/>
  <c r="K39" i="23" s="1"/>
  <c r="F10" i="23"/>
  <c r="J28" i="23" s="1"/>
  <c r="J39" i="23" s="1"/>
  <c r="E10" i="23"/>
  <c r="D10" i="23"/>
  <c r="N26" i="23" s="1"/>
  <c r="J9" i="23"/>
  <c r="E8" i="23"/>
  <c r="D8" i="23"/>
  <c r="J7" i="23"/>
  <c r="K6" i="23"/>
  <c r="E6" i="23"/>
  <c r="D6" i="23"/>
  <c r="G4" i="23"/>
  <c r="K4" i="23" s="1"/>
  <c r="F4" i="23"/>
  <c r="J27" i="23" s="1"/>
  <c r="J38" i="23" s="1"/>
  <c r="E4" i="23"/>
  <c r="D4" i="23"/>
  <c r="N39" i="23" l="1"/>
  <c r="K5" i="23"/>
  <c r="N40" i="23"/>
  <c r="K41" i="23"/>
  <c r="J40" i="23"/>
  <c r="K27" i="23"/>
  <c r="K38" i="23" s="1"/>
  <c r="J5" i="23"/>
  <c r="N38" i="23"/>
  <c r="J4" i="23"/>
  <c r="K40" i="23"/>
  <c r="J41" i="23"/>
  <c r="E50" i="22" l="1"/>
  <c r="D50" i="22"/>
  <c r="E48" i="22"/>
  <c r="D48" i="22"/>
  <c r="J22" i="22" s="1"/>
  <c r="G46" i="22"/>
  <c r="F46" i="22"/>
  <c r="E46" i="22"/>
  <c r="D46" i="22"/>
  <c r="J21" i="22" s="1"/>
  <c r="E44" i="22"/>
  <c r="D44" i="22"/>
  <c r="E42" i="22"/>
  <c r="D42" i="22"/>
  <c r="G40" i="22"/>
  <c r="K33" i="22" s="1"/>
  <c r="O33" i="22" s="1"/>
  <c r="F40" i="22"/>
  <c r="J33" i="22" s="1"/>
  <c r="N33" i="22" s="1"/>
  <c r="E40" i="22"/>
  <c r="K18" i="22" s="1"/>
  <c r="D40" i="22"/>
  <c r="J18" i="22" s="1"/>
  <c r="E38" i="22"/>
  <c r="K17" i="22" s="1"/>
  <c r="D38" i="22"/>
  <c r="E36" i="22"/>
  <c r="D36" i="22"/>
  <c r="J16" i="22" s="1"/>
  <c r="O34" i="22"/>
  <c r="M34" i="22"/>
  <c r="K34" i="22"/>
  <c r="J34" i="22"/>
  <c r="N34" i="22" s="1"/>
  <c r="G34" i="22"/>
  <c r="K32" i="22" s="1"/>
  <c r="O32" i="22" s="1"/>
  <c r="F34" i="22"/>
  <c r="E34" i="22"/>
  <c r="D34" i="22"/>
  <c r="J15" i="22" s="1"/>
  <c r="M33" i="22"/>
  <c r="N32" i="22"/>
  <c r="M32" i="22"/>
  <c r="J32" i="22"/>
  <c r="E32" i="22"/>
  <c r="D32" i="22"/>
  <c r="M31" i="22"/>
  <c r="M30" i="22"/>
  <c r="E30" i="22"/>
  <c r="D30" i="22"/>
  <c r="M29" i="22"/>
  <c r="K29" i="22"/>
  <c r="O29" i="22" s="1"/>
  <c r="G28" i="22"/>
  <c r="K31" i="22" s="1"/>
  <c r="O31" i="22" s="1"/>
  <c r="F28" i="22"/>
  <c r="J31" i="22" s="1"/>
  <c r="N31" i="22" s="1"/>
  <c r="E28" i="22"/>
  <c r="K12" i="22" s="1"/>
  <c r="D28" i="22"/>
  <c r="J12" i="22" s="1"/>
  <c r="E26" i="22"/>
  <c r="D26" i="22"/>
  <c r="E24" i="22"/>
  <c r="K10" i="22" s="1"/>
  <c r="D24" i="22"/>
  <c r="K23" i="22"/>
  <c r="J23" i="22"/>
  <c r="K22" i="22"/>
  <c r="G22" i="22"/>
  <c r="K30" i="22" s="1"/>
  <c r="O30" i="22" s="1"/>
  <c r="F22" i="22"/>
  <c r="J30" i="22" s="1"/>
  <c r="N30" i="22" s="1"/>
  <c r="E22" i="22"/>
  <c r="K9" i="22" s="1"/>
  <c r="D22" i="22"/>
  <c r="J9" i="22" s="1"/>
  <c r="K21" i="22"/>
  <c r="K20" i="22"/>
  <c r="J20" i="22"/>
  <c r="E20" i="22"/>
  <c r="D20" i="22"/>
  <c r="K19" i="22"/>
  <c r="J19" i="22"/>
  <c r="E18" i="22"/>
  <c r="D18" i="22"/>
  <c r="J17" i="22"/>
  <c r="K16" i="22"/>
  <c r="G16" i="22"/>
  <c r="F16" i="22"/>
  <c r="J29" i="22" s="1"/>
  <c r="N29" i="22" s="1"/>
  <c r="E16" i="22"/>
  <c r="K6" i="22" s="1"/>
  <c r="D16" i="22"/>
  <c r="J6" i="22" s="1"/>
  <c r="K15" i="22"/>
  <c r="K14" i="22"/>
  <c r="J14" i="22"/>
  <c r="E14" i="22"/>
  <c r="D14" i="22"/>
  <c r="N28" i="22" s="1"/>
  <c r="K13" i="22"/>
  <c r="J13" i="22"/>
  <c r="E12" i="22"/>
  <c r="D12" i="22"/>
  <c r="N27" i="22" s="1"/>
  <c r="K11" i="22"/>
  <c r="J11" i="22"/>
  <c r="J10" i="22"/>
  <c r="G10" i="22"/>
  <c r="K28" i="22" s="1"/>
  <c r="K39" i="22" s="1"/>
  <c r="F10" i="22"/>
  <c r="J28" i="22" s="1"/>
  <c r="J39" i="22" s="1"/>
  <c r="E10" i="22"/>
  <c r="D10" i="22"/>
  <c r="N26" i="22" s="1"/>
  <c r="K8" i="22"/>
  <c r="J8" i="22"/>
  <c r="E8" i="22"/>
  <c r="D8" i="22"/>
  <c r="K7" i="22"/>
  <c r="J7" i="22"/>
  <c r="E6" i="22"/>
  <c r="D6" i="22"/>
  <c r="J5" i="22"/>
  <c r="G4" i="22"/>
  <c r="K27" i="22" s="1"/>
  <c r="K38" i="22" s="1"/>
  <c r="F4" i="22"/>
  <c r="J27" i="22" s="1"/>
  <c r="J38" i="22" s="1"/>
  <c r="E4" i="22"/>
  <c r="D4" i="22"/>
  <c r="C20" i="13"/>
  <c r="C19" i="13"/>
  <c r="C21" i="13"/>
  <c r="C21" i="12"/>
  <c r="C20" i="12"/>
  <c r="C19" i="12"/>
  <c r="C21" i="11"/>
  <c r="C20" i="11"/>
  <c r="C19" i="11"/>
  <c r="C21" i="10"/>
  <c r="C20" i="10"/>
  <c r="C19" i="10"/>
  <c r="C21" i="8"/>
  <c r="C20" i="8"/>
  <c r="C19" i="8"/>
  <c r="C21" i="2"/>
  <c r="C20" i="2"/>
  <c r="C19" i="2"/>
  <c r="J4" i="22" l="1"/>
  <c r="K5" i="22"/>
  <c r="K4" i="22"/>
  <c r="J40" i="22"/>
  <c r="K40" i="22"/>
  <c r="N40" i="22"/>
  <c r="K41" i="22"/>
  <c r="J41" i="22"/>
  <c r="N38" i="22"/>
  <c r="N39" i="22"/>
  <c r="B21" i="13" l="1"/>
  <c r="B20" i="13"/>
  <c r="B19" i="13"/>
  <c r="B15" i="13"/>
  <c r="B14" i="13"/>
  <c r="B13" i="13"/>
  <c r="B12" i="13"/>
  <c r="B11" i="13"/>
  <c r="B10" i="13"/>
  <c r="B9" i="13"/>
  <c r="A24" i="13" l="1"/>
  <c r="B21" i="12"/>
  <c r="B20" i="12"/>
  <c r="B19" i="12"/>
  <c r="B15" i="12"/>
  <c r="B14" i="12"/>
  <c r="B13" i="12"/>
  <c r="B12" i="12"/>
  <c r="B11" i="12"/>
  <c r="B10" i="12"/>
  <c r="A24" i="12" s="1"/>
  <c r="B9" i="12"/>
  <c r="B21" i="11"/>
  <c r="B20" i="11"/>
  <c r="B19" i="11"/>
  <c r="B15" i="11"/>
  <c r="B14" i="11"/>
  <c r="B13" i="11"/>
  <c r="B12" i="11"/>
  <c r="B11" i="11"/>
  <c r="A24" i="11" s="1"/>
  <c r="B10" i="11"/>
  <c r="B9" i="11"/>
  <c r="B21" i="10" l="1"/>
  <c r="B20" i="10"/>
  <c r="B15" i="10"/>
  <c r="B14" i="10"/>
  <c r="B13" i="10"/>
  <c r="B11" i="10"/>
  <c r="B10" i="10"/>
  <c r="B9" i="10"/>
  <c r="A24" i="10" l="1"/>
  <c r="B12" i="10"/>
  <c r="B19" i="10"/>
  <c r="B21" i="8" l="1"/>
  <c r="B20" i="8"/>
  <c r="B19" i="8"/>
  <c r="B15" i="8"/>
  <c r="B14" i="8"/>
  <c r="B13" i="8"/>
  <c r="B12" i="8"/>
  <c r="B11" i="8"/>
  <c r="B10" i="8"/>
  <c r="B9" i="8"/>
  <c r="A24" i="8" l="1"/>
  <c r="B21" i="2" l="1"/>
  <c r="B20" i="2"/>
  <c r="B9" i="2"/>
  <c r="B19" i="2"/>
  <c r="B15" i="2"/>
  <c r="B14" i="2"/>
  <c r="B13" i="2"/>
  <c r="B12" i="2"/>
  <c r="B11" i="2"/>
</calcChain>
</file>

<file path=xl/sharedStrings.xml><?xml version="1.0" encoding="utf-8"?>
<sst xmlns="http://schemas.openxmlformats.org/spreadsheetml/2006/main" count="2275" uniqueCount="217">
  <si>
    <t>both plates</t>
  </si>
  <si>
    <t>A</t>
  </si>
  <si>
    <t>B</t>
  </si>
  <si>
    <t>C</t>
  </si>
  <si>
    <t>D</t>
  </si>
  <si>
    <t>Healthy gut</t>
  </si>
  <si>
    <t>average</t>
  </si>
  <si>
    <t>stdev</t>
  </si>
  <si>
    <t>Control</t>
  </si>
  <si>
    <t>0-1-A</t>
  </si>
  <si>
    <t>0-2-A</t>
  </si>
  <si>
    <t>0-3-A</t>
  </si>
  <si>
    <t>24-1-A</t>
  </si>
  <si>
    <t>24-2-A</t>
  </si>
  <si>
    <t>24-3-A</t>
  </si>
  <si>
    <t>ttest</t>
  </si>
  <si>
    <t>% TEER of basal</t>
  </si>
  <si>
    <t>EtOH 5%</t>
  </si>
  <si>
    <t>EtOH vs 0 h</t>
  </si>
  <si>
    <t>EtOH vs 24 h</t>
  </si>
  <si>
    <t>0h vs 24 h</t>
  </si>
  <si>
    <t>t-test</t>
  </si>
  <si>
    <t>Sample</t>
  </si>
  <si>
    <t>Wells</t>
  </si>
  <si>
    <t>Value</t>
  </si>
  <si>
    <t>Average</t>
  </si>
  <si>
    <t>RFU</t>
  </si>
  <si>
    <t>Un01</t>
  </si>
  <si>
    <t>B2</t>
  </si>
  <si>
    <t>control</t>
  </si>
  <si>
    <t>Un02</t>
  </si>
  <si>
    <t>C1</t>
  </si>
  <si>
    <t>0-1-A-1</t>
  </si>
  <si>
    <t>C2</t>
  </si>
  <si>
    <t>0-1-A-2</t>
  </si>
  <si>
    <t>Un03</t>
  </si>
  <si>
    <t>D1</t>
  </si>
  <si>
    <t>0-1-A-3</t>
  </si>
  <si>
    <t>D2</t>
  </si>
  <si>
    <t>0-2-A-1</t>
  </si>
  <si>
    <t>Un04</t>
  </si>
  <si>
    <t>E1</t>
  </si>
  <si>
    <t>0-2-A-2</t>
  </si>
  <si>
    <t>E2</t>
  </si>
  <si>
    <t>0-2-A-3</t>
  </si>
  <si>
    <t>Un05</t>
  </si>
  <si>
    <t>F1</t>
  </si>
  <si>
    <t>0-3-A-1</t>
  </si>
  <si>
    <t>F2</t>
  </si>
  <si>
    <t>0-3-A-2</t>
  </si>
  <si>
    <t>Un06</t>
  </si>
  <si>
    <t>G1</t>
  </si>
  <si>
    <t>0-3-A-3</t>
  </si>
  <si>
    <t>G2</t>
  </si>
  <si>
    <t>24-1-A-1</t>
  </si>
  <si>
    <t>Un07</t>
  </si>
  <si>
    <t>H1</t>
  </si>
  <si>
    <t>24-1-A-2</t>
  </si>
  <si>
    <t>H2</t>
  </si>
  <si>
    <t>24-1-A-3</t>
  </si>
  <si>
    <t>Un08</t>
  </si>
  <si>
    <t>A3</t>
  </si>
  <si>
    <t>24-2-A-1</t>
  </si>
  <si>
    <t>A4</t>
  </si>
  <si>
    <t>24-2-A-2</t>
  </si>
  <si>
    <t>Un09</t>
  </si>
  <si>
    <t>B3</t>
  </si>
  <si>
    <t>24-2-A-3</t>
  </si>
  <si>
    <t>B4</t>
  </si>
  <si>
    <t>24-3-A-1</t>
  </si>
  <si>
    <t>Un10</t>
  </si>
  <si>
    <t>C3</t>
  </si>
  <si>
    <t>24-3-A-2</t>
  </si>
  <si>
    <t>C4</t>
  </si>
  <si>
    <t>24-3-A-3</t>
  </si>
  <si>
    <t>Un11</t>
  </si>
  <si>
    <t>D3</t>
  </si>
  <si>
    <t>D4</t>
  </si>
  <si>
    <t>Un12</t>
  </si>
  <si>
    <t>E3</t>
  </si>
  <si>
    <t>E4</t>
  </si>
  <si>
    <t>Un13</t>
  </si>
  <si>
    <t>F3</t>
  </si>
  <si>
    <t>F4</t>
  </si>
  <si>
    <t>Un14</t>
  </si>
  <si>
    <t>G3</t>
  </si>
  <si>
    <t>G4</t>
  </si>
  <si>
    <t>Un15</t>
  </si>
  <si>
    <t>H3</t>
  </si>
  <si>
    <t>H4</t>
  </si>
  <si>
    <t>Un16</t>
  </si>
  <si>
    <t>A5</t>
  </si>
  <si>
    <t>A6</t>
  </si>
  <si>
    <t>Un17</t>
  </si>
  <si>
    <t>B5</t>
  </si>
  <si>
    <t>B6</t>
  </si>
  <si>
    <t>Un18</t>
  </si>
  <si>
    <t>C5</t>
  </si>
  <si>
    <t>C6</t>
  </si>
  <si>
    <t>Un19</t>
  </si>
  <si>
    <t>D5</t>
  </si>
  <si>
    <t>D6</t>
  </si>
  <si>
    <t>Un20</t>
  </si>
  <si>
    <t>E5</t>
  </si>
  <si>
    <t>E6</t>
  </si>
  <si>
    <t>Un21</t>
  </si>
  <si>
    <t>F5</t>
  </si>
  <si>
    <t>F6</t>
  </si>
  <si>
    <t>Un22</t>
  </si>
  <si>
    <t>G5</t>
  </si>
  <si>
    <t>G6</t>
  </si>
  <si>
    <t>Un23</t>
  </si>
  <si>
    <t>H5</t>
  </si>
  <si>
    <t>H6</t>
  </si>
  <si>
    <t>Un24</t>
  </si>
  <si>
    <t>EtOH-1-A</t>
  </si>
  <si>
    <t>EtOH-2-A</t>
  </si>
  <si>
    <t>EtOH-3-A</t>
  </si>
  <si>
    <t>SEM</t>
  </si>
  <si>
    <t>0 h fermentation</t>
  </si>
  <si>
    <t>24 h fermentation</t>
  </si>
  <si>
    <t>Basolateral stressor</t>
  </si>
  <si>
    <t>Lucifer Yellow_EtOH</t>
  </si>
  <si>
    <t>A7</t>
  </si>
  <si>
    <t>A8</t>
  </si>
  <si>
    <t>Un25</t>
  </si>
  <si>
    <t>B7</t>
  </si>
  <si>
    <t>B8</t>
  </si>
  <si>
    <t>Un26</t>
  </si>
  <si>
    <t>C7</t>
  </si>
  <si>
    <t>C8</t>
  </si>
  <si>
    <t>Un27</t>
  </si>
  <si>
    <t>D7</t>
  </si>
  <si>
    <t>D8</t>
  </si>
  <si>
    <t>Un28</t>
  </si>
  <si>
    <t>E7</t>
  </si>
  <si>
    <t>E8</t>
  </si>
  <si>
    <t>Un29</t>
  </si>
  <si>
    <t>F7</t>
  </si>
  <si>
    <t>F8</t>
  </si>
  <si>
    <t>Un30</t>
  </si>
  <si>
    <t>G7</t>
  </si>
  <si>
    <t>G8</t>
  </si>
  <si>
    <t>Un31</t>
  </si>
  <si>
    <t>H7</t>
  </si>
  <si>
    <t>H8</t>
  </si>
  <si>
    <t>Un32</t>
  </si>
  <si>
    <t>A9</t>
  </si>
  <si>
    <t>A10</t>
  </si>
  <si>
    <t>Un33</t>
  </si>
  <si>
    <t>B9</t>
  </si>
  <si>
    <t>B10</t>
  </si>
  <si>
    <t>Un34</t>
  </si>
  <si>
    <t>C9</t>
  </si>
  <si>
    <t>C10</t>
  </si>
  <si>
    <t>Un35</t>
  </si>
  <si>
    <t>D9</t>
  </si>
  <si>
    <t>D10</t>
  </si>
  <si>
    <t>Un36</t>
  </si>
  <si>
    <t>E9</t>
  </si>
  <si>
    <t>E10</t>
  </si>
  <si>
    <t>Un37</t>
  </si>
  <si>
    <t>F9</t>
  </si>
  <si>
    <t>F10</t>
  </si>
  <si>
    <t>Un38</t>
  </si>
  <si>
    <t>G9</t>
  </si>
  <si>
    <t>G10</t>
  </si>
  <si>
    <t>Un39</t>
  </si>
  <si>
    <t>H9</t>
  </si>
  <si>
    <t>H10</t>
  </si>
  <si>
    <t>Un40</t>
  </si>
  <si>
    <t>A11</t>
  </si>
  <si>
    <t>A12</t>
  </si>
  <si>
    <t>Un41</t>
  </si>
  <si>
    <t>B11</t>
  </si>
  <si>
    <t>B12</t>
  </si>
  <si>
    <t>Un42</t>
  </si>
  <si>
    <t>C11</t>
  </si>
  <si>
    <t>C12</t>
  </si>
  <si>
    <t>Un43</t>
  </si>
  <si>
    <t>D11</t>
  </si>
  <si>
    <t>D12</t>
  </si>
  <si>
    <t>Un44</t>
  </si>
  <si>
    <t>E11</t>
  </si>
  <si>
    <t>E12</t>
  </si>
  <si>
    <t>Un45</t>
  </si>
  <si>
    <t>F11</t>
  </si>
  <si>
    <t>F12</t>
  </si>
  <si>
    <t>Un46</t>
  </si>
  <si>
    <t>G11</t>
  </si>
  <si>
    <t>G12</t>
  </si>
  <si>
    <t>Un47</t>
  </si>
  <si>
    <t>H11</t>
  </si>
  <si>
    <t>H12</t>
  </si>
  <si>
    <t>Apical stressor</t>
  </si>
  <si>
    <t>Rham vs 0 h</t>
  </si>
  <si>
    <t>Rham vs 24 h</t>
  </si>
  <si>
    <t>Lucifer Yellow_Rham</t>
  </si>
  <si>
    <t>Rham-1-A</t>
  </si>
  <si>
    <t>Rham-2-A</t>
  </si>
  <si>
    <t>Rham-3-A</t>
  </si>
  <si>
    <t>Lucifer Yellow_Rhamnolipid</t>
  </si>
  <si>
    <t>pretreated plate 1</t>
  </si>
  <si>
    <t>Stressor: EtOH 5%</t>
  </si>
  <si>
    <t>Before stressor</t>
  </si>
  <si>
    <t>with blank substraction</t>
  </si>
  <si>
    <t>HTS 1</t>
  </si>
  <si>
    <t>After stressor</t>
  </si>
  <si>
    <t>TEER assay 17.3.17</t>
  </si>
  <si>
    <t>TEER assay 10.11.17</t>
  </si>
  <si>
    <t>TEER assay 21.4.17</t>
  </si>
  <si>
    <t>TEER assay 12.5.17</t>
  </si>
  <si>
    <t>TEER assay 7.4.17</t>
  </si>
  <si>
    <t>Stressor: Rhamnolipid</t>
  </si>
  <si>
    <t>pretreated plate 2</t>
  </si>
  <si>
    <t>HTS 2</t>
  </si>
  <si>
    <t>TEER assay 11.5.17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</si>
</sst>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164" fontId="0" fillId="0" borderId="0" xfId="0" applyNumberFormat="1" applyFont="1"/>
    <xf numFmtId="2" fontId="0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/>
    <xf numFmtId="164" fontId="3" fillId="0" borderId="0" xfId="0" applyNumberFormat="1" applyFont="1"/>
    <xf numFmtId="0" fontId="3" fillId="0" borderId="1" xfId="0" applyFont="1" applyFill="1" applyBorder="1"/>
    <xf numFmtId="164" fontId="4" fillId="0" borderId="0" xfId="0" applyNumberFormat="1" applyFont="1"/>
    <xf numFmtId="0" fontId="4" fillId="0" borderId="0" xfId="0" applyFont="1"/>
    <xf numFmtId="0" fontId="3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165" fontId="0" fillId="0" borderId="5" xfId="0" applyNumberFormat="1" applyBorder="1"/>
    <xf numFmtId="0" fontId="0" fillId="0" borderId="6" xfId="0" applyBorder="1"/>
    <xf numFmtId="165" fontId="0" fillId="0" borderId="7" xfId="0" applyNumberFormat="1" applyBorder="1"/>
    <xf numFmtId="0" fontId="0" fillId="0" borderId="8" xfId="0" applyFont="1" applyBorder="1"/>
    <xf numFmtId="165" fontId="0" fillId="0" borderId="9" xfId="0" applyNumberFormat="1" applyBorder="1"/>
    <xf numFmtId="0" fontId="0" fillId="0" borderId="0" xfId="0"/>
    <xf numFmtId="0" fontId="1" fillId="0" borderId="0" xfId="0" applyFont="1"/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Fill="1" applyBorder="1"/>
    <xf numFmtId="0" fontId="0" fillId="0" borderId="1" xfId="0" applyFont="1" applyBorder="1"/>
    <xf numFmtId="0" fontId="0" fillId="0" borderId="1" xfId="0" applyFont="1" applyBorder="1" applyAlignment="1"/>
    <xf numFmtId="1" fontId="0" fillId="0" borderId="1" xfId="0" applyNumberFormat="1" applyFont="1" applyBorder="1"/>
    <xf numFmtId="164" fontId="1" fillId="0" borderId="1" xfId="0" applyNumberFormat="1" applyFont="1" applyBorder="1"/>
    <xf numFmtId="164" fontId="0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0" xfId="0" applyFont="1" applyBorder="1"/>
    <xf numFmtId="164" fontId="0" fillId="0" borderId="0" xfId="0" applyNumberFormat="1" applyFont="1" applyBorder="1"/>
    <xf numFmtId="0" fontId="6" fillId="0" borderId="0" xfId="0" applyFont="1"/>
    <xf numFmtId="0" fontId="0" fillId="0" borderId="1" xfId="0" applyBorder="1"/>
  </cellXfs>
  <cellStyles count="1">
    <cellStyle name="Normal" xfId="0" builtinId="0"/>
  </cellStyles>
  <dxfs count="150"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8.xml"/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0.xml"/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2.xml"/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7.xml"/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1.xml"/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4.xml"/><Relationship Id="rId1" Type="http://schemas.openxmlformats.org/officeDocument/2006/relationships/themeOverride" Target="../theme/themeOverride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2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7.xml"/><Relationship Id="rId1" Type="http://schemas.openxmlformats.org/officeDocument/2006/relationships/themeOverride" Target="../theme/themeOverride29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 dirty="0">
                <a:solidFill>
                  <a:schemeClr val="tx1"/>
                </a:solidFill>
                <a:effectLst/>
              </a:rPr>
              <a:t>Oat </a:t>
            </a:r>
            <a:r>
              <a:rPr lang="el-GR" sz="1600" b="0" i="0" baseline="0" dirty="0">
                <a:solidFill>
                  <a:schemeClr val="tx1"/>
                </a:solidFill>
                <a:effectLst/>
              </a:rPr>
              <a:t>β</a:t>
            </a:r>
            <a:r>
              <a:rPr lang="de-CH" sz="1600" b="0" i="0" baseline="0" dirty="0">
                <a:solidFill>
                  <a:schemeClr val="tx1"/>
                </a:solidFill>
                <a:effectLst/>
              </a:rPr>
              <a:t>-glucan 28%</a:t>
            </a:r>
            <a:endParaRPr lang="en-US" sz="1600" dirty="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843031159566591"/>
          <c:y val="0.25778492063492059"/>
          <c:w val="0.7839628507974965"/>
          <c:h val="0.621542063492063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'Oat bglucan 28%_HG'!$B$18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75-4C4A-81D3-A8ED327E0E79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875-4C4A-81D3-A8ED327E0E79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875-4C4A-81D3-A8ED327E0E79}"/>
              </c:ext>
            </c:extLst>
          </c:dPt>
          <c:errBars>
            <c:errBarType val="both"/>
            <c:errValType val="cust"/>
            <c:noEndCap val="0"/>
            <c:plus>
              <c:numRef>
                <c:f>'Oat bglucan 28%_HG'!$C$20:$C$21</c:f>
                <c:numCache>
                  <c:formatCode>General</c:formatCode>
                  <c:ptCount val="2"/>
                  <c:pt idx="0">
                    <c:v>1.1648307867673857</c:v>
                  </c:pt>
                  <c:pt idx="1">
                    <c:v>0.81549706729922389</c:v>
                  </c:pt>
                </c:numCache>
              </c:numRef>
            </c:plus>
            <c:minus>
              <c:numRef>
                <c:f>'Oat bglucan 28%_HG'!$C$20:$C$21</c:f>
                <c:numCache>
                  <c:formatCode>General</c:formatCode>
                  <c:ptCount val="2"/>
                  <c:pt idx="0">
                    <c:v>1.1648307867673857</c:v>
                  </c:pt>
                  <c:pt idx="1">
                    <c:v>0.81549706729922389</c:v>
                  </c:pt>
                </c:numCache>
              </c:numRef>
            </c:minus>
          </c:errBars>
          <c:cat>
            <c:strRef>
              <c:f>'Oat bglucan 28%_HG'!$A$20:$A$21</c:f>
              <c:strCache>
                <c:ptCount val="2"/>
                <c:pt idx="0">
                  <c:v>0 h fermentation</c:v>
                </c:pt>
                <c:pt idx="1">
                  <c:v>24 h fermentation</c:v>
                </c:pt>
              </c:strCache>
            </c:strRef>
          </c:cat>
          <c:val>
            <c:numRef>
              <c:f>'Oat bglucan 28%_HG'!$B$20:$B$21</c:f>
              <c:numCache>
                <c:formatCode>0.0</c:formatCode>
                <c:ptCount val="2"/>
                <c:pt idx="0">
                  <c:v>114.89835769233547</c:v>
                </c:pt>
                <c:pt idx="1">
                  <c:v>122.96333276631304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875-4C4A-81D3-A8ED327E0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3714848"/>
        <c:axId val="703714520"/>
      </c:barChart>
      <c:catAx>
        <c:axId val="70371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3714520"/>
        <c:crosses val="autoZero"/>
        <c:auto val="1"/>
        <c:lblAlgn val="ctr"/>
        <c:lblOffset val="100"/>
        <c:noMultiLvlLbl val="0"/>
      </c:catAx>
      <c:valAx>
        <c:axId val="703714520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dirty="0">
                    <a:solidFill>
                      <a:schemeClr val="tx1"/>
                    </a:solidFill>
                  </a:rPr>
                  <a:t>% changes in TEER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37148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/>
            </a:pPr>
            <a:r>
              <a:rPr lang="en-US" sz="1400" b="0"/>
              <a:t>Oat </a:t>
            </a:r>
            <a:r>
              <a:rPr lang="el-GR" sz="1400" b="0"/>
              <a:t>β-</a:t>
            </a:r>
            <a:r>
              <a:rPr lang="en-US" sz="1400" b="0"/>
              <a:t>glucan 94%</a:t>
            </a:r>
          </a:p>
        </c:rich>
      </c:tx>
      <c:layout>
        <c:manualLayout>
          <c:xMode val="edge"/>
          <c:yMode val="edge"/>
          <c:x val="0.36886000000000002"/>
          <c:y val="9.7993827160493827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255055555555556"/>
          <c:y val="0.12527777777777777"/>
          <c:w val="0.73625666666666667"/>
          <c:h val="0.5314462962962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'Oat bglucan 94%-TEER-EtOH'!$K$25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E-4386-BEF1-973A2B1F3997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63E-4386-BEF1-973A2B1F3997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63E-4386-BEF1-973A2B1F3997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63E-4386-BEF1-973A2B1F3997}"/>
              </c:ext>
            </c:extLst>
          </c:dPt>
          <c:errBars>
            <c:errBarType val="both"/>
            <c:errValType val="cust"/>
            <c:noEndCap val="0"/>
            <c:plus>
              <c:numRef>
                <c:f>'Oat bglucan 94%-TEER-EtOH'!$L$26:$L$29</c:f>
                <c:numCache>
                  <c:formatCode>General</c:formatCode>
                  <c:ptCount val="4"/>
                  <c:pt idx="0">
                    <c:v>2.5893159218294572</c:v>
                  </c:pt>
                  <c:pt idx="1">
                    <c:v>0.87655797949348213</c:v>
                  </c:pt>
                  <c:pt idx="2">
                    <c:v>0.74057663548132824</c:v>
                  </c:pt>
                  <c:pt idx="3">
                    <c:v>0.6069053131191241</c:v>
                  </c:pt>
                </c:numCache>
              </c:numRef>
            </c:plus>
            <c:minus>
              <c:numRef>
                <c:f>'Oat bglucan 94%-TEER-EtOH'!$L$26:$L$29</c:f>
                <c:numCache>
                  <c:formatCode>General</c:formatCode>
                  <c:ptCount val="4"/>
                  <c:pt idx="0">
                    <c:v>2.5893159218294572</c:v>
                  </c:pt>
                  <c:pt idx="1">
                    <c:v>0.87655797949348213</c:v>
                  </c:pt>
                  <c:pt idx="2">
                    <c:v>0.74057663548132824</c:v>
                  </c:pt>
                  <c:pt idx="3">
                    <c:v>0.6069053131191241</c:v>
                  </c:pt>
                </c:numCache>
              </c:numRef>
            </c:minus>
          </c:errBars>
          <c:cat>
            <c:strRef>
              <c:f>'Oat bglucan 94%-TEER-EtOH'!$J$26:$J$29</c:f>
              <c:strCache>
                <c:ptCount val="4"/>
                <c:pt idx="0">
                  <c:v>Control</c:v>
                </c:pt>
                <c:pt idx="1">
                  <c:v>Basolateral stressor</c:v>
                </c:pt>
                <c:pt idx="2">
                  <c:v>0 h fermentation</c:v>
                </c:pt>
                <c:pt idx="3">
                  <c:v>24 h fermentation</c:v>
                </c:pt>
              </c:strCache>
            </c:strRef>
          </c:cat>
          <c:val>
            <c:numRef>
              <c:f>'Oat bglucan 94%-TEER-EtOH'!$K$26:$K$29</c:f>
              <c:numCache>
                <c:formatCode>0.0</c:formatCode>
                <c:ptCount val="4"/>
                <c:pt idx="0">
                  <c:v>65.772572723838309</c:v>
                </c:pt>
                <c:pt idx="1">
                  <c:v>33.913043478260875</c:v>
                </c:pt>
                <c:pt idx="2">
                  <c:v>35.015576404087419</c:v>
                </c:pt>
                <c:pt idx="3">
                  <c:v>36.732127631690993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3E-4386-BEF1-973A2B1F3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4"/>
        <c:axId val="507023784"/>
        <c:axId val="507024176"/>
      </c:barChart>
      <c:catAx>
        <c:axId val="50702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507024176"/>
        <c:crosses val="autoZero"/>
        <c:auto val="1"/>
        <c:lblAlgn val="ctr"/>
        <c:lblOffset val="100"/>
        <c:noMultiLvlLbl val="0"/>
      </c:catAx>
      <c:valAx>
        <c:axId val="5070241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% changes in TEER after stressor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5070237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>
          <a:latin typeface="+mn-lt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/>
            </a:pPr>
            <a:r>
              <a:rPr lang="en-US" sz="1400" b="0"/>
              <a:t>Chicory root (75% inulin)</a:t>
            </a:r>
          </a:p>
        </c:rich>
      </c:tx>
      <c:layout>
        <c:manualLayout>
          <c:xMode val="edge"/>
          <c:yMode val="edge"/>
          <c:x val="0.36886000000000002"/>
          <c:y val="9.7993827160493827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255055555555556"/>
          <c:y val="0.12527777777777777"/>
          <c:w val="0.73625666666666667"/>
          <c:h val="0.5314462962962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'Chicory root-TEER-EtOH'!$K$25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238-4694-A224-85FA296C431F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238-4694-A224-85FA296C431F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238-4694-A224-85FA296C431F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238-4694-A224-85FA296C431F}"/>
              </c:ext>
            </c:extLst>
          </c:dPt>
          <c:errBars>
            <c:errBarType val="both"/>
            <c:errValType val="cust"/>
            <c:noEndCap val="0"/>
            <c:plus>
              <c:numRef>
                <c:f>'Chicory root-TEER-EtOH'!$L$26:$L$29</c:f>
                <c:numCache>
                  <c:formatCode>General</c:formatCode>
                  <c:ptCount val="4"/>
                  <c:pt idx="0">
                    <c:v>3.2010889426155757</c:v>
                  </c:pt>
                  <c:pt idx="1">
                    <c:v>0.56912124751263149</c:v>
                  </c:pt>
                  <c:pt idx="2">
                    <c:v>0.71696601164094487</c:v>
                  </c:pt>
                  <c:pt idx="3">
                    <c:v>0.71774956753779418</c:v>
                  </c:pt>
                </c:numCache>
              </c:numRef>
            </c:plus>
            <c:minus>
              <c:numRef>
                <c:f>'Chicory root-TEER-EtOH'!$L$26:$L$29</c:f>
                <c:numCache>
                  <c:formatCode>General</c:formatCode>
                  <c:ptCount val="4"/>
                  <c:pt idx="0">
                    <c:v>3.2010889426155757</c:v>
                  </c:pt>
                  <c:pt idx="1">
                    <c:v>0.56912124751263149</c:v>
                  </c:pt>
                  <c:pt idx="2">
                    <c:v>0.71696601164094487</c:v>
                  </c:pt>
                  <c:pt idx="3">
                    <c:v>0.71774956753779418</c:v>
                  </c:pt>
                </c:numCache>
              </c:numRef>
            </c:minus>
          </c:errBars>
          <c:cat>
            <c:strRef>
              <c:f>'Chicory root-TEER-EtOH'!$J$26:$J$29</c:f>
              <c:strCache>
                <c:ptCount val="4"/>
                <c:pt idx="0">
                  <c:v>Control</c:v>
                </c:pt>
                <c:pt idx="1">
                  <c:v>Basolateral stressor</c:v>
                </c:pt>
                <c:pt idx="2">
                  <c:v>0 h fermentation</c:v>
                </c:pt>
                <c:pt idx="3">
                  <c:v>24 h fermentation</c:v>
                </c:pt>
              </c:strCache>
            </c:strRef>
          </c:cat>
          <c:val>
            <c:numRef>
              <c:f>'Chicory root-TEER-EtOH'!$K$26:$K$29</c:f>
              <c:numCache>
                <c:formatCode>0.0</c:formatCode>
                <c:ptCount val="4"/>
                <c:pt idx="0">
                  <c:v>72.466335931963144</c:v>
                </c:pt>
                <c:pt idx="1">
                  <c:v>31.799307958477506</c:v>
                </c:pt>
                <c:pt idx="2">
                  <c:v>33.130908153815625</c:v>
                </c:pt>
                <c:pt idx="3">
                  <c:v>32.333878016568804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238-4694-A224-85FA296C4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4"/>
        <c:axId val="507023784"/>
        <c:axId val="507024176"/>
      </c:barChart>
      <c:catAx>
        <c:axId val="50702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507024176"/>
        <c:crosses val="autoZero"/>
        <c:auto val="1"/>
        <c:lblAlgn val="ctr"/>
        <c:lblOffset val="100"/>
        <c:noMultiLvlLbl val="0"/>
      </c:catAx>
      <c:valAx>
        <c:axId val="5070241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% changes in TEER after stressor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5070237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>
          <a:latin typeface="+mn-lt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/>
            </a:pPr>
            <a:r>
              <a:rPr lang="en-US" sz="1400" b="0"/>
              <a:t>Maltodextrin</a:t>
            </a:r>
            <a:endParaRPr lang="en-US" b="0"/>
          </a:p>
        </c:rich>
      </c:tx>
      <c:layout>
        <c:manualLayout>
          <c:xMode val="edge"/>
          <c:yMode val="edge"/>
          <c:x val="0.36886000000000002"/>
          <c:y val="9.7993827160493827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255055555555556"/>
          <c:y val="0.12527777777777777"/>
          <c:w val="0.73625666666666667"/>
          <c:h val="0.5314462962962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'Maltodextrin-TEER-EtOH'!$K$25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108-4D4C-A535-ABBA3AF67420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108-4D4C-A535-ABBA3AF67420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108-4D4C-A535-ABBA3AF67420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108-4D4C-A535-ABBA3AF67420}"/>
              </c:ext>
            </c:extLst>
          </c:dPt>
          <c:errBars>
            <c:errBarType val="both"/>
            <c:errValType val="cust"/>
            <c:noEndCap val="0"/>
            <c:plus>
              <c:numRef>
                <c:f>'Maltodextrin-TEER-EtOH'!$L$26:$L$29</c:f>
                <c:numCache>
                  <c:formatCode>General</c:formatCode>
                  <c:ptCount val="4"/>
                  <c:pt idx="0">
                    <c:v>2.312638209339211</c:v>
                  </c:pt>
                  <c:pt idx="1">
                    <c:v>0.66972939336091708</c:v>
                  </c:pt>
                  <c:pt idx="2">
                    <c:v>0.26128364179435593</c:v>
                  </c:pt>
                  <c:pt idx="3">
                    <c:v>0.22152903331938853</c:v>
                  </c:pt>
                </c:numCache>
              </c:numRef>
            </c:plus>
            <c:minus>
              <c:numRef>
                <c:f>'Maltodextrin-TEER-EtOH'!$L$26:$L$29</c:f>
                <c:numCache>
                  <c:formatCode>General</c:formatCode>
                  <c:ptCount val="4"/>
                  <c:pt idx="0">
                    <c:v>2.312638209339211</c:v>
                  </c:pt>
                  <c:pt idx="1">
                    <c:v>0.66972939336091708</c:v>
                  </c:pt>
                  <c:pt idx="2">
                    <c:v>0.26128364179435593</c:v>
                  </c:pt>
                  <c:pt idx="3">
                    <c:v>0.22152903331938853</c:v>
                  </c:pt>
                </c:numCache>
              </c:numRef>
            </c:minus>
          </c:errBars>
          <c:cat>
            <c:strRef>
              <c:f>'Maltodextrin-TEER-EtOH'!$J$26:$J$29</c:f>
              <c:strCache>
                <c:ptCount val="4"/>
                <c:pt idx="0">
                  <c:v>Control</c:v>
                </c:pt>
                <c:pt idx="1">
                  <c:v>Basolateral stressor</c:v>
                </c:pt>
                <c:pt idx="2">
                  <c:v>0 h fermentation</c:v>
                </c:pt>
                <c:pt idx="3">
                  <c:v>24 h fermentation</c:v>
                </c:pt>
              </c:strCache>
            </c:strRef>
          </c:cat>
          <c:val>
            <c:numRef>
              <c:f>'Maltodextrin-TEER-EtOH'!$K$26:$K$29</c:f>
              <c:numCache>
                <c:formatCode>0.0</c:formatCode>
                <c:ptCount val="4"/>
                <c:pt idx="0">
                  <c:v>69.454919437778543</c:v>
                </c:pt>
                <c:pt idx="1">
                  <c:v>30.606488011283496</c:v>
                </c:pt>
                <c:pt idx="2">
                  <c:v>32.13859477067998</c:v>
                </c:pt>
                <c:pt idx="3">
                  <c:v>31.01190814162182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108-4D4C-A535-ABBA3AF67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4"/>
        <c:axId val="507023784"/>
        <c:axId val="507024176"/>
      </c:barChart>
      <c:catAx>
        <c:axId val="50702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507024176"/>
        <c:crosses val="autoZero"/>
        <c:auto val="1"/>
        <c:lblAlgn val="ctr"/>
        <c:lblOffset val="100"/>
        <c:noMultiLvlLbl val="0"/>
      </c:catAx>
      <c:valAx>
        <c:axId val="5070241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% changes in TEER after stressor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5070237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>
          <a:latin typeface="+mn-lt"/>
        </a:defRPr>
      </a:pPr>
      <a:endParaRPr lang="de-DE"/>
    </a:p>
  </c:txPr>
  <c:printSettings>
    <c:headerFooter/>
    <c:pageMargins b="0.75" l="0.7" r="0.7" t="0.75" header="0.3" footer="0.3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2000" b="0" i="0" baseline="0" dirty="0" err="1">
                <a:solidFill>
                  <a:schemeClr val="tx1"/>
                </a:solidFill>
                <a:effectLst/>
                <a:latin typeface="+mn-lt"/>
              </a:rPr>
              <a:t>Oat </a:t>
            </a:r>
            <a:r>
              <a:rPr lang="el-GR" sz="2000" b="0" i="0" baseline="0" dirty="0" err="1">
                <a:solidFill>
                  <a:schemeClr val="tx1"/>
                </a:solidFill>
                <a:effectLst/>
                <a:latin typeface="+mn-lt"/>
              </a:rPr>
              <a:t>β-</a:t>
            </a:r>
            <a:r>
              <a:rPr lang="en-US" sz="2000" b="0" i="0" baseline="0" dirty="0" err="1">
                <a:solidFill>
                  <a:schemeClr val="tx1"/>
                </a:solidFill>
                <a:effectLst/>
                <a:latin typeface="+mn-lt"/>
              </a:rPr>
              <a:t>glucan 28%</a:t>
            </a:r>
          </a:p>
        </c:rich>
      </c:tx>
      <c:layout>
        <c:manualLayout>
          <c:xMode val="edge"/>
          <c:yMode val="edge"/>
          <c:x val="0.46985892388451445"/>
          <c:y val="7.638888888888888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57830271216098"/>
          <c:y val="0.16400868055555556"/>
          <c:w val="0.84033617672790906"/>
          <c:h val="0.58238116068824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'Oat bglucan 28%-LY-EtOH'!$J$37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2D8-4419-AE5B-57F9CD3637C3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2D8-4419-AE5B-57F9CD3637C3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2D8-4419-AE5B-57F9CD3637C3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2D8-4419-AE5B-57F9CD3637C3}"/>
              </c:ext>
            </c:extLst>
          </c:dPt>
          <c:errBars>
            <c:errBarType val="both"/>
            <c:errValType val="cust"/>
            <c:noEndCap val="0"/>
            <c:plus>
              <c:numRef>
                <c:f>'Oat bglucan 28%-LY-EtOH'!$K$38:$K$41</c:f>
                <c:numCache>
                  <c:formatCode>General</c:formatCode>
                  <c:ptCount val="4"/>
                  <c:pt idx="0">
                    <c:v>2.8180667415801199</c:v>
                  </c:pt>
                  <c:pt idx="1">
                    <c:v>9.3558927411195452</c:v>
                  </c:pt>
                  <c:pt idx="2">
                    <c:v>7.3591736465469317</c:v>
                  </c:pt>
                  <c:pt idx="3">
                    <c:v>5.9827855862584594</c:v>
                  </c:pt>
                </c:numCache>
              </c:numRef>
            </c:plus>
            <c:minus>
              <c:numRef>
                <c:f>'Oat bglucan 28%-LY-EtOH'!$K$38:$K$41</c:f>
                <c:numCache>
                  <c:formatCode>General</c:formatCode>
                  <c:ptCount val="4"/>
                  <c:pt idx="0">
                    <c:v>2.8180667415801199</c:v>
                  </c:pt>
                  <c:pt idx="1">
                    <c:v>9.3558927411195452</c:v>
                  </c:pt>
                  <c:pt idx="2">
                    <c:v>7.3591736465469317</c:v>
                  </c:pt>
                  <c:pt idx="3">
                    <c:v>5.9827855862584594</c:v>
                  </c:pt>
                </c:numCache>
              </c:numRef>
            </c:minus>
          </c:errBars>
          <c:cat>
            <c:strRef>
              <c:f>'Oat bglucan 28%-LY-EtOH'!$I$38:$I$41</c:f>
              <c:strCache>
                <c:ptCount val="4"/>
                <c:pt idx="0">
                  <c:v>Control</c:v>
                </c:pt>
                <c:pt idx="1">
                  <c:v>Basolateral stressor</c:v>
                </c:pt>
                <c:pt idx="2">
                  <c:v>0 h fermentation</c:v>
                </c:pt>
                <c:pt idx="3">
                  <c:v>24 h fermentation</c:v>
                </c:pt>
              </c:strCache>
            </c:strRef>
          </c:cat>
          <c:val>
            <c:numRef>
              <c:f>'Oat bglucan 28%-LY-EtOH'!$J$38:$J$41</c:f>
              <c:numCache>
                <c:formatCode>0.0</c:formatCode>
                <c:ptCount val="4"/>
                <c:pt idx="0">
                  <c:v>114.26039999999998</c:v>
                </c:pt>
                <c:pt idx="1">
                  <c:v>257.47949999999997</c:v>
                </c:pt>
                <c:pt idx="2">
                  <c:v>224.49844444444443</c:v>
                </c:pt>
                <c:pt idx="3">
                  <c:v>193.45644444444443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D8-4419-AE5B-57F9CD363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4"/>
        <c:axId val="507030840"/>
        <c:axId val="507031232"/>
      </c:barChart>
      <c:catAx>
        <c:axId val="507030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031232"/>
        <c:crosses val="autoZero"/>
        <c:auto val="1"/>
        <c:lblAlgn val="ctr"/>
        <c:lblOffset val="100"/>
        <c:noMultiLvlLbl val="0"/>
      </c:catAx>
      <c:valAx>
        <c:axId val="507031232"/>
        <c:scaling>
          <c:orientation val="minMax"/>
          <c:max val="3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 dirty="0">
                    <a:solidFill>
                      <a:schemeClr val="tx1"/>
                    </a:solidFill>
                    <a:latin typeface="+mn-lt"/>
                  </a:rPr>
                  <a:t>Lucifer yellow relative fluorescence units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0308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>
          <a:latin typeface="Arial Narrow" panose="020B0606020202030204" pitchFamily="34" charset="0"/>
        </a:defRPr>
      </a:pPr>
      <a:endParaRPr lang="de-DE"/>
    </a:p>
  </c:txPr>
  <c:printSettings>
    <c:headerFooter/>
    <c:pageMargins b="0.75" l="0.7" r="0.7" t="0.75" header="0.3" footer="0.3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2000" b="0" i="0" baseline="0" dirty="0" err="1">
                <a:solidFill>
                  <a:schemeClr val="tx1"/>
                </a:solidFill>
                <a:effectLst/>
                <a:latin typeface="+mn-lt"/>
              </a:rPr>
              <a:t>XOS</a:t>
            </a:r>
            <a:endParaRPr lang="en-US" sz="2000" b="0" i="0" baseline="0" dirty="0">
              <a:solidFill>
                <a:schemeClr val="tx1"/>
              </a:solidFill>
              <a:effectLst/>
              <a:latin typeface="+mn-lt"/>
            </a:endParaRPr>
          </a:p>
        </c:rich>
      </c:tx>
      <c:layout>
        <c:manualLayout>
          <c:xMode val="edge"/>
          <c:yMode val="edge"/>
          <c:x val="0.57819222222222222"/>
          <c:y val="3.009374999999999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57830271216098"/>
          <c:y val="0.26540851789053155"/>
          <c:w val="0.84033617672790906"/>
          <c:h val="0.48098114845482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'XOS-LY-EtOH'!$J$37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69-439A-B218-9C1CAAE18F42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069-439A-B218-9C1CAAE18F42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069-439A-B218-9C1CAAE18F42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069-439A-B218-9C1CAAE18F42}"/>
              </c:ext>
            </c:extLst>
          </c:dPt>
          <c:errBars>
            <c:errBarType val="both"/>
            <c:errValType val="cust"/>
            <c:noEndCap val="0"/>
            <c:plus>
              <c:numRef>
                <c:f>'XOS-LY-EtOH'!$K$38:$K$41</c:f>
                <c:numCache>
                  <c:formatCode>General</c:formatCode>
                  <c:ptCount val="4"/>
                  <c:pt idx="0">
                    <c:v>0.41811821294939849</c:v>
                  </c:pt>
                  <c:pt idx="1">
                    <c:v>2.4560185225957345</c:v>
                  </c:pt>
                  <c:pt idx="2">
                    <c:v>4.6030775112793467</c:v>
                  </c:pt>
                  <c:pt idx="3">
                    <c:v>3.3134612883063732</c:v>
                  </c:pt>
                </c:numCache>
              </c:numRef>
            </c:plus>
            <c:minus>
              <c:numRef>
                <c:f>'XOS-LY-EtOH'!$K$38:$K$41</c:f>
                <c:numCache>
                  <c:formatCode>General</c:formatCode>
                  <c:ptCount val="4"/>
                  <c:pt idx="0">
                    <c:v>0.41811821294939849</c:v>
                  </c:pt>
                  <c:pt idx="1">
                    <c:v>2.4560185225957345</c:v>
                  </c:pt>
                  <c:pt idx="2">
                    <c:v>4.6030775112793467</c:v>
                  </c:pt>
                  <c:pt idx="3">
                    <c:v>3.3134612883063732</c:v>
                  </c:pt>
                </c:numCache>
              </c:numRef>
            </c:minus>
          </c:errBars>
          <c:cat>
            <c:strRef>
              <c:f>'XOS-LY-EtOH'!$I$38:$I$41</c:f>
              <c:strCache>
                <c:ptCount val="4"/>
                <c:pt idx="0">
                  <c:v>Control</c:v>
                </c:pt>
                <c:pt idx="1">
                  <c:v>Basolateral stressor</c:v>
                </c:pt>
                <c:pt idx="2">
                  <c:v>0 h fermentation</c:v>
                </c:pt>
                <c:pt idx="3">
                  <c:v>24 h fermentation</c:v>
                </c:pt>
              </c:strCache>
            </c:strRef>
          </c:cat>
          <c:val>
            <c:numRef>
              <c:f>'XOS-LY-EtOH'!$J$38:$J$41</c:f>
              <c:numCache>
                <c:formatCode>0.0</c:formatCode>
                <c:ptCount val="4"/>
                <c:pt idx="0">
                  <c:v>91.548199999999994</c:v>
                </c:pt>
                <c:pt idx="1">
                  <c:v>214.38650000000004</c:v>
                </c:pt>
                <c:pt idx="2">
                  <c:v>188.98138888888894</c:v>
                </c:pt>
                <c:pt idx="3">
                  <c:v>166.98072222222223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069-439A-B218-9C1CAAE18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4"/>
        <c:axId val="507030840"/>
        <c:axId val="507031232"/>
      </c:barChart>
      <c:catAx>
        <c:axId val="507030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031232"/>
        <c:crosses val="autoZero"/>
        <c:auto val="1"/>
        <c:lblAlgn val="ctr"/>
        <c:lblOffset val="100"/>
        <c:noMultiLvlLbl val="0"/>
      </c:catAx>
      <c:valAx>
        <c:axId val="507031232"/>
        <c:scaling>
          <c:orientation val="minMax"/>
          <c:max val="3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 dirty="0">
                    <a:solidFill>
                      <a:schemeClr val="tx1"/>
                    </a:solidFill>
                    <a:latin typeface="+mn-lt"/>
                  </a:rPr>
                  <a:t>Lucifer yellow relative fluorescence units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0308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>
          <a:latin typeface="Arial Narrow" panose="020B0606020202030204" pitchFamily="34" charset="0"/>
        </a:defRPr>
      </a:pPr>
      <a:endParaRPr lang="de-DE"/>
    </a:p>
  </c:txPr>
  <c:printSettings>
    <c:headerFooter/>
    <c:pageMargins b="0.75" l="0.7" r="0.7" t="0.75" header="0.3" footer="0.3"/>
    <c:pageSetup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2000" b="0" i="0" baseline="0" dirty="0" err="1">
                <a:solidFill>
                  <a:schemeClr val="tx1"/>
                </a:solidFill>
                <a:effectLst/>
                <a:latin typeface="+mn-lt"/>
              </a:rPr>
              <a:t>Inulin</a:t>
            </a:r>
            <a:endParaRPr lang="en-US" sz="2000" b="0" i="0" baseline="0" dirty="0">
              <a:solidFill>
                <a:schemeClr val="tx1"/>
              </a:solidFill>
              <a:effectLst/>
              <a:latin typeface="+mn-lt"/>
            </a:endParaRPr>
          </a:p>
        </c:rich>
      </c:tx>
      <c:layout>
        <c:manualLayout>
          <c:xMode val="edge"/>
          <c:yMode val="edge"/>
          <c:x val="0.57819222222222222"/>
          <c:y val="3.009374999999999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57830271216098"/>
          <c:y val="0.26540851789053155"/>
          <c:w val="0.84033617672790906"/>
          <c:h val="0.48098114845482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'inulin-LY-EtOH'!$J$37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97-4B46-A387-BC9464BD291E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97-4B46-A387-BC9464BD291E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97-4B46-A387-BC9464BD291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697-4B46-A387-BC9464BD291E}"/>
              </c:ext>
            </c:extLst>
          </c:dPt>
          <c:errBars>
            <c:errBarType val="both"/>
            <c:errValType val="cust"/>
            <c:noEndCap val="0"/>
            <c:plus>
              <c:numRef>
                <c:f>'inulin-LY-EtOH'!$K$38:$K$41</c:f>
                <c:numCache>
                  <c:formatCode>General</c:formatCode>
                  <c:ptCount val="4"/>
                  <c:pt idx="0">
                    <c:v>3.2930111144665144</c:v>
                  </c:pt>
                  <c:pt idx="1">
                    <c:v>5.5237291796394246</c:v>
                  </c:pt>
                  <c:pt idx="2">
                    <c:v>2.6277544833945203</c:v>
                  </c:pt>
                  <c:pt idx="3">
                    <c:v>3.307073251609697</c:v>
                  </c:pt>
                </c:numCache>
              </c:numRef>
            </c:plus>
            <c:minus>
              <c:numRef>
                <c:f>'inulin-LY-EtOH'!$K$38:$K$41</c:f>
                <c:numCache>
                  <c:formatCode>General</c:formatCode>
                  <c:ptCount val="4"/>
                  <c:pt idx="0">
                    <c:v>3.2930111144665144</c:v>
                  </c:pt>
                  <c:pt idx="1">
                    <c:v>5.5237291796394246</c:v>
                  </c:pt>
                  <c:pt idx="2">
                    <c:v>2.6277544833945203</c:v>
                  </c:pt>
                  <c:pt idx="3">
                    <c:v>3.307073251609697</c:v>
                  </c:pt>
                </c:numCache>
              </c:numRef>
            </c:minus>
          </c:errBars>
          <c:cat>
            <c:strRef>
              <c:f>'inulin-LY-EtOH'!$I$38:$I$41</c:f>
              <c:strCache>
                <c:ptCount val="4"/>
                <c:pt idx="0">
                  <c:v>Control</c:v>
                </c:pt>
                <c:pt idx="1">
                  <c:v>Basolateral stressor</c:v>
                </c:pt>
                <c:pt idx="2">
                  <c:v>0 h fermentation</c:v>
                </c:pt>
                <c:pt idx="3">
                  <c:v>24 h fermentation</c:v>
                </c:pt>
              </c:strCache>
            </c:strRef>
          </c:cat>
          <c:val>
            <c:numRef>
              <c:f>'inulin-LY-EtOH'!$J$38:$J$41</c:f>
              <c:numCache>
                <c:formatCode>0.0</c:formatCode>
                <c:ptCount val="4"/>
                <c:pt idx="0">
                  <c:v>84.262000000000015</c:v>
                </c:pt>
                <c:pt idx="1">
                  <c:v>213.39949999999999</c:v>
                </c:pt>
                <c:pt idx="2">
                  <c:v>189.52166666666668</c:v>
                </c:pt>
                <c:pt idx="3">
                  <c:v>184.6873888888889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97-4B46-A387-BC9464BD2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4"/>
        <c:axId val="507030840"/>
        <c:axId val="507031232"/>
      </c:barChart>
      <c:catAx>
        <c:axId val="507030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031232"/>
        <c:crosses val="autoZero"/>
        <c:auto val="1"/>
        <c:lblAlgn val="ctr"/>
        <c:lblOffset val="100"/>
        <c:noMultiLvlLbl val="0"/>
      </c:catAx>
      <c:valAx>
        <c:axId val="507031232"/>
        <c:scaling>
          <c:orientation val="minMax"/>
          <c:max val="3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 dirty="0">
                    <a:solidFill>
                      <a:schemeClr val="tx1"/>
                    </a:solidFill>
                    <a:latin typeface="+mn-lt"/>
                  </a:rPr>
                  <a:t>Lucifer yellow relative fluorescence units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0308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>
          <a:latin typeface="Arial Narrow" panose="020B0606020202030204" pitchFamily="34" charset="0"/>
        </a:defRPr>
      </a:pPr>
      <a:endParaRPr lang="de-DE"/>
    </a:p>
  </c:txPr>
  <c:printSettings>
    <c:headerFooter/>
    <c:pageMargins b="0.75" l="0.7" r="0.7" t="0.75" header="0.3" footer="0.3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2000" b="0" i="0" baseline="0" dirty="0" err="1">
                <a:solidFill>
                  <a:schemeClr val="tx1"/>
                </a:solidFill>
                <a:effectLst/>
                <a:latin typeface="+mn-lt"/>
              </a:rPr>
              <a:t>Oat </a:t>
            </a:r>
            <a:r>
              <a:rPr lang="el-GR" sz="2000" b="0" i="0" baseline="0" dirty="0" err="1">
                <a:solidFill>
                  <a:schemeClr val="tx1"/>
                </a:solidFill>
                <a:effectLst/>
                <a:latin typeface="+mn-lt"/>
              </a:rPr>
              <a:t>β-</a:t>
            </a:r>
            <a:r>
              <a:rPr lang="en-US" sz="2000" b="0" i="0" baseline="0" dirty="0" err="1">
                <a:solidFill>
                  <a:schemeClr val="tx1"/>
                </a:solidFill>
                <a:effectLst/>
                <a:latin typeface="+mn-lt"/>
              </a:rPr>
              <a:t>glucan 94%</a:t>
            </a:r>
          </a:p>
        </c:rich>
      </c:tx>
      <c:layout>
        <c:manualLayout>
          <c:xMode val="edge"/>
          <c:yMode val="edge"/>
          <c:x val="0.57819222222222222"/>
          <c:y val="3.009374999999999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57830271216098"/>
          <c:y val="0.26540851789053155"/>
          <c:w val="0.84033617672790906"/>
          <c:h val="0.48098114845482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'Oat bglucan 94%-LY-EtOH'!$J$37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98F-4AF5-9559-2AC5E95EF575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98F-4AF5-9559-2AC5E95EF575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98F-4AF5-9559-2AC5E95EF575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98F-4AF5-9559-2AC5E95EF575}"/>
              </c:ext>
            </c:extLst>
          </c:dPt>
          <c:errBars>
            <c:errBarType val="both"/>
            <c:errValType val="cust"/>
            <c:noEndCap val="0"/>
            <c:plus>
              <c:numRef>
                <c:f>'Oat bglucan 94%-LY-EtOH'!$K$38:$K$41</c:f>
                <c:numCache>
                  <c:formatCode>General</c:formatCode>
                  <c:ptCount val="4"/>
                  <c:pt idx="0">
                    <c:v>3.3976129767823742</c:v>
                  </c:pt>
                  <c:pt idx="1">
                    <c:v>2.8039619311094661</c:v>
                  </c:pt>
                  <c:pt idx="2">
                    <c:v>4.3022545796784497</c:v>
                  </c:pt>
                  <c:pt idx="3">
                    <c:v>3.7148470029600471</c:v>
                  </c:pt>
                </c:numCache>
              </c:numRef>
            </c:plus>
            <c:minus>
              <c:numRef>
                <c:f>'Oat bglucan 94%-LY-EtOH'!$K$38:$K$41</c:f>
                <c:numCache>
                  <c:formatCode>General</c:formatCode>
                  <c:ptCount val="4"/>
                  <c:pt idx="0">
                    <c:v>3.3976129767823742</c:v>
                  </c:pt>
                  <c:pt idx="1">
                    <c:v>2.8039619311094661</c:v>
                  </c:pt>
                  <c:pt idx="2">
                    <c:v>4.3022545796784497</c:v>
                  </c:pt>
                  <c:pt idx="3">
                    <c:v>3.7148470029600471</c:v>
                  </c:pt>
                </c:numCache>
              </c:numRef>
            </c:minus>
          </c:errBars>
          <c:cat>
            <c:strRef>
              <c:f>'Oat bglucan 94%-LY-EtOH'!$I$38:$I$41</c:f>
              <c:strCache>
                <c:ptCount val="4"/>
                <c:pt idx="0">
                  <c:v>Control</c:v>
                </c:pt>
                <c:pt idx="1">
                  <c:v>Basolateral stressor</c:v>
                </c:pt>
                <c:pt idx="2">
                  <c:v>0 h fermentation</c:v>
                </c:pt>
                <c:pt idx="3">
                  <c:v>24 h fermentation</c:v>
                </c:pt>
              </c:strCache>
            </c:strRef>
          </c:cat>
          <c:val>
            <c:numRef>
              <c:f>'Oat bglucan 94%-LY-EtOH'!$J$38:$J$41</c:f>
              <c:numCache>
                <c:formatCode>0.0</c:formatCode>
                <c:ptCount val="4"/>
                <c:pt idx="0">
                  <c:v>109.36579999999999</c:v>
                </c:pt>
                <c:pt idx="1">
                  <c:v>242.67333333333332</c:v>
                </c:pt>
                <c:pt idx="2">
                  <c:v>230.66955555555558</c:v>
                </c:pt>
                <c:pt idx="3">
                  <c:v>192.0903888888889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98F-4AF5-9559-2AC5E95EF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4"/>
        <c:axId val="507030840"/>
        <c:axId val="507031232"/>
      </c:barChart>
      <c:catAx>
        <c:axId val="507030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031232"/>
        <c:crosses val="autoZero"/>
        <c:auto val="1"/>
        <c:lblAlgn val="ctr"/>
        <c:lblOffset val="100"/>
        <c:noMultiLvlLbl val="0"/>
      </c:catAx>
      <c:valAx>
        <c:axId val="507031232"/>
        <c:scaling>
          <c:orientation val="minMax"/>
          <c:max val="3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 dirty="0">
                    <a:solidFill>
                      <a:schemeClr val="tx1"/>
                    </a:solidFill>
                    <a:latin typeface="+mn-lt"/>
                  </a:rPr>
                  <a:t>Lucifer yellow relative fluorescence units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0308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>
          <a:latin typeface="Arial Narrow" panose="020B0606020202030204" pitchFamily="34" charset="0"/>
        </a:defRPr>
      </a:pPr>
      <a:endParaRPr lang="de-DE"/>
    </a:p>
  </c:txPr>
  <c:printSettings>
    <c:headerFooter/>
    <c:pageMargins b="0.75" l="0.7" r="0.7" t="0.75" header="0.3" footer="0.3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2000" b="0" i="0" baseline="0" dirty="0" err="1">
                <a:solidFill>
                  <a:schemeClr val="tx1"/>
                </a:solidFill>
                <a:effectLst/>
                <a:latin typeface="+mn-lt"/>
              </a:rPr>
              <a:t>Chicory root (75% inulin)</a:t>
            </a:r>
          </a:p>
        </c:rich>
      </c:tx>
      <c:layout>
        <c:manualLayout>
          <c:xMode val="edge"/>
          <c:yMode val="edge"/>
          <c:x val="0.57819222222222222"/>
          <c:y val="3.009374999999999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57830271216098"/>
          <c:y val="0.26540851789053155"/>
          <c:w val="0.84033617672790906"/>
          <c:h val="0.48098114845482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'Chicory root-LY-EtOH'!$J$37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C06-4B8D-ADB0-A067FCC03F4E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C06-4B8D-ADB0-A067FCC03F4E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C06-4B8D-ADB0-A067FCC03F4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C06-4B8D-ADB0-A067FCC03F4E}"/>
              </c:ext>
            </c:extLst>
          </c:dPt>
          <c:errBars>
            <c:errBarType val="both"/>
            <c:errValType val="cust"/>
            <c:noEndCap val="0"/>
            <c:plus>
              <c:numRef>
                <c:f>'Chicory root-LY-EtOH'!$K$38:$K$41</c:f>
                <c:numCache>
                  <c:formatCode>General</c:formatCode>
                  <c:ptCount val="4"/>
                  <c:pt idx="0">
                    <c:v>1.8305515125229335</c:v>
                  </c:pt>
                  <c:pt idx="1">
                    <c:v>2.9491799509920265</c:v>
                  </c:pt>
                  <c:pt idx="2">
                    <c:v>5.1176927554210305</c:v>
                  </c:pt>
                  <c:pt idx="3">
                    <c:v>3.1309230490206712</c:v>
                  </c:pt>
                </c:numCache>
              </c:numRef>
            </c:plus>
            <c:minus>
              <c:numRef>
                <c:f>'Chicory root-LY-EtOH'!$K$38:$K$41</c:f>
                <c:numCache>
                  <c:formatCode>General</c:formatCode>
                  <c:ptCount val="4"/>
                  <c:pt idx="0">
                    <c:v>1.8305515125229335</c:v>
                  </c:pt>
                  <c:pt idx="1">
                    <c:v>2.9491799509920265</c:v>
                  </c:pt>
                  <c:pt idx="2">
                    <c:v>5.1176927554210305</c:v>
                  </c:pt>
                  <c:pt idx="3">
                    <c:v>3.1309230490206712</c:v>
                  </c:pt>
                </c:numCache>
              </c:numRef>
            </c:minus>
          </c:errBars>
          <c:cat>
            <c:strRef>
              <c:f>'Chicory root-LY-EtOH'!$I$38:$I$41</c:f>
              <c:strCache>
                <c:ptCount val="4"/>
                <c:pt idx="0">
                  <c:v>Control</c:v>
                </c:pt>
                <c:pt idx="1">
                  <c:v>Basolateral stressor</c:v>
                </c:pt>
                <c:pt idx="2">
                  <c:v>0 h fermentation</c:v>
                </c:pt>
                <c:pt idx="3">
                  <c:v>24 h fermentation</c:v>
                </c:pt>
              </c:strCache>
            </c:strRef>
          </c:cat>
          <c:val>
            <c:numRef>
              <c:f>'Chicory root-LY-EtOH'!$J$38:$J$41</c:f>
              <c:numCache>
                <c:formatCode>0.0</c:formatCode>
                <c:ptCount val="4"/>
                <c:pt idx="0">
                  <c:v>87.466200000000001</c:v>
                </c:pt>
                <c:pt idx="1">
                  <c:v>225.85650000000001</c:v>
                </c:pt>
                <c:pt idx="2">
                  <c:v>192.93433333333334</c:v>
                </c:pt>
                <c:pt idx="3">
                  <c:v>166.33783333333335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C06-4B8D-ADB0-A067FCC03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4"/>
        <c:axId val="507030840"/>
        <c:axId val="507031232"/>
      </c:barChart>
      <c:catAx>
        <c:axId val="507030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031232"/>
        <c:crosses val="autoZero"/>
        <c:auto val="1"/>
        <c:lblAlgn val="ctr"/>
        <c:lblOffset val="100"/>
        <c:noMultiLvlLbl val="0"/>
      </c:catAx>
      <c:valAx>
        <c:axId val="507031232"/>
        <c:scaling>
          <c:orientation val="minMax"/>
          <c:max val="3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 dirty="0">
                    <a:solidFill>
                      <a:schemeClr val="tx1"/>
                    </a:solidFill>
                    <a:latin typeface="+mn-lt"/>
                  </a:rPr>
                  <a:t>Lucifer yellow relative fluorescence units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0308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>
          <a:latin typeface="Arial Narrow" panose="020B0606020202030204" pitchFamily="34" charset="0"/>
        </a:defRPr>
      </a:pPr>
      <a:endParaRPr lang="de-DE"/>
    </a:p>
  </c:txPr>
  <c:printSettings>
    <c:headerFooter/>
    <c:pageMargins b="0.75" l="0.7" r="0.7" t="0.75" header="0.3" footer="0.3"/>
    <c:pageSetup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2000" b="0" i="0" baseline="0" dirty="0" err="1">
                <a:solidFill>
                  <a:schemeClr val="tx1"/>
                </a:solidFill>
                <a:effectLst/>
                <a:latin typeface="+mn-lt"/>
              </a:rPr>
              <a:t>Maltodextrin</a:t>
            </a:r>
            <a:endParaRPr lang="en-US" sz="2000" b="0" i="0" baseline="0" dirty="0">
              <a:solidFill>
                <a:schemeClr val="tx1"/>
              </a:solidFill>
              <a:effectLst/>
              <a:latin typeface="+mn-lt"/>
            </a:endParaRPr>
          </a:p>
        </c:rich>
      </c:tx>
      <c:layout>
        <c:manualLayout>
          <c:xMode val="edge"/>
          <c:yMode val="edge"/>
          <c:x val="0.57819222222222222"/>
          <c:y val="3.009374999999999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57830271216098"/>
          <c:y val="0.32993579209588064"/>
          <c:w val="0.84033617672790906"/>
          <c:h val="0.416453874249480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'Maltodextrin-LY-EtOH'!$J$37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ABC-4800-B525-E654F65130E9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ABC-4800-B525-E654F65130E9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ABC-4800-B525-E654F65130E9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ABC-4800-B525-E654F65130E9}"/>
              </c:ext>
            </c:extLst>
          </c:dPt>
          <c:errBars>
            <c:errBarType val="both"/>
            <c:errValType val="cust"/>
            <c:noEndCap val="0"/>
            <c:plus>
              <c:numRef>
                <c:f>'Maltodextrin-LY-EtOH'!$K$38:$K$41</c:f>
                <c:numCache>
                  <c:formatCode>General</c:formatCode>
                  <c:ptCount val="4"/>
                  <c:pt idx="0">
                    <c:v>2.0808016831126528</c:v>
                  </c:pt>
                  <c:pt idx="1">
                    <c:v>4.9683904413580215</c:v>
                  </c:pt>
                  <c:pt idx="2">
                    <c:v>5.4868206449749657</c:v>
                  </c:pt>
                  <c:pt idx="3">
                    <c:v>3.9528497345484488</c:v>
                  </c:pt>
                </c:numCache>
              </c:numRef>
            </c:plus>
            <c:minus>
              <c:numRef>
                <c:f>'Maltodextrin-LY-EtOH'!$K$38:$K$41</c:f>
                <c:numCache>
                  <c:formatCode>General</c:formatCode>
                  <c:ptCount val="4"/>
                  <c:pt idx="0">
                    <c:v>2.0808016831126528</c:v>
                  </c:pt>
                  <c:pt idx="1">
                    <c:v>4.9683904413580215</c:v>
                  </c:pt>
                  <c:pt idx="2">
                    <c:v>5.4868206449749657</c:v>
                  </c:pt>
                  <c:pt idx="3">
                    <c:v>3.9528497345484488</c:v>
                  </c:pt>
                </c:numCache>
              </c:numRef>
            </c:minus>
          </c:errBars>
          <c:cat>
            <c:strRef>
              <c:f>'Maltodextrin-LY-EtOH'!$I$38:$I$41</c:f>
              <c:strCache>
                <c:ptCount val="4"/>
                <c:pt idx="0">
                  <c:v>Control</c:v>
                </c:pt>
                <c:pt idx="1">
                  <c:v>Basolateral stressor</c:v>
                </c:pt>
                <c:pt idx="2">
                  <c:v>0 h fermentation</c:v>
                </c:pt>
                <c:pt idx="3">
                  <c:v>24 h fermentation</c:v>
                </c:pt>
              </c:strCache>
            </c:strRef>
          </c:cat>
          <c:val>
            <c:numRef>
              <c:f>'Maltodextrin-LY-EtOH'!$J$38:$J$41</c:f>
              <c:numCache>
                <c:formatCode>0.0</c:formatCode>
                <c:ptCount val="4"/>
                <c:pt idx="0">
                  <c:v>103.56133333333332</c:v>
                </c:pt>
                <c:pt idx="1">
                  <c:v>268.42366666666663</c:v>
                </c:pt>
                <c:pt idx="2">
                  <c:v>253.70561111111115</c:v>
                </c:pt>
                <c:pt idx="3">
                  <c:v>223.62405555555551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ABC-4800-B525-E654F6513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4"/>
        <c:axId val="507030840"/>
        <c:axId val="507031232"/>
      </c:barChart>
      <c:catAx>
        <c:axId val="507030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031232"/>
        <c:crosses val="autoZero"/>
        <c:auto val="1"/>
        <c:lblAlgn val="ctr"/>
        <c:lblOffset val="100"/>
        <c:noMultiLvlLbl val="0"/>
      </c:catAx>
      <c:valAx>
        <c:axId val="507031232"/>
        <c:scaling>
          <c:orientation val="minMax"/>
          <c:max val="3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 dirty="0">
                    <a:solidFill>
                      <a:schemeClr val="tx1"/>
                    </a:solidFill>
                    <a:latin typeface="+mn-lt"/>
                  </a:rPr>
                  <a:t>Lucifer yellow relative fluorescence units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0308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>
          <a:latin typeface="Arial Narrow" panose="020B0606020202030204" pitchFamily="34" charset="0"/>
        </a:defRPr>
      </a:pPr>
      <a:endParaRPr lang="de-DE"/>
    </a:p>
  </c:txPr>
  <c:printSettings>
    <c:headerFooter/>
    <c:pageMargins b="0.75" l="0.7" r="0.7" t="0.75" header="0.3" footer="0.3"/>
    <c:pageSetup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/>
            </a:pPr>
            <a:r>
              <a:rPr lang="en-US" sz="1400" b="0"/>
              <a:t>Oat </a:t>
            </a:r>
            <a:r>
              <a:rPr lang="el-GR" sz="1400" b="0"/>
              <a:t>β-</a:t>
            </a:r>
            <a:r>
              <a:rPr lang="en-US" sz="1400" b="0"/>
              <a:t>glucan 28%</a:t>
            </a:r>
          </a:p>
        </c:rich>
      </c:tx>
      <c:layout>
        <c:manualLayout>
          <c:xMode val="edge"/>
          <c:yMode val="edge"/>
          <c:x val="0.36886000000000002"/>
          <c:y val="9.7993827160493827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255055555555556"/>
          <c:y val="0.12527777777777777"/>
          <c:w val="0.73625666666666667"/>
          <c:h val="0.5314462962962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'Oat bglucan 28-TEER-Rhamnolipid'!$K$25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F01-4A32-BB20-29EB0F6C9048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F01-4A32-BB20-29EB0F6C9048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F01-4A32-BB20-29EB0F6C9048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F01-4A32-BB20-29EB0F6C9048}"/>
              </c:ext>
            </c:extLst>
          </c:dPt>
          <c:errBars>
            <c:errBarType val="both"/>
            <c:errValType val="cust"/>
            <c:noEndCap val="0"/>
            <c:plus>
              <c:numRef>
                <c:f>'Oat bglucan 28-TEER-Rhamnolipid'!$L$26:$L$29</c:f>
                <c:numCache>
                  <c:formatCode>General</c:formatCode>
                  <c:ptCount val="4"/>
                  <c:pt idx="0">
                    <c:v>2.2588448853838607</c:v>
                  </c:pt>
                  <c:pt idx="1">
                    <c:v>1.6877617184792706</c:v>
                  </c:pt>
                  <c:pt idx="2">
                    <c:v>0.43063313375031259</c:v>
                  </c:pt>
                  <c:pt idx="3">
                    <c:v>1.0254271317756001</c:v>
                  </c:pt>
                </c:numCache>
              </c:numRef>
            </c:plus>
            <c:minus>
              <c:numRef>
                <c:f>'Oat bglucan 28-TEER-Rhamnolipid'!$L$26:$L$29</c:f>
                <c:numCache>
                  <c:formatCode>General</c:formatCode>
                  <c:ptCount val="4"/>
                  <c:pt idx="0">
                    <c:v>2.2588448853838607</c:v>
                  </c:pt>
                  <c:pt idx="1">
                    <c:v>1.6877617184792706</c:v>
                  </c:pt>
                  <c:pt idx="2">
                    <c:v>0.43063313375031259</c:v>
                  </c:pt>
                  <c:pt idx="3">
                    <c:v>1.0254271317756001</c:v>
                  </c:pt>
                </c:numCache>
              </c:numRef>
            </c:minus>
          </c:errBars>
          <c:cat>
            <c:strRef>
              <c:f>'Oat bglucan 28-TEER-Rhamnolipid'!$J$26:$J$29</c:f>
              <c:strCache>
                <c:ptCount val="4"/>
                <c:pt idx="0">
                  <c:v>Control</c:v>
                </c:pt>
                <c:pt idx="1">
                  <c:v>Apical stressor</c:v>
                </c:pt>
                <c:pt idx="2">
                  <c:v>0 h fermentation</c:v>
                </c:pt>
                <c:pt idx="3">
                  <c:v>24 h fermentation</c:v>
                </c:pt>
              </c:strCache>
            </c:strRef>
          </c:cat>
          <c:val>
            <c:numRef>
              <c:f>'Oat bglucan 28-TEER-Rhamnolipid'!$K$26:$K$29</c:f>
              <c:numCache>
                <c:formatCode>0.0</c:formatCode>
                <c:ptCount val="4"/>
                <c:pt idx="0">
                  <c:v>70.428751576292555</c:v>
                </c:pt>
                <c:pt idx="1">
                  <c:v>29.976813514408747</c:v>
                </c:pt>
                <c:pt idx="2">
                  <c:v>28.562366820935392</c:v>
                </c:pt>
                <c:pt idx="3">
                  <c:v>29.797650653024277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F01-4A32-BB20-29EB0F6C9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4"/>
        <c:axId val="507023784"/>
        <c:axId val="507024176"/>
      </c:barChart>
      <c:catAx>
        <c:axId val="50702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507024176"/>
        <c:crosses val="autoZero"/>
        <c:auto val="1"/>
        <c:lblAlgn val="ctr"/>
        <c:lblOffset val="100"/>
        <c:noMultiLvlLbl val="0"/>
      </c:catAx>
      <c:valAx>
        <c:axId val="5070241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% changes in TEER after stressor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5070237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>
          <a:latin typeface="+mn-lt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 dirty="0">
                <a:solidFill>
                  <a:schemeClr val="tx1"/>
                </a:solidFill>
                <a:effectLst/>
              </a:rPr>
              <a:t>XOS</a:t>
            </a:r>
            <a:endParaRPr lang="en-US" sz="1600" dirty="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843031159566591"/>
          <c:y val="0.25778492063492059"/>
          <c:w val="0.7839628507974965"/>
          <c:h val="0.621542063492063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XOS_HG!$B$18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05E-4098-BB9B-1A051B955493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05E-4098-BB9B-1A051B955493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05E-4098-BB9B-1A051B955493}"/>
              </c:ext>
            </c:extLst>
          </c:dPt>
          <c:errBars>
            <c:errBarType val="both"/>
            <c:errValType val="cust"/>
            <c:noEndCap val="0"/>
            <c:plus>
              <c:numRef>
                <c:f>XOS_HG!$C$20:$C$21</c:f>
                <c:numCache>
                  <c:formatCode>General</c:formatCode>
                  <c:ptCount val="2"/>
                  <c:pt idx="0">
                    <c:v>1.0453313614267186</c:v>
                  </c:pt>
                  <c:pt idx="1">
                    <c:v>0.87223030471401752</c:v>
                  </c:pt>
                </c:numCache>
              </c:numRef>
            </c:plus>
            <c:minus>
              <c:numRef>
                <c:f>XOS_HG!$C$20:$C$21</c:f>
                <c:numCache>
                  <c:formatCode>General</c:formatCode>
                  <c:ptCount val="2"/>
                  <c:pt idx="0">
                    <c:v>1.0453313614267186</c:v>
                  </c:pt>
                  <c:pt idx="1">
                    <c:v>0.87223030471401752</c:v>
                  </c:pt>
                </c:numCache>
              </c:numRef>
            </c:minus>
          </c:errBars>
          <c:cat>
            <c:strRef>
              <c:f>XOS_HG!$A$20:$A$21</c:f>
              <c:strCache>
                <c:ptCount val="2"/>
                <c:pt idx="0">
                  <c:v>0 h fermentation</c:v>
                </c:pt>
                <c:pt idx="1">
                  <c:v>24 h fermentation</c:v>
                </c:pt>
              </c:strCache>
            </c:strRef>
          </c:cat>
          <c:val>
            <c:numRef>
              <c:f>XOS_HG!$B$20:$B$21</c:f>
              <c:numCache>
                <c:formatCode>0.0</c:formatCode>
                <c:ptCount val="2"/>
                <c:pt idx="0">
                  <c:v>114.85861054671778</c:v>
                </c:pt>
                <c:pt idx="1">
                  <c:v>122.92056308633538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5E-4098-BB9B-1A051B955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3714848"/>
        <c:axId val="703714520"/>
      </c:barChart>
      <c:catAx>
        <c:axId val="70371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3714520"/>
        <c:crosses val="autoZero"/>
        <c:auto val="1"/>
        <c:lblAlgn val="ctr"/>
        <c:lblOffset val="100"/>
        <c:noMultiLvlLbl val="0"/>
      </c:catAx>
      <c:valAx>
        <c:axId val="703714520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dirty="0">
                    <a:solidFill>
                      <a:schemeClr val="tx1"/>
                    </a:solidFill>
                  </a:rPr>
                  <a:t>% changes in TEER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37148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/>
            </a:pPr>
            <a:r>
              <a:rPr lang="en-US" sz="1400" b="0"/>
              <a:t>XOS</a:t>
            </a:r>
            <a:endParaRPr lang="en-US" b="0"/>
          </a:p>
        </c:rich>
      </c:tx>
      <c:layout>
        <c:manualLayout>
          <c:xMode val="edge"/>
          <c:yMode val="edge"/>
          <c:x val="0.36886000000000002"/>
          <c:y val="9.7993827160493827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255055555555556"/>
          <c:y val="0.12527777777777777"/>
          <c:w val="0.73625666666666667"/>
          <c:h val="0.5314462962962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'XOS-TEER-Rhamnolip'!$K$25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D2-4C35-B423-1992720DB0F9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D2-4C35-B423-1992720DB0F9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3D2-4C35-B423-1992720DB0F9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3D2-4C35-B423-1992720DB0F9}"/>
              </c:ext>
            </c:extLst>
          </c:dPt>
          <c:errBars>
            <c:errBarType val="both"/>
            <c:errValType val="cust"/>
            <c:noEndCap val="0"/>
            <c:plus>
              <c:numRef>
                <c:f>'XOS-TEER-Rhamnolip'!$L$26:$L$29</c:f>
                <c:numCache>
                  <c:formatCode>General</c:formatCode>
                  <c:ptCount val="4"/>
                  <c:pt idx="0">
                    <c:v>0.96852666077914706</c:v>
                  </c:pt>
                  <c:pt idx="1">
                    <c:v>0.87628390833602754</c:v>
                  </c:pt>
                  <c:pt idx="2">
                    <c:v>0.93841540989649719</c:v>
                  </c:pt>
                  <c:pt idx="3">
                    <c:v>0.46363680056365547</c:v>
                  </c:pt>
                </c:numCache>
              </c:numRef>
            </c:plus>
            <c:minus>
              <c:numRef>
                <c:f>'XOS-TEER-Rhamnolip'!$L$26:$L$29</c:f>
                <c:numCache>
                  <c:formatCode>General</c:formatCode>
                  <c:ptCount val="4"/>
                  <c:pt idx="0">
                    <c:v>0.96852666077914706</c:v>
                  </c:pt>
                  <c:pt idx="1">
                    <c:v>0.87628390833602754</c:v>
                  </c:pt>
                  <c:pt idx="2">
                    <c:v>0.93841540989649719</c:v>
                  </c:pt>
                  <c:pt idx="3">
                    <c:v>0.46363680056365547</c:v>
                  </c:pt>
                </c:numCache>
              </c:numRef>
            </c:minus>
          </c:errBars>
          <c:cat>
            <c:strRef>
              <c:f>'XOS-TEER-Rhamnolip'!$J$26:$J$29</c:f>
              <c:strCache>
                <c:ptCount val="4"/>
                <c:pt idx="0">
                  <c:v>Control</c:v>
                </c:pt>
                <c:pt idx="1">
                  <c:v>Apical stressor</c:v>
                </c:pt>
                <c:pt idx="2">
                  <c:v>0 h fermentation</c:v>
                </c:pt>
                <c:pt idx="3">
                  <c:v>24 h fermentation</c:v>
                </c:pt>
              </c:strCache>
            </c:strRef>
          </c:cat>
          <c:val>
            <c:numRef>
              <c:f>'XOS-TEER-Rhamnolip'!$K$26:$K$29</c:f>
              <c:numCache>
                <c:formatCode>0.0</c:formatCode>
                <c:ptCount val="4"/>
                <c:pt idx="0">
                  <c:v>67.250859106529219</c:v>
                </c:pt>
                <c:pt idx="1">
                  <c:v>32.474576271186436</c:v>
                </c:pt>
                <c:pt idx="2">
                  <c:v>34.648099534355829</c:v>
                </c:pt>
                <c:pt idx="3">
                  <c:v>34.002515014686232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3D2-4C35-B423-1992720DB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4"/>
        <c:axId val="507023784"/>
        <c:axId val="507024176"/>
      </c:barChart>
      <c:catAx>
        <c:axId val="50702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507024176"/>
        <c:crosses val="autoZero"/>
        <c:auto val="1"/>
        <c:lblAlgn val="ctr"/>
        <c:lblOffset val="100"/>
        <c:noMultiLvlLbl val="0"/>
      </c:catAx>
      <c:valAx>
        <c:axId val="5070241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% changes in TEER after stressor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5070237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>
          <a:latin typeface="+mn-lt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/>
            </a:pPr>
            <a:r>
              <a:rPr lang="en-US" sz="1400" b="0"/>
              <a:t>Inulin</a:t>
            </a:r>
            <a:endParaRPr lang="en-US" b="0"/>
          </a:p>
        </c:rich>
      </c:tx>
      <c:layout>
        <c:manualLayout>
          <c:xMode val="edge"/>
          <c:yMode val="edge"/>
          <c:x val="0.36886000000000002"/>
          <c:y val="9.7993827160493827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255055555555556"/>
          <c:y val="0.12527777777777777"/>
          <c:w val="0.73625666666666667"/>
          <c:h val="0.5314462962962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'Inulin-TEER-Rhamnolip'!$K$25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0FE-4610-A46C-38C05F233D15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0FE-4610-A46C-38C05F233D15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0FE-4610-A46C-38C05F233D15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0FE-4610-A46C-38C05F233D15}"/>
              </c:ext>
            </c:extLst>
          </c:dPt>
          <c:errBars>
            <c:errBarType val="both"/>
            <c:errValType val="cust"/>
            <c:noEndCap val="0"/>
            <c:plus>
              <c:numRef>
                <c:f>'Inulin-TEER-Rhamnolip'!$L$26:$L$29</c:f>
                <c:numCache>
                  <c:formatCode>General</c:formatCode>
                  <c:ptCount val="4"/>
                  <c:pt idx="0">
                    <c:v>1.7264137542948412</c:v>
                  </c:pt>
                  <c:pt idx="1">
                    <c:v>2.0447617024156397</c:v>
                  </c:pt>
                  <c:pt idx="2">
                    <c:v>1.1192783066589334</c:v>
                  </c:pt>
                  <c:pt idx="3">
                    <c:v>1.943839173743539</c:v>
                  </c:pt>
                </c:numCache>
              </c:numRef>
            </c:plus>
            <c:minus>
              <c:numRef>
                <c:f>'Inulin-TEER-Rhamnolip'!$L$26:$L$29</c:f>
                <c:numCache>
                  <c:formatCode>General</c:formatCode>
                  <c:ptCount val="4"/>
                  <c:pt idx="0">
                    <c:v>1.7264137542948412</c:v>
                  </c:pt>
                  <c:pt idx="1">
                    <c:v>2.0447617024156397</c:v>
                  </c:pt>
                  <c:pt idx="2">
                    <c:v>1.1192783066589334</c:v>
                  </c:pt>
                  <c:pt idx="3">
                    <c:v>1.943839173743539</c:v>
                  </c:pt>
                </c:numCache>
              </c:numRef>
            </c:minus>
          </c:errBars>
          <c:cat>
            <c:strRef>
              <c:f>'Inulin-TEER-Rhamnolip'!$J$26:$J$29</c:f>
              <c:strCache>
                <c:ptCount val="4"/>
                <c:pt idx="0">
                  <c:v>Control</c:v>
                </c:pt>
                <c:pt idx="1">
                  <c:v>Apical stressor</c:v>
                </c:pt>
                <c:pt idx="2">
                  <c:v>0 h fermentation</c:v>
                </c:pt>
                <c:pt idx="3">
                  <c:v>24 h fermentation</c:v>
                </c:pt>
              </c:strCache>
            </c:strRef>
          </c:cat>
          <c:val>
            <c:numRef>
              <c:f>'Inulin-TEER-Rhamnolip'!$K$26:$K$29</c:f>
              <c:numCache>
                <c:formatCode>0.0</c:formatCode>
                <c:ptCount val="4"/>
                <c:pt idx="0">
                  <c:v>72.155780435449259</c:v>
                </c:pt>
                <c:pt idx="1">
                  <c:v>25.294117647058822</c:v>
                </c:pt>
                <c:pt idx="2">
                  <c:v>29.095886956507371</c:v>
                </c:pt>
                <c:pt idx="3">
                  <c:v>31.438338412249578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FE-4610-A46C-38C05F233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4"/>
        <c:axId val="507023784"/>
        <c:axId val="507024176"/>
      </c:barChart>
      <c:catAx>
        <c:axId val="50702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507024176"/>
        <c:crosses val="autoZero"/>
        <c:auto val="1"/>
        <c:lblAlgn val="ctr"/>
        <c:lblOffset val="100"/>
        <c:noMultiLvlLbl val="0"/>
      </c:catAx>
      <c:valAx>
        <c:axId val="5070241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% changes in TEER after stressor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5070237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>
          <a:latin typeface="+mn-lt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/>
            </a:pPr>
            <a:r>
              <a:rPr lang="en-US" sz="1400" b="0"/>
              <a:t>Oat </a:t>
            </a:r>
            <a:r>
              <a:rPr lang="el-GR" sz="1400" b="0"/>
              <a:t>β-</a:t>
            </a:r>
            <a:r>
              <a:rPr lang="en-US" sz="1400" b="0"/>
              <a:t>glucan 94%</a:t>
            </a:r>
          </a:p>
        </c:rich>
      </c:tx>
      <c:layout>
        <c:manualLayout>
          <c:xMode val="edge"/>
          <c:yMode val="edge"/>
          <c:x val="0.36886000000000002"/>
          <c:y val="9.7993827160493827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255055555555556"/>
          <c:y val="0.12527777777777777"/>
          <c:w val="0.73625666666666667"/>
          <c:h val="0.5314462962962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'Oat bglucan 94%-TEER-Rhamnolip'!$K$25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226-41FF-9563-6F548B19D252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226-41FF-9563-6F548B19D252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226-41FF-9563-6F548B19D252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226-41FF-9563-6F548B19D252}"/>
              </c:ext>
            </c:extLst>
          </c:dPt>
          <c:errBars>
            <c:errBarType val="both"/>
            <c:errValType val="cust"/>
            <c:noEndCap val="0"/>
            <c:plus>
              <c:numRef>
                <c:f>'Oat bglucan 94%-TEER-Rhamnolip'!$L$26:$L$29</c:f>
                <c:numCache>
                  <c:formatCode>General</c:formatCode>
                  <c:ptCount val="4"/>
                  <c:pt idx="0">
                    <c:v>0.78311070353970469</c:v>
                  </c:pt>
                  <c:pt idx="1">
                    <c:v>0.78529383572850642</c:v>
                  </c:pt>
                  <c:pt idx="2">
                    <c:v>0.91096811011927248</c:v>
                  </c:pt>
                  <c:pt idx="3">
                    <c:v>2.4261120416123259</c:v>
                  </c:pt>
                </c:numCache>
              </c:numRef>
            </c:plus>
            <c:minus>
              <c:numRef>
                <c:f>'Oat bglucan 94%-TEER-Rhamnolip'!$L$26:$L$29</c:f>
                <c:numCache>
                  <c:formatCode>General</c:formatCode>
                  <c:ptCount val="4"/>
                  <c:pt idx="0">
                    <c:v>0.78311070353970469</c:v>
                  </c:pt>
                  <c:pt idx="1">
                    <c:v>0.78529383572850642</c:v>
                  </c:pt>
                  <c:pt idx="2">
                    <c:v>0.91096811011927248</c:v>
                  </c:pt>
                  <c:pt idx="3">
                    <c:v>2.4261120416123259</c:v>
                  </c:pt>
                </c:numCache>
              </c:numRef>
            </c:minus>
          </c:errBars>
          <c:cat>
            <c:strRef>
              <c:f>'Oat bglucan 94%-TEER-Rhamnolip'!$J$26:$J$29</c:f>
              <c:strCache>
                <c:ptCount val="4"/>
                <c:pt idx="0">
                  <c:v>Control</c:v>
                </c:pt>
                <c:pt idx="1">
                  <c:v>Apical stressor</c:v>
                </c:pt>
                <c:pt idx="2">
                  <c:v>0 h fermentation</c:v>
                </c:pt>
                <c:pt idx="3">
                  <c:v>24 h fermentation</c:v>
                </c:pt>
              </c:strCache>
            </c:strRef>
          </c:cat>
          <c:val>
            <c:numRef>
              <c:f>'Oat bglucan 94%-TEER-Rhamnolip'!$K$26:$K$29</c:f>
              <c:numCache>
                <c:formatCode>0.0</c:formatCode>
                <c:ptCount val="4"/>
                <c:pt idx="0">
                  <c:v>69.73484848484847</c:v>
                </c:pt>
                <c:pt idx="1">
                  <c:v>38.87067395264117</c:v>
                </c:pt>
                <c:pt idx="2">
                  <c:v>35.172508577347138</c:v>
                </c:pt>
                <c:pt idx="3">
                  <c:v>39.40709903898405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226-41FF-9563-6F548B19D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4"/>
        <c:axId val="507023784"/>
        <c:axId val="507024176"/>
      </c:barChart>
      <c:catAx>
        <c:axId val="50702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507024176"/>
        <c:crosses val="autoZero"/>
        <c:auto val="1"/>
        <c:lblAlgn val="ctr"/>
        <c:lblOffset val="100"/>
        <c:noMultiLvlLbl val="0"/>
      </c:catAx>
      <c:valAx>
        <c:axId val="5070241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% changes in TEER after stressor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5070237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>
          <a:latin typeface="+mn-lt"/>
        </a:defRPr>
      </a:pPr>
      <a:endParaRPr lang="de-DE"/>
    </a:p>
  </c:txPr>
  <c:printSettings>
    <c:headerFooter/>
    <c:pageMargins b="0.75" l="0.7" r="0.7" t="0.75" header="0.3" footer="0.3"/>
    <c:pageSetup/>
  </c:printSettings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/>
            </a:pPr>
            <a:r>
              <a:rPr lang="en-US" sz="1400" b="0"/>
              <a:t>Chicory root (75% inulin)</a:t>
            </a:r>
          </a:p>
        </c:rich>
      </c:tx>
      <c:layout>
        <c:manualLayout>
          <c:xMode val="edge"/>
          <c:yMode val="edge"/>
          <c:x val="0.36886000000000002"/>
          <c:y val="9.7993827160493827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255055555555556"/>
          <c:y val="0.12527777777777777"/>
          <c:w val="0.73625666666666667"/>
          <c:h val="0.5314462962962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'WholeFibre-TEER-Rhamnolipid'!$K$25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0B-4465-B660-EFBBDC4F71D0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0B-4465-B660-EFBBDC4F71D0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C0B-4465-B660-EFBBDC4F71D0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C0B-4465-B660-EFBBDC4F71D0}"/>
              </c:ext>
            </c:extLst>
          </c:dPt>
          <c:errBars>
            <c:errBarType val="both"/>
            <c:errValType val="cust"/>
            <c:noEndCap val="0"/>
            <c:plus>
              <c:numRef>
                <c:f>'WholeFibre-TEER-Rhamnolipid'!$L$26:$L$29</c:f>
                <c:numCache>
                  <c:formatCode>General</c:formatCode>
                  <c:ptCount val="4"/>
                  <c:pt idx="0">
                    <c:v>0.43809094300427892</c:v>
                  </c:pt>
                  <c:pt idx="1">
                    <c:v>0.8036910729363228</c:v>
                  </c:pt>
                  <c:pt idx="2">
                    <c:v>1.4235172333629293</c:v>
                  </c:pt>
                  <c:pt idx="3">
                    <c:v>1.4136271567873482</c:v>
                  </c:pt>
                </c:numCache>
              </c:numRef>
            </c:plus>
            <c:minus>
              <c:numRef>
                <c:f>'WholeFibre-TEER-Rhamnolipid'!$L$26:$L$29</c:f>
                <c:numCache>
                  <c:formatCode>General</c:formatCode>
                  <c:ptCount val="4"/>
                  <c:pt idx="0">
                    <c:v>0.43809094300427892</c:v>
                  </c:pt>
                  <c:pt idx="1">
                    <c:v>0.8036910729363228</c:v>
                  </c:pt>
                  <c:pt idx="2">
                    <c:v>1.4235172333629293</c:v>
                  </c:pt>
                  <c:pt idx="3">
                    <c:v>1.4136271567873482</c:v>
                  </c:pt>
                </c:numCache>
              </c:numRef>
            </c:minus>
          </c:errBars>
          <c:cat>
            <c:strRef>
              <c:f>'WholeFibre-TEER-Rhamnolipid'!$J$26:$J$29</c:f>
              <c:strCache>
                <c:ptCount val="4"/>
                <c:pt idx="0">
                  <c:v>Control</c:v>
                </c:pt>
                <c:pt idx="1">
                  <c:v>Apical stressor</c:v>
                </c:pt>
                <c:pt idx="2">
                  <c:v>0 h fermentation</c:v>
                </c:pt>
                <c:pt idx="3">
                  <c:v>24 h fermentation</c:v>
                </c:pt>
              </c:strCache>
            </c:strRef>
          </c:cat>
          <c:val>
            <c:numRef>
              <c:f>'WholeFibre-TEER-Rhamnolipid'!$K$26:$K$29</c:f>
              <c:numCache>
                <c:formatCode>0.0</c:formatCode>
                <c:ptCount val="4"/>
                <c:pt idx="0">
                  <c:v>75.393028024606977</c:v>
                </c:pt>
                <c:pt idx="1">
                  <c:v>32.600992204110561</c:v>
                </c:pt>
                <c:pt idx="2">
                  <c:v>32.168374026825092</c:v>
                </c:pt>
                <c:pt idx="3">
                  <c:v>32.336035524850281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C0B-4465-B660-EFBBDC4F7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4"/>
        <c:axId val="507023784"/>
        <c:axId val="507024176"/>
      </c:barChart>
      <c:catAx>
        <c:axId val="50702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507024176"/>
        <c:crosses val="autoZero"/>
        <c:auto val="1"/>
        <c:lblAlgn val="ctr"/>
        <c:lblOffset val="100"/>
        <c:noMultiLvlLbl val="0"/>
      </c:catAx>
      <c:valAx>
        <c:axId val="5070241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% changes in TEER after stressor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5070237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>
          <a:latin typeface="+mn-lt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/>
            </a:pPr>
            <a:r>
              <a:rPr lang="en-US" sz="1400" b="0"/>
              <a:t>Maltodextrin</a:t>
            </a:r>
            <a:endParaRPr lang="en-US" b="0"/>
          </a:p>
        </c:rich>
      </c:tx>
      <c:layout>
        <c:manualLayout>
          <c:xMode val="edge"/>
          <c:yMode val="edge"/>
          <c:x val="0.36886000000000002"/>
          <c:y val="9.7993827160493827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255055555555556"/>
          <c:y val="0.12527777777777777"/>
          <c:w val="0.73625666666666667"/>
          <c:h val="0.5314462962962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'Maltodextrin-TEER-Rhamnoli'!$K$25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A2F-4688-9005-70C9A90EA5F0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A2F-4688-9005-70C9A90EA5F0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A2F-4688-9005-70C9A90EA5F0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A2F-4688-9005-70C9A90EA5F0}"/>
              </c:ext>
            </c:extLst>
          </c:dPt>
          <c:errBars>
            <c:errBarType val="both"/>
            <c:errValType val="cust"/>
            <c:noEndCap val="0"/>
            <c:plus>
              <c:numRef>
                <c:f>'Maltodextrin-TEER-Rhamnoli'!$L$26:$L$29</c:f>
                <c:numCache>
                  <c:formatCode>General</c:formatCode>
                  <c:ptCount val="4"/>
                  <c:pt idx="0">
                    <c:v>0.9371933389564846</c:v>
                  </c:pt>
                  <c:pt idx="1">
                    <c:v>1.0616814469741576</c:v>
                  </c:pt>
                  <c:pt idx="2">
                    <c:v>0.6188420822671663</c:v>
                  </c:pt>
                  <c:pt idx="3">
                    <c:v>0.47134230773716701</c:v>
                  </c:pt>
                </c:numCache>
              </c:numRef>
            </c:plus>
            <c:minus>
              <c:numRef>
                <c:f>'Maltodextrin-TEER-Rhamnoli'!$L$26:$L$29</c:f>
                <c:numCache>
                  <c:formatCode>General</c:formatCode>
                  <c:ptCount val="4"/>
                  <c:pt idx="0">
                    <c:v>0.9371933389564846</c:v>
                  </c:pt>
                  <c:pt idx="1">
                    <c:v>1.0616814469741576</c:v>
                  </c:pt>
                  <c:pt idx="2">
                    <c:v>0.6188420822671663</c:v>
                  </c:pt>
                  <c:pt idx="3">
                    <c:v>0.47134230773716701</c:v>
                  </c:pt>
                </c:numCache>
              </c:numRef>
            </c:minus>
          </c:errBars>
          <c:cat>
            <c:strRef>
              <c:f>'Maltodextrin-TEER-Rhamnoli'!$J$26:$J$29</c:f>
              <c:strCache>
                <c:ptCount val="4"/>
                <c:pt idx="0">
                  <c:v>Control</c:v>
                </c:pt>
                <c:pt idx="1">
                  <c:v>Apical stressor</c:v>
                </c:pt>
                <c:pt idx="2">
                  <c:v>0 h fermentation</c:v>
                </c:pt>
                <c:pt idx="3">
                  <c:v>24 h fermentation</c:v>
                </c:pt>
              </c:strCache>
            </c:strRef>
          </c:cat>
          <c:val>
            <c:numRef>
              <c:f>'Maltodextrin-TEER-Rhamnoli'!$K$26:$K$29</c:f>
              <c:numCache>
                <c:formatCode>0.0</c:formatCode>
                <c:ptCount val="4"/>
                <c:pt idx="0">
                  <c:v>77.711516958628408</c:v>
                </c:pt>
                <c:pt idx="1">
                  <c:v>30.077979948013368</c:v>
                </c:pt>
                <c:pt idx="2">
                  <c:v>31.852649867934616</c:v>
                </c:pt>
                <c:pt idx="3">
                  <c:v>30.726698319931035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A2F-4688-9005-70C9A90EA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4"/>
        <c:axId val="507023784"/>
        <c:axId val="507024176"/>
      </c:barChart>
      <c:catAx>
        <c:axId val="50702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507024176"/>
        <c:crosses val="autoZero"/>
        <c:auto val="1"/>
        <c:lblAlgn val="ctr"/>
        <c:lblOffset val="100"/>
        <c:noMultiLvlLbl val="0"/>
      </c:catAx>
      <c:valAx>
        <c:axId val="5070241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% changes in TEER after stressor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5070237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>
          <a:latin typeface="+mn-lt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2000" b="0" i="0" baseline="0" dirty="0" err="1">
                <a:solidFill>
                  <a:schemeClr val="tx1"/>
                </a:solidFill>
                <a:effectLst/>
                <a:latin typeface="+mn-lt"/>
              </a:rPr>
              <a:t>Oat </a:t>
            </a:r>
            <a:r>
              <a:rPr lang="el-GR" sz="2000" b="0" i="0" baseline="0" dirty="0" err="1">
                <a:solidFill>
                  <a:schemeClr val="tx1"/>
                </a:solidFill>
                <a:effectLst/>
                <a:latin typeface="+mn-lt"/>
              </a:rPr>
              <a:t>β-</a:t>
            </a:r>
            <a:r>
              <a:rPr lang="en-US" sz="2000" b="0" i="0" baseline="0" dirty="0" err="1">
                <a:solidFill>
                  <a:schemeClr val="tx1"/>
                </a:solidFill>
                <a:effectLst/>
                <a:latin typeface="+mn-lt"/>
              </a:rPr>
              <a:t>glucan 28%</a:t>
            </a:r>
          </a:p>
        </c:rich>
      </c:tx>
      <c:layout>
        <c:manualLayout>
          <c:xMode val="edge"/>
          <c:yMode val="edge"/>
          <c:x val="0.57819222222222222"/>
          <c:y val="3.009374999999999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57830271216098"/>
          <c:y val="0.16400868055555556"/>
          <c:w val="0.84033617672790906"/>
          <c:h val="0.58238116068824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'Oatwell-LY-Rhamnolipid'!$J$37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950-4CE6-8737-23697813EE83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950-4CE6-8737-23697813EE83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950-4CE6-8737-23697813EE83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950-4CE6-8737-23697813EE83}"/>
              </c:ext>
            </c:extLst>
          </c:dPt>
          <c:errBars>
            <c:errBarType val="both"/>
            <c:errValType val="cust"/>
            <c:noEndCap val="0"/>
            <c:plus>
              <c:numRef>
                <c:f>'Oatwell-LY-Rhamnolipid'!$K$38:$K$41</c:f>
                <c:numCache>
                  <c:formatCode>General</c:formatCode>
                  <c:ptCount val="4"/>
                  <c:pt idx="0">
                    <c:v>1.3901021645108602</c:v>
                  </c:pt>
                  <c:pt idx="1">
                    <c:v>11.124503099014971</c:v>
                  </c:pt>
                  <c:pt idx="2">
                    <c:v>6.7725244006163949</c:v>
                  </c:pt>
                  <c:pt idx="3">
                    <c:v>7.3458640829381006</c:v>
                  </c:pt>
                </c:numCache>
              </c:numRef>
            </c:plus>
            <c:minus>
              <c:numRef>
                <c:f>'Oatwell-LY-Rhamnolipid'!$K$38:$K$41</c:f>
                <c:numCache>
                  <c:formatCode>General</c:formatCode>
                  <c:ptCount val="4"/>
                  <c:pt idx="0">
                    <c:v>1.3901021645108602</c:v>
                  </c:pt>
                  <c:pt idx="1">
                    <c:v>11.124503099014971</c:v>
                  </c:pt>
                  <c:pt idx="2">
                    <c:v>6.7725244006163949</c:v>
                  </c:pt>
                  <c:pt idx="3">
                    <c:v>7.3458640829381006</c:v>
                  </c:pt>
                </c:numCache>
              </c:numRef>
            </c:minus>
          </c:errBars>
          <c:cat>
            <c:strRef>
              <c:f>'Oatwell-LY-Rhamnolipid'!$I$38:$I$41</c:f>
              <c:strCache>
                <c:ptCount val="4"/>
                <c:pt idx="0">
                  <c:v>Control</c:v>
                </c:pt>
                <c:pt idx="1">
                  <c:v>Apical stressor</c:v>
                </c:pt>
                <c:pt idx="2">
                  <c:v>0 h fermentation</c:v>
                </c:pt>
                <c:pt idx="3">
                  <c:v>24 h fermentation</c:v>
                </c:pt>
              </c:strCache>
            </c:strRef>
          </c:cat>
          <c:val>
            <c:numRef>
              <c:f>'Oatwell-LY-Rhamnolipid'!$J$38:$J$41</c:f>
              <c:numCache>
                <c:formatCode>0.0</c:formatCode>
                <c:ptCount val="4"/>
                <c:pt idx="0">
                  <c:v>95.92883333333333</c:v>
                </c:pt>
                <c:pt idx="1">
                  <c:v>239.44900000000004</c:v>
                </c:pt>
                <c:pt idx="2">
                  <c:v>257.33699999999999</c:v>
                </c:pt>
                <c:pt idx="3">
                  <c:v>218.77283333333335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950-4CE6-8737-23697813E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4"/>
        <c:axId val="507030840"/>
        <c:axId val="507031232"/>
      </c:barChart>
      <c:catAx>
        <c:axId val="507030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031232"/>
        <c:crosses val="autoZero"/>
        <c:auto val="1"/>
        <c:lblAlgn val="ctr"/>
        <c:lblOffset val="100"/>
        <c:noMultiLvlLbl val="0"/>
      </c:catAx>
      <c:valAx>
        <c:axId val="507031232"/>
        <c:scaling>
          <c:orientation val="minMax"/>
          <c:max val="3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 dirty="0">
                    <a:solidFill>
                      <a:schemeClr val="tx1"/>
                    </a:solidFill>
                    <a:latin typeface="+mn-lt"/>
                  </a:rPr>
                  <a:t>Lucifer yellow relative fluorescence units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0308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>
          <a:latin typeface="Arial Narrow" panose="020B0606020202030204" pitchFamily="34" charset="0"/>
        </a:defRPr>
      </a:pPr>
      <a:endParaRPr lang="de-DE"/>
    </a:p>
  </c:txPr>
  <c:printSettings>
    <c:headerFooter/>
    <c:pageMargins b="0.75" l="0.7" r="0.7" t="0.75" header="0.3" footer="0.3"/>
    <c:pageSetup/>
  </c:printSettings>
  <c:userShapes r:id="rId2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2000" b="0" i="0" baseline="0" dirty="0" err="1">
                <a:solidFill>
                  <a:schemeClr val="tx1"/>
                </a:solidFill>
                <a:effectLst/>
                <a:latin typeface="+mn-lt"/>
              </a:rPr>
              <a:t>XOS</a:t>
            </a:r>
            <a:endParaRPr lang="en-US" sz="2000" b="0" i="0" baseline="0" dirty="0">
              <a:solidFill>
                <a:schemeClr val="tx1"/>
              </a:solidFill>
              <a:effectLst/>
              <a:latin typeface="+mn-lt"/>
            </a:endParaRPr>
          </a:p>
        </c:rich>
      </c:tx>
      <c:layout>
        <c:manualLayout>
          <c:xMode val="edge"/>
          <c:yMode val="edge"/>
          <c:x val="0.57819222222222222"/>
          <c:y val="3.009374999999999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57830271216098"/>
          <c:y val="0.26540851789053155"/>
          <c:w val="0.84033617672790906"/>
          <c:h val="0.48098114845482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'XOS-LY-Rhamnolipid'!$J$37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96F-4B7F-8CCD-DA8309612C40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96F-4B7F-8CCD-DA8309612C40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96F-4B7F-8CCD-DA8309612C40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96F-4B7F-8CCD-DA8309612C40}"/>
              </c:ext>
            </c:extLst>
          </c:dPt>
          <c:errBars>
            <c:errBarType val="both"/>
            <c:errValType val="cust"/>
            <c:noEndCap val="0"/>
            <c:plus>
              <c:numRef>
                <c:f>'XOS-LY-Rhamnolipid'!$K$38:$K$41</c:f>
                <c:numCache>
                  <c:formatCode>General</c:formatCode>
                  <c:ptCount val="4"/>
                  <c:pt idx="0">
                    <c:v>1.0760442189385675</c:v>
                  </c:pt>
                  <c:pt idx="1">
                    <c:v>8.1608325678205134</c:v>
                  </c:pt>
                  <c:pt idx="2">
                    <c:v>6.20457374556847</c:v>
                  </c:pt>
                  <c:pt idx="3">
                    <c:v>6.2969114589668393</c:v>
                  </c:pt>
                </c:numCache>
              </c:numRef>
            </c:plus>
            <c:minus>
              <c:numRef>
                <c:f>'XOS-LY-Rhamnolipid'!$K$38:$K$41</c:f>
                <c:numCache>
                  <c:formatCode>General</c:formatCode>
                  <c:ptCount val="4"/>
                  <c:pt idx="0">
                    <c:v>1.0760442189385675</c:v>
                  </c:pt>
                  <c:pt idx="1">
                    <c:v>8.1608325678205134</c:v>
                  </c:pt>
                  <c:pt idx="2">
                    <c:v>6.20457374556847</c:v>
                  </c:pt>
                  <c:pt idx="3">
                    <c:v>6.2969114589668393</c:v>
                  </c:pt>
                </c:numCache>
              </c:numRef>
            </c:minus>
          </c:errBars>
          <c:cat>
            <c:strRef>
              <c:f>'XOS-LY-Rhamnolipid'!$I$38:$I$41</c:f>
              <c:strCache>
                <c:ptCount val="4"/>
                <c:pt idx="0">
                  <c:v>Control</c:v>
                </c:pt>
                <c:pt idx="1">
                  <c:v>Apical stressor</c:v>
                </c:pt>
                <c:pt idx="2">
                  <c:v>0 h fermentation</c:v>
                </c:pt>
                <c:pt idx="3">
                  <c:v>24 h fermentation</c:v>
                </c:pt>
              </c:strCache>
            </c:strRef>
          </c:cat>
          <c:val>
            <c:numRef>
              <c:f>'XOS-LY-Rhamnolipid'!$J$38:$J$41</c:f>
              <c:numCache>
                <c:formatCode>0.0</c:formatCode>
                <c:ptCount val="4"/>
                <c:pt idx="0">
                  <c:v>102.78416666666668</c:v>
                </c:pt>
                <c:pt idx="1">
                  <c:v>234.08700000000002</c:v>
                </c:pt>
                <c:pt idx="2">
                  <c:v>200.25855555555557</c:v>
                </c:pt>
                <c:pt idx="3">
                  <c:v>200.4206111111111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96F-4B7F-8CCD-DA8309612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4"/>
        <c:axId val="507030840"/>
        <c:axId val="507031232"/>
      </c:barChart>
      <c:catAx>
        <c:axId val="507030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031232"/>
        <c:crosses val="autoZero"/>
        <c:auto val="1"/>
        <c:lblAlgn val="ctr"/>
        <c:lblOffset val="100"/>
        <c:noMultiLvlLbl val="0"/>
      </c:catAx>
      <c:valAx>
        <c:axId val="507031232"/>
        <c:scaling>
          <c:orientation val="minMax"/>
          <c:max val="3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 dirty="0">
                    <a:solidFill>
                      <a:schemeClr val="tx1"/>
                    </a:solidFill>
                    <a:latin typeface="+mn-lt"/>
                  </a:rPr>
                  <a:t>Lucifer yellow relative fluorescence units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0308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>
          <a:latin typeface="Arial Narrow" panose="020B0606020202030204" pitchFamily="34" charset="0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2000" b="0" i="0" baseline="0" dirty="0" err="1">
                <a:solidFill>
                  <a:schemeClr val="tx1"/>
                </a:solidFill>
                <a:effectLst/>
                <a:latin typeface="+mn-lt"/>
              </a:rPr>
              <a:t>Inulin</a:t>
            </a:r>
            <a:endParaRPr lang="en-US" sz="2000" b="0" i="0" baseline="0" dirty="0">
              <a:solidFill>
                <a:schemeClr val="tx1"/>
              </a:solidFill>
              <a:effectLst/>
              <a:latin typeface="+mn-lt"/>
            </a:endParaRPr>
          </a:p>
        </c:rich>
      </c:tx>
      <c:layout>
        <c:manualLayout>
          <c:xMode val="edge"/>
          <c:yMode val="edge"/>
          <c:x val="0.57819222222222222"/>
          <c:y val="3.009374999999999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57830271216098"/>
          <c:y val="0.26540851789053155"/>
          <c:w val="0.84033617672790906"/>
          <c:h val="0.48098114845482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'inulin-LY-Rhamnolipid'!$J$37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0E7-4B47-B92E-D3EC96AF71BA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0E7-4B47-B92E-D3EC96AF71BA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0E7-4B47-B92E-D3EC96AF71BA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0E7-4B47-B92E-D3EC96AF71BA}"/>
              </c:ext>
            </c:extLst>
          </c:dPt>
          <c:errBars>
            <c:errBarType val="both"/>
            <c:errValType val="cust"/>
            <c:noEndCap val="0"/>
            <c:plus>
              <c:numRef>
                <c:f>'inulin-LY-Rhamnolipid'!$K$38:$K$41</c:f>
                <c:numCache>
                  <c:formatCode>General</c:formatCode>
                  <c:ptCount val="4"/>
                  <c:pt idx="0">
                    <c:v>1.4945530212519507</c:v>
                  </c:pt>
                  <c:pt idx="1">
                    <c:v>8.901011866636285</c:v>
                  </c:pt>
                  <c:pt idx="2">
                    <c:v>9.1583660195975582</c:v>
                  </c:pt>
                  <c:pt idx="3">
                    <c:v>6.3016248537236734</c:v>
                  </c:pt>
                </c:numCache>
              </c:numRef>
            </c:plus>
            <c:minus>
              <c:numRef>
                <c:f>'inulin-LY-Rhamnolipid'!$K$38:$K$41</c:f>
                <c:numCache>
                  <c:formatCode>General</c:formatCode>
                  <c:ptCount val="4"/>
                  <c:pt idx="0">
                    <c:v>1.4945530212519507</c:v>
                  </c:pt>
                  <c:pt idx="1">
                    <c:v>8.901011866636285</c:v>
                  </c:pt>
                  <c:pt idx="2">
                    <c:v>9.1583660195975582</c:v>
                  </c:pt>
                  <c:pt idx="3">
                    <c:v>6.3016248537236734</c:v>
                  </c:pt>
                </c:numCache>
              </c:numRef>
            </c:minus>
          </c:errBars>
          <c:cat>
            <c:strRef>
              <c:f>'inulin-LY-Rhamnolipid'!$I$38:$I$41</c:f>
              <c:strCache>
                <c:ptCount val="4"/>
                <c:pt idx="0">
                  <c:v>Control</c:v>
                </c:pt>
                <c:pt idx="1">
                  <c:v>Apical stressor</c:v>
                </c:pt>
                <c:pt idx="2">
                  <c:v>0 h fermentation</c:v>
                </c:pt>
                <c:pt idx="3">
                  <c:v>24 h fermentation</c:v>
                </c:pt>
              </c:strCache>
            </c:strRef>
          </c:cat>
          <c:val>
            <c:numRef>
              <c:f>'inulin-LY-Rhamnolipid'!$J$38:$J$41</c:f>
              <c:numCache>
                <c:formatCode>0.0</c:formatCode>
                <c:ptCount val="4"/>
                <c:pt idx="0">
                  <c:v>91.637</c:v>
                </c:pt>
                <c:pt idx="1">
                  <c:v>252.76650000000004</c:v>
                </c:pt>
                <c:pt idx="2">
                  <c:v>231.56255555555558</c:v>
                </c:pt>
                <c:pt idx="3">
                  <c:v>211.34688888888888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0E7-4B47-B92E-D3EC96AF7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4"/>
        <c:axId val="507030840"/>
        <c:axId val="507031232"/>
      </c:barChart>
      <c:catAx>
        <c:axId val="507030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031232"/>
        <c:crosses val="autoZero"/>
        <c:auto val="1"/>
        <c:lblAlgn val="ctr"/>
        <c:lblOffset val="100"/>
        <c:noMultiLvlLbl val="0"/>
      </c:catAx>
      <c:valAx>
        <c:axId val="507031232"/>
        <c:scaling>
          <c:orientation val="minMax"/>
          <c:max val="3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 dirty="0">
                    <a:solidFill>
                      <a:schemeClr val="tx1"/>
                    </a:solidFill>
                    <a:latin typeface="+mn-lt"/>
                  </a:rPr>
                  <a:t>Lucifer yellow relative fluorescence units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0308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>
          <a:latin typeface="Arial Narrow" panose="020B0606020202030204" pitchFamily="34" charset="0"/>
        </a:defRPr>
      </a:pPr>
      <a:endParaRPr lang="de-DE"/>
    </a:p>
  </c:txPr>
  <c:printSettings>
    <c:headerFooter/>
    <c:pageMargins b="0.75" l="0.7" r="0.7" t="0.75" header="0.3" footer="0.3"/>
    <c:pageSetup/>
  </c:printSettings>
  <c:userShapes r:id="rId2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2000" b="0" i="0" baseline="0" dirty="0" err="1">
                <a:solidFill>
                  <a:schemeClr val="tx1"/>
                </a:solidFill>
                <a:effectLst/>
                <a:latin typeface="+mn-lt"/>
              </a:rPr>
              <a:t>Oat </a:t>
            </a:r>
            <a:r>
              <a:rPr lang="el-GR" sz="2000" b="0" i="0" baseline="0" dirty="0" err="1">
                <a:solidFill>
                  <a:schemeClr val="tx1"/>
                </a:solidFill>
                <a:effectLst/>
                <a:latin typeface="+mn-lt"/>
              </a:rPr>
              <a:t>β-</a:t>
            </a:r>
            <a:r>
              <a:rPr lang="en-US" sz="2000" b="0" i="0" baseline="0" dirty="0" err="1">
                <a:solidFill>
                  <a:schemeClr val="tx1"/>
                </a:solidFill>
                <a:effectLst/>
                <a:latin typeface="+mn-lt"/>
              </a:rPr>
              <a:t>glucan 94%</a:t>
            </a:r>
          </a:p>
        </c:rich>
      </c:tx>
      <c:layout>
        <c:manualLayout>
          <c:xMode val="edge"/>
          <c:yMode val="edge"/>
          <c:x val="0.57819222222222222"/>
          <c:y val="3.009374999999999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57830271216098"/>
          <c:y val="0.26540851789053155"/>
          <c:w val="0.84033617672790906"/>
          <c:h val="0.48098114845482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'Oat bglucan 94%-LY-Rhamnolipid'!$J$37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DFF-4174-8F1B-CE73A402473C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DFF-4174-8F1B-CE73A402473C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DFF-4174-8F1B-CE73A402473C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DFF-4174-8F1B-CE73A402473C}"/>
              </c:ext>
            </c:extLst>
          </c:dPt>
          <c:errBars>
            <c:errBarType val="both"/>
            <c:errValType val="cust"/>
            <c:noEndCap val="0"/>
            <c:plus>
              <c:numRef>
                <c:f>'Oat bglucan 94%-LY-Rhamnolipid'!$K$38:$K$41</c:f>
                <c:numCache>
                  <c:formatCode>General</c:formatCode>
                  <c:ptCount val="4"/>
                  <c:pt idx="0">
                    <c:v>0.68872434818131556</c:v>
                  </c:pt>
                  <c:pt idx="1">
                    <c:v>14.816118113767521</c:v>
                  </c:pt>
                  <c:pt idx="2">
                    <c:v>12.688549784702991</c:v>
                  </c:pt>
                  <c:pt idx="3">
                    <c:v>6.1490305495944355</c:v>
                  </c:pt>
                </c:numCache>
              </c:numRef>
            </c:plus>
            <c:minus>
              <c:numRef>
                <c:f>'Oat bglucan 94%-LY-Rhamnolipid'!$K$38:$K$41</c:f>
                <c:numCache>
                  <c:formatCode>General</c:formatCode>
                  <c:ptCount val="4"/>
                  <c:pt idx="0">
                    <c:v>0.68872434818131556</c:v>
                  </c:pt>
                  <c:pt idx="1">
                    <c:v>14.816118113767521</c:v>
                  </c:pt>
                  <c:pt idx="2">
                    <c:v>12.688549784702991</c:v>
                  </c:pt>
                  <c:pt idx="3">
                    <c:v>6.1490305495944355</c:v>
                  </c:pt>
                </c:numCache>
              </c:numRef>
            </c:minus>
          </c:errBars>
          <c:cat>
            <c:strRef>
              <c:f>'Oat bglucan 94%-LY-Rhamnolipid'!$I$38:$I$41</c:f>
              <c:strCache>
                <c:ptCount val="4"/>
                <c:pt idx="0">
                  <c:v>Control</c:v>
                </c:pt>
                <c:pt idx="1">
                  <c:v>Apical stressor</c:v>
                </c:pt>
                <c:pt idx="2">
                  <c:v>0 h fermentation</c:v>
                </c:pt>
                <c:pt idx="3">
                  <c:v>24 h fermentation</c:v>
                </c:pt>
              </c:strCache>
            </c:strRef>
          </c:cat>
          <c:val>
            <c:numRef>
              <c:f>'Oat bglucan 94%-LY-Rhamnolipid'!$J$38:$J$41</c:f>
              <c:numCache>
                <c:formatCode>0.0</c:formatCode>
                <c:ptCount val="4"/>
                <c:pt idx="0">
                  <c:v>122.58316666666666</c:v>
                </c:pt>
                <c:pt idx="1">
                  <c:v>237.61716666666666</c:v>
                </c:pt>
                <c:pt idx="2">
                  <c:v>237.29483333333337</c:v>
                </c:pt>
                <c:pt idx="3">
                  <c:v>209.71311111111112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FF-4174-8F1B-CE73A4024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4"/>
        <c:axId val="507030840"/>
        <c:axId val="507031232"/>
      </c:barChart>
      <c:catAx>
        <c:axId val="507030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031232"/>
        <c:crosses val="autoZero"/>
        <c:auto val="1"/>
        <c:lblAlgn val="ctr"/>
        <c:lblOffset val="100"/>
        <c:noMultiLvlLbl val="0"/>
      </c:catAx>
      <c:valAx>
        <c:axId val="507031232"/>
        <c:scaling>
          <c:orientation val="minMax"/>
          <c:max val="3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 dirty="0">
                    <a:solidFill>
                      <a:schemeClr val="tx1"/>
                    </a:solidFill>
                    <a:latin typeface="+mn-lt"/>
                  </a:rPr>
                  <a:t>Lucifer yellow relative fluorescence units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0308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>
          <a:latin typeface="Arial Narrow" panose="020B0606020202030204" pitchFamily="34" charset="0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2000" b="0" i="0" baseline="0" dirty="0" err="1">
                <a:solidFill>
                  <a:schemeClr val="tx1"/>
                </a:solidFill>
                <a:effectLst/>
                <a:latin typeface="+mn-lt"/>
              </a:rPr>
              <a:t>Chicory root (75% inulin)</a:t>
            </a:r>
            <a:endParaRPr lang="en-US" sz="2000" b="0" i="0" baseline="0" dirty="0">
              <a:solidFill>
                <a:schemeClr val="tx1"/>
              </a:solidFill>
              <a:effectLst/>
              <a:latin typeface="+mn-lt"/>
            </a:endParaRPr>
          </a:p>
        </c:rich>
      </c:tx>
      <c:layout>
        <c:manualLayout>
          <c:xMode val="edge"/>
          <c:yMode val="edge"/>
          <c:x val="0.57819222222222222"/>
          <c:y val="3.009374999999999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57830271216098"/>
          <c:y val="0.26540851789053155"/>
          <c:w val="0.84033617672790906"/>
          <c:h val="0.48098114845482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'Chicory root-LY-Rhamnolipid'!$J$37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AF2-42E6-9838-87E26709F178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AF2-42E6-9838-87E26709F178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AF2-42E6-9838-87E26709F178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AF2-42E6-9838-87E26709F178}"/>
              </c:ext>
            </c:extLst>
          </c:dPt>
          <c:errBars>
            <c:errBarType val="both"/>
            <c:errValType val="cust"/>
            <c:noEndCap val="0"/>
            <c:plus>
              <c:numRef>
                <c:f>'Chicory root-LY-Rhamnolipid'!$K$38:$K$41</c:f>
                <c:numCache>
                  <c:formatCode>General</c:formatCode>
                  <c:ptCount val="4"/>
                  <c:pt idx="0">
                    <c:v>1.2361654581810646</c:v>
                  </c:pt>
                  <c:pt idx="1">
                    <c:v>6.8485391078032896</c:v>
                  </c:pt>
                  <c:pt idx="2">
                    <c:v>14.116333919101914</c:v>
                  </c:pt>
                  <c:pt idx="3">
                    <c:v>7.1265869412592702</c:v>
                  </c:pt>
                </c:numCache>
              </c:numRef>
            </c:plus>
            <c:minus>
              <c:numRef>
                <c:f>'Chicory root-LY-Rhamnolipid'!$K$38:$K$41</c:f>
                <c:numCache>
                  <c:formatCode>General</c:formatCode>
                  <c:ptCount val="4"/>
                  <c:pt idx="0">
                    <c:v>1.2361654581810646</c:v>
                  </c:pt>
                  <c:pt idx="1">
                    <c:v>6.8485391078032896</c:v>
                  </c:pt>
                  <c:pt idx="2">
                    <c:v>14.116333919101914</c:v>
                  </c:pt>
                  <c:pt idx="3">
                    <c:v>7.1265869412592702</c:v>
                  </c:pt>
                </c:numCache>
              </c:numRef>
            </c:minus>
          </c:errBars>
          <c:cat>
            <c:strRef>
              <c:f>'Chicory root-LY-Rhamnolipid'!$I$38:$I$41</c:f>
              <c:strCache>
                <c:ptCount val="4"/>
                <c:pt idx="0">
                  <c:v>Control</c:v>
                </c:pt>
                <c:pt idx="1">
                  <c:v>Apical stressor</c:v>
                </c:pt>
                <c:pt idx="2">
                  <c:v>0 h fermentation</c:v>
                </c:pt>
                <c:pt idx="3">
                  <c:v>24 h fermentation</c:v>
                </c:pt>
              </c:strCache>
            </c:strRef>
          </c:cat>
          <c:val>
            <c:numRef>
              <c:f>'Chicory root-LY-Rhamnolipid'!$J$38:$J$41</c:f>
              <c:numCache>
                <c:formatCode>0.0</c:formatCode>
                <c:ptCount val="4"/>
                <c:pt idx="0">
                  <c:v>89.918800000000005</c:v>
                </c:pt>
                <c:pt idx="1">
                  <c:v>265.44366666666667</c:v>
                </c:pt>
                <c:pt idx="2">
                  <c:v>265.00544444444444</c:v>
                </c:pt>
                <c:pt idx="3">
                  <c:v>210.79077777777781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AF2-42E6-9838-87E26709F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4"/>
        <c:axId val="507030840"/>
        <c:axId val="507031232"/>
      </c:barChart>
      <c:catAx>
        <c:axId val="507030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031232"/>
        <c:crosses val="autoZero"/>
        <c:auto val="1"/>
        <c:lblAlgn val="ctr"/>
        <c:lblOffset val="100"/>
        <c:noMultiLvlLbl val="0"/>
      </c:catAx>
      <c:valAx>
        <c:axId val="507031232"/>
        <c:scaling>
          <c:orientation val="minMax"/>
          <c:max val="3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 dirty="0">
                    <a:solidFill>
                      <a:schemeClr val="tx1"/>
                    </a:solidFill>
                    <a:latin typeface="+mn-lt"/>
                  </a:rPr>
                  <a:t>Lucifer yellow relative fluorescence units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0308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>
          <a:latin typeface="Arial Narrow" panose="020B0606020202030204" pitchFamily="34" charset="0"/>
        </a:defRPr>
      </a:pPr>
      <a:endParaRPr lang="de-DE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 dirty="0">
                <a:solidFill>
                  <a:schemeClr val="tx1"/>
                </a:solidFill>
                <a:effectLst/>
              </a:rPr>
              <a:t>Inulin</a:t>
            </a:r>
            <a:endParaRPr lang="en-US" sz="1600" dirty="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843031159566591"/>
          <c:y val="0.25778492063492059"/>
          <c:w val="0.7839628507974965"/>
          <c:h val="0.621542063492063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'inulin-HG'!$B$18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873-45BA-8D48-00388BCD0D55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873-45BA-8D48-00388BCD0D55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873-45BA-8D48-00388BCD0D55}"/>
              </c:ext>
            </c:extLst>
          </c:dPt>
          <c:errBars>
            <c:errBarType val="both"/>
            <c:errValType val="cust"/>
            <c:noEndCap val="0"/>
            <c:plus>
              <c:numRef>
                <c:f>'inulin-HG'!$C$20:$C$21</c:f>
                <c:numCache>
                  <c:formatCode>General</c:formatCode>
                  <c:ptCount val="2"/>
                  <c:pt idx="0">
                    <c:v>0.97824565596992474</c:v>
                  </c:pt>
                  <c:pt idx="1">
                    <c:v>0.8981405449224944</c:v>
                  </c:pt>
                </c:numCache>
              </c:numRef>
            </c:plus>
            <c:minus>
              <c:numRef>
                <c:f>'inulin-HG'!$C$20:$C$21</c:f>
                <c:numCache>
                  <c:formatCode>General</c:formatCode>
                  <c:ptCount val="2"/>
                  <c:pt idx="0">
                    <c:v>0.97824565596992474</c:v>
                  </c:pt>
                  <c:pt idx="1">
                    <c:v>0.8981405449224944</c:v>
                  </c:pt>
                </c:numCache>
              </c:numRef>
            </c:minus>
          </c:errBars>
          <c:cat>
            <c:strRef>
              <c:f>'inulin-HG'!$A$20:$A$21</c:f>
              <c:strCache>
                <c:ptCount val="2"/>
                <c:pt idx="0">
                  <c:v>0 h fermentation</c:v>
                </c:pt>
                <c:pt idx="1">
                  <c:v>24 h fermentation</c:v>
                </c:pt>
              </c:strCache>
            </c:strRef>
          </c:cat>
          <c:val>
            <c:numRef>
              <c:f>'inulin-HG'!$B$20:$B$21</c:f>
              <c:numCache>
                <c:formatCode>0.0</c:formatCode>
                <c:ptCount val="2"/>
                <c:pt idx="0">
                  <c:v>110.34956020274711</c:v>
                </c:pt>
                <c:pt idx="1">
                  <c:v>119.3353063590844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73-45BA-8D48-00388BCD0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3714848"/>
        <c:axId val="703714520"/>
      </c:barChart>
      <c:catAx>
        <c:axId val="70371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3714520"/>
        <c:crosses val="autoZero"/>
        <c:auto val="1"/>
        <c:lblAlgn val="ctr"/>
        <c:lblOffset val="100"/>
        <c:noMultiLvlLbl val="0"/>
      </c:catAx>
      <c:valAx>
        <c:axId val="703714520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dirty="0">
                    <a:solidFill>
                      <a:schemeClr val="tx1"/>
                    </a:solidFill>
                  </a:rPr>
                  <a:t>% changes in TEER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37148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  <c:userShapes r:id="rId2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2000" b="0" i="0" baseline="0" dirty="0" err="1">
                <a:solidFill>
                  <a:schemeClr val="tx1"/>
                </a:solidFill>
                <a:effectLst/>
                <a:latin typeface="+mn-lt"/>
              </a:rPr>
              <a:t>Maltodextrin</a:t>
            </a:r>
            <a:endParaRPr lang="en-US" sz="2000" b="0" i="0" baseline="0" dirty="0">
              <a:solidFill>
                <a:schemeClr val="tx1"/>
              </a:solidFill>
              <a:effectLst/>
              <a:latin typeface="+mn-lt"/>
            </a:endParaRPr>
          </a:p>
        </c:rich>
      </c:tx>
      <c:layout>
        <c:manualLayout>
          <c:xMode val="edge"/>
          <c:yMode val="edge"/>
          <c:x val="0.57819222222222222"/>
          <c:y val="3.009374999999999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057830271216098"/>
          <c:y val="0.26540851789053155"/>
          <c:w val="0.84033617672790906"/>
          <c:h val="0.48098114845482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'Maltodextrin-LY-Rhamnolipid'!$J$37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FD-4693-855C-6A5ADF2C75E3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FD-4693-855C-6A5ADF2C75E3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FD-4693-855C-6A5ADF2C75E3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8FD-4693-855C-6A5ADF2C75E3}"/>
              </c:ext>
            </c:extLst>
          </c:dPt>
          <c:errBars>
            <c:errBarType val="both"/>
            <c:errValType val="cust"/>
            <c:noEndCap val="0"/>
            <c:plus>
              <c:numRef>
                <c:f>'Maltodextrin-LY-Rhamnolipid'!$K$38:$K$41</c:f>
                <c:numCache>
                  <c:formatCode>General</c:formatCode>
                  <c:ptCount val="4"/>
                  <c:pt idx="0">
                    <c:v>0.88378958342909797</c:v>
                  </c:pt>
                  <c:pt idx="1">
                    <c:v>7.4520408956950313</c:v>
                  </c:pt>
                  <c:pt idx="2">
                    <c:v>8.3137053419246048</c:v>
                  </c:pt>
                  <c:pt idx="3">
                    <c:v>4.8691751372255361</c:v>
                  </c:pt>
                </c:numCache>
              </c:numRef>
            </c:plus>
            <c:minus>
              <c:numRef>
                <c:f>'Maltodextrin-LY-Rhamnolipid'!$K$38:$K$41</c:f>
                <c:numCache>
                  <c:formatCode>General</c:formatCode>
                  <c:ptCount val="4"/>
                  <c:pt idx="0">
                    <c:v>0.88378958342909797</c:v>
                  </c:pt>
                  <c:pt idx="1">
                    <c:v>7.4520408956950313</c:v>
                  </c:pt>
                  <c:pt idx="2">
                    <c:v>8.3137053419246048</c:v>
                  </c:pt>
                  <c:pt idx="3">
                    <c:v>4.8691751372255361</c:v>
                  </c:pt>
                </c:numCache>
              </c:numRef>
            </c:minus>
          </c:errBars>
          <c:cat>
            <c:strRef>
              <c:f>'Maltodextrin-LY-Rhamnolipid'!$I$38:$I$41</c:f>
              <c:strCache>
                <c:ptCount val="4"/>
                <c:pt idx="0">
                  <c:v>Control</c:v>
                </c:pt>
                <c:pt idx="1">
                  <c:v>Apical stressor</c:v>
                </c:pt>
                <c:pt idx="2">
                  <c:v>0 h fermentation</c:v>
                </c:pt>
                <c:pt idx="3">
                  <c:v>24 h fermentation</c:v>
                </c:pt>
              </c:strCache>
            </c:strRef>
          </c:cat>
          <c:val>
            <c:numRef>
              <c:f>'Maltodextrin-LY-Rhamnolipid'!$J$38:$J$41</c:f>
              <c:numCache>
                <c:formatCode>0.0</c:formatCode>
                <c:ptCount val="4"/>
                <c:pt idx="0">
                  <c:v>94.501833333333323</c:v>
                </c:pt>
                <c:pt idx="1">
                  <c:v>265.4256666666667</c:v>
                </c:pt>
                <c:pt idx="2">
                  <c:v>264.3941111111111</c:v>
                </c:pt>
                <c:pt idx="3">
                  <c:v>236.80444444444447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8FD-4693-855C-6A5ADF2C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4"/>
        <c:axId val="507030840"/>
        <c:axId val="507031232"/>
      </c:barChart>
      <c:catAx>
        <c:axId val="507030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031232"/>
        <c:crosses val="autoZero"/>
        <c:auto val="1"/>
        <c:lblAlgn val="ctr"/>
        <c:lblOffset val="100"/>
        <c:noMultiLvlLbl val="0"/>
      </c:catAx>
      <c:valAx>
        <c:axId val="507031232"/>
        <c:scaling>
          <c:orientation val="minMax"/>
          <c:max val="3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 dirty="0">
                    <a:solidFill>
                      <a:schemeClr val="tx1"/>
                    </a:solidFill>
                    <a:latin typeface="+mn-lt"/>
                  </a:rPr>
                  <a:t>Lucifer yellow relative fluorescence units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0308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>
          <a:latin typeface="Arial Narrow" panose="020B0606020202030204" pitchFamily="34" charset="0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 dirty="0">
                <a:solidFill>
                  <a:schemeClr val="tx1"/>
                </a:solidFill>
                <a:effectLst/>
              </a:rPr>
              <a:t>Oat </a:t>
            </a:r>
            <a:r>
              <a:rPr lang="el-GR" sz="1600" b="0" i="0" baseline="0" dirty="0">
                <a:solidFill>
                  <a:schemeClr val="tx1"/>
                </a:solidFill>
                <a:effectLst/>
              </a:rPr>
              <a:t>β-</a:t>
            </a:r>
            <a:r>
              <a:rPr lang="en-US" sz="1600" b="0" i="0" baseline="0" dirty="0">
                <a:solidFill>
                  <a:schemeClr val="tx1"/>
                </a:solidFill>
                <a:effectLst/>
              </a:rPr>
              <a:t>glucan 94%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843031159566591"/>
          <c:y val="0.25778492063492059"/>
          <c:w val="0.7839628507974965"/>
          <c:h val="0.621542063492063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'Oat bglucan 94%-HG'!$B$18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5E8-4A1D-8C55-06403C6B1B9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5E8-4A1D-8C55-06403C6B1B9F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5E8-4A1D-8C55-06403C6B1B9F}"/>
              </c:ext>
            </c:extLst>
          </c:dPt>
          <c:errBars>
            <c:errBarType val="both"/>
            <c:errValType val="cust"/>
            <c:noEndCap val="0"/>
            <c:plus>
              <c:numRef>
                <c:f>'Oat bglucan 94%-HG'!$C$20:$C$21</c:f>
                <c:numCache>
                  <c:formatCode>General</c:formatCode>
                  <c:ptCount val="2"/>
                  <c:pt idx="0">
                    <c:v>0.36268952184893377</c:v>
                  </c:pt>
                  <c:pt idx="1">
                    <c:v>0.99262196077921627</c:v>
                  </c:pt>
                </c:numCache>
              </c:numRef>
            </c:plus>
            <c:minus>
              <c:numRef>
                <c:f>'Oat bglucan 94%-HG'!$C$20:$C$21</c:f>
                <c:numCache>
                  <c:formatCode>General</c:formatCode>
                  <c:ptCount val="2"/>
                  <c:pt idx="0">
                    <c:v>0.36268952184893377</c:v>
                  </c:pt>
                  <c:pt idx="1">
                    <c:v>0.99262196077921627</c:v>
                  </c:pt>
                </c:numCache>
              </c:numRef>
            </c:minus>
          </c:errBars>
          <c:cat>
            <c:strRef>
              <c:f>'Oat bglucan 94%-HG'!$A$20:$A$21</c:f>
              <c:strCache>
                <c:ptCount val="2"/>
                <c:pt idx="0">
                  <c:v>0 h fermentation</c:v>
                </c:pt>
                <c:pt idx="1">
                  <c:v>24 h fermentation</c:v>
                </c:pt>
              </c:strCache>
            </c:strRef>
          </c:cat>
          <c:val>
            <c:numRef>
              <c:f>'Oat bglucan 94%-HG'!$B$20:$B$21</c:f>
              <c:numCache>
                <c:formatCode>0.0</c:formatCode>
                <c:ptCount val="2"/>
                <c:pt idx="0">
                  <c:v>110.72848434711825</c:v>
                </c:pt>
                <c:pt idx="1">
                  <c:v>116.32695495913961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E8-4A1D-8C55-06403C6B1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3714848"/>
        <c:axId val="703714520"/>
      </c:barChart>
      <c:catAx>
        <c:axId val="70371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3714520"/>
        <c:crosses val="autoZero"/>
        <c:auto val="1"/>
        <c:lblAlgn val="ctr"/>
        <c:lblOffset val="100"/>
        <c:noMultiLvlLbl val="0"/>
      </c:catAx>
      <c:valAx>
        <c:axId val="703714520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dirty="0">
                    <a:solidFill>
                      <a:schemeClr val="tx1"/>
                    </a:solidFill>
                  </a:rPr>
                  <a:t>% changes in TEER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37148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 dirty="0">
                <a:solidFill>
                  <a:schemeClr val="tx1"/>
                </a:solidFill>
                <a:effectLst/>
              </a:rPr>
              <a:t>Chicory root (75% inulin)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843031159566591"/>
          <c:y val="0.25778492063492059"/>
          <c:w val="0.7839628507974965"/>
          <c:h val="0.621542063492063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'Chicory root_HG'!$B$18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BDA-4E07-A144-161104143A41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BDA-4E07-A144-161104143A41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BDA-4E07-A144-161104143A41}"/>
              </c:ext>
            </c:extLst>
          </c:dPt>
          <c:errBars>
            <c:errBarType val="both"/>
            <c:errValType val="cust"/>
            <c:noEndCap val="0"/>
            <c:plus>
              <c:numRef>
                <c:f>'Chicory root_HG'!$C$20:$C$21</c:f>
                <c:numCache>
                  <c:formatCode>General</c:formatCode>
                  <c:ptCount val="2"/>
                  <c:pt idx="0">
                    <c:v>0.48197402661352712</c:v>
                  </c:pt>
                  <c:pt idx="1">
                    <c:v>1.1396396579371715</c:v>
                  </c:pt>
                </c:numCache>
              </c:numRef>
            </c:plus>
            <c:minus>
              <c:numRef>
                <c:f>'Chicory root_HG'!$C$20:$C$21</c:f>
                <c:numCache>
                  <c:formatCode>General</c:formatCode>
                  <c:ptCount val="2"/>
                  <c:pt idx="0">
                    <c:v>0.48197402661352712</c:v>
                  </c:pt>
                  <c:pt idx="1">
                    <c:v>1.1396396579371715</c:v>
                  </c:pt>
                </c:numCache>
              </c:numRef>
            </c:minus>
          </c:errBars>
          <c:cat>
            <c:strRef>
              <c:f>'Chicory root_HG'!$A$20:$A$21</c:f>
              <c:strCache>
                <c:ptCount val="2"/>
                <c:pt idx="0">
                  <c:v>0 h fermentation</c:v>
                </c:pt>
                <c:pt idx="1">
                  <c:v>24 h fermentation</c:v>
                </c:pt>
              </c:strCache>
            </c:strRef>
          </c:cat>
          <c:val>
            <c:numRef>
              <c:f>'Chicory root_HG'!$B$20:$B$21</c:f>
              <c:numCache>
                <c:formatCode>0.0</c:formatCode>
                <c:ptCount val="2"/>
                <c:pt idx="0">
                  <c:v>105.5132417785962</c:v>
                </c:pt>
                <c:pt idx="1">
                  <c:v>118.11508329395656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DA-4E07-A144-161104143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3714848"/>
        <c:axId val="703714520"/>
      </c:barChart>
      <c:catAx>
        <c:axId val="70371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3714520"/>
        <c:crosses val="autoZero"/>
        <c:auto val="1"/>
        <c:lblAlgn val="ctr"/>
        <c:lblOffset val="100"/>
        <c:noMultiLvlLbl val="0"/>
      </c:catAx>
      <c:valAx>
        <c:axId val="703714520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dirty="0">
                    <a:solidFill>
                      <a:schemeClr val="tx1"/>
                    </a:solidFill>
                  </a:rPr>
                  <a:t>% changes in TEER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37148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 dirty="0">
                <a:solidFill>
                  <a:schemeClr val="tx1"/>
                </a:solidFill>
                <a:effectLst/>
              </a:rPr>
              <a:t>Maltodextrin</a:t>
            </a:r>
            <a:endParaRPr lang="en-US" sz="1600" dirty="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843031159566591"/>
          <c:y val="0.25778492063492059"/>
          <c:w val="0.7839628507974965"/>
          <c:h val="0.621542063492063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Maltodextrin_HG!$B$18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B7-48B4-8F7E-24A3B95896DC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6B7-48B4-8F7E-24A3B95896DC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6B7-48B4-8F7E-24A3B95896DC}"/>
              </c:ext>
            </c:extLst>
          </c:dPt>
          <c:errBars>
            <c:errBarType val="both"/>
            <c:errValType val="cust"/>
            <c:noEndCap val="0"/>
            <c:plus>
              <c:numRef>
                <c:f>Maltodextrin_HG!$C$20:$C$21</c:f>
                <c:numCache>
                  <c:formatCode>General</c:formatCode>
                  <c:ptCount val="2"/>
                  <c:pt idx="0">
                    <c:v>0.40560419226276323</c:v>
                  </c:pt>
                  <c:pt idx="1">
                    <c:v>0.76377916770909982</c:v>
                  </c:pt>
                </c:numCache>
              </c:numRef>
            </c:plus>
            <c:minus>
              <c:numRef>
                <c:f>Maltodextrin_HG!$C$20:$C$21</c:f>
                <c:numCache>
                  <c:formatCode>General</c:formatCode>
                  <c:ptCount val="2"/>
                  <c:pt idx="0">
                    <c:v>0.40560419226276323</c:v>
                  </c:pt>
                  <c:pt idx="1">
                    <c:v>0.76377916770909982</c:v>
                  </c:pt>
                </c:numCache>
              </c:numRef>
            </c:minus>
          </c:errBars>
          <c:cat>
            <c:strRef>
              <c:f>Maltodextrin_HG!$A$20:$A$21</c:f>
              <c:strCache>
                <c:ptCount val="2"/>
                <c:pt idx="0">
                  <c:v>0 h fermentation</c:v>
                </c:pt>
                <c:pt idx="1">
                  <c:v>24 h fermentation</c:v>
                </c:pt>
              </c:strCache>
            </c:strRef>
          </c:cat>
          <c:val>
            <c:numRef>
              <c:f>Maltodextrin_HG!$B$20:$B$21</c:f>
              <c:numCache>
                <c:formatCode>0.0</c:formatCode>
                <c:ptCount val="2"/>
                <c:pt idx="0">
                  <c:v>106.33141401569883</c:v>
                </c:pt>
                <c:pt idx="1">
                  <c:v>118.44648592142302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B7-48B4-8F7E-24A3B958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3714848"/>
        <c:axId val="703714520"/>
      </c:barChart>
      <c:catAx>
        <c:axId val="70371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3714520"/>
        <c:crosses val="autoZero"/>
        <c:auto val="1"/>
        <c:lblAlgn val="ctr"/>
        <c:lblOffset val="100"/>
        <c:noMultiLvlLbl val="0"/>
      </c:catAx>
      <c:valAx>
        <c:axId val="703714520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dirty="0">
                    <a:solidFill>
                      <a:schemeClr val="tx1"/>
                    </a:solidFill>
                  </a:rPr>
                  <a:t>% changes in TEER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37148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/>
            </a:pPr>
            <a:r>
              <a:rPr lang="en-US" sz="1400" b="0"/>
              <a:t>Oat </a:t>
            </a:r>
            <a:r>
              <a:rPr lang="el-GR" sz="1400" b="0"/>
              <a:t>β-</a:t>
            </a:r>
            <a:r>
              <a:rPr lang="en-US" sz="1400" b="0"/>
              <a:t>glucan 28%</a:t>
            </a:r>
          </a:p>
        </c:rich>
      </c:tx>
      <c:layout>
        <c:manualLayout>
          <c:xMode val="edge"/>
          <c:yMode val="edge"/>
          <c:x val="0.36886000000000002"/>
          <c:y val="9.7993827160493827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255055555555556"/>
          <c:y val="0.12527777777777777"/>
          <c:w val="0.73625666666666667"/>
          <c:h val="0.5314462962962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'Oat bglucan 28%-TEER-EtOH'!$K$25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43-4577-BD13-E48D8829D5C2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43-4577-BD13-E48D8829D5C2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943-4577-BD13-E48D8829D5C2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943-4577-BD13-E48D8829D5C2}"/>
              </c:ext>
            </c:extLst>
          </c:dPt>
          <c:errBars>
            <c:errBarType val="both"/>
            <c:errValType val="cust"/>
            <c:noEndCap val="0"/>
            <c:plus>
              <c:numRef>
                <c:f>'Oat bglucan 28%-TEER-EtOH'!$L$26:$L$29</c:f>
                <c:numCache>
                  <c:formatCode>General</c:formatCode>
                  <c:ptCount val="4"/>
                  <c:pt idx="0">
                    <c:v>2.0828889390387157</c:v>
                  </c:pt>
                  <c:pt idx="1">
                    <c:v>1.377260228605097</c:v>
                  </c:pt>
                  <c:pt idx="2">
                    <c:v>1.8324100857097163</c:v>
                  </c:pt>
                  <c:pt idx="3">
                    <c:v>0.5265973430372658</c:v>
                  </c:pt>
                </c:numCache>
              </c:numRef>
            </c:plus>
            <c:minus>
              <c:numRef>
                <c:f>'Oat bglucan 28%-TEER-EtOH'!$L$26:$L$29</c:f>
                <c:numCache>
                  <c:formatCode>General</c:formatCode>
                  <c:ptCount val="4"/>
                  <c:pt idx="0">
                    <c:v>2.0828889390387157</c:v>
                  </c:pt>
                  <c:pt idx="1">
                    <c:v>1.377260228605097</c:v>
                  </c:pt>
                  <c:pt idx="2">
                    <c:v>1.8324100857097163</c:v>
                  </c:pt>
                  <c:pt idx="3">
                    <c:v>0.5265973430372658</c:v>
                  </c:pt>
                </c:numCache>
              </c:numRef>
            </c:minus>
          </c:errBars>
          <c:cat>
            <c:strRef>
              <c:f>'Oat bglucan 28%-TEER-EtOH'!$J$26:$J$29</c:f>
              <c:strCache>
                <c:ptCount val="4"/>
                <c:pt idx="0">
                  <c:v>Control</c:v>
                </c:pt>
                <c:pt idx="1">
                  <c:v>Basolateral stressor</c:v>
                </c:pt>
                <c:pt idx="2">
                  <c:v>0 h fermentation</c:v>
                </c:pt>
                <c:pt idx="3">
                  <c:v>24 h fermentation</c:v>
                </c:pt>
              </c:strCache>
            </c:strRef>
          </c:cat>
          <c:val>
            <c:numRef>
              <c:f>'Oat bglucan 28%-TEER-EtOH'!$K$26:$K$29</c:f>
              <c:numCache>
                <c:formatCode>0.0</c:formatCode>
                <c:ptCount val="4"/>
                <c:pt idx="0">
                  <c:v>63.369963369963379</c:v>
                </c:pt>
                <c:pt idx="1">
                  <c:v>29.013157894736842</c:v>
                </c:pt>
                <c:pt idx="2">
                  <c:v>32.066141619578666</c:v>
                </c:pt>
                <c:pt idx="3">
                  <c:v>33.821395465758961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943-4577-BD13-E48D8829D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4"/>
        <c:axId val="507023784"/>
        <c:axId val="507024176"/>
      </c:barChart>
      <c:catAx>
        <c:axId val="50702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507024176"/>
        <c:crosses val="autoZero"/>
        <c:auto val="1"/>
        <c:lblAlgn val="ctr"/>
        <c:lblOffset val="100"/>
        <c:noMultiLvlLbl val="0"/>
      </c:catAx>
      <c:valAx>
        <c:axId val="5070241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% changes in TEER after stressor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5070237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>
          <a:latin typeface="+mn-lt"/>
        </a:defRPr>
      </a:pPr>
      <a:endParaRPr lang="de-DE"/>
    </a:p>
  </c:tx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/>
            </a:pPr>
            <a:r>
              <a:rPr lang="en-US" sz="1400" b="0"/>
              <a:t>XOS</a:t>
            </a:r>
            <a:endParaRPr lang="en-US" b="0"/>
          </a:p>
        </c:rich>
      </c:tx>
      <c:layout>
        <c:manualLayout>
          <c:xMode val="edge"/>
          <c:yMode val="edge"/>
          <c:x val="0.36886000000000002"/>
          <c:y val="9.7993827160493827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255055555555556"/>
          <c:y val="0.12527777777777777"/>
          <c:w val="0.73625666666666667"/>
          <c:h val="0.5314462962962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'XOS-TEER-EtOH'!$K$25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7C-4058-A7A4-1DCD7FA61DEC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7C-4058-A7A4-1DCD7FA61DEC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C7C-4058-A7A4-1DCD7FA61DEC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C7C-4058-A7A4-1DCD7FA61DEC}"/>
              </c:ext>
            </c:extLst>
          </c:dPt>
          <c:errBars>
            <c:errBarType val="both"/>
            <c:errValType val="cust"/>
            <c:noEndCap val="0"/>
            <c:plus>
              <c:numRef>
                <c:f>'XOS-TEER-EtOH'!$L$26:$L$29</c:f>
                <c:numCache>
                  <c:formatCode>General</c:formatCode>
                  <c:ptCount val="4"/>
                  <c:pt idx="0">
                    <c:v>2.5464111012594839</c:v>
                  </c:pt>
                  <c:pt idx="1">
                    <c:v>0.41727722309120063</c:v>
                  </c:pt>
                  <c:pt idx="2">
                    <c:v>0.88482682946949331</c:v>
                  </c:pt>
                  <c:pt idx="3">
                    <c:v>0.33707705495986862</c:v>
                  </c:pt>
                </c:numCache>
              </c:numRef>
            </c:plus>
            <c:minus>
              <c:numRef>
                <c:f>'XOS-TEER-EtOH'!$L$26:$L$29</c:f>
                <c:numCache>
                  <c:formatCode>General</c:formatCode>
                  <c:ptCount val="4"/>
                  <c:pt idx="0">
                    <c:v>2.5464111012594839</c:v>
                  </c:pt>
                  <c:pt idx="1">
                    <c:v>0.41727722309120063</c:v>
                  </c:pt>
                  <c:pt idx="2">
                    <c:v>0.88482682946949331</c:v>
                  </c:pt>
                  <c:pt idx="3">
                    <c:v>0.33707705495986862</c:v>
                  </c:pt>
                </c:numCache>
              </c:numRef>
            </c:minus>
          </c:errBars>
          <c:cat>
            <c:strRef>
              <c:f>'XOS-TEER-EtOH'!$J$26:$J$29</c:f>
              <c:strCache>
                <c:ptCount val="4"/>
                <c:pt idx="0">
                  <c:v>Control</c:v>
                </c:pt>
                <c:pt idx="1">
                  <c:v>Basolateral stressor</c:v>
                </c:pt>
                <c:pt idx="2">
                  <c:v>0 h fermentation</c:v>
                </c:pt>
                <c:pt idx="3">
                  <c:v>24 h fermentation</c:v>
                </c:pt>
              </c:strCache>
            </c:strRef>
          </c:cat>
          <c:val>
            <c:numRef>
              <c:f>'XOS-TEER-EtOH'!$K$26:$K$29</c:f>
              <c:numCache>
                <c:formatCode>0.0</c:formatCode>
                <c:ptCount val="4"/>
                <c:pt idx="0">
                  <c:v>65.540540540540533</c:v>
                </c:pt>
                <c:pt idx="1">
                  <c:v>33.276157804459686</c:v>
                </c:pt>
                <c:pt idx="2">
                  <c:v>33.544634770192395</c:v>
                </c:pt>
                <c:pt idx="3">
                  <c:v>33.477531634126052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C7C-4058-A7A4-1DCD7FA61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4"/>
        <c:axId val="507023784"/>
        <c:axId val="507024176"/>
      </c:barChart>
      <c:catAx>
        <c:axId val="50702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507024176"/>
        <c:crosses val="autoZero"/>
        <c:auto val="1"/>
        <c:lblAlgn val="ctr"/>
        <c:lblOffset val="100"/>
        <c:noMultiLvlLbl val="0"/>
      </c:catAx>
      <c:valAx>
        <c:axId val="5070241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% changes in TEER after stressor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5070237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>
          <a:latin typeface="+mn-lt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/>
            </a:pPr>
            <a:r>
              <a:rPr lang="en-US" sz="1400" b="0"/>
              <a:t>Inulin</a:t>
            </a:r>
            <a:endParaRPr lang="en-US" b="0"/>
          </a:p>
        </c:rich>
      </c:tx>
      <c:layout>
        <c:manualLayout>
          <c:xMode val="edge"/>
          <c:yMode val="edge"/>
          <c:x val="0.36886000000000002"/>
          <c:y val="9.7993827160493827E-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255055555555556"/>
          <c:y val="0.12527777777777777"/>
          <c:w val="0.73625666666666667"/>
          <c:h val="0.5314462962962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'inulin-TEER-EtOH'!$K$25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B65-4F4E-A936-0EC30EAE293E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B65-4F4E-A936-0EC30EAE293E}"/>
              </c:ext>
            </c:extLst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B65-4F4E-A936-0EC30EAE293E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B65-4F4E-A936-0EC30EAE293E}"/>
              </c:ext>
            </c:extLst>
          </c:dPt>
          <c:errBars>
            <c:errBarType val="both"/>
            <c:errValType val="cust"/>
            <c:noEndCap val="0"/>
            <c:plus>
              <c:numRef>
                <c:f>'inulin-TEER-EtOH'!$L$26:$L$29</c:f>
                <c:numCache>
                  <c:formatCode>General</c:formatCode>
                  <c:ptCount val="4"/>
                  <c:pt idx="0">
                    <c:v>0.88330459932330518</c:v>
                  </c:pt>
                  <c:pt idx="1">
                    <c:v>0.74900608317143313</c:v>
                  </c:pt>
                  <c:pt idx="2">
                    <c:v>0.83420313389146539</c:v>
                  </c:pt>
                  <c:pt idx="3">
                    <c:v>1.605776505668341E-2</c:v>
                  </c:pt>
                </c:numCache>
              </c:numRef>
            </c:plus>
            <c:minus>
              <c:numRef>
                <c:f>'inulin-TEER-EtOH'!$L$26:$L$29</c:f>
                <c:numCache>
                  <c:formatCode>General</c:formatCode>
                  <c:ptCount val="4"/>
                  <c:pt idx="0">
                    <c:v>0.88330459932330518</c:v>
                  </c:pt>
                  <c:pt idx="1">
                    <c:v>0.74900608317143313</c:v>
                  </c:pt>
                  <c:pt idx="2">
                    <c:v>0.83420313389146539</c:v>
                  </c:pt>
                  <c:pt idx="3">
                    <c:v>1.605776505668341E-2</c:v>
                  </c:pt>
                </c:numCache>
              </c:numRef>
            </c:minus>
          </c:errBars>
          <c:cat>
            <c:strRef>
              <c:f>'inulin-TEER-EtOH'!$J$26:$J$29</c:f>
              <c:strCache>
                <c:ptCount val="4"/>
                <c:pt idx="0">
                  <c:v>Control</c:v>
                </c:pt>
                <c:pt idx="1">
                  <c:v>Basolateral stressor</c:v>
                </c:pt>
                <c:pt idx="2">
                  <c:v>0 h fermentation</c:v>
                </c:pt>
                <c:pt idx="3">
                  <c:v>24 h fermentation</c:v>
                </c:pt>
              </c:strCache>
            </c:strRef>
          </c:cat>
          <c:val>
            <c:numRef>
              <c:f>'inulin-TEER-EtOH'!$K$26:$K$29</c:f>
              <c:numCache>
                <c:formatCode>0.0</c:formatCode>
                <c:ptCount val="4"/>
                <c:pt idx="0">
                  <c:v>69.425571340333548</c:v>
                </c:pt>
                <c:pt idx="1">
                  <c:v>30.128205128205128</c:v>
                </c:pt>
                <c:pt idx="2">
                  <c:v>31.301625493038909</c:v>
                </c:pt>
                <c:pt idx="3">
                  <c:v>30.696095120058704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B65-4F4E-A936-0EC30EAE2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4"/>
        <c:axId val="507023784"/>
        <c:axId val="507024176"/>
      </c:barChart>
      <c:catAx>
        <c:axId val="50702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507024176"/>
        <c:crosses val="autoZero"/>
        <c:auto val="1"/>
        <c:lblAlgn val="ctr"/>
        <c:lblOffset val="100"/>
        <c:noMultiLvlLbl val="0"/>
      </c:catAx>
      <c:valAx>
        <c:axId val="5070241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% changes in TEER after stressor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 b="0"/>
            </a:pPr>
            <a:endParaRPr lang="de-DE"/>
          </a:p>
        </c:txPr>
        <c:crossAx val="5070237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>
          <a:latin typeface="+mn-lt"/>
        </a:defRPr>
      </a:pPr>
      <a:endParaRPr lang="de-D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601980</xdr:colOff>
      <xdr:row>6</xdr:row>
      <xdr:rowOff>179070</xdr:rowOff>
    </xdr:from>
    <xdr:to>
      <xdr:col>11</xdr:col>
      <xdr:colOff>297180</xdr:colOff>
      <xdr:row>21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87786C-7EC3-40CE-BB52-E612DBC36A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0.55333</cdr:x>
      <cdr:y>0.18652</cdr:y>
    </cdr:from>
    <cdr:to>
      <cdr:x>0.63285</cdr:x>
      <cdr:y>0.30007</cdr:y>
    </cdr:to>
    <cdr:sp macro="" textlink="">
      <cdr:nvSpPr>
        <cdr:cNvPr id="20" name="TextBox 6">
          <a:extLst xmlns:a="http://schemas.openxmlformats.org/drawingml/2006/main">
            <a:ext uri="{FF2B5EF4-FFF2-40B4-BE49-F238E27FC236}">
              <a16:creationId xmlns:a16="http://schemas.microsoft.com/office/drawing/2014/main" id="{F2A080A3-8BBE-4718-A415-6A1D2102CE98}"/>
            </a:ext>
          </a:extLst>
        </cdr:cNvPr>
        <cdr:cNvSpPr txBox="1"/>
      </cdr:nvSpPr>
      <cdr:spPr>
        <a:xfrm xmlns:a="http://schemas.openxmlformats.org/drawingml/2006/main">
          <a:off x="2529825" y="511662"/>
          <a:ext cx="363561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400" dirty="0">
              <a:solidFill>
                <a:prstClr val="black"/>
              </a:solidFill>
            </a:rPr>
            <a:t>**</a:t>
          </a:r>
          <a:endParaRPr lang="de-CH" sz="1400" dirty="0"/>
        </a:p>
      </cdr:txBody>
    </cdr:sp>
  </cdr:relSizeAnchor>
  <cdr:relSizeAnchor xmlns:cdr="http://schemas.openxmlformats.org/drawingml/2006/chartDrawing">
    <cdr:from>
      <cdr:x>0.37433</cdr:x>
      <cdr:y>0.28762</cdr:y>
    </cdr:from>
    <cdr:to>
      <cdr:x>0.76803</cdr:x>
      <cdr:y>0.28762</cdr:y>
    </cdr:to>
    <cdr:cxnSp macro="">
      <cdr:nvCxnSpPr>
        <cdr:cNvPr id="21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BE1731B8-E9F5-4F41-A3C7-C188876063CC}"/>
            </a:ext>
          </a:extLst>
        </cdr:cNvPr>
        <cdr:cNvCxnSpPr/>
      </cdr:nvCxnSpPr>
      <cdr:spPr>
        <a:xfrm xmlns:a="http://schemas.openxmlformats.org/drawingml/2006/main">
          <a:off x="1711437" y="789002"/>
          <a:ext cx="180000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601980</xdr:colOff>
      <xdr:row>6</xdr:row>
      <xdr:rowOff>179070</xdr:rowOff>
    </xdr:from>
    <xdr:to>
      <xdr:col>11</xdr:col>
      <xdr:colOff>297180</xdr:colOff>
      <xdr:row>21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AD7954-725E-4696-865F-9F3C452E09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0.55333</cdr:x>
      <cdr:y>0.18652</cdr:y>
    </cdr:from>
    <cdr:to>
      <cdr:x>0.63285</cdr:x>
      <cdr:y>0.30007</cdr:y>
    </cdr:to>
    <cdr:sp macro="" textlink="">
      <cdr:nvSpPr>
        <cdr:cNvPr id="20" name="TextBox 6">
          <a:extLst xmlns:a="http://schemas.openxmlformats.org/drawingml/2006/main">
            <a:ext uri="{FF2B5EF4-FFF2-40B4-BE49-F238E27FC236}">
              <a16:creationId xmlns:a16="http://schemas.microsoft.com/office/drawing/2014/main" id="{F2A080A3-8BBE-4718-A415-6A1D2102CE98}"/>
            </a:ext>
          </a:extLst>
        </cdr:cNvPr>
        <cdr:cNvSpPr txBox="1"/>
      </cdr:nvSpPr>
      <cdr:spPr>
        <a:xfrm xmlns:a="http://schemas.openxmlformats.org/drawingml/2006/main">
          <a:off x="2529825" y="511662"/>
          <a:ext cx="363561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400" dirty="0">
              <a:solidFill>
                <a:prstClr val="black"/>
              </a:solidFill>
            </a:rPr>
            <a:t>**</a:t>
          </a:r>
          <a:endParaRPr lang="de-CH" sz="1400" dirty="0"/>
        </a:p>
      </cdr:txBody>
    </cdr:sp>
  </cdr:relSizeAnchor>
  <cdr:relSizeAnchor xmlns:cdr="http://schemas.openxmlformats.org/drawingml/2006/chartDrawing">
    <cdr:from>
      <cdr:x>0.37433</cdr:x>
      <cdr:y>0.28762</cdr:y>
    </cdr:from>
    <cdr:to>
      <cdr:x>0.76803</cdr:x>
      <cdr:y>0.28762</cdr:y>
    </cdr:to>
    <cdr:cxnSp macro="">
      <cdr:nvCxnSpPr>
        <cdr:cNvPr id="21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BE1731B8-E9F5-4F41-A3C7-C188876063CC}"/>
            </a:ext>
          </a:extLst>
        </cdr:cNvPr>
        <cdr:cNvCxnSpPr/>
      </cdr:nvCxnSpPr>
      <cdr:spPr>
        <a:xfrm xmlns:a="http://schemas.openxmlformats.org/drawingml/2006/main">
          <a:off x="1711437" y="789002"/>
          <a:ext cx="180000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26</xdr:row>
      <xdr:rowOff>179070</xdr:rowOff>
    </xdr:from>
    <xdr:to>
      <xdr:col>2</xdr:col>
      <xdr:colOff>603660</xdr:colOff>
      <xdr:row>44</xdr:row>
      <xdr:rowOff>127230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3F45EE-2D89-4A7C-BB15-4299F6986F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0.44</cdr:x>
      <cdr:y>0.34566</cdr:y>
    </cdr:from>
    <cdr:to>
      <cdr:x>0.9</cdr:x>
      <cdr:y>0.34566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C18BD890-3DA9-4384-86B3-4594E61A1552}"/>
            </a:ext>
          </a:extLst>
        </cdr:cNvPr>
        <cdr:cNvCxnSpPr/>
      </cdr:nvCxnSpPr>
      <cdr:spPr>
        <a:xfrm xmlns:a="http://schemas.openxmlformats.org/drawingml/2006/main">
          <a:off x="792000" y="1125220"/>
          <a:ext cx="82800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0.59126</cdr:x>
      <cdr:y>0.25671</cdr:y>
    </cdr:from>
    <cdr:to>
      <cdr:x>0.75772</cdr:x>
      <cdr:y>0.37165</cdr:y>
    </cdr:to>
    <cdr:sp macro="" textlink="">
      <cdr:nvSpPr>
        <cdr:cNvPr id="3" name="TextBox 5">
          <a:extLst xmlns:a="http://schemas.openxmlformats.org/drawingml/2006/main">
            <a:ext uri="{FF2B5EF4-FFF2-40B4-BE49-F238E27FC236}">
              <a16:creationId xmlns:a16="http://schemas.microsoft.com/office/drawing/2014/main" id="{6430C218-BD33-4320-8884-6205FE33D343}"/>
            </a:ext>
          </a:extLst>
        </cdr:cNvPr>
        <cdr:cNvSpPr txBox="1"/>
      </cdr:nvSpPr>
      <cdr:spPr>
        <a:xfrm xmlns:a="http://schemas.openxmlformats.org/drawingml/2006/main">
          <a:off x="1064260" y="835660"/>
          <a:ext cx="299634" cy="3741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800"/>
            <a:t>*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26</xdr:row>
      <xdr:rowOff>179070</xdr:rowOff>
    </xdr:from>
    <xdr:to>
      <xdr:col>2</xdr:col>
      <xdr:colOff>603660</xdr:colOff>
      <xdr:row>44</xdr:row>
      <xdr:rowOff>127230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BC7B42-CED7-4FE1-8142-44B696343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26</xdr:row>
      <xdr:rowOff>179070</xdr:rowOff>
    </xdr:from>
    <xdr:to>
      <xdr:col>2</xdr:col>
      <xdr:colOff>603660</xdr:colOff>
      <xdr:row>44</xdr:row>
      <xdr:rowOff>127230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F0671D-867E-4C0A-BD9C-CEDE3A8B8C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26</xdr:row>
      <xdr:rowOff>179070</xdr:rowOff>
    </xdr:from>
    <xdr:to>
      <xdr:col>2</xdr:col>
      <xdr:colOff>603660</xdr:colOff>
      <xdr:row>44</xdr:row>
      <xdr:rowOff>127230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582D96-035E-4441-B236-FB8226B5C2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26</xdr:row>
      <xdr:rowOff>179070</xdr:rowOff>
    </xdr:from>
    <xdr:to>
      <xdr:col>2</xdr:col>
      <xdr:colOff>603660</xdr:colOff>
      <xdr:row>44</xdr:row>
      <xdr:rowOff>127230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D3B0D7-6A0E-4E5C-9FBB-68B719E81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26</xdr:row>
      <xdr:rowOff>179070</xdr:rowOff>
    </xdr:from>
    <xdr:to>
      <xdr:col>2</xdr:col>
      <xdr:colOff>603660</xdr:colOff>
      <xdr:row>44</xdr:row>
      <xdr:rowOff>127230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3F6B04-15F4-4A32-A46E-3BC5A46A64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0.55333</cdr:x>
      <cdr:y>0.18652</cdr:y>
    </cdr:from>
    <cdr:to>
      <cdr:x>0.65241</cdr:x>
      <cdr:y>0.30007</cdr:y>
    </cdr:to>
    <cdr:sp macro="" textlink="">
      <cdr:nvSpPr>
        <cdr:cNvPr id="20" name="TextBox 6">
          <a:extLst xmlns:a="http://schemas.openxmlformats.org/drawingml/2006/main">
            <a:ext uri="{FF2B5EF4-FFF2-40B4-BE49-F238E27FC236}">
              <a16:creationId xmlns:a16="http://schemas.microsoft.com/office/drawing/2014/main" id="{F2A080A3-8BBE-4718-A415-6A1D2102CE98}"/>
            </a:ext>
          </a:extLst>
        </cdr:cNvPr>
        <cdr:cNvSpPr txBox="1"/>
      </cdr:nvSpPr>
      <cdr:spPr>
        <a:xfrm xmlns:a="http://schemas.openxmlformats.org/drawingml/2006/main">
          <a:off x="2529825" y="511662"/>
          <a:ext cx="453009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400" dirty="0">
              <a:solidFill>
                <a:prstClr val="black"/>
              </a:solidFill>
            </a:rPr>
            <a:t>***</a:t>
          </a:r>
          <a:endParaRPr lang="de-CH" sz="1400" dirty="0"/>
        </a:p>
      </cdr:txBody>
    </cdr:sp>
  </cdr:relSizeAnchor>
  <cdr:relSizeAnchor xmlns:cdr="http://schemas.openxmlformats.org/drawingml/2006/chartDrawing">
    <cdr:from>
      <cdr:x>0.37433</cdr:x>
      <cdr:y>0.28762</cdr:y>
    </cdr:from>
    <cdr:to>
      <cdr:x>0.76803</cdr:x>
      <cdr:y>0.28762</cdr:y>
    </cdr:to>
    <cdr:cxnSp macro="">
      <cdr:nvCxnSpPr>
        <cdr:cNvPr id="21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BE1731B8-E9F5-4F41-A3C7-C188876063CC}"/>
            </a:ext>
          </a:extLst>
        </cdr:cNvPr>
        <cdr:cNvCxnSpPr/>
      </cdr:nvCxnSpPr>
      <cdr:spPr>
        <a:xfrm xmlns:a="http://schemas.openxmlformats.org/drawingml/2006/main">
          <a:off x="1711437" y="789002"/>
          <a:ext cx="180000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0.69427</cdr:x>
      <cdr:y>0.39482</cdr:y>
    </cdr:from>
    <cdr:to>
      <cdr:x>0.93427</cdr:x>
      <cdr:y>0.39482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65B00400-0798-4FB7-9FB4-797808120473}"/>
            </a:ext>
          </a:extLst>
        </cdr:cNvPr>
        <cdr:cNvCxnSpPr/>
      </cdr:nvCxnSpPr>
      <cdr:spPr>
        <a:xfrm xmlns:a="http://schemas.openxmlformats.org/drawingml/2006/main">
          <a:off x="1249680" y="1285240"/>
          <a:ext cx="43200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0.72672</cdr:x>
      <cdr:y>0.31055</cdr:y>
    </cdr:from>
    <cdr:to>
      <cdr:x>0.89318</cdr:x>
      <cdr:y>0.42549</cdr:y>
    </cdr:to>
    <cdr:sp macro="" textlink="">
      <cdr:nvSpPr>
        <cdr:cNvPr id="3" name="TextBox 5">
          <a:extLst xmlns:a="http://schemas.openxmlformats.org/drawingml/2006/main">
            <a:ext uri="{FF2B5EF4-FFF2-40B4-BE49-F238E27FC236}">
              <a16:creationId xmlns:a16="http://schemas.microsoft.com/office/drawing/2014/main" id="{1911DA0C-AF29-4D0C-B4AB-FCE6447DFE8F}"/>
            </a:ext>
          </a:extLst>
        </cdr:cNvPr>
        <cdr:cNvSpPr txBox="1"/>
      </cdr:nvSpPr>
      <cdr:spPr>
        <a:xfrm xmlns:a="http://schemas.openxmlformats.org/drawingml/2006/main">
          <a:off x="1308100" y="1010920"/>
          <a:ext cx="299621" cy="37414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800"/>
            <a:t>*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605117</xdr:colOff>
      <xdr:row>42</xdr:row>
      <xdr:rowOff>0</xdr:rowOff>
    </xdr:from>
    <xdr:to>
      <xdr:col>15</xdr:col>
      <xdr:colOff>300317</xdr:colOff>
      <xdr:row>57</xdr:row>
      <xdr:rowOff>53788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7175AD-429F-41C0-A666-4C170CA82E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0.73568</cdr:x>
      <cdr:y>0.20367</cdr:y>
    </cdr:from>
    <cdr:to>
      <cdr:x>0.8152</cdr:x>
      <cdr:y>0.31722</cdr:y>
    </cdr:to>
    <cdr:sp macro="" textlink="">
      <cdr:nvSpPr>
        <cdr:cNvPr id="2" name="TextBox 5">
          <a:extLst xmlns:a="http://schemas.openxmlformats.org/drawingml/2006/main">
            <a:ext uri="{FF2B5EF4-FFF2-40B4-BE49-F238E27FC236}">
              <a16:creationId xmlns:a16="http://schemas.microsoft.com/office/drawing/2014/main" id="{61EFC49F-2CBE-4A45-8326-A69ADAB6E1E0}"/>
            </a:ext>
          </a:extLst>
        </cdr:cNvPr>
        <cdr:cNvSpPr txBox="1"/>
      </cdr:nvSpPr>
      <cdr:spPr>
        <a:xfrm xmlns:a="http://schemas.openxmlformats.org/drawingml/2006/main">
          <a:off x="3363529" y="558708"/>
          <a:ext cx="363561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400" dirty="0"/>
            <a:t>**</a:t>
          </a:r>
        </a:p>
      </cdr:txBody>
    </cdr:sp>
  </cdr:relSizeAnchor>
  <cdr:relSizeAnchor xmlns:cdr="http://schemas.openxmlformats.org/drawingml/2006/chartDrawing">
    <cdr:from>
      <cdr:x>0.65047</cdr:x>
      <cdr:y>0.29677</cdr:y>
    </cdr:from>
    <cdr:to>
      <cdr:x>0.8793</cdr:x>
      <cdr:y>0.29677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3FE7CD19-84F4-4F5E-B55E-28AFC326661B}"/>
            </a:ext>
          </a:extLst>
        </cdr:cNvPr>
        <cdr:cNvCxnSpPr/>
      </cdr:nvCxnSpPr>
      <cdr:spPr>
        <a:xfrm xmlns:a="http://schemas.openxmlformats.org/drawingml/2006/main">
          <a:off x="2973944" y="814101"/>
          <a:ext cx="104621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0.45146</cdr:x>
      <cdr:y>0.18136</cdr:y>
    </cdr:from>
    <cdr:to>
      <cdr:x>0.83718</cdr:x>
      <cdr:y>0.18136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80F18478-E0C4-4F55-AE57-8B1A9233D070}"/>
            </a:ext>
          </a:extLst>
        </cdr:cNvPr>
        <cdr:cNvCxnSpPr/>
      </cdr:nvCxnSpPr>
      <cdr:spPr>
        <a:xfrm xmlns:a="http://schemas.openxmlformats.org/drawingml/2006/main">
          <a:off x="2064090" y="497497"/>
          <a:ext cx="1763512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0.62045</cdr:x>
      <cdr:y>0.10398</cdr:y>
    </cdr:from>
    <cdr:to>
      <cdr:x>0.6804</cdr:x>
      <cdr:y>0.21753</cdr:y>
    </cdr:to>
    <cdr:sp macro="" textlink="">
      <cdr:nvSpPr>
        <cdr:cNvPr id="5" name="TextBox 5">
          <a:extLst xmlns:a="http://schemas.openxmlformats.org/drawingml/2006/main">
            <a:ext uri="{FF2B5EF4-FFF2-40B4-BE49-F238E27FC236}">
              <a16:creationId xmlns:a16="http://schemas.microsoft.com/office/drawing/2014/main" id="{AD97B68C-4DA5-4CF2-AC3E-CF523D418810}"/>
            </a:ext>
          </a:extLst>
        </cdr:cNvPr>
        <cdr:cNvSpPr txBox="1"/>
      </cdr:nvSpPr>
      <cdr:spPr>
        <a:xfrm xmlns:a="http://schemas.openxmlformats.org/drawingml/2006/main">
          <a:off x="2836697" y="285238"/>
          <a:ext cx="274114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400" dirty="0"/>
            <a:t>*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605117</xdr:colOff>
      <xdr:row>42</xdr:row>
      <xdr:rowOff>0</xdr:rowOff>
    </xdr:from>
    <xdr:to>
      <xdr:col>15</xdr:col>
      <xdr:colOff>300317</xdr:colOff>
      <xdr:row>57</xdr:row>
      <xdr:rowOff>53788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282E0B-BDCC-42E7-B448-71375931F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0.44848</cdr:x>
      <cdr:y>0.24164</cdr:y>
    </cdr:from>
    <cdr:to>
      <cdr:x>0.8342</cdr:x>
      <cdr:y>0.24164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46108AA9-0D07-45B1-BA00-F449F7BA2F55}"/>
            </a:ext>
          </a:extLst>
        </cdr:cNvPr>
        <cdr:cNvCxnSpPr/>
      </cdr:nvCxnSpPr>
      <cdr:spPr>
        <a:xfrm xmlns:a="http://schemas.openxmlformats.org/drawingml/2006/main">
          <a:off x="2050473" y="665812"/>
          <a:ext cx="1763512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0.61111</cdr:x>
      <cdr:y>0.13408</cdr:y>
    </cdr:from>
    <cdr:to>
      <cdr:x>0.71019</cdr:x>
      <cdr:y>0.24713</cdr:y>
    </cdr:to>
    <cdr:sp macro="" textlink="">
      <cdr:nvSpPr>
        <cdr:cNvPr id="7" name="TextBox 5">
          <a:extLst xmlns:a="http://schemas.openxmlformats.org/drawingml/2006/main">
            <a:ext uri="{FF2B5EF4-FFF2-40B4-BE49-F238E27FC236}">
              <a16:creationId xmlns:a16="http://schemas.microsoft.com/office/drawing/2014/main" id="{DFC801BA-3194-4266-B3B8-9794CD6FBD18}"/>
            </a:ext>
          </a:extLst>
        </cdr:cNvPr>
        <cdr:cNvSpPr txBox="1"/>
      </cdr:nvSpPr>
      <cdr:spPr>
        <a:xfrm xmlns:a="http://schemas.openxmlformats.org/drawingml/2006/main">
          <a:off x="2794001" y="369455"/>
          <a:ext cx="453009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400" dirty="0"/>
            <a:t>***</a:t>
          </a:r>
        </a:p>
      </cdr:txBody>
    </cdr:sp>
  </cdr:relSizeAnchor>
  <cdr:relSizeAnchor xmlns:cdr="http://schemas.openxmlformats.org/drawingml/2006/chartDrawing">
    <cdr:from>
      <cdr:x>0.52626</cdr:x>
      <cdr:y>0.25476</cdr:y>
    </cdr:from>
    <cdr:to>
      <cdr:x>0.58622</cdr:x>
      <cdr:y>0.36781</cdr:y>
    </cdr:to>
    <cdr:sp macro="" textlink="">
      <cdr:nvSpPr>
        <cdr:cNvPr id="8" name="TextBox 5">
          <a:extLst xmlns:a="http://schemas.openxmlformats.org/drawingml/2006/main">
            <a:ext uri="{FF2B5EF4-FFF2-40B4-BE49-F238E27FC236}">
              <a16:creationId xmlns:a16="http://schemas.microsoft.com/office/drawing/2014/main" id="{006179AD-DBA4-4A03-9263-845B28C727DB}"/>
            </a:ext>
          </a:extLst>
        </cdr:cNvPr>
        <cdr:cNvSpPr txBox="1"/>
      </cdr:nvSpPr>
      <cdr:spPr>
        <a:xfrm xmlns:a="http://schemas.openxmlformats.org/drawingml/2006/main">
          <a:off x="2406072" y="701964"/>
          <a:ext cx="274114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400" dirty="0"/>
            <a:t>*</a:t>
          </a:r>
        </a:p>
      </cdr:txBody>
    </cdr:sp>
  </cdr:relSizeAnchor>
  <cdr:relSizeAnchor xmlns:cdr="http://schemas.openxmlformats.org/drawingml/2006/chartDrawing">
    <cdr:from>
      <cdr:x>0.44444</cdr:x>
      <cdr:y>0.35058</cdr:y>
    </cdr:from>
    <cdr:to>
      <cdr:x>0.66492</cdr:x>
      <cdr:y>0.35058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171C71E6-BA4A-42AB-8F67-24B7DB079779}"/>
            </a:ext>
          </a:extLst>
        </cdr:cNvPr>
        <cdr:cNvCxnSpPr/>
      </cdr:nvCxnSpPr>
      <cdr:spPr>
        <a:xfrm xmlns:a="http://schemas.openxmlformats.org/drawingml/2006/main">
          <a:off x="2032001" y="965995"/>
          <a:ext cx="100800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605117</xdr:colOff>
      <xdr:row>42</xdr:row>
      <xdr:rowOff>0</xdr:rowOff>
    </xdr:from>
    <xdr:to>
      <xdr:col>15</xdr:col>
      <xdr:colOff>300317</xdr:colOff>
      <xdr:row>57</xdr:row>
      <xdr:rowOff>53788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11C731-D031-4E59-99EB-9B55ACAD08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0.4454</cdr:x>
      <cdr:y>0.21153</cdr:y>
    </cdr:from>
    <cdr:to>
      <cdr:x>0.83112</cdr:x>
      <cdr:y>0.21153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80F18478-E0C4-4F55-AE57-8B1A9233D070}"/>
            </a:ext>
          </a:extLst>
        </cdr:cNvPr>
        <cdr:cNvCxnSpPr/>
      </cdr:nvCxnSpPr>
      <cdr:spPr>
        <a:xfrm xmlns:a="http://schemas.openxmlformats.org/drawingml/2006/main">
          <a:off x="2036366" y="582852"/>
          <a:ext cx="1763512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0.62954</cdr:x>
      <cdr:y>0.11906</cdr:y>
    </cdr:from>
    <cdr:to>
      <cdr:x>0.68949</cdr:x>
      <cdr:y>0.23261</cdr:y>
    </cdr:to>
    <cdr:sp macro="" textlink="">
      <cdr:nvSpPr>
        <cdr:cNvPr id="5" name="TextBox 5">
          <a:extLst xmlns:a="http://schemas.openxmlformats.org/drawingml/2006/main">
            <a:ext uri="{FF2B5EF4-FFF2-40B4-BE49-F238E27FC236}">
              <a16:creationId xmlns:a16="http://schemas.microsoft.com/office/drawing/2014/main" id="{AD97B68C-4DA5-4CF2-AC3E-CF523D418810}"/>
            </a:ext>
          </a:extLst>
        </cdr:cNvPr>
        <cdr:cNvSpPr txBox="1"/>
      </cdr:nvSpPr>
      <cdr:spPr>
        <a:xfrm xmlns:a="http://schemas.openxmlformats.org/drawingml/2006/main">
          <a:off x="2878260" y="328073"/>
          <a:ext cx="274092" cy="3128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400" dirty="0"/>
            <a:t>*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605117</xdr:colOff>
      <xdr:row>42</xdr:row>
      <xdr:rowOff>0</xdr:rowOff>
    </xdr:from>
    <xdr:to>
      <xdr:col>15</xdr:col>
      <xdr:colOff>300317</xdr:colOff>
      <xdr:row>57</xdr:row>
      <xdr:rowOff>53788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7A0611-3C4E-41B3-BF16-DFC493B5C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0.4454</cdr:x>
      <cdr:y>0.21153</cdr:y>
    </cdr:from>
    <cdr:to>
      <cdr:x>0.83112</cdr:x>
      <cdr:y>0.21153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80F18478-E0C4-4F55-AE57-8B1A9233D070}"/>
            </a:ext>
          </a:extLst>
        </cdr:cNvPr>
        <cdr:cNvCxnSpPr/>
      </cdr:nvCxnSpPr>
      <cdr:spPr>
        <a:xfrm xmlns:a="http://schemas.openxmlformats.org/drawingml/2006/main">
          <a:off x="2036366" y="582852"/>
          <a:ext cx="1763512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0.62954</cdr:x>
      <cdr:y>0.11906</cdr:y>
    </cdr:from>
    <cdr:to>
      <cdr:x>0.70906</cdr:x>
      <cdr:y>0.23211</cdr:y>
    </cdr:to>
    <cdr:sp macro="" textlink="">
      <cdr:nvSpPr>
        <cdr:cNvPr id="5" name="TextBox 5">
          <a:extLst xmlns:a="http://schemas.openxmlformats.org/drawingml/2006/main">
            <a:ext uri="{FF2B5EF4-FFF2-40B4-BE49-F238E27FC236}">
              <a16:creationId xmlns:a16="http://schemas.microsoft.com/office/drawing/2014/main" id="{AD97B68C-4DA5-4CF2-AC3E-CF523D418810}"/>
            </a:ext>
          </a:extLst>
        </cdr:cNvPr>
        <cdr:cNvSpPr txBox="1"/>
      </cdr:nvSpPr>
      <cdr:spPr>
        <a:xfrm xmlns:a="http://schemas.openxmlformats.org/drawingml/2006/main">
          <a:off x="2878257" y="328061"/>
          <a:ext cx="363561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400" dirty="0"/>
            <a:t>**</a:t>
          </a:r>
        </a:p>
      </cdr:txBody>
    </cdr:sp>
  </cdr:relSizeAnchor>
  <cdr:relSizeAnchor xmlns:cdr="http://schemas.openxmlformats.org/drawingml/2006/chartDrawing">
    <cdr:from>
      <cdr:x>0.61428</cdr:x>
      <cdr:y>0.31042</cdr:y>
    </cdr:from>
    <cdr:to>
      <cdr:x>0.87412</cdr:x>
      <cdr:y>0.31042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2A0134EA-BDD5-4C5F-9294-6D616DD2B19A}"/>
            </a:ext>
          </a:extLst>
        </cdr:cNvPr>
        <cdr:cNvCxnSpPr/>
      </cdr:nvCxnSpPr>
      <cdr:spPr>
        <a:xfrm xmlns:a="http://schemas.openxmlformats.org/drawingml/2006/main">
          <a:off x="2808488" y="855327"/>
          <a:ext cx="118800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0.71111</cdr:x>
      <cdr:y>0.22459</cdr:y>
    </cdr:from>
    <cdr:to>
      <cdr:x>0.79063</cdr:x>
      <cdr:y>0.33764</cdr:y>
    </cdr:to>
    <cdr:sp macro="" textlink="">
      <cdr:nvSpPr>
        <cdr:cNvPr id="7" name="TextBox 5">
          <a:extLst xmlns:a="http://schemas.openxmlformats.org/drawingml/2006/main">
            <a:ext uri="{FF2B5EF4-FFF2-40B4-BE49-F238E27FC236}">
              <a16:creationId xmlns:a16="http://schemas.microsoft.com/office/drawing/2014/main" id="{509139F7-01A2-464C-8A82-04FE1909AA6C}"/>
            </a:ext>
          </a:extLst>
        </cdr:cNvPr>
        <cdr:cNvSpPr txBox="1"/>
      </cdr:nvSpPr>
      <cdr:spPr>
        <a:xfrm xmlns:a="http://schemas.openxmlformats.org/drawingml/2006/main">
          <a:off x="3251200" y="618836"/>
          <a:ext cx="363561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400" dirty="0"/>
            <a:t>**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605117</xdr:colOff>
      <xdr:row>42</xdr:row>
      <xdr:rowOff>0</xdr:rowOff>
    </xdr:from>
    <xdr:to>
      <xdr:col>15</xdr:col>
      <xdr:colOff>300317</xdr:colOff>
      <xdr:row>57</xdr:row>
      <xdr:rowOff>53788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87C735-C987-43C3-9E83-61C655FA27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601980</xdr:colOff>
      <xdr:row>6</xdr:row>
      <xdr:rowOff>179070</xdr:rowOff>
    </xdr:from>
    <xdr:to>
      <xdr:col>11</xdr:col>
      <xdr:colOff>297180</xdr:colOff>
      <xdr:row>21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A41BB1-EBF3-4516-9268-F1D2C48B50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0.52998</cdr:x>
      <cdr:y>0.23637</cdr:y>
    </cdr:from>
    <cdr:to>
      <cdr:x>0.58994</cdr:x>
      <cdr:y>0.34942</cdr:y>
    </cdr:to>
    <cdr:sp macro="" textlink="">
      <cdr:nvSpPr>
        <cdr:cNvPr id="2" name="TextBox 5">
          <a:extLst xmlns:a="http://schemas.openxmlformats.org/drawingml/2006/main">
            <a:ext uri="{FF2B5EF4-FFF2-40B4-BE49-F238E27FC236}">
              <a16:creationId xmlns:a16="http://schemas.microsoft.com/office/drawing/2014/main" id="{61EFC49F-2CBE-4A45-8326-A69ADAB6E1E0}"/>
            </a:ext>
          </a:extLst>
        </cdr:cNvPr>
        <cdr:cNvSpPr txBox="1"/>
      </cdr:nvSpPr>
      <cdr:spPr>
        <a:xfrm xmlns:a="http://schemas.openxmlformats.org/drawingml/2006/main">
          <a:off x="2414354" y="669888"/>
          <a:ext cx="273126" cy="32038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400" dirty="0"/>
            <a:t>*</a:t>
          </a:r>
        </a:p>
      </cdr:txBody>
    </cdr:sp>
  </cdr:relSizeAnchor>
  <cdr:relSizeAnchor xmlns:cdr="http://schemas.openxmlformats.org/drawingml/2006/chartDrawing">
    <cdr:from>
      <cdr:x>0.44852</cdr:x>
      <cdr:y>0.31802</cdr:y>
    </cdr:from>
    <cdr:to>
      <cdr:x>0.67735</cdr:x>
      <cdr:y>0.31802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3FE7CD19-84F4-4F5E-B55E-28AFC326661B}"/>
            </a:ext>
          </a:extLst>
        </cdr:cNvPr>
        <cdr:cNvCxnSpPr/>
      </cdr:nvCxnSpPr>
      <cdr:spPr>
        <a:xfrm xmlns:a="http://schemas.openxmlformats.org/drawingml/2006/main">
          <a:off x="2043265" y="901286"/>
          <a:ext cx="1042441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0.4454</cdr:x>
      <cdr:y>0.21153</cdr:y>
    </cdr:from>
    <cdr:to>
      <cdr:x>0.83112</cdr:x>
      <cdr:y>0.21153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80F18478-E0C4-4F55-AE57-8B1A9233D070}"/>
            </a:ext>
          </a:extLst>
        </cdr:cNvPr>
        <cdr:cNvCxnSpPr/>
      </cdr:nvCxnSpPr>
      <cdr:spPr>
        <a:xfrm xmlns:a="http://schemas.openxmlformats.org/drawingml/2006/main">
          <a:off x="2036366" y="582852"/>
          <a:ext cx="1763512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0.62954</cdr:x>
      <cdr:y>0.11906</cdr:y>
    </cdr:from>
    <cdr:to>
      <cdr:x>0.70935</cdr:x>
      <cdr:y>0.22898</cdr:y>
    </cdr:to>
    <cdr:sp macro="" textlink="">
      <cdr:nvSpPr>
        <cdr:cNvPr id="5" name="TextBox 5">
          <a:extLst xmlns:a="http://schemas.openxmlformats.org/drawingml/2006/main">
            <a:ext uri="{FF2B5EF4-FFF2-40B4-BE49-F238E27FC236}">
              <a16:creationId xmlns:a16="http://schemas.microsoft.com/office/drawing/2014/main" id="{AD97B68C-4DA5-4CF2-AC3E-CF523D418810}"/>
            </a:ext>
          </a:extLst>
        </cdr:cNvPr>
        <cdr:cNvSpPr txBox="1"/>
      </cdr:nvSpPr>
      <cdr:spPr>
        <a:xfrm xmlns:a="http://schemas.openxmlformats.org/drawingml/2006/main">
          <a:off x="2867888" y="337436"/>
          <a:ext cx="363561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400" dirty="0"/>
            <a:t>**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605117</xdr:colOff>
      <xdr:row>42</xdr:row>
      <xdr:rowOff>0</xdr:rowOff>
    </xdr:from>
    <xdr:to>
      <xdr:col>15</xdr:col>
      <xdr:colOff>300317</xdr:colOff>
      <xdr:row>57</xdr:row>
      <xdr:rowOff>53788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F65804-A2A0-4784-9AE2-7AE3869F0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0.64848</cdr:x>
      <cdr:y>0.34561</cdr:y>
    </cdr:from>
    <cdr:to>
      <cdr:x>0.90833</cdr:x>
      <cdr:y>0.34561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DC9D1E6F-C1C0-4BCE-851A-7747E7478A30}"/>
            </a:ext>
          </a:extLst>
        </cdr:cNvPr>
        <cdr:cNvCxnSpPr/>
      </cdr:nvCxnSpPr>
      <cdr:spPr>
        <a:xfrm xmlns:a="http://schemas.openxmlformats.org/drawingml/2006/main">
          <a:off x="2964873" y="952310"/>
          <a:ext cx="118800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0.73838</cdr:x>
      <cdr:y>0.25476</cdr:y>
    </cdr:from>
    <cdr:to>
      <cdr:x>0.8179</cdr:x>
      <cdr:y>0.36781</cdr:y>
    </cdr:to>
    <cdr:sp macro="" textlink="">
      <cdr:nvSpPr>
        <cdr:cNvPr id="9" name="TextBox 5">
          <a:extLst xmlns:a="http://schemas.openxmlformats.org/drawingml/2006/main">
            <a:ext uri="{FF2B5EF4-FFF2-40B4-BE49-F238E27FC236}">
              <a16:creationId xmlns:a16="http://schemas.microsoft.com/office/drawing/2014/main" id="{39276C68-BE79-4A79-A11B-5C394D8F8A50}"/>
            </a:ext>
          </a:extLst>
        </cdr:cNvPr>
        <cdr:cNvSpPr txBox="1"/>
      </cdr:nvSpPr>
      <cdr:spPr>
        <a:xfrm xmlns:a="http://schemas.openxmlformats.org/drawingml/2006/main">
          <a:off x="3375890" y="701964"/>
          <a:ext cx="363561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400" dirty="0"/>
            <a:t>**</a:t>
          </a:r>
        </a:p>
      </cdr:txBody>
    </cdr:sp>
  </cdr:relSizeAnchor>
  <cdr:relSizeAnchor xmlns:cdr="http://schemas.openxmlformats.org/drawingml/2006/chartDrawing">
    <cdr:from>
      <cdr:x>0.44848</cdr:x>
      <cdr:y>0.23661</cdr:y>
    </cdr:from>
    <cdr:to>
      <cdr:x>0.8973</cdr:x>
      <cdr:y>0.23661</cdr:y>
    </cdr:to>
    <cdr:cxnSp macro="">
      <cdr:nvCxnSpPr>
        <cdr:cNvPr id="10" name="Straight Connector 9">
          <a:extLst xmlns:a="http://schemas.openxmlformats.org/drawingml/2006/main">
            <a:ext uri="{FF2B5EF4-FFF2-40B4-BE49-F238E27FC236}">
              <a16:creationId xmlns:a16="http://schemas.microsoft.com/office/drawing/2014/main" id="{00B9129B-2381-4F73-8406-0AACB66D87A3}"/>
            </a:ext>
          </a:extLst>
        </cdr:cNvPr>
        <cdr:cNvCxnSpPr/>
      </cdr:nvCxnSpPr>
      <cdr:spPr>
        <a:xfrm xmlns:a="http://schemas.openxmlformats.org/drawingml/2006/main">
          <a:off x="2050473" y="651959"/>
          <a:ext cx="205200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0.64141</cdr:x>
      <cdr:y>0.13408</cdr:y>
    </cdr:from>
    <cdr:to>
      <cdr:x>0.72093</cdr:x>
      <cdr:y>0.24713</cdr:y>
    </cdr:to>
    <cdr:sp macro="" textlink="">
      <cdr:nvSpPr>
        <cdr:cNvPr id="11" name="TextBox 5">
          <a:extLst xmlns:a="http://schemas.openxmlformats.org/drawingml/2006/main">
            <a:ext uri="{FF2B5EF4-FFF2-40B4-BE49-F238E27FC236}">
              <a16:creationId xmlns:a16="http://schemas.microsoft.com/office/drawing/2014/main" id="{27D025A5-6150-4C2F-815D-1BB3CB2D1528}"/>
            </a:ext>
          </a:extLst>
        </cdr:cNvPr>
        <cdr:cNvSpPr txBox="1"/>
      </cdr:nvSpPr>
      <cdr:spPr>
        <a:xfrm xmlns:a="http://schemas.openxmlformats.org/drawingml/2006/main">
          <a:off x="2932545" y="369456"/>
          <a:ext cx="363561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400" dirty="0"/>
            <a:t>**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26</xdr:row>
      <xdr:rowOff>179070</xdr:rowOff>
    </xdr:from>
    <xdr:to>
      <xdr:col>2</xdr:col>
      <xdr:colOff>603660</xdr:colOff>
      <xdr:row>44</xdr:row>
      <xdr:rowOff>111990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7DB684-8ED1-4B15-9B76-4ADB0EA817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26</xdr:row>
      <xdr:rowOff>179070</xdr:rowOff>
    </xdr:from>
    <xdr:to>
      <xdr:col>2</xdr:col>
      <xdr:colOff>603660</xdr:colOff>
      <xdr:row>44</xdr:row>
      <xdr:rowOff>127230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EF2207-83D6-4A94-8913-641B78CACF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26</xdr:row>
      <xdr:rowOff>179070</xdr:rowOff>
    </xdr:from>
    <xdr:to>
      <xdr:col>2</xdr:col>
      <xdr:colOff>603660</xdr:colOff>
      <xdr:row>44</xdr:row>
      <xdr:rowOff>127230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746E07-2F53-420F-B52E-39A0A83E0F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26</xdr:row>
      <xdr:rowOff>179070</xdr:rowOff>
    </xdr:from>
    <xdr:to>
      <xdr:col>2</xdr:col>
      <xdr:colOff>603660</xdr:colOff>
      <xdr:row>44</xdr:row>
      <xdr:rowOff>127230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3E34DB-77CC-477C-9F9C-9ED6070419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0.52493</cdr:x>
      <cdr:y>0.35043</cdr:y>
    </cdr:from>
    <cdr:to>
      <cdr:x>0.72493</cdr:x>
      <cdr:y>0.35043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B2219FEF-019D-4A3E-9F8E-F015E9CADEB4}"/>
            </a:ext>
          </a:extLst>
        </cdr:cNvPr>
        <cdr:cNvCxnSpPr/>
      </cdr:nvCxnSpPr>
      <cdr:spPr>
        <a:xfrm xmlns:a="http://schemas.openxmlformats.org/drawingml/2006/main">
          <a:off x="944880" y="1140722"/>
          <a:ext cx="36000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0.55316</cdr:x>
      <cdr:y>0.28246</cdr:y>
    </cdr:from>
    <cdr:to>
      <cdr:x>0.70547</cdr:x>
      <cdr:y>0.37815</cdr:y>
    </cdr:to>
    <cdr:sp macro="" textlink="">
      <cdr:nvSpPr>
        <cdr:cNvPr id="3" name="TextBox 5">
          <a:extLst xmlns:a="http://schemas.openxmlformats.org/drawingml/2006/main">
            <a:ext uri="{FF2B5EF4-FFF2-40B4-BE49-F238E27FC236}">
              <a16:creationId xmlns:a16="http://schemas.microsoft.com/office/drawing/2014/main" id="{D9FFC163-9694-4542-8DD6-AB72CDEF8330}"/>
            </a:ext>
          </a:extLst>
        </cdr:cNvPr>
        <cdr:cNvSpPr txBox="1"/>
      </cdr:nvSpPr>
      <cdr:spPr>
        <a:xfrm xmlns:a="http://schemas.openxmlformats.org/drawingml/2006/main">
          <a:off x="995680" y="919480"/>
          <a:ext cx="274157" cy="31149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400" dirty="0"/>
            <a:t>*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26</xdr:row>
      <xdr:rowOff>179070</xdr:rowOff>
    </xdr:from>
    <xdr:to>
      <xdr:col>2</xdr:col>
      <xdr:colOff>603660</xdr:colOff>
      <xdr:row>44</xdr:row>
      <xdr:rowOff>127230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615741-DDCF-4982-9226-125E4D090E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26</xdr:row>
      <xdr:rowOff>179070</xdr:rowOff>
    </xdr:from>
    <xdr:to>
      <xdr:col>2</xdr:col>
      <xdr:colOff>603660</xdr:colOff>
      <xdr:row>44</xdr:row>
      <xdr:rowOff>127230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C83826-EAC9-4E8C-86AE-8F12479A26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0.55333</cdr:x>
      <cdr:y>0.18652</cdr:y>
    </cdr:from>
    <cdr:to>
      <cdr:x>0.63285</cdr:x>
      <cdr:y>0.30007</cdr:y>
    </cdr:to>
    <cdr:sp macro="" textlink="">
      <cdr:nvSpPr>
        <cdr:cNvPr id="20" name="TextBox 6">
          <a:extLst xmlns:a="http://schemas.openxmlformats.org/drawingml/2006/main">
            <a:ext uri="{FF2B5EF4-FFF2-40B4-BE49-F238E27FC236}">
              <a16:creationId xmlns:a16="http://schemas.microsoft.com/office/drawing/2014/main" id="{F2A080A3-8BBE-4718-A415-6A1D2102CE98}"/>
            </a:ext>
          </a:extLst>
        </cdr:cNvPr>
        <cdr:cNvSpPr txBox="1"/>
      </cdr:nvSpPr>
      <cdr:spPr>
        <a:xfrm xmlns:a="http://schemas.openxmlformats.org/drawingml/2006/main">
          <a:off x="2529825" y="511662"/>
          <a:ext cx="363561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400" dirty="0">
              <a:solidFill>
                <a:prstClr val="black"/>
              </a:solidFill>
            </a:rPr>
            <a:t>**</a:t>
          </a:r>
          <a:endParaRPr lang="de-CH" sz="1400" dirty="0"/>
        </a:p>
      </cdr:txBody>
    </cdr:sp>
  </cdr:relSizeAnchor>
  <cdr:relSizeAnchor xmlns:cdr="http://schemas.openxmlformats.org/drawingml/2006/chartDrawing">
    <cdr:from>
      <cdr:x>0.37433</cdr:x>
      <cdr:y>0.28762</cdr:y>
    </cdr:from>
    <cdr:to>
      <cdr:x>0.76803</cdr:x>
      <cdr:y>0.28762</cdr:y>
    </cdr:to>
    <cdr:cxnSp macro="">
      <cdr:nvCxnSpPr>
        <cdr:cNvPr id="21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BE1731B8-E9F5-4F41-A3C7-C188876063CC}"/>
            </a:ext>
          </a:extLst>
        </cdr:cNvPr>
        <cdr:cNvCxnSpPr/>
      </cdr:nvCxnSpPr>
      <cdr:spPr>
        <a:xfrm xmlns:a="http://schemas.openxmlformats.org/drawingml/2006/main">
          <a:off x="1711437" y="789002"/>
          <a:ext cx="180000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605117</xdr:colOff>
      <xdr:row>42</xdr:row>
      <xdr:rowOff>0</xdr:rowOff>
    </xdr:from>
    <xdr:to>
      <xdr:col>15</xdr:col>
      <xdr:colOff>300317</xdr:colOff>
      <xdr:row>57</xdr:row>
      <xdr:rowOff>53788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432B28-554F-4715-9686-A02257EFD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0.73871</cdr:x>
      <cdr:y>0.11316</cdr:y>
    </cdr:from>
    <cdr:to>
      <cdr:x>0.79867</cdr:x>
      <cdr:y>0.22621</cdr:y>
    </cdr:to>
    <cdr:sp macro="" textlink="">
      <cdr:nvSpPr>
        <cdr:cNvPr id="2" name="TextBox 5">
          <a:extLst xmlns:a="http://schemas.openxmlformats.org/drawingml/2006/main">
            <a:ext uri="{FF2B5EF4-FFF2-40B4-BE49-F238E27FC236}">
              <a16:creationId xmlns:a16="http://schemas.microsoft.com/office/drawing/2014/main" id="{61EFC49F-2CBE-4A45-8326-A69ADAB6E1E0}"/>
            </a:ext>
          </a:extLst>
        </cdr:cNvPr>
        <cdr:cNvSpPr txBox="1"/>
      </cdr:nvSpPr>
      <cdr:spPr>
        <a:xfrm xmlns:a="http://schemas.openxmlformats.org/drawingml/2006/main">
          <a:off x="3377383" y="311815"/>
          <a:ext cx="274114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400" dirty="0"/>
            <a:t>*</a:t>
          </a:r>
        </a:p>
      </cdr:txBody>
    </cdr:sp>
  </cdr:relSizeAnchor>
  <cdr:relSizeAnchor xmlns:cdr="http://schemas.openxmlformats.org/drawingml/2006/chartDrawing">
    <cdr:from>
      <cdr:x>0.64744</cdr:x>
      <cdr:y>0.19118</cdr:y>
    </cdr:from>
    <cdr:to>
      <cdr:x>0.87627</cdr:x>
      <cdr:y>0.19118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3FE7CD19-84F4-4F5E-B55E-28AFC326661B}"/>
            </a:ext>
          </a:extLst>
        </cdr:cNvPr>
        <cdr:cNvCxnSpPr/>
      </cdr:nvCxnSpPr>
      <cdr:spPr>
        <a:xfrm xmlns:a="http://schemas.openxmlformats.org/drawingml/2006/main">
          <a:off x="2960095" y="526782"/>
          <a:ext cx="1046211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605117</xdr:colOff>
      <xdr:row>42</xdr:row>
      <xdr:rowOff>0</xdr:rowOff>
    </xdr:from>
    <xdr:to>
      <xdr:col>15</xdr:col>
      <xdr:colOff>300317</xdr:colOff>
      <xdr:row>57</xdr:row>
      <xdr:rowOff>53788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1836A9-1FAB-4B60-B29D-EDBD6747A1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605117</xdr:colOff>
      <xdr:row>42</xdr:row>
      <xdr:rowOff>0</xdr:rowOff>
    </xdr:from>
    <xdr:to>
      <xdr:col>15</xdr:col>
      <xdr:colOff>300317</xdr:colOff>
      <xdr:row>57</xdr:row>
      <xdr:rowOff>53788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2F6EAE-2479-46AC-9D4A-A7125689C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0.4454</cdr:x>
      <cdr:y>0.21153</cdr:y>
    </cdr:from>
    <cdr:to>
      <cdr:x>0.83112</cdr:x>
      <cdr:y>0.21153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80F18478-E0C4-4F55-AE57-8B1A9233D070}"/>
            </a:ext>
          </a:extLst>
        </cdr:cNvPr>
        <cdr:cNvCxnSpPr/>
      </cdr:nvCxnSpPr>
      <cdr:spPr>
        <a:xfrm xmlns:a="http://schemas.openxmlformats.org/drawingml/2006/main">
          <a:off x="2036366" y="582852"/>
          <a:ext cx="1763512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0.62954</cdr:x>
      <cdr:y>0.11906</cdr:y>
    </cdr:from>
    <cdr:to>
      <cdr:x>0.68949</cdr:x>
      <cdr:y>0.23261</cdr:y>
    </cdr:to>
    <cdr:sp macro="" textlink="">
      <cdr:nvSpPr>
        <cdr:cNvPr id="5" name="TextBox 5">
          <a:extLst xmlns:a="http://schemas.openxmlformats.org/drawingml/2006/main">
            <a:ext uri="{FF2B5EF4-FFF2-40B4-BE49-F238E27FC236}">
              <a16:creationId xmlns:a16="http://schemas.microsoft.com/office/drawing/2014/main" id="{AD97B68C-4DA5-4CF2-AC3E-CF523D418810}"/>
            </a:ext>
          </a:extLst>
        </cdr:cNvPr>
        <cdr:cNvSpPr txBox="1"/>
      </cdr:nvSpPr>
      <cdr:spPr>
        <a:xfrm xmlns:a="http://schemas.openxmlformats.org/drawingml/2006/main">
          <a:off x="2878260" y="328073"/>
          <a:ext cx="274092" cy="3128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400" dirty="0"/>
            <a:t>*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605117</xdr:colOff>
      <xdr:row>42</xdr:row>
      <xdr:rowOff>0</xdr:rowOff>
    </xdr:from>
    <xdr:to>
      <xdr:col>15</xdr:col>
      <xdr:colOff>300317</xdr:colOff>
      <xdr:row>57</xdr:row>
      <xdr:rowOff>53788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E988F0-12D8-4494-9BDD-0D31920A66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605117</xdr:colOff>
      <xdr:row>42</xdr:row>
      <xdr:rowOff>0</xdr:rowOff>
    </xdr:from>
    <xdr:to>
      <xdr:col>15</xdr:col>
      <xdr:colOff>300317</xdr:colOff>
      <xdr:row>57</xdr:row>
      <xdr:rowOff>53788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1900B8-2E22-4D91-9139-1319A93B8B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0.73568</cdr:x>
      <cdr:y>0.20367</cdr:y>
    </cdr:from>
    <cdr:to>
      <cdr:x>0.79563</cdr:x>
      <cdr:y>0.31672</cdr:y>
    </cdr:to>
    <cdr:sp macro="" textlink="">
      <cdr:nvSpPr>
        <cdr:cNvPr id="2" name="TextBox 5">
          <a:extLst xmlns:a="http://schemas.openxmlformats.org/drawingml/2006/main">
            <a:ext uri="{FF2B5EF4-FFF2-40B4-BE49-F238E27FC236}">
              <a16:creationId xmlns:a16="http://schemas.microsoft.com/office/drawing/2014/main" id="{61EFC49F-2CBE-4A45-8326-A69ADAB6E1E0}"/>
            </a:ext>
          </a:extLst>
        </cdr:cNvPr>
        <cdr:cNvSpPr txBox="1"/>
      </cdr:nvSpPr>
      <cdr:spPr>
        <a:xfrm xmlns:a="http://schemas.openxmlformats.org/drawingml/2006/main">
          <a:off x="3363529" y="561197"/>
          <a:ext cx="274114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400" dirty="0"/>
            <a:t>*</a:t>
          </a:r>
        </a:p>
      </cdr:txBody>
    </cdr:sp>
  </cdr:relSizeAnchor>
  <cdr:relSizeAnchor xmlns:cdr="http://schemas.openxmlformats.org/drawingml/2006/chartDrawing">
    <cdr:from>
      <cdr:x>0.64744</cdr:x>
      <cdr:y>0.28169</cdr:y>
    </cdr:from>
    <cdr:to>
      <cdr:x>0.87627</cdr:x>
      <cdr:y>0.28169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3FE7CD19-84F4-4F5E-B55E-28AFC326661B}"/>
            </a:ext>
          </a:extLst>
        </cdr:cNvPr>
        <cdr:cNvCxnSpPr/>
      </cdr:nvCxnSpPr>
      <cdr:spPr>
        <a:xfrm xmlns:a="http://schemas.openxmlformats.org/drawingml/2006/main">
          <a:off x="2960094" y="776163"/>
          <a:ext cx="1046211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0.4454</cdr:x>
      <cdr:y>0.21153</cdr:y>
    </cdr:from>
    <cdr:to>
      <cdr:x>0.83112</cdr:x>
      <cdr:y>0.21153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80F18478-E0C4-4F55-AE57-8B1A9233D070}"/>
            </a:ext>
          </a:extLst>
        </cdr:cNvPr>
        <cdr:cNvCxnSpPr/>
      </cdr:nvCxnSpPr>
      <cdr:spPr>
        <a:xfrm xmlns:a="http://schemas.openxmlformats.org/drawingml/2006/main">
          <a:off x="2036366" y="582852"/>
          <a:ext cx="1763512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0.62954</cdr:x>
      <cdr:y>0.11906</cdr:y>
    </cdr:from>
    <cdr:to>
      <cdr:x>0.68949</cdr:x>
      <cdr:y>0.23261</cdr:y>
    </cdr:to>
    <cdr:sp macro="" textlink="">
      <cdr:nvSpPr>
        <cdr:cNvPr id="5" name="TextBox 5">
          <a:extLst xmlns:a="http://schemas.openxmlformats.org/drawingml/2006/main">
            <a:ext uri="{FF2B5EF4-FFF2-40B4-BE49-F238E27FC236}">
              <a16:creationId xmlns:a16="http://schemas.microsoft.com/office/drawing/2014/main" id="{AD97B68C-4DA5-4CF2-AC3E-CF523D418810}"/>
            </a:ext>
          </a:extLst>
        </cdr:cNvPr>
        <cdr:cNvSpPr txBox="1"/>
      </cdr:nvSpPr>
      <cdr:spPr>
        <a:xfrm xmlns:a="http://schemas.openxmlformats.org/drawingml/2006/main">
          <a:off x="2878260" y="328073"/>
          <a:ext cx="274092" cy="3128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400" dirty="0"/>
            <a:t>*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605117</xdr:colOff>
      <xdr:row>42</xdr:row>
      <xdr:rowOff>0</xdr:rowOff>
    </xdr:from>
    <xdr:to>
      <xdr:col>15</xdr:col>
      <xdr:colOff>300317</xdr:colOff>
      <xdr:row>57</xdr:row>
      <xdr:rowOff>53788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CC1BE3-F5D6-49DA-B1E9-C8A9861D8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601980</xdr:colOff>
      <xdr:row>6</xdr:row>
      <xdr:rowOff>179070</xdr:rowOff>
    </xdr:from>
    <xdr:to>
      <xdr:col>11</xdr:col>
      <xdr:colOff>297180</xdr:colOff>
      <xdr:row>21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E94B0B-9084-487E-932D-89A9CA09CF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0.55333</cdr:x>
      <cdr:y>0.18652</cdr:y>
    </cdr:from>
    <cdr:to>
      <cdr:x>0.63285</cdr:x>
      <cdr:y>0.30007</cdr:y>
    </cdr:to>
    <cdr:sp macro="" textlink="">
      <cdr:nvSpPr>
        <cdr:cNvPr id="20" name="TextBox 6">
          <a:extLst xmlns:a="http://schemas.openxmlformats.org/drawingml/2006/main">
            <a:ext uri="{FF2B5EF4-FFF2-40B4-BE49-F238E27FC236}">
              <a16:creationId xmlns:a16="http://schemas.microsoft.com/office/drawing/2014/main" id="{F2A080A3-8BBE-4718-A415-6A1D2102CE98}"/>
            </a:ext>
          </a:extLst>
        </cdr:cNvPr>
        <cdr:cNvSpPr txBox="1"/>
      </cdr:nvSpPr>
      <cdr:spPr>
        <a:xfrm xmlns:a="http://schemas.openxmlformats.org/drawingml/2006/main">
          <a:off x="2529825" y="511662"/>
          <a:ext cx="363561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400" dirty="0">
              <a:solidFill>
                <a:prstClr val="black"/>
              </a:solidFill>
            </a:rPr>
            <a:t>**</a:t>
          </a:r>
          <a:endParaRPr lang="de-CH" sz="1400" dirty="0"/>
        </a:p>
      </cdr:txBody>
    </cdr:sp>
  </cdr:relSizeAnchor>
  <cdr:relSizeAnchor xmlns:cdr="http://schemas.openxmlformats.org/drawingml/2006/chartDrawing">
    <cdr:from>
      <cdr:x>0.37433</cdr:x>
      <cdr:y>0.28762</cdr:y>
    </cdr:from>
    <cdr:to>
      <cdr:x>0.76803</cdr:x>
      <cdr:y>0.28762</cdr:y>
    </cdr:to>
    <cdr:cxnSp macro="">
      <cdr:nvCxnSpPr>
        <cdr:cNvPr id="21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BE1731B8-E9F5-4F41-A3C7-C188876063CC}"/>
            </a:ext>
          </a:extLst>
        </cdr:cNvPr>
        <cdr:cNvCxnSpPr/>
      </cdr:nvCxnSpPr>
      <cdr:spPr>
        <a:xfrm xmlns:a="http://schemas.openxmlformats.org/drawingml/2006/main">
          <a:off x="1711437" y="789002"/>
          <a:ext cx="180000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601980</xdr:colOff>
      <xdr:row>6</xdr:row>
      <xdr:rowOff>179070</xdr:rowOff>
    </xdr:from>
    <xdr:to>
      <xdr:col>11</xdr:col>
      <xdr:colOff>297180</xdr:colOff>
      <xdr:row>21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187A6F-C7F5-454A-9870-A0CDF5CB06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0.55333</cdr:x>
      <cdr:y>0.18652</cdr:y>
    </cdr:from>
    <cdr:to>
      <cdr:x>0.61328</cdr:x>
      <cdr:y>0.30007</cdr:y>
    </cdr:to>
    <cdr:sp macro="" textlink="">
      <cdr:nvSpPr>
        <cdr:cNvPr id="20" name="TextBox 6">
          <a:extLst xmlns:a="http://schemas.openxmlformats.org/drawingml/2006/main">
            <a:ext uri="{FF2B5EF4-FFF2-40B4-BE49-F238E27FC236}">
              <a16:creationId xmlns:a16="http://schemas.microsoft.com/office/drawing/2014/main" id="{F2A080A3-8BBE-4718-A415-6A1D2102CE98}"/>
            </a:ext>
          </a:extLst>
        </cdr:cNvPr>
        <cdr:cNvSpPr txBox="1"/>
      </cdr:nvSpPr>
      <cdr:spPr>
        <a:xfrm xmlns:a="http://schemas.openxmlformats.org/drawingml/2006/main">
          <a:off x="2529825" y="511662"/>
          <a:ext cx="274114" cy="3114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400" dirty="0">
              <a:solidFill>
                <a:prstClr val="black"/>
              </a:solidFill>
            </a:rPr>
            <a:t>*</a:t>
          </a:r>
          <a:endParaRPr lang="de-CH" sz="1400" dirty="0"/>
        </a:p>
      </cdr:txBody>
    </cdr:sp>
  </cdr:relSizeAnchor>
  <cdr:relSizeAnchor xmlns:cdr="http://schemas.openxmlformats.org/drawingml/2006/chartDrawing">
    <cdr:from>
      <cdr:x>0.37433</cdr:x>
      <cdr:y>0.28762</cdr:y>
    </cdr:from>
    <cdr:to>
      <cdr:x>0.76803</cdr:x>
      <cdr:y>0.28762</cdr:y>
    </cdr:to>
    <cdr:cxnSp macro="">
      <cdr:nvCxnSpPr>
        <cdr:cNvPr id="21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BE1731B8-E9F5-4F41-A3C7-C188876063CC}"/>
            </a:ext>
          </a:extLst>
        </cdr:cNvPr>
        <cdr:cNvCxnSpPr/>
      </cdr:nvCxnSpPr>
      <cdr:spPr>
        <a:xfrm xmlns:a="http://schemas.openxmlformats.org/drawingml/2006/main">
          <a:off x="1711437" y="789002"/>
          <a:ext cx="180000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601980</xdr:colOff>
      <xdr:row>6</xdr:row>
      <xdr:rowOff>179070</xdr:rowOff>
    </xdr:from>
    <xdr:to>
      <xdr:col>11</xdr:col>
      <xdr:colOff>297180</xdr:colOff>
      <xdr:row>21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CF0616-67AD-485C-91C0-1C1AEB0E9D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B10" sqref="B10:B15"/>
    </sheetView>
  </sheetViews>
  <sheetFormatPr defaultRowHeight="14.4" x14ac:dyDescent="0.3"/>
  <sheetData>
    <row r="1" spans="1:13" x14ac:dyDescent="0.3">
      <c r="A1" t="s">
        <v>5</v>
      </c>
    </row>
    <row r="2" spans="1:13" x14ac:dyDescent="0.3">
      <c r="A2" t="s">
        <v>0</v>
      </c>
      <c r="B2">
        <v>1</v>
      </c>
      <c r="C2">
        <v>1</v>
      </c>
      <c r="D2">
        <v>2</v>
      </c>
      <c r="E2">
        <v>2</v>
      </c>
      <c r="F2">
        <v>3</v>
      </c>
      <c r="G2">
        <v>3</v>
      </c>
      <c r="H2">
        <v>4</v>
      </c>
      <c r="I2">
        <v>4</v>
      </c>
      <c r="J2">
        <v>5</v>
      </c>
      <c r="K2">
        <v>5</v>
      </c>
      <c r="L2">
        <v>6</v>
      </c>
      <c r="M2">
        <v>6</v>
      </c>
    </row>
    <row r="3" spans="1:13" x14ac:dyDescent="0.3">
      <c r="A3" t="s">
        <v>1</v>
      </c>
      <c r="B3" s="1">
        <v>104.19026047565119</v>
      </c>
      <c r="C3" s="1">
        <v>107.79363336992316</v>
      </c>
      <c r="D3" s="1">
        <v>108.37264150943396</v>
      </c>
      <c r="E3" s="1">
        <v>115.11216056670602</v>
      </c>
      <c r="F3" s="1">
        <v>110.93023255813954</v>
      </c>
      <c r="G3" s="1">
        <v>113.63636363636363</v>
      </c>
      <c r="H3" s="1">
        <v>115.06682867557716</v>
      </c>
      <c r="I3" s="1">
        <v>116.94695989650712</v>
      </c>
      <c r="J3" s="1">
        <v>117.80821917808218</v>
      </c>
      <c r="K3" s="1">
        <v>113.41040462427746</v>
      </c>
      <c r="L3" s="1">
        <v>115.04112808460634</v>
      </c>
      <c r="M3" s="1">
        <v>112.12789415656009</v>
      </c>
    </row>
    <row r="4" spans="1:13" x14ac:dyDescent="0.3">
      <c r="A4" t="s">
        <v>2</v>
      </c>
      <c r="B4" s="1">
        <v>112.80193236714976</v>
      </c>
      <c r="C4" s="1">
        <v>117.13933415536374</v>
      </c>
      <c r="D4" s="1">
        <v>113.45238095238095</v>
      </c>
      <c r="E4" s="1">
        <v>113.25</v>
      </c>
      <c r="F4" s="1">
        <v>117.2749391727494</v>
      </c>
      <c r="G4" s="1">
        <v>105.9350503919373</v>
      </c>
      <c r="H4" s="1">
        <v>120.75688073394497</v>
      </c>
      <c r="I4" s="1">
        <v>125.38552787663109</v>
      </c>
      <c r="J4" s="1">
        <v>119.6319018404908</v>
      </c>
      <c r="K4" s="1">
        <v>126.24434389140272</v>
      </c>
      <c r="L4" s="1">
        <v>123.88535031847134</v>
      </c>
      <c r="M4" s="1">
        <v>120.63134160090191</v>
      </c>
    </row>
    <row r="5" spans="1:13" x14ac:dyDescent="0.3">
      <c r="A5" t="s">
        <v>3</v>
      </c>
      <c r="B5" s="1">
        <v>117.5609756097561</v>
      </c>
      <c r="C5" s="1">
        <v>113.30221703617269</v>
      </c>
      <c r="D5" s="1">
        <v>112.5</v>
      </c>
      <c r="E5" s="1">
        <v>119.47115384615385</v>
      </c>
      <c r="F5" s="1">
        <v>118.68852459016394</v>
      </c>
      <c r="G5" s="1">
        <v>115.37610619469027</v>
      </c>
      <c r="H5" s="1">
        <v>120.25462962962963</v>
      </c>
      <c r="I5" s="1">
        <v>121.43634385201305</v>
      </c>
      <c r="J5" s="1">
        <v>118.15286624203821</v>
      </c>
      <c r="K5" s="1">
        <v>125.75431034482757</v>
      </c>
      <c r="L5" s="1">
        <v>122.47446083995459</v>
      </c>
      <c r="M5" s="1">
        <v>124.88839285714286</v>
      </c>
    </row>
    <row r="6" spans="1:13" x14ac:dyDescent="0.3">
      <c r="A6" t="s">
        <v>4</v>
      </c>
      <c r="B6" s="1">
        <v>108.08416389811738</v>
      </c>
      <c r="C6" s="1">
        <v>111.05769230769231</v>
      </c>
      <c r="D6" s="1">
        <v>109.54653937947494</v>
      </c>
      <c r="E6" s="1">
        <v>127.30627306273063</v>
      </c>
      <c r="F6" s="1">
        <v>116.21621621621622</v>
      </c>
      <c r="G6" s="1">
        <v>119.20693928128873</v>
      </c>
      <c r="H6" s="1">
        <v>119.41964285714286</v>
      </c>
      <c r="I6" s="1">
        <v>131.12980769230771</v>
      </c>
      <c r="J6" s="1">
        <v>122.59259259259258</v>
      </c>
      <c r="K6" s="1">
        <v>128.125</v>
      </c>
      <c r="L6" s="1">
        <v>119.23536439665472</v>
      </c>
      <c r="M6" s="1">
        <v>123.34123222748815</v>
      </c>
    </row>
    <row r="8" spans="1:13" x14ac:dyDescent="0.3">
      <c r="A8" s="4"/>
      <c r="B8" s="2" t="s">
        <v>6</v>
      </c>
      <c r="C8" s="2"/>
    </row>
    <row r="9" spans="1:13" x14ac:dyDescent="0.3">
      <c r="A9" s="7" t="s">
        <v>8</v>
      </c>
      <c r="B9" s="5">
        <f>AVERAGE(B3:M3)</f>
        <v>112.53639389431898</v>
      </c>
      <c r="C9" s="6"/>
    </row>
    <row r="10" spans="1:13" x14ac:dyDescent="0.3">
      <c r="A10" s="7" t="s">
        <v>9</v>
      </c>
      <c r="B10" s="5">
        <f>AVERAGE(B4:C6)</f>
        <v>113.32438589570866</v>
      </c>
      <c r="C10" s="6"/>
    </row>
    <row r="11" spans="1:13" x14ac:dyDescent="0.3">
      <c r="A11" s="7" t="s">
        <v>10</v>
      </c>
      <c r="B11" s="5">
        <f>AVERAGE(D4:E6)</f>
        <v>115.92105787345673</v>
      </c>
      <c r="C11" s="6"/>
    </row>
    <row r="12" spans="1:13" x14ac:dyDescent="0.3">
      <c r="A12" s="7" t="s">
        <v>11</v>
      </c>
      <c r="B12" s="5">
        <f>AVERAGE(F4:G6)</f>
        <v>115.44962930784099</v>
      </c>
      <c r="C12" s="6"/>
    </row>
    <row r="13" spans="1:13" x14ac:dyDescent="0.3">
      <c r="A13" s="7" t="s">
        <v>12</v>
      </c>
      <c r="B13" s="5">
        <f>AVERAGE(H4:I6)</f>
        <v>123.06380544027822</v>
      </c>
      <c r="C13" s="6"/>
    </row>
    <row r="14" spans="1:13" x14ac:dyDescent="0.3">
      <c r="A14" s="7" t="s">
        <v>13</v>
      </c>
      <c r="B14" s="5">
        <f>AVERAGE(J4:K6)</f>
        <v>123.41683581855864</v>
      </c>
      <c r="C14" s="6"/>
    </row>
    <row r="15" spans="1:13" x14ac:dyDescent="0.3">
      <c r="A15" s="7" t="s">
        <v>14</v>
      </c>
      <c r="B15" s="5">
        <f>AVERAGE(L4:M6)</f>
        <v>122.40935704010228</v>
      </c>
      <c r="C15" s="6"/>
    </row>
    <row r="16" spans="1:13" x14ac:dyDescent="0.3">
      <c r="A16" s="4"/>
      <c r="B16" s="4"/>
      <c r="C16" s="4"/>
    </row>
    <row r="17" spans="1:3" x14ac:dyDescent="0.3">
      <c r="A17" s="4"/>
      <c r="B17" s="4"/>
      <c r="C17" s="4"/>
    </row>
    <row r="18" spans="1:3" x14ac:dyDescent="0.3">
      <c r="A18" s="4"/>
      <c r="B18" s="2" t="s">
        <v>6</v>
      </c>
      <c r="C18" s="2" t="s">
        <v>118</v>
      </c>
    </row>
    <row r="19" spans="1:3" x14ac:dyDescent="0.3">
      <c r="A19" s="8" t="s">
        <v>8</v>
      </c>
      <c r="B19" s="5">
        <f>AVERAGE(B3:M3)</f>
        <v>112.53639389431898</v>
      </c>
      <c r="C19" s="5">
        <f>(STDEV(B3:M3))/(SQRT(COUNT(B3:M3)))</f>
        <v>1.170229227087219</v>
      </c>
    </row>
    <row r="20" spans="1:3" x14ac:dyDescent="0.3">
      <c r="A20" s="4" t="s">
        <v>119</v>
      </c>
      <c r="B20" s="5">
        <f>AVERAGE(B4:G6)</f>
        <v>114.89835769233547</v>
      </c>
      <c r="C20" s="5">
        <f>(STDEV(B4:G6))/(SQRT(COUNT(B4:G6)))</f>
        <v>1.1648307867673857</v>
      </c>
    </row>
    <row r="21" spans="1:3" x14ac:dyDescent="0.3">
      <c r="A21" s="4" t="s">
        <v>120</v>
      </c>
      <c r="B21" s="5">
        <f>AVERAGE(H4:M6)</f>
        <v>122.96333276631304</v>
      </c>
      <c r="C21" s="5">
        <f>(STDEV(H4:M6))/(SQRT(COUNT(H4:M6)))</f>
        <v>0.81549706729922389</v>
      </c>
    </row>
    <row r="22" spans="1:3" ht="15" thickBot="1" x14ac:dyDescent="0.35">
      <c r="A22" s="4"/>
      <c r="B22" s="4"/>
      <c r="C22" s="4"/>
    </row>
    <row r="23" spans="1:3" x14ac:dyDescent="0.3">
      <c r="A23" s="23" t="s">
        <v>15</v>
      </c>
      <c r="B23" s="4"/>
      <c r="C23" s="4"/>
    </row>
    <row r="24" spans="1:3" ht="15" thickBot="1" x14ac:dyDescent="0.35">
      <c r="A24" s="24">
        <f>TTEST(B10:B12,B13:B15,2,2)</f>
        <v>6.9308217231843798E-4</v>
      </c>
      <c r="B24" s="4"/>
      <c r="C24" s="4"/>
    </row>
    <row r="25" spans="1:3" x14ac:dyDescent="0.3">
      <c r="B25" s="4"/>
      <c r="C25" s="4"/>
    </row>
  </sheetData>
  <conditionalFormatting sqref="A24">
    <cfRule type="cellIs" dxfId="149" priority="1" operator="lessThan">
      <formula>0.001</formula>
    </cfRule>
    <cfRule type="cellIs" dxfId="148" priority="2" operator="lessThan">
      <formula>0.01</formula>
    </cfRule>
    <cfRule type="cellIs" dxfId="147" priority="3" operator="lessThan">
      <formula>0.001</formula>
    </cfRule>
    <cfRule type="cellIs" dxfId="146" priority="4" operator="lessThan">
      <formula>0.01</formula>
    </cfRule>
    <cfRule type="cellIs" dxfId="145" priority="5" operator="lessThan">
      <formula>0.05</formula>
    </cfRule>
  </conditionalFormatting>
  <pageMargins left="0.7" right="0.7" top="0.75" bottom="0.75" header="0.3" footer="0.3"/>
  <pageSetup paperSize="9" orientation="portrait" r:id="rId1"/>
  <headerFooter>
    <oddHeader>&amp;R&amp;"Calibri"&amp;10 For Internal Use Only&amp;1#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19" workbookViewId="0">
      <selection activeCell="O42" sqref="O42"/>
    </sheetView>
  </sheetViews>
  <sheetFormatPr defaultRowHeight="14.4" x14ac:dyDescent="0.3"/>
  <cols>
    <col min="1" max="2" width="8.88671875" style="25"/>
    <col min="3" max="3" width="12" style="25" bestFit="1" customWidth="1"/>
    <col min="4" max="4" width="14.6640625" style="25" customWidth="1"/>
    <col min="5" max="8" width="8.88671875" style="25"/>
    <col min="9" max="9" width="11.109375" style="25" customWidth="1"/>
    <col min="10" max="16384" width="8.88671875" style="25"/>
  </cols>
  <sheetData>
    <row r="1" spans="1:15" x14ac:dyDescent="0.3">
      <c r="A1" s="26" t="s">
        <v>212</v>
      </c>
      <c r="B1" s="4"/>
      <c r="C1" s="4"/>
      <c r="D1" s="4"/>
      <c r="E1" s="4" t="s">
        <v>202</v>
      </c>
      <c r="F1" s="4"/>
      <c r="G1" s="4"/>
      <c r="H1" s="4" t="s">
        <v>203</v>
      </c>
      <c r="I1" s="4"/>
      <c r="J1" s="4"/>
      <c r="K1" s="4"/>
      <c r="L1" s="4"/>
      <c r="M1" s="4"/>
      <c r="N1" s="4"/>
      <c r="O1" s="4"/>
    </row>
    <row r="2" spans="1:1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3">
      <c r="A3" s="26" t="s">
        <v>204</v>
      </c>
      <c r="B3" s="4"/>
      <c r="C3" s="4"/>
      <c r="D3" s="4"/>
      <c r="E3" s="4"/>
      <c r="F3" s="4"/>
      <c r="G3" s="4"/>
      <c r="H3" s="4"/>
      <c r="I3" s="4"/>
      <c r="J3" s="4" t="s">
        <v>205</v>
      </c>
      <c r="K3" s="4"/>
      <c r="L3" s="4">
        <v>157</v>
      </c>
      <c r="M3" s="4"/>
      <c r="N3" s="4"/>
      <c r="O3" s="4"/>
    </row>
    <row r="4" spans="1:15" x14ac:dyDescent="0.3">
      <c r="A4" s="38" t="s">
        <v>206</v>
      </c>
      <c r="B4" s="26">
        <v>1</v>
      </c>
      <c r="C4" s="26">
        <v>2</v>
      </c>
      <c r="D4" s="26">
        <v>3</v>
      </c>
      <c r="E4" s="26">
        <v>4</v>
      </c>
      <c r="F4" s="26">
        <v>5</v>
      </c>
      <c r="G4" s="26">
        <v>6</v>
      </c>
      <c r="H4" s="4"/>
      <c r="I4" s="27"/>
      <c r="J4" s="4">
        <v>1</v>
      </c>
      <c r="K4" s="4">
        <v>2</v>
      </c>
      <c r="L4" s="4">
        <v>3</v>
      </c>
      <c r="M4" s="4">
        <v>4</v>
      </c>
      <c r="N4" s="4">
        <v>5</v>
      </c>
      <c r="O4" s="4">
        <v>6</v>
      </c>
    </row>
    <row r="5" spans="1:15" x14ac:dyDescent="0.3">
      <c r="A5" s="28" t="s">
        <v>1</v>
      </c>
      <c r="B5" s="29">
        <v>1045</v>
      </c>
      <c r="C5" s="29">
        <v>1040</v>
      </c>
      <c r="D5" s="29">
        <v>1033</v>
      </c>
      <c r="E5" s="29">
        <v>1050</v>
      </c>
      <c r="F5" s="29">
        <v>1036</v>
      </c>
      <c r="G5" s="29">
        <v>1030</v>
      </c>
      <c r="H5" s="4"/>
      <c r="I5" s="28" t="s">
        <v>1</v>
      </c>
      <c r="J5" s="30">
        <f>B5-$L$3</f>
        <v>888</v>
      </c>
      <c r="K5" s="30">
        <f t="shared" ref="K5:O8" si="0">C5-$L$3</f>
        <v>883</v>
      </c>
      <c r="L5" s="30">
        <f t="shared" si="0"/>
        <v>876</v>
      </c>
      <c r="M5" s="30">
        <f t="shared" si="0"/>
        <v>893</v>
      </c>
      <c r="N5" s="30">
        <f t="shared" si="0"/>
        <v>879</v>
      </c>
      <c r="O5" s="30">
        <f t="shared" si="0"/>
        <v>873</v>
      </c>
    </row>
    <row r="6" spans="1:15" x14ac:dyDescent="0.3">
      <c r="A6" s="28" t="s">
        <v>2</v>
      </c>
      <c r="B6" s="29">
        <v>1020</v>
      </c>
      <c r="C6" s="29">
        <v>1062</v>
      </c>
      <c r="D6" s="29">
        <v>1074</v>
      </c>
      <c r="E6" s="29">
        <v>1122</v>
      </c>
      <c r="F6" s="29">
        <v>1137</v>
      </c>
      <c r="G6" s="29">
        <v>1183</v>
      </c>
      <c r="H6" s="4"/>
      <c r="I6" s="28" t="s">
        <v>2</v>
      </c>
      <c r="J6" s="30">
        <f t="shared" ref="J6:J8" si="1">B6-$L$3</f>
        <v>863</v>
      </c>
      <c r="K6" s="30">
        <f t="shared" si="0"/>
        <v>905</v>
      </c>
      <c r="L6" s="30">
        <f t="shared" si="0"/>
        <v>917</v>
      </c>
      <c r="M6" s="30">
        <f t="shared" si="0"/>
        <v>965</v>
      </c>
      <c r="N6" s="30">
        <f t="shared" si="0"/>
        <v>980</v>
      </c>
      <c r="O6" s="30">
        <f t="shared" si="0"/>
        <v>1026</v>
      </c>
    </row>
    <row r="7" spans="1:15" x14ac:dyDescent="0.3">
      <c r="A7" s="28" t="s">
        <v>3</v>
      </c>
      <c r="B7" s="29">
        <v>1052</v>
      </c>
      <c r="C7" s="29">
        <v>1050</v>
      </c>
      <c r="D7" s="29">
        <v>1059</v>
      </c>
      <c r="E7" s="29">
        <v>1152</v>
      </c>
      <c r="F7" s="29">
        <v>1192</v>
      </c>
      <c r="G7" s="29">
        <v>1147</v>
      </c>
      <c r="H7" s="4"/>
      <c r="I7" s="28" t="s">
        <v>3</v>
      </c>
      <c r="J7" s="30">
        <f t="shared" si="1"/>
        <v>895</v>
      </c>
      <c r="K7" s="30">
        <f t="shared" si="0"/>
        <v>893</v>
      </c>
      <c r="L7" s="30">
        <f t="shared" si="0"/>
        <v>902</v>
      </c>
      <c r="M7" s="30">
        <f t="shared" si="0"/>
        <v>995</v>
      </c>
      <c r="N7" s="30">
        <f t="shared" si="0"/>
        <v>1035</v>
      </c>
      <c r="O7" s="30">
        <f t="shared" si="0"/>
        <v>990</v>
      </c>
    </row>
    <row r="8" spans="1:15" x14ac:dyDescent="0.3">
      <c r="A8" s="28" t="s">
        <v>4</v>
      </c>
      <c r="B8" s="29">
        <v>1062</v>
      </c>
      <c r="C8" s="29">
        <v>1047</v>
      </c>
      <c r="D8" s="29">
        <v>1103</v>
      </c>
      <c r="E8" s="29">
        <v>1075</v>
      </c>
      <c r="F8" s="29">
        <v>1157</v>
      </c>
      <c r="G8" s="29">
        <v>1162</v>
      </c>
      <c r="H8" s="4"/>
      <c r="I8" s="28" t="s">
        <v>4</v>
      </c>
      <c r="J8" s="30">
        <f t="shared" si="1"/>
        <v>905</v>
      </c>
      <c r="K8" s="30">
        <f t="shared" si="0"/>
        <v>890</v>
      </c>
      <c r="L8" s="30">
        <f t="shared" si="0"/>
        <v>946</v>
      </c>
      <c r="M8" s="30">
        <f t="shared" si="0"/>
        <v>918</v>
      </c>
      <c r="N8" s="30">
        <f t="shared" si="0"/>
        <v>1000</v>
      </c>
      <c r="O8" s="30">
        <f t="shared" si="0"/>
        <v>1005</v>
      </c>
    </row>
    <row r="9" spans="1:15" x14ac:dyDescent="0.3">
      <c r="A9" s="4"/>
      <c r="B9" s="5"/>
      <c r="C9" s="5"/>
      <c r="D9" s="4"/>
      <c r="E9" s="4"/>
      <c r="F9" s="5"/>
      <c r="G9" s="4"/>
      <c r="H9" s="4"/>
      <c r="I9" s="4"/>
      <c r="J9" s="4"/>
      <c r="K9" s="4"/>
      <c r="L9" s="4"/>
      <c r="M9" s="4"/>
      <c r="N9" s="4"/>
      <c r="O9" s="4"/>
    </row>
    <row r="10" spans="1:15" x14ac:dyDescent="0.3">
      <c r="A10" s="26" t="s">
        <v>207</v>
      </c>
      <c r="B10" s="4"/>
      <c r="C10" s="4"/>
      <c r="D10" s="4"/>
      <c r="E10" s="4"/>
      <c r="F10" s="4"/>
      <c r="G10" s="4"/>
      <c r="H10" s="4"/>
      <c r="I10" s="4"/>
      <c r="J10" s="4" t="s">
        <v>205</v>
      </c>
      <c r="K10" s="4"/>
      <c r="L10" s="4">
        <v>157</v>
      </c>
      <c r="M10" s="4"/>
      <c r="N10" s="4"/>
      <c r="O10" s="4"/>
    </row>
    <row r="11" spans="1:15" x14ac:dyDescent="0.3">
      <c r="A11" s="38" t="s">
        <v>206</v>
      </c>
      <c r="B11" s="26">
        <v>1</v>
      </c>
      <c r="C11" s="26">
        <v>2</v>
      </c>
      <c r="D11" s="26">
        <v>3</v>
      </c>
      <c r="E11" s="26">
        <v>4</v>
      </c>
      <c r="F11" s="26">
        <v>5</v>
      </c>
      <c r="G11" s="26">
        <v>6</v>
      </c>
      <c r="H11" s="4"/>
      <c r="I11" s="27"/>
      <c r="J11" s="4">
        <v>1</v>
      </c>
      <c r="K11" s="4">
        <v>2</v>
      </c>
      <c r="L11" s="4">
        <v>3</v>
      </c>
      <c r="M11" s="4">
        <v>4</v>
      </c>
      <c r="N11" s="4">
        <v>5</v>
      </c>
      <c r="O11" s="4">
        <v>6</v>
      </c>
    </row>
    <row r="12" spans="1:15" x14ac:dyDescent="0.3">
      <c r="A12" s="28" t="s">
        <v>1</v>
      </c>
      <c r="B12" s="29">
        <v>781</v>
      </c>
      <c r="C12" s="29">
        <v>737</v>
      </c>
      <c r="D12" s="29">
        <v>694</v>
      </c>
      <c r="E12" s="29">
        <v>446</v>
      </c>
      <c r="F12" s="29">
        <v>456</v>
      </c>
      <c r="G12" s="29">
        <v>466</v>
      </c>
      <c r="H12" s="4"/>
      <c r="I12" s="28" t="s">
        <v>1</v>
      </c>
      <c r="J12" s="30">
        <f>B12-$L$3</f>
        <v>624</v>
      </c>
      <c r="K12" s="30">
        <f t="shared" ref="K12:O15" si="2">C12-$L$3</f>
        <v>580</v>
      </c>
      <c r="L12" s="30">
        <f t="shared" si="2"/>
        <v>537</v>
      </c>
      <c r="M12" s="30">
        <f t="shared" si="2"/>
        <v>289</v>
      </c>
      <c r="N12" s="30">
        <f t="shared" si="2"/>
        <v>299</v>
      </c>
      <c r="O12" s="30">
        <f t="shared" si="2"/>
        <v>309</v>
      </c>
    </row>
    <row r="13" spans="1:15" x14ac:dyDescent="0.3">
      <c r="A13" s="28" t="s">
        <v>2</v>
      </c>
      <c r="B13" s="29">
        <v>448</v>
      </c>
      <c r="C13" s="29">
        <v>484</v>
      </c>
      <c r="D13" s="29">
        <v>484</v>
      </c>
      <c r="E13" s="29">
        <v>524</v>
      </c>
      <c r="F13" s="29">
        <v>503</v>
      </c>
      <c r="G13" s="29">
        <v>527</v>
      </c>
      <c r="H13" s="4"/>
      <c r="I13" s="28" t="s">
        <v>2</v>
      </c>
      <c r="J13" s="30">
        <f t="shared" ref="J13:J15" si="3">B13-$L$3</f>
        <v>291</v>
      </c>
      <c r="K13" s="30">
        <f t="shared" si="2"/>
        <v>327</v>
      </c>
      <c r="L13" s="30">
        <f t="shared" si="2"/>
        <v>327</v>
      </c>
      <c r="M13" s="30">
        <f t="shared" si="2"/>
        <v>367</v>
      </c>
      <c r="N13" s="30">
        <f t="shared" si="2"/>
        <v>346</v>
      </c>
      <c r="O13" s="30">
        <f t="shared" si="2"/>
        <v>370</v>
      </c>
    </row>
    <row r="14" spans="1:15" x14ac:dyDescent="0.3">
      <c r="A14" s="28" t="s">
        <v>3</v>
      </c>
      <c r="B14" s="29">
        <v>461</v>
      </c>
      <c r="C14" s="29">
        <v>485</v>
      </c>
      <c r="D14" s="29">
        <v>495</v>
      </c>
      <c r="E14" s="29">
        <v>495</v>
      </c>
      <c r="F14" s="29">
        <v>516</v>
      </c>
      <c r="G14" s="29">
        <v>545</v>
      </c>
      <c r="H14" s="4"/>
      <c r="I14" s="28" t="s">
        <v>3</v>
      </c>
      <c r="J14" s="30">
        <f t="shared" si="3"/>
        <v>304</v>
      </c>
      <c r="K14" s="30">
        <f t="shared" si="2"/>
        <v>328</v>
      </c>
      <c r="L14" s="30">
        <f t="shared" si="2"/>
        <v>338</v>
      </c>
      <c r="M14" s="30">
        <f t="shared" si="2"/>
        <v>338</v>
      </c>
      <c r="N14" s="30">
        <f t="shared" si="2"/>
        <v>359</v>
      </c>
      <c r="O14" s="30">
        <f t="shared" si="2"/>
        <v>388</v>
      </c>
    </row>
    <row r="15" spans="1:15" x14ac:dyDescent="0.3">
      <c r="A15" s="28" t="s">
        <v>4</v>
      </c>
      <c r="B15" s="29">
        <v>456</v>
      </c>
      <c r="C15" s="29">
        <v>455</v>
      </c>
      <c r="D15" s="29">
        <v>488</v>
      </c>
      <c r="E15" s="29">
        <v>496</v>
      </c>
      <c r="F15" s="29">
        <v>537</v>
      </c>
      <c r="G15" s="29">
        <v>545</v>
      </c>
      <c r="H15" s="4"/>
      <c r="I15" s="28" t="s">
        <v>4</v>
      </c>
      <c r="J15" s="30">
        <f t="shared" si="3"/>
        <v>299</v>
      </c>
      <c r="K15" s="30">
        <f t="shared" si="2"/>
        <v>298</v>
      </c>
      <c r="L15" s="30">
        <f t="shared" si="2"/>
        <v>331</v>
      </c>
      <c r="M15" s="30">
        <f t="shared" si="2"/>
        <v>339</v>
      </c>
      <c r="N15" s="30">
        <f t="shared" si="2"/>
        <v>380</v>
      </c>
      <c r="O15" s="30">
        <f t="shared" si="2"/>
        <v>388</v>
      </c>
    </row>
    <row r="16" spans="1:15" x14ac:dyDescent="0.3">
      <c r="A16" s="4"/>
      <c r="B16" s="5"/>
      <c r="C16" s="5"/>
      <c r="D16" s="4"/>
      <c r="E16" s="4"/>
      <c r="F16" s="5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3">
      <c r="A17" s="30"/>
      <c r="B17" s="31" t="s">
        <v>204</v>
      </c>
      <c r="C17" s="31" t="s">
        <v>207</v>
      </c>
      <c r="D17" s="35" t="s">
        <v>16</v>
      </c>
      <c r="E17" s="36"/>
      <c r="F17" s="4"/>
      <c r="G17" s="4"/>
      <c r="H17" s="4"/>
      <c r="I17" s="4"/>
      <c r="J17" s="4" t="s">
        <v>16</v>
      </c>
      <c r="K17" s="4"/>
      <c r="L17" s="4"/>
      <c r="M17" s="4"/>
      <c r="N17" s="4"/>
      <c r="O17" s="4"/>
    </row>
    <row r="18" spans="1:15" x14ac:dyDescent="0.3">
      <c r="A18" s="30"/>
      <c r="B18" s="30" t="s">
        <v>6</v>
      </c>
      <c r="C18" s="30" t="s">
        <v>6</v>
      </c>
      <c r="D18" s="30" t="s">
        <v>6</v>
      </c>
      <c r="E18" s="36"/>
      <c r="F18" s="4"/>
      <c r="G18" s="4"/>
      <c r="H18" s="4"/>
      <c r="I18" s="4"/>
      <c r="J18" s="4">
        <v>1</v>
      </c>
      <c r="K18" s="4">
        <v>2</v>
      </c>
      <c r="L18" s="4">
        <v>3</v>
      </c>
      <c r="M18" s="4">
        <v>4</v>
      </c>
      <c r="N18" s="4">
        <v>5</v>
      </c>
      <c r="O18" s="4">
        <v>6</v>
      </c>
    </row>
    <row r="19" spans="1:15" x14ac:dyDescent="0.3">
      <c r="A19" s="30" t="s">
        <v>8</v>
      </c>
      <c r="B19" s="32">
        <f>AVERAGE(J5:L5)</f>
        <v>882.33333333333337</v>
      </c>
      <c r="C19" s="32">
        <f>AVERAGE(J12:L12)</f>
        <v>580.33333333333337</v>
      </c>
      <c r="D19" s="33">
        <f>C19/B19*100</f>
        <v>65.772572723838309</v>
      </c>
      <c r="E19" s="37"/>
      <c r="F19" s="4"/>
      <c r="G19" s="4"/>
      <c r="H19" s="4"/>
      <c r="I19" s="4" t="s">
        <v>1</v>
      </c>
      <c r="J19" s="34">
        <f>J12/J5*100</f>
        <v>70.270270270270274</v>
      </c>
      <c r="K19" s="34">
        <f t="shared" ref="K19:O19" si="4">K12/K5*100</f>
        <v>65.685164212910536</v>
      </c>
      <c r="L19" s="34">
        <f t="shared" si="4"/>
        <v>61.301369863013697</v>
      </c>
      <c r="M19" s="34">
        <f t="shared" si="4"/>
        <v>32.362821948488239</v>
      </c>
      <c r="N19" s="34">
        <f t="shared" si="4"/>
        <v>34.015927189988624</v>
      </c>
      <c r="O19" s="34">
        <f t="shared" si="4"/>
        <v>35.395189003436428</v>
      </c>
    </row>
    <row r="20" spans="1:15" x14ac:dyDescent="0.3">
      <c r="A20" s="30" t="s">
        <v>17</v>
      </c>
      <c r="B20" s="32">
        <f>AVERAGE(M5:O5)</f>
        <v>881.66666666666663</v>
      </c>
      <c r="C20" s="32">
        <f>AVERAGE(M12:O12)</f>
        <v>299</v>
      </c>
      <c r="D20" s="33">
        <f t="shared" ref="D20:D26" si="5">C20/B20*100</f>
        <v>33.913043478260875</v>
      </c>
      <c r="E20" s="37"/>
      <c r="F20" s="4"/>
      <c r="G20" s="4"/>
      <c r="H20" s="4"/>
      <c r="I20" s="4" t="s">
        <v>2</v>
      </c>
      <c r="J20" s="34">
        <f t="shared" ref="J20:O22" si="6">J13/J6*100</f>
        <v>33.719582850521434</v>
      </c>
      <c r="K20" s="34">
        <f t="shared" si="6"/>
        <v>36.132596685082873</v>
      </c>
      <c r="L20" s="34">
        <f t="shared" si="6"/>
        <v>35.659760087241004</v>
      </c>
      <c r="M20" s="34">
        <f t="shared" si="6"/>
        <v>38.031088082901555</v>
      </c>
      <c r="N20" s="34">
        <f t="shared" si="6"/>
        <v>35.306122448979593</v>
      </c>
      <c r="O20" s="34">
        <f t="shared" si="6"/>
        <v>36.06237816764132</v>
      </c>
    </row>
    <row r="21" spans="1:15" x14ac:dyDescent="0.3">
      <c r="A21" s="30" t="s">
        <v>9</v>
      </c>
      <c r="B21" s="32">
        <f>AVERAGE(J6:J8)</f>
        <v>887.66666666666663</v>
      </c>
      <c r="C21" s="32">
        <f>AVERAGE(J13:J15)</f>
        <v>298</v>
      </c>
      <c r="D21" s="33">
        <f t="shared" si="5"/>
        <v>33.571160345475029</v>
      </c>
      <c r="E21" s="37"/>
      <c r="F21" s="4"/>
      <c r="G21" s="4"/>
      <c r="H21" s="4"/>
      <c r="I21" s="4" t="s">
        <v>3</v>
      </c>
      <c r="J21" s="34">
        <f t="shared" si="6"/>
        <v>33.96648044692737</v>
      </c>
      <c r="K21" s="34">
        <f t="shared" si="6"/>
        <v>36.730123180291152</v>
      </c>
      <c r="L21" s="34">
        <f t="shared" si="6"/>
        <v>37.472283813747225</v>
      </c>
      <c r="M21" s="34">
        <f t="shared" si="6"/>
        <v>33.969849246231156</v>
      </c>
      <c r="N21" s="34">
        <f t="shared" si="6"/>
        <v>34.685990338164252</v>
      </c>
      <c r="O21" s="34">
        <f t="shared" si="6"/>
        <v>39.191919191919197</v>
      </c>
    </row>
    <row r="22" spans="1:15" x14ac:dyDescent="0.3">
      <c r="A22" s="30" t="s">
        <v>10</v>
      </c>
      <c r="B22" s="32">
        <f>AVERAGE(K6:K8)</f>
        <v>896</v>
      </c>
      <c r="C22" s="32">
        <f>AVERAGE(K13:K15)</f>
        <v>317.66666666666669</v>
      </c>
      <c r="D22" s="33">
        <f t="shared" si="5"/>
        <v>35.453869047619051</v>
      </c>
      <c r="E22" s="37"/>
      <c r="F22" s="4"/>
      <c r="G22" s="4"/>
      <c r="H22" s="4"/>
      <c r="I22" s="4" t="s">
        <v>4</v>
      </c>
      <c r="J22" s="34">
        <f t="shared" si="6"/>
        <v>33.038674033149171</v>
      </c>
      <c r="K22" s="34">
        <f t="shared" si="6"/>
        <v>33.483146067415731</v>
      </c>
      <c r="L22" s="34">
        <f t="shared" si="6"/>
        <v>34.989429175475692</v>
      </c>
      <c r="M22" s="34">
        <f t="shared" si="6"/>
        <v>36.928104575163403</v>
      </c>
      <c r="N22" s="34">
        <f t="shared" si="6"/>
        <v>38</v>
      </c>
      <c r="O22" s="34">
        <f t="shared" si="6"/>
        <v>38.606965174129357</v>
      </c>
    </row>
    <row r="23" spans="1:15" x14ac:dyDescent="0.3">
      <c r="A23" s="30" t="s">
        <v>11</v>
      </c>
      <c r="B23" s="32">
        <f>AVERAGE(L6:L8)</f>
        <v>921.66666666666663</v>
      </c>
      <c r="C23" s="32">
        <f>AVERAGE(L13:L15)</f>
        <v>332</v>
      </c>
      <c r="D23" s="33">
        <f t="shared" si="5"/>
        <v>36.021699819168177</v>
      </c>
      <c r="E23" s="3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3">
      <c r="A24" s="30" t="s">
        <v>12</v>
      </c>
      <c r="B24" s="32">
        <f>AVERAGE(M6:M8)</f>
        <v>959.33333333333337</v>
      </c>
      <c r="C24" s="32">
        <f>AVERAGE(M13:M15)</f>
        <v>348</v>
      </c>
      <c r="D24" s="33">
        <f t="shared" si="5"/>
        <v>36.275191104933981</v>
      </c>
      <c r="E24" s="37"/>
      <c r="F24" s="4"/>
      <c r="G24" s="4"/>
      <c r="H24" s="4"/>
      <c r="I24" s="4"/>
      <c r="J24" s="4"/>
      <c r="K24" s="26" t="s">
        <v>16</v>
      </c>
      <c r="L24" s="4"/>
      <c r="M24" s="4"/>
      <c r="N24" s="4"/>
      <c r="O24" s="4"/>
    </row>
    <row r="25" spans="1:15" x14ac:dyDescent="0.3">
      <c r="A25" s="30" t="s">
        <v>13</v>
      </c>
      <c r="B25" s="32">
        <f>AVERAGE(N6:N8)</f>
        <v>1005</v>
      </c>
      <c r="C25" s="32">
        <f>AVERAGE(N13:N15)</f>
        <v>361.66666666666669</v>
      </c>
      <c r="D25" s="33">
        <f t="shared" si="5"/>
        <v>35.986733001658379</v>
      </c>
      <c r="E25" s="37"/>
      <c r="F25" s="4"/>
      <c r="G25" s="4"/>
      <c r="H25" s="4"/>
      <c r="I25" s="4"/>
      <c r="J25" s="4"/>
      <c r="K25" s="4" t="s">
        <v>6</v>
      </c>
      <c r="L25" s="4" t="s">
        <v>118</v>
      </c>
      <c r="M25" s="4"/>
      <c r="N25" s="4"/>
      <c r="O25" s="4"/>
    </row>
    <row r="26" spans="1:15" x14ac:dyDescent="0.3">
      <c r="A26" s="30" t="s">
        <v>14</v>
      </c>
      <c r="B26" s="32">
        <f>AVERAGE(O6:O8)</f>
        <v>1007</v>
      </c>
      <c r="C26" s="32">
        <f>AVERAGE(O13:O15)</f>
        <v>382</v>
      </c>
      <c r="D26" s="33">
        <f t="shared" si="5"/>
        <v>37.934458788480633</v>
      </c>
      <c r="E26" s="37"/>
      <c r="F26" s="4"/>
      <c r="G26" s="4"/>
      <c r="H26" s="4"/>
      <c r="I26" s="4"/>
      <c r="J26" s="25" t="s">
        <v>8</v>
      </c>
      <c r="K26" s="5">
        <f>D19</f>
        <v>65.772572723838309</v>
      </c>
      <c r="L26" s="5">
        <f>(STDEV(J19:L19))/(SQRT(COUNT(J19:L19)))</f>
        <v>2.5893159218294572</v>
      </c>
      <c r="M26" s="4"/>
      <c r="N26" s="4"/>
      <c r="O26" s="4"/>
    </row>
    <row r="27" spans="1:15" x14ac:dyDescent="0.3">
      <c r="A27" s="4"/>
      <c r="B27" s="4"/>
      <c r="C27" s="4"/>
      <c r="D27" s="4"/>
      <c r="E27" s="4"/>
      <c r="F27" s="4"/>
      <c r="G27" s="4"/>
      <c r="H27" s="4"/>
      <c r="I27" s="4"/>
      <c r="J27" s="25" t="s">
        <v>121</v>
      </c>
      <c r="K27" s="5">
        <f>D20</f>
        <v>33.913043478260875</v>
      </c>
      <c r="L27" s="5">
        <f>(STDEV(M19:O19))/(SQRT(COUNT(M19:O19)))</f>
        <v>0.87655797949348213</v>
      </c>
      <c r="M27" s="4"/>
      <c r="N27" s="4"/>
      <c r="O27" s="4"/>
    </row>
    <row r="28" spans="1:15" x14ac:dyDescent="0.3">
      <c r="A28" s="4"/>
      <c r="B28" s="4"/>
      <c r="C28" s="4"/>
      <c r="D28" s="4"/>
      <c r="E28" s="4"/>
      <c r="F28" s="4"/>
      <c r="G28" s="4"/>
      <c r="H28" s="4"/>
      <c r="I28" s="4"/>
      <c r="J28" s="4" t="s">
        <v>119</v>
      </c>
      <c r="K28" s="5">
        <f>AVERAGE(D21:D23)</f>
        <v>35.015576404087419</v>
      </c>
      <c r="L28" s="5">
        <f>(STDEV(D21:D23))/(SQRT(COUNT(D21:D23)))</f>
        <v>0.74057663548132824</v>
      </c>
      <c r="M28" s="4"/>
      <c r="N28" s="4"/>
      <c r="O28" s="4"/>
    </row>
    <row r="29" spans="1:15" x14ac:dyDescent="0.3">
      <c r="A29" s="4"/>
      <c r="B29" s="4"/>
      <c r="C29" s="4"/>
      <c r="D29" s="4"/>
      <c r="E29" s="4"/>
      <c r="F29" s="4"/>
      <c r="G29" s="4"/>
      <c r="H29" s="4"/>
      <c r="I29" s="4"/>
      <c r="J29" s="4" t="s">
        <v>120</v>
      </c>
      <c r="K29" s="5">
        <f>AVERAGE(D24:D26)</f>
        <v>36.732127631690993</v>
      </c>
      <c r="L29" s="5">
        <f>(STDEV(D24:D26))/(SQRT(COUNT(D24:D26)))</f>
        <v>0.6069053131191241</v>
      </c>
      <c r="M29" s="4"/>
      <c r="N29" s="4"/>
      <c r="O29" s="4"/>
    </row>
    <row r="30" spans="1:15" ht="15" thickBot="1" x14ac:dyDescent="0.35"/>
    <row r="31" spans="1:15" x14ac:dyDescent="0.3">
      <c r="J31" s="17"/>
      <c r="K31" s="18" t="s">
        <v>21</v>
      </c>
    </row>
    <row r="32" spans="1:15" x14ac:dyDescent="0.3">
      <c r="J32" s="19" t="s">
        <v>18</v>
      </c>
      <c r="K32" s="20">
        <f>TTEST(D21:D23,M19:O19,2,2)</f>
        <v>0.39559920698183726</v>
      </c>
    </row>
    <row r="33" spans="10:11" x14ac:dyDescent="0.3">
      <c r="J33" s="19" t="s">
        <v>19</v>
      </c>
      <c r="K33" s="20">
        <f>TTEST(D24:D26,M19:O19,2,2)</f>
        <v>5.7986964758942848E-2</v>
      </c>
    </row>
    <row r="34" spans="10:11" ht="15" thickBot="1" x14ac:dyDescent="0.35">
      <c r="J34" s="21" t="s">
        <v>20</v>
      </c>
      <c r="K34" s="22">
        <f>TTEST(D21:D23,D24:D26,2,2)</f>
        <v>0.14747577879828438</v>
      </c>
    </row>
  </sheetData>
  <conditionalFormatting sqref="K32:K34">
    <cfRule type="cellIs" dxfId="104" priority="1" operator="lessThan">
      <formula>0.001</formula>
    </cfRule>
    <cfRule type="cellIs" dxfId="103" priority="2" operator="lessThan">
      <formula>0.01</formula>
    </cfRule>
    <cfRule type="cellIs" dxfId="102" priority="3" operator="lessThan">
      <formula>0.001</formula>
    </cfRule>
    <cfRule type="cellIs" dxfId="101" priority="4" operator="lessThan">
      <formula>0.01</formula>
    </cfRule>
    <cfRule type="cellIs" dxfId="100" priority="5" operator="lessThan">
      <formula>0.05</formula>
    </cfRule>
  </conditionalFormatting>
  <pageMargins left="0.7" right="0.7" top="0.75" bottom="0.75" header="0.3" footer="0.3"/>
  <pageSetup paperSize="9" orientation="portrait" r:id="rId1"/>
  <headerFooter>
    <oddHeader>&amp;R&amp;"Calibri"&amp;10 For Internal Use Only&amp;1#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13" workbookViewId="0">
      <selection activeCell="K40" sqref="K40"/>
    </sheetView>
  </sheetViews>
  <sheetFormatPr defaultRowHeight="14.4" x14ac:dyDescent="0.3"/>
  <cols>
    <col min="1" max="2" width="8.88671875" style="25"/>
    <col min="3" max="3" width="12" style="25" bestFit="1" customWidth="1"/>
    <col min="4" max="4" width="14.6640625" style="25" customWidth="1"/>
    <col min="5" max="8" width="8.88671875" style="25"/>
    <col min="9" max="9" width="11.109375" style="25" customWidth="1"/>
    <col min="10" max="16384" width="8.88671875" style="25"/>
  </cols>
  <sheetData>
    <row r="1" spans="1:15" x14ac:dyDescent="0.3">
      <c r="A1" s="26" t="s">
        <v>209</v>
      </c>
      <c r="B1" s="4"/>
      <c r="C1" s="4"/>
      <c r="D1" s="4"/>
      <c r="E1" s="4" t="s">
        <v>202</v>
      </c>
      <c r="F1" s="4"/>
      <c r="G1" s="4"/>
      <c r="H1" s="4" t="s">
        <v>203</v>
      </c>
      <c r="I1" s="4"/>
      <c r="J1" s="4"/>
      <c r="K1" s="4"/>
      <c r="L1" s="4"/>
      <c r="M1" s="4"/>
      <c r="N1" s="4"/>
      <c r="O1" s="4"/>
    </row>
    <row r="2" spans="1:1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3">
      <c r="A3" s="26" t="s">
        <v>204</v>
      </c>
      <c r="B3" s="4"/>
      <c r="C3" s="4"/>
      <c r="D3" s="4"/>
      <c r="E3" s="4"/>
      <c r="F3" s="4"/>
      <c r="G3" s="4"/>
      <c r="H3" s="4"/>
      <c r="I3" s="4"/>
      <c r="J3" s="4" t="s">
        <v>205</v>
      </c>
      <c r="K3" s="4"/>
      <c r="L3" s="4">
        <v>157</v>
      </c>
      <c r="M3" s="4"/>
      <c r="N3" s="4"/>
      <c r="O3" s="4"/>
    </row>
    <row r="4" spans="1:15" x14ac:dyDescent="0.3">
      <c r="A4" s="38" t="s">
        <v>206</v>
      </c>
      <c r="B4" s="26">
        <v>1</v>
      </c>
      <c r="C4" s="26">
        <v>2</v>
      </c>
      <c r="D4" s="26">
        <v>3</v>
      </c>
      <c r="E4" s="26">
        <v>4</v>
      </c>
      <c r="F4" s="26">
        <v>5</v>
      </c>
      <c r="G4" s="26">
        <v>6</v>
      </c>
      <c r="H4" s="4"/>
      <c r="I4" s="27"/>
      <c r="J4" s="4">
        <v>1</v>
      </c>
      <c r="K4" s="4">
        <v>2</v>
      </c>
      <c r="L4" s="4">
        <v>3</v>
      </c>
      <c r="M4" s="4">
        <v>4</v>
      </c>
      <c r="N4" s="4">
        <v>5</v>
      </c>
      <c r="O4" s="4">
        <v>6</v>
      </c>
    </row>
    <row r="5" spans="1:15" x14ac:dyDescent="0.3">
      <c r="A5" s="28" t="s">
        <v>1</v>
      </c>
      <c r="B5" s="29">
        <v>1075</v>
      </c>
      <c r="C5" s="29">
        <v>1116</v>
      </c>
      <c r="D5" s="29">
        <v>1102</v>
      </c>
      <c r="E5" s="29">
        <v>1138</v>
      </c>
      <c r="F5" s="29">
        <v>1119</v>
      </c>
      <c r="G5" s="29">
        <v>1104</v>
      </c>
      <c r="H5" s="4"/>
      <c r="I5" s="28" t="s">
        <v>1</v>
      </c>
      <c r="J5" s="30">
        <f>B5-$L$3</f>
        <v>918</v>
      </c>
      <c r="K5" s="30">
        <f t="shared" ref="K5:O8" si="0">C5-$L$3</f>
        <v>959</v>
      </c>
      <c r="L5" s="30">
        <f t="shared" si="0"/>
        <v>945</v>
      </c>
      <c r="M5" s="30">
        <f t="shared" si="0"/>
        <v>981</v>
      </c>
      <c r="N5" s="30">
        <f t="shared" si="0"/>
        <v>962</v>
      </c>
      <c r="O5" s="30">
        <f t="shared" si="0"/>
        <v>947</v>
      </c>
    </row>
    <row r="6" spans="1:15" x14ac:dyDescent="0.3">
      <c r="A6" s="28" t="s">
        <v>2</v>
      </c>
      <c r="B6" s="29">
        <v>1070</v>
      </c>
      <c r="C6" s="29">
        <v>1141</v>
      </c>
      <c r="D6" s="29">
        <v>1181</v>
      </c>
      <c r="E6" s="29">
        <v>1324</v>
      </c>
      <c r="F6" s="29">
        <v>1374</v>
      </c>
      <c r="G6" s="29">
        <v>1337</v>
      </c>
      <c r="H6" s="4"/>
      <c r="I6" s="28" t="s">
        <v>2</v>
      </c>
      <c r="J6" s="30">
        <f t="shared" ref="J6:J8" si="1">B6-$L$3</f>
        <v>913</v>
      </c>
      <c r="K6" s="30">
        <f t="shared" si="0"/>
        <v>984</v>
      </c>
      <c r="L6" s="30">
        <f t="shared" si="0"/>
        <v>1024</v>
      </c>
      <c r="M6" s="30">
        <f t="shared" si="0"/>
        <v>1167</v>
      </c>
      <c r="N6" s="30">
        <f t="shared" si="0"/>
        <v>1217</v>
      </c>
      <c r="O6" s="30">
        <f t="shared" si="0"/>
        <v>1180</v>
      </c>
    </row>
    <row r="7" spans="1:15" x14ac:dyDescent="0.3">
      <c r="A7" s="28" t="s">
        <v>3</v>
      </c>
      <c r="B7" s="29">
        <v>1100</v>
      </c>
      <c r="C7" s="29">
        <v>1143</v>
      </c>
      <c r="D7" s="29">
        <v>1184</v>
      </c>
      <c r="E7" s="29">
        <v>1277</v>
      </c>
      <c r="F7" s="29">
        <v>1321</v>
      </c>
      <c r="G7" s="29">
        <v>1301</v>
      </c>
      <c r="H7" s="4"/>
      <c r="I7" s="28" t="s">
        <v>3</v>
      </c>
      <c r="J7" s="30">
        <f t="shared" si="1"/>
        <v>943</v>
      </c>
      <c r="K7" s="30">
        <f t="shared" si="0"/>
        <v>986</v>
      </c>
      <c r="L7" s="30">
        <f t="shared" si="0"/>
        <v>1027</v>
      </c>
      <c r="M7" s="30">
        <f t="shared" si="0"/>
        <v>1120</v>
      </c>
      <c r="N7" s="30">
        <f t="shared" si="0"/>
        <v>1164</v>
      </c>
      <c r="O7" s="30">
        <f t="shared" si="0"/>
        <v>1144</v>
      </c>
    </row>
    <row r="8" spans="1:15" x14ac:dyDescent="0.3">
      <c r="A8" s="28" t="s">
        <v>4</v>
      </c>
      <c r="B8" s="29">
        <v>1088</v>
      </c>
      <c r="C8" s="29">
        <v>1100</v>
      </c>
      <c r="D8" s="29">
        <v>1103</v>
      </c>
      <c r="E8" s="29">
        <v>1184</v>
      </c>
      <c r="F8" s="29">
        <v>1235</v>
      </c>
      <c r="G8" s="29">
        <v>1239</v>
      </c>
      <c r="H8" s="4"/>
      <c r="I8" s="28" t="s">
        <v>4</v>
      </c>
      <c r="J8" s="30">
        <f t="shared" si="1"/>
        <v>931</v>
      </c>
      <c r="K8" s="30">
        <f t="shared" si="0"/>
        <v>943</v>
      </c>
      <c r="L8" s="30">
        <f t="shared" si="0"/>
        <v>946</v>
      </c>
      <c r="M8" s="30">
        <f t="shared" si="0"/>
        <v>1027</v>
      </c>
      <c r="N8" s="30">
        <f t="shared" si="0"/>
        <v>1078</v>
      </c>
      <c r="O8" s="30">
        <f t="shared" si="0"/>
        <v>1082</v>
      </c>
    </row>
    <row r="9" spans="1:15" x14ac:dyDescent="0.3">
      <c r="A9" s="4"/>
      <c r="B9" s="5"/>
      <c r="C9" s="5"/>
      <c r="D9" s="4"/>
      <c r="E9" s="4"/>
      <c r="F9" s="5"/>
      <c r="G9" s="4"/>
      <c r="H9" s="4"/>
      <c r="I9" s="4"/>
      <c r="J9" s="4"/>
      <c r="K9" s="4"/>
      <c r="L9" s="4"/>
      <c r="M9" s="4"/>
      <c r="N9" s="4"/>
      <c r="O9" s="4"/>
    </row>
    <row r="10" spans="1:15" x14ac:dyDescent="0.3">
      <c r="A10" s="26" t="s">
        <v>207</v>
      </c>
      <c r="B10" s="4"/>
      <c r="C10" s="4"/>
      <c r="D10" s="4"/>
      <c r="E10" s="4"/>
      <c r="F10" s="4"/>
      <c r="G10" s="4"/>
      <c r="H10" s="4"/>
      <c r="I10" s="4"/>
      <c r="J10" s="4" t="s">
        <v>205</v>
      </c>
      <c r="K10" s="4"/>
      <c r="L10" s="4">
        <v>157</v>
      </c>
      <c r="M10" s="4"/>
      <c r="N10" s="4"/>
      <c r="O10" s="4"/>
    </row>
    <row r="11" spans="1:15" x14ac:dyDescent="0.3">
      <c r="A11" s="38" t="s">
        <v>206</v>
      </c>
      <c r="B11" s="26">
        <v>1</v>
      </c>
      <c r="C11" s="26">
        <v>2</v>
      </c>
      <c r="D11" s="26">
        <v>3</v>
      </c>
      <c r="E11" s="26">
        <v>4</v>
      </c>
      <c r="F11" s="26">
        <v>5</v>
      </c>
      <c r="G11" s="26">
        <v>6</v>
      </c>
      <c r="H11" s="4"/>
      <c r="I11" s="27"/>
      <c r="J11" s="4">
        <v>1</v>
      </c>
      <c r="K11" s="4">
        <v>2</v>
      </c>
      <c r="L11" s="4">
        <v>3</v>
      </c>
      <c r="M11" s="4">
        <v>4</v>
      </c>
      <c r="N11" s="4">
        <v>5</v>
      </c>
      <c r="O11" s="4">
        <v>6</v>
      </c>
    </row>
    <row r="12" spans="1:15" x14ac:dyDescent="0.3">
      <c r="A12" s="28" t="s">
        <v>1</v>
      </c>
      <c r="B12" s="29">
        <v>867</v>
      </c>
      <c r="C12" s="29">
        <v>864</v>
      </c>
      <c r="D12" s="29">
        <v>785</v>
      </c>
      <c r="E12" s="29">
        <v>463</v>
      </c>
      <c r="F12" s="29">
        <v>458</v>
      </c>
      <c r="G12" s="29">
        <v>469</v>
      </c>
      <c r="H12" s="4"/>
      <c r="I12" s="28" t="s">
        <v>1</v>
      </c>
      <c r="J12" s="30">
        <f>B12-$L$3</f>
        <v>710</v>
      </c>
      <c r="K12" s="30">
        <f t="shared" ref="K12:O15" si="2">C12-$L$3</f>
        <v>707</v>
      </c>
      <c r="L12" s="30">
        <f t="shared" si="2"/>
        <v>628</v>
      </c>
      <c r="M12" s="30">
        <f t="shared" si="2"/>
        <v>306</v>
      </c>
      <c r="N12" s="30">
        <f t="shared" si="2"/>
        <v>301</v>
      </c>
      <c r="O12" s="30">
        <f t="shared" si="2"/>
        <v>312</v>
      </c>
    </row>
    <row r="13" spans="1:15" x14ac:dyDescent="0.3">
      <c r="A13" s="28" t="s">
        <v>2</v>
      </c>
      <c r="B13" s="29">
        <v>449</v>
      </c>
      <c r="C13" s="29">
        <v>490</v>
      </c>
      <c r="D13" s="29">
        <v>493</v>
      </c>
      <c r="E13" s="29">
        <v>525</v>
      </c>
      <c r="F13" s="29">
        <v>525</v>
      </c>
      <c r="G13" s="29">
        <v>541</v>
      </c>
      <c r="H13" s="4"/>
      <c r="I13" s="28" t="s">
        <v>2</v>
      </c>
      <c r="J13" s="30">
        <f t="shared" ref="J13:J15" si="3">B13-$L$3</f>
        <v>292</v>
      </c>
      <c r="K13" s="30">
        <f t="shared" si="2"/>
        <v>333</v>
      </c>
      <c r="L13" s="30">
        <f t="shared" si="2"/>
        <v>336</v>
      </c>
      <c r="M13" s="30">
        <f t="shared" si="2"/>
        <v>368</v>
      </c>
      <c r="N13" s="30">
        <f t="shared" si="2"/>
        <v>368</v>
      </c>
      <c r="O13" s="30">
        <f t="shared" si="2"/>
        <v>384</v>
      </c>
    </row>
    <row r="14" spans="1:15" x14ac:dyDescent="0.3">
      <c r="A14" s="28" t="s">
        <v>3</v>
      </c>
      <c r="B14" s="29">
        <v>439</v>
      </c>
      <c r="C14" s="29">
        <v>469</v>
      </c>
      <c r="D14" s="29">
        <v>506</v>
      </c>
      <c r="E14" s="29">
        <v>513</v>
      </c>
      <c r="F14" s="29">
        <v>526</v>
      </c>
      <c r="G14" s="29">
        <v>541</v>
      </c>
      <c r="H14" s="4"/>
      <c r="I14" s="28" t="s">
        <v>3</v>
      </c>
      <c r="J14" s="30">
        <f t="shared" si="3"/>
        <v>282</v>
      </c>
      <c r="K14" s="30">
        <f t="shared" si="2"/>
        <v>312</v>
      </c>
      <c r="L14" s="30">
        <f t="shared" si="2"/>
        <v>349</v>
      </c>
      <c r="M14" s="30">
        <f t="shared" si="2"/>
        <v>356</v>
      </c>
      <c r="N14" s="30">
        <f t="shared" si="2"/>
        <v>369</v>
      </c>
      <c r="O14" s="30">
        <f t="shared" si="2"/>
        <v>384</v>
      </c>
    </row>
    <row r="15" spans="1:15" x14ac:dyDescent="0.3">
      <c r="A15" s="28" t="s">
        <v>4</v>
      </c>
      <c r="B15" s="29">
        <v>468</v>
      </c>
      <c r="C15" s="29">
        <v>487</v>
      </c>
      <c r="D15" s="29">
        <v>496</v>
      </c>
      <c r="E15" s="29">
        <v>494</v>
      </c>
      <c r="F15" s="29">
        <v>502</v>
      </c>
      <c r="G15" s="29">
        <v>537</v>
      </c>
      <c r="H15" s="4"/>
      <c r="I15" s="28" t="s">
        <v>4</v>
      </c>
      <c r="J15" s="30">
        <f t="shared" si="3"/>
        <v>311</v>
      </c>
      <c r="K15" s="30">
        <f t="shared" si="2"/>
        <v>330</v>
      </c>
      <c r="L15" s="30">
        <f t="shared" si="2"/>
        <v>339</v>
      </c>
      <c r="M15" s="30">
        <f t="shared" si="2"/>
        <v>337</v>
      </c>
      <c r="N15" s="30">
        <f t="shared" si="2"/>
        <v>345</v>
      </c>
      <c r="O15" s="30">
        <f t="shared" si="2"/>
        <v>380</v>
      </c>
    </row>
    <row r="16" spans="1:15" x14ac:dyDescent="0.3">
      <c r="A16" s="4"/>
      <c r="B16" s="5"/>
      <c r="C16" s="5"/>
      <c r="D16" s="4"/>
      <c r="E16" s="4"/>
      <c r="F16" s="5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3">
      <c r="A17" s="30"/>
      <c r="B17" s="31" t="s">
        <v>204</v>
      </c>
      <c r="C17" s="31" t="s">
        <v>207</v>
      </c>
      <c r="D17" s="35" t="s">
        <v>16</v>
      </c>
      <c r="E17" s="36"/>
      <c r="F17" s="4"/>
      <c r="G17" s="4"/>
      <c r="H17" s="4"/>
      <c r="I17" s="4"/>
      <c r="J17" s="4" t="s">
        <v>16</v>
      </c>
      <c r="K17" s="4"/>
      <c r="L17" s="4"/>
      <c r="M17" s="4"/>
      <c r="N17" s="4"/>
      <c r="O17" s="4"/>
    </row>
    <row r="18" spans="1:15" x14ac:dyDescent="0.3">
      <c r="A18" s="30"/>
      <c r="B18" s="30" t="s">
        <v>6</v>
      </c>
      <c r="C18" s="30" t="s">
        <v>6</v>
      </c>
      <c r="D18" s="30" t="s">
        <v>6</v>
      </c>
      <c r="E18" s="36"/>
      <c r="F18" s="4"/>
      <c r="G18" s="4"/>
      <c r="H18" s="4"/>
      <c r="I18" s="4"/>
      <c r="J18" s="4">
        <v>1</v>
      </c>
      <c r="K18" s="4">
        <v>2</v>
      </c>
      <c r="L18" s="4">
        <v>3</v>
      </c>
      <c r="M18" s="4">
        <v>4</v>
      </c>
      <c r="N18" s="4">
        <v>5</v>
      </c>
      <c r="O18" s="4">
        <v>6</v>
      </c>
    </row>
    <row r="19" spans="1:15" x14ac:dyDescent="0.3">
      <c r="A19" s="30" t="s">
        <v>8</v>
      </c>
      <c r="B19" s="32">
        <f>AVERAGE(J5:L5)</f>
        <v>940.66666666666663</v>
      </c>
      <c r="C19" s="32">
        <f>AVERAGE(J12:L12)</f>
        <v>681.66666666666663</v>
      </c>
      <c r="D19" s="33">
        <f>C19/B19*100</f>
        <v>72.466335931963144</v>
      </c>
      <c r="E19" s="37"/>
      <c r="F19" s="4"/>
      <c r="G19" s="4"/>
      <c r="H19" s="4"/>
      <c r="I19" s="4" t="s">
        <v>1</v>
      </c>
      <c r="J19" s="34">
        <f>J12/J5*100</f>
        <v>77.342047930283215</v>
      </c>
      <c r="K19" s="34">
        <f t="shared" ref="K19:O19" si="4">K12/K5*100</f>
        <v>73.722627737226276</v>
      </c>
      <c r="L19" s="34">
        <f t="shared" si="4"/>
        <v>66.455026455026456</v>
      </c>
      <c r="M19" s="34">
        <f t="shared" si="4"/>
        <v>31.192660550458719</v>
      </c>
      <c r="N19" s="34">
        <f t="shared" si="4"/>
        <v>31.288981288981287</v>
      </c>
      <c r="O19" s="34">
        <f t="shared" si="4"/>
        <v>32.946145723336855</v>
      </c>
    </row>
    <row r="20" spans="1:15" x14ac:dyDescent="0.3">
      <c r="A20" s="30" t="s">
        <v>17</v>
      </c>
      <c r="B20" s="32">
        <f>AVERAGE(M5:O5)</f>
        <v>963.33333333333337</v>
      </c>
      <c r="C20" s="32">
        <f>AVERAGE(M12:O12)</f>
        <v>306.33333333333331</v>
      </c>
      <c r="D20" s="33">
        <f t="shared" ref="D20:D26" si="5">C20/B20*100</f>
        <v>31.799307958477506</v>
      </c>
      <c r="E20" s="37"/>
      <c r="F20" s="4"/>
      <c r="G20" s="4"/>
      <c r="H20" s="4"/>
      <c r="I20" s="4" t="s">
        <v>2</v>
      </c>
      <c r="J20" s="34">
        <f t="shared" ref="J20:O22" si="6">J13/J6*100</f>
        <v>31.982475355969331</v>
      </c>
      <c r="K20" s="34">
        <f t="shared" si="6"/>
        <v>33.841463414634148</v>
      </c>
      <c r="L20" s="34">
        <f t="shared" si="6"/>
        <v>32.8125</v>
      </c>
      <c r="M20" s="34">
        <f t="shared" si="6"/>
        <v>31.533847472150818</v>
      </c>
      <c r="N20" s="34">
        <f t="shared" si="6"/>
        <v>30.238290879211178</v>
      </c>
      <c r="O20" s="34">
        <f t="shared" si="6"/>
        <v>32.542372881355931</v>
      </c>
    </row>
    <row r="21" spans="1:15" x14ac:dyDescent="0.3">
      <c r="A21" s="30" t="s">
        <v>9</v>
      </c>
      <c r="B21" s="32">
        <f>AVERAGE(J6:J8)</f>
        <v>929</v>
      </c>
      <c r="C21" s="32">
        <f>AVERAGE(J13:J15)</f>
        <v>295</v>
      </c>
      <c r="D21" s="33">
        <f t="shared" si="5"/>
        <v>31.754574811625403</v>
      </c>
      <c r="E21" s="37"/>
      <c r="F21" s="4"/>
      <c r="G21" s="4"/>
      <c r="H21" s="4"/>
      <c r="I21" s="4" t="s">
        <v>3</v>
      </c>
      <c r="J21" s="34">
        <f t="shared" si="6"/>
        <v>29.90455991516437</v>
      </c>
      <c r="K21" s="34">
        <f t="shared" si="6"/>
        <v>31.643002028397564</v>
      </c>
      <c r="L21" s="34">
        <f t="shared" si="6"/>
        <v>33.98247322297955</v>
      </c>
      <c r="M21" s="34">
        <f t="shared" si="6"/>
        <v>31.785714285714285</v>
      </c>
      <c r="N21" s="34">
        <f t="shared" si="6"/>
        <v>31.701030927835049</v>
      </c>
      <c r="O21" s="34">
        <f t="shared" si="6"/>
        <v>33.566433566433567</v>
      </c>
    </row>
    <row r="22" spans="1:15" x14ac:dyDescent="0.3">
      <c r="A22" s="30" t="s">
        <v>10</v>
      </c>
      <c r="B22" s="32">
        <f>AVERAGE(K6:K8)</f>
        <v>971</v>
      </c>
      <c r="C22" s="32">
        <f>AVERAGE(K13:K15)</f>
        <v>325</v>
      </c>
      <c r="D22" s="33">
        <f t="shared" si="5"/>
        <v>33.470648815653966</v>
      </c>
      <c r="E22" s="37"/>
      <c r="F22" s="4"/>
      <c r="G22" s="4"/>
      <c r="H22" s="4"/>
      <c r="I22" s="4" t="s">
        <v>4</v>
      </c>
      <c r="J22" s="34">
        <f t="shared" si="6"/>
        <v>33.404940923737911</v>
      </c>
      <c r="K22" s="34">
        <f t="shared" si="6"/>
        <v>34.994697773064686</v>
      </c>
      <c r="L22" s="34">
        <f t="shared" si="6"/>
        <v>35.835095137420723</v>
      </c>
      <c r="M22" s="34">
        <f t="shared" si="6"/>
        <v>32.81402142161636</v>
      </c>
      <c r="N22" s="34">
        <f t="shared" si="6"/>
        <v>32.003710575139152</v>
      </c>
      <c r="O22" s="34">
        <f t="shared" si="6"/>
        <v>35.120147874306838</v>
      </c>
    </row>
    <row r="23" spans="1:15" x14ac:dyDescent="0.3">
      <c r="A23" s="30" t="s">
        <v>11</v>
      </c>
      <c r="B23" s="32">
        <f>AVERAGE(L6:L8)</f>
        <v>999</v>
      </c>
      <c r="C23" s="32">
        <f>AVERAGE(L13:L15)</f>
        <v>341.33333333333331</v>
      </c>
      <c r="D23" s="33">
        <f t="shared" si="5"/>
        <v>34.167500834167498</v>
      </c>
      <c r="E23" s="3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3">
      <c r="A24" s="30" t="s">
        <v>12</v>
      </c>
      <c r="B24" s="32">
        <f>AVERAGE(M6:M8)</f>
        <v>1104.6666666666667</v>
      </c>
      <c r="C24" s="32">
        <f>AVERAGE(M13:M15)</f>
        <v>353.66666666666669</v>
      </c>
      <c r="D24" s="33">
        <f t="shared" si="5"/>
        <v>32.015691007845504</v>
      </c>
      <c r="E24" s="37"/>
      <c r="F24" s="4"/>
      <c r="G24" s="4"/>
      <c r="H24" s="4"/>
      <c r="I24" s="4"/>
      <c r="J24" s="4"/>
      <c r="K24" s="26" t="s">
        <v>16</v>
      </c>
      <c r="L24" s="4"/>
      <c r="M24" s="4"/>
      <c r="N24" s="4"/>
      <c r="O24" s="4"/>
    </row>
    <row r="25" spans="1:15" x14ac:dyDescent="0.3">
      <c r="A25" s="30" t="s">
        <v>13</v>
      </c>
      <c r="B25" s="32">
        <f>AVERAGE(N6:N8)</f>
        <v>1153</v>
      </c>
      <c r="C25" s="32">
        <f>AVERAGE(N13:N15)</f>
        <v>360.66666666666669</v>
      </c>
      <c r="D25" s="33">
        <f t="shared" si="5"/>
        <v>31.28071697022261</v>
      </c>
      <c r="E25" s="37"/>
      <c r="F25" s="4"/>
      <c r="G25" s="4"/>
      <c r="H25" s="4"/>
      <c r="I25" s="4"/>
      <c r="J25" s="4"/>
      <c r="K25" s="4" t="s">
        <v>6</v>
      </c>
      <c r="L25" s="4" t="s">
        <v>118</v>
      </c>
      <c r="M25" s="4"/>
      <c r="N25" s="4"/>
      <c r="O25" s="4"/>
    </row>
    <row r="26" spans="1:15" x14ac:dyDescent="0.3">
      <c r="A26" s="30" t="s">
        <v>14</v>
      </c>
      <c r="B26" s="32">
        <f>AVERAGE(O6:O8)</f>
        <v>1135.3333333333333</v>
      </c>
      <c r="C26" s="32">
        <f>AVERAGE(O13:O15)</f>
        <v>382.66666666666669</v>
      </c>
      <c r="D26" s="33">
        <f t="shared" si="5"/>
        <v>33.705226071638286</v>
      </c>
      <c r="E26" s="37"/>
      <c r="F26" s="4"/>
      <c r="G26" s="4"/>
      <c r="H26" s="4"/>
      <c r="I26" s="4"/>
      <c r="J26" s="25" t="s">
        <v>8</v>
      </c>
      <c r="K26" s="5">
        <f>D19</f>
        <v>72.466335931963144</v>
      </c>
      <c r="L26" s="5">
        <f>(STDEV(J19:L19))/(SQRT(COUNT(J19:L19)))</f>
        <v>3.2010889426155757</v>
      </c>
      <c r="M26" s="4"/>
      <c r="N26" s="4"/>
      <c r="O26" s="4"/>
    </row>
    <row r="27" spans="1:15" x14ac:dyDescent="0.3">
      <c r="A27" s="4"/>
      <c r="B27" s="4"/>
      <c r="C27" s="4"/>
      <c r="D27" s="4"/>
      <c r="E27" s="4"/>
      <c r="F27" s="4"/>
      <c r="G27" s="4"/>
      <c r="H27" s="4"/>
      <c r="I27" s="4"/>
      <c r="J27" s="25" t="s">
        <v>121</v>
      </c>
      <c r="K27" s="5">
        <f>D20</f>
        <v>31.799307958477506</v>
      </c>
      <c r="L27" s="5">
        <f>(STDEV(M19:O19))/(SQRT(COUNT(M19:O19)))</f>
        <v>0.56912124751263149</v>
      </c>
      <c r="M27" s="4"/>
      <c r="N27" s="4"/>
      <c r="O27" s="4"/>
    </row>
    <row r="28" spans="1:15" x14ac:dyDescent="0.3">
      <c r="A28" s="4"/>
      <c r="B28" s="4"/>
      <c r="C28" s="4"/>
      <c r="D28" s="4"/>
      <c r="E28" s="4"/>
      <c r="F28" s="4"/>
      <c r="G28" s="4"/>
      <c r="H28" s="4"/>
      <c r="I28" s="4"/>
      <c r="J28" s="4" t="s">
        <v>119</v>
      </c>
      <c r="K28" s="5">
        <f>AVERAGE(D21:D23)</f>
        <v>33.130908153815625</v>
      </c>
      <c r="L28" s="5">
        <f>(STDEV(D21:D23))/(SQRT(COUNT(D21:D23)))</f>
        <v>0.71696601164094487</v>
      </c>
      <c r="M28" s="4"/>
      <c r="N28" s="4"/>
      <c r="O28" s="4"/>
    </row>
    <row r="29" spans="1:15" x14ac:dyDescent="0.3">
      <c r="A29" s="4"/>
      <c r="B29" s="4"/>
      <c r="C29" s="4"/>
      <c r="D29" s="4"/>
      <c r="E29" s="4"/>
      <c r="F29" s="4"/>
      <c r="G29" s="4"/>
      <c r="H29" s="4"/>
      <c r="I29" s="4"/>
      <c r="J29" s="4" t="s">
        <v>120</v>
      </c>
      <c r="K29" s="5">
        <f>AVERAGE(D24:D26)</f>
        <v>32.333878016568804</v>
      </c>
      <c r="L29" s="5">
        <f>(STDEV(D24:D26))/(SQRT(COUNT(D24:D26)))</f>
        <v>0.71774956753779418</v>
      </c>
      <c r="M29" s="4"/>
      <c r="N29" s="4"/>
      <c r="O29" s="4"/>
    </row>
    <row r="30" spans="1:15" ht="15" thickBot="1" x14ac:dyDescent="0.35"/>
    <row r="31" spans="1:15" x14ac:dyDescent="0.3">
      <c r="J31" s="17"/>
      <c r="K31" s="18" t="s">
        <v>21</v>
      </c>
    </row>
    <row r="32" spans="1:15" x14ac:dyDescent="0.3">
      <c r="J32" s="19" t="s">
        <v>18</v>
      </c>
      <c r="K32" s="20">
        <f>TTEST(D21:D23,M19:O19,2,2)</f>
        <v>0.22228481090518576</v>
      </c>
    </row>
    <row r="33" spans="10:11" x14ac:dyDescent="0.3">
      <c r="J33" s="19" t="s">
        <v>19</v>
      </c>
      <c r="K33" s="20">
        <f>TTEST(D24:D26,M19:O19,2,2)</f>
        <v>0.59748833766664855</v>
      </c>
    </row>
    <row r="34" spans="10:11" ht="15" thickBot="1" x14ac:dyDescent="0.35">
      <c r="J34" s="21" t="s">
        <v>20</v>
      </c>
      <c r="K34" s="22">
        <f>TTEST(D21:D23,D24:D26,2,2)</f>
        <v>0.47600426262816198</v>
      </c>
    </row>
  </sheetData>
  <conditionalFormatting sqref="K32:K34">
    <cfRule type="cellIs" dxfId="99" priority="1" operator="lessThan">
      <formula>0.001</formula>
    </cfRule>
    <cfRule type="cellIs" dxfId="98" priority="2" operator="lessThan">
      <formula>0.01</formula>
    </cfRule>
    <cfRule type="cellIs" dxfId="97" priority="3" operator="lessThan">
      <formula>0.001</formula>
    </cfRule>
    <cfRule type="cellIs" dxfId="96" priority="4" operator="lessThan">
      <formula>0.01</formula>
    </cfRule>
    <cfRule type="cellIs" dxfId="95" priority="5" operator="lessThan">
      <formula>0.05</formula>
    </cfRule>
  </conditionalFormatting>
  <pageMargins left="0.7" right="0.7" top="0.75" bottom="0.75" header="0.3" footer="0.3"/>
  <pageSetup paperSize="9" orientation="portrait" r:id="rId1"/>
  <headerFooter>
    <oddHeader>&amp;R&amp;"Calibri"&amp;10 For Internal Use Only&amp;1#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13" workbookViewId="0">
      <selection activeCell="E32" sqref="E32"/>
    </sheetView>
  </sheetViews>
  <sheetFormatPr defaultRowHeight="14.4" x14ac:dyDescent="0.3"/>
  <cols>
    <col min="1" max="2" width="8.88671875" style="25"/>
    <col min="3" max="3" width="12" style="25" bestFit="1" customWidth="1"/>
    <col min="4" max="4" width="14.6640625" style="25" customWidth="1"/>
    <col min="5" max="8" width="8.88671875" style="25"/>
    <col min="9" max="9" width="11.109375" style="25" customWidth="1"/>
    <col min="10" max="16384" width="8.88671875" style="25"/>
  </cols>
  <sheetData>
    <row r="1" spans="1:15" x14ac:dyDescent="0.3">
      <c r="A1" s="26" t="s">
        <v>209</v>
      </c>
      <c r="B1" s="4"/>
      <c r="C1" s="4"/>
      <c r="D1" s="4"/>
      <c r="E1" s="4" t="s">
        <v>202</v>
      </c>
      <c r="F1" s="4"/>
      <c r="G1" s="4"/>
      <c r="H1" s="4" t="s">
        <v>203</v>
      </c>
      <c r="I1" s="4"/>
      <c r="J1" s="4"/>
      <c r="K1" s="4"/>
      <c r="L1" s="4"/>
      <c r="M1" s="4"/>
      <c r="N1" s="4"/>
      <c r="O1" s="4"/>
    </row>
    <row r="2" spans="1:1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3">
      <c r="A3" s="26" t="s">
        <v>204</v>
      </c>
      <c r="B3" s="4"/>
      <c r="C3" s="4"/>
      <c r="D3" s="4"/>
      <c r="E3" s="4"/>
      <c r="F3" s="4"/>
      <c r="G3" s="4"/>
      <c r="H3" s="4"/>
      <c r="I3" s="4"/>
      <c r="J3" s="4" t="s">
        <v>205</v>
      </c>
      <c r="K3" s="4"/>
      <c r="L3" s="4">
        <v>157</v>
      </c>
      <c r="M3" s="4"/>
      <c r="N3" s="4"/>
      <c r="O3" s="4"/>
    </row>
    <row r="4" spans="1:15" x14ac:dyDescent="0.3">
      <c r="A4" s="38" t="s">
        <v>206</v>
      </c>
      <c r="B4" s="26">
        <v>1</v>
      </c>
      <c r="C4" s="26">
        <v>2</v>
      </c>
      <c r="D4" s="26">
        <v>3</v>
      </c>
      <c r="E4" s="26">
        <v>4</v>
      </c>
      <c r="F4" s="26">
        <v>5</v>
      </c>
      <c r="G4" s="26">
        <v>6</v>
      </c>
      <c r="H4" s="4"/>
      <c r="I4" s="27"/>
      <c r="J4" s="4">
        <v>1</v>
      </c>
      <c r="K4" s="4">
        <v>2</v>
      </c>
      <c r="L4" s="4">
        <v>3</v>
      </c>
      <c r="M4" s="4">
        <v>4</v>
      </c>
      <c r="N4" s="4">
        <v>5</v>
      </c>
      <c r="O4" s="4">
        <v>6</v>
      </c>
    </row>
    <row r="5" spans="1:15" x14ac:dyDescent="0.3">
      <c r="A5" s="28" t="s">
        <v>1</v>
      </c>
      <c r="B5" s="29">
        <v>1079</v>
      </c>
      <c r="C5" s="29">
        <v>1176</v>
      </c>
      <c r="D5" s="29">
        <v>1133</v>
      </c>
      <c r="E5" s="29">
        <v>1094</v>
      </c>
      <c r="F5" s="29">
        <v>1152</v>
      </c>
      <c r="G5" s="29">
        <v>1061</v>
      </c>
      <c r="H5" s="4"/>
      <c r="I5" s="28" t="s">
        <v>1</v>
      </c>
      <c r="J5" s="30">
        <f>B5-$L$3</f>
        <v>922</v>
      </c>
      <c r="K5" s="30">
        <f t="shared" ref="K5:O8" si="0">C5-$L$3</f>
        <v>1019</v>
      </c>
      <c r="L5" s="30">
        <f t="shared" si="0"/>
        <v>976</v>
      </c>
      <c r="M5" s="30">
        <f t="shared" si="0"/>
        <v>937</v>
      </c>
      <c r="N5" s="30">
        <f t="shared" si="0"/>
        <v>995</v>
      </c>
      <c r="O5" s="30">
        <f t="shared" si="0"/>
        <v>904</v>
      </c>
    </row>
    <row r="6" spans="1:15" x14ac:dyDescent="0.3">
      <c r="A6" s="28" t="s">
        <v>2</v>
      </c>
      <c r="B6" s="29">
        <v>1109</v>
      </c>
      <c r="C6" s="29">
        <v>1100</v>
      </c>
      <c r="D6" s="29">
        <v>1124</v>
      </c>
      <c r="E6" s="29">
        <v>1237</v>
      </c>
      <c r="F6" s="29">
        <v>1281</v>
      </c>
      <c r="G6" s="29">
        <v>1245</v>
      </c>
      <c r="H6" s="4"/>
      <c r="I6" s="28" t="s">
        <v>2</v>
      </c>
      <c r="J6" s="30">
        <f t="shared" ref="J6:J8" si="1">B6-$L$3</f>
        <v>952</v>
      </c>
      <c r="K6" s="30">
        <f t="shared" si="0"/>
        <v>943</v>
      </c>
      <c r="L6" s="30">
        <f t="shared" si="0"/>
        <v>967</v>
      </c>
      <c r="M6" s="30">
        <f t="shared" si="0"/>
        <v>1080</v>
      </c>
      <c r="N6" s="30">
        <f t="shared" si="0"/>
        <v>1124</v>
      </c>
      <c r="O6" s="30">
        <f t="shared" si="0"/>
        <v>1088</v>
      </c>
    </row>
    <row r="7" spans="1:15" x14ac:dyDescent="0.3">
      <c r="A7" s="28" t="s">
        <v>3</v>
      </c>
      <c r="B7" s="29">
        <v>1128</v>
      </c>
      <c r="C7" s="29">
        <v>1026</v>
      </c>
      <c r="D7" s="29">
        <v>1082</v>
      </c>
      <c r="E7" s="29">
        <v>1146</v>
      </c>
      <c r="F7" s="29">
        <v>1232</v>
      </c>
      <c r="G7" s="29">
        <v>1248</v>
      </c>
      <c r="H7" s="4"/>
      <c r="I7" s="28" t="s">
        <v>3</v>
      </c>
      <c r="J7" s="30">
        <f t="shared" si="1"/>
        <v>971</v>
      </c>
      <c r="K7" s="30">
        <f t="shared" si="0"/>
        <v>869</v>
      </c>
      <c r="L7" s="30">
        <f t="shared" si="0"/>
        <v>925</v>
      </c>
      <c r="M7" s="30">
        <f t="shared" si="0"/>
        <v>989</v>
      </c>
      <c r="N7" s="30">
        <f t="shared" si="0"/>
        <v>1075</v>
      </c>
      <c r="O7" s="30">
        <f t="shared" si="0"/>
        <v>1091</v>
      </c>
    </row>
    <row r="8" spans="1:15" x14ac:dyDescent="0.3">
      <c r="A8" s="28" t="s">
        <v>4</v>
      </c>
      <c r="B8" s="29">
        <v>1125</v>
      </c>
      <c r="C8" s="29">
        <v>1110</v>
      </c>
      <c r="D8" s="29">
        <v>1127</v>
      </c>
      <c r="E8" s="29">
        <v>1264</v>
      </c>
      <c r="F8" s="29">
        <v>1264</v>
      </c>
      <c r="G8" s="29">
        <v>1198</v>
      </c>
      <c r="H8" s="4"/>
      <c r="I8" s="28" t="s">
        <v>4</v>
      </c>
      <c r="J8" s="30">
        <f t="shared" si="1"/>
        <v>968</v>
      </c>
      <c r="K8" s="30">
        <f t="shared" si="0"/>
        <v>953</v>
      </c>
      <c r="L8" s="30">
        <f t="shared" si="0"/>
        <v>970</v>
      </c>
      <c r="M8" s="30">
        <f t="shared" si="0"/>
        <v>1107</v>
      </c>
      <c r="N8" s="30">
        <f t="shared" si="0"/>
        <v>1107</v>
      </c>
      <c r="O8" s="30">
        <f t="shared" si="0"/>
        <v>1041</v>
      </c>
    </row>
    <row r="9" spans="1:15" x14ac:dyDescent="0.3">
      <c r="A9" s="4"/>
      <c r="B9" s="5"/>
      <c r="C9" s="5"/>
      <c r="D9" s="4"/>
      <c r="E9" s="4"/>
      <c r="F9" s="5"/>
      <c r="G9" s="4"/>
      <c r="H9" s="4"/>
      <c r="I9" s="4"/>
      <c r="J9" s="4"/>
      <c r="K9" s="4"/>
      <c r="L9" s="4"/>
      <c r="M9" s="4"/>
      <c r="N9" s="4"/>
      <c r="O9" s="4"/>
    </row>
    <row r="10" spans="1:15" x14ac:dyDescent="0.3">
      <c r="A10" s="26" t="s">
        <v>207</v>
      </c>
      <c r="B10" s="4"/>
      <c r="C10" s="4"/>
      <c r="D10" s="4"/>
      <c r="E10" s="4"/>
      <c r="F10" s="4"/>
      <c r="G10" s="4"/>
      <c r="H10" s="4"/>
      <c r="I10" s="4"/>
      <c r="J10" s="4" t="s">
        <v>205</v>
      </c>
      <c r="K10" s="4"/>
      <c r="L10" s="4">
        <v>157</v>
      </c>
      <c r="M10" s="4"/>
      <c r="N10" s="4"/>
      <c r="O10" s="4"/>
    </row>
    <row r="11" spans="1:15" x14ac:dyDescent="0.3">
      <c r="A11" s="38" t="s">
        <v>206</v>
      </c>
      <c r="B11" s="26">
        <v>1</v>
      </c>
      <c r="C11" s="26">
        <v>2</v>
      </c>
      <c r="D11" s="26">
        <v>3</v>
      </c>
      <c r="E11" s="26">
        <v>4</v>
      </c>
      <c r="F11" s="26">
        <v>5</v>
      </c>
      <c r="G11" s="26">
        <v>6</v>
      </c>
      <c r="H11" s="4"/>
      <c r="I11" s="27"/>
      <c r="J11" s="4">
        <v>1</v>
      </c>
      <c r="K11" s="4">
        <v>2</v>
      </c>
      <c r="L11" s="4">
        <v>3</v>
      </c>
      <c r="M11" s="4">
        <v>4</v>
      </c>
      <c r="N11" s="4">
        <v>5</v>
      </c>
      <c r="O11" s="4">
        <v>6</v>
      </c>
    </row>
    <row r="12" spans="1:15" x14ac:dyDescent="0.3">
      <c r="A12" s="28" t="s">
        <v>1</v>
      </c>
      <c r="B12" s="29">
        <v>826</v>
      </c>
      <c r="C12" s="29">
        <v>880</v>
      </c>
      <c r="D12" s="29">
        <v>791</v>
      </c>
      <c r="E12" s="29">
        <v>443</v>
      </c>
      <c r="F12" s="29">
        <v>451</v>
      </c>
      <c r="G12" s="29">
        <v>445</v>
      </c>
      <c r="H12" s="4"/>
      <c r="I12" s="28" t="s">
        <v>1</v>
      </c>
      <c r="J12" s="30">
        <f>B12-$L$3</f>
        <v>669</v>
      </c>
      <c r="K12" s="30">
        <f t="shared" ref="K12:O15" si="2">C12-$L$3</f>
        <v>723</v>
      </c>
      <c r="L12" s="30">
        <f t="shared" si="2"/>
        <v>634</v>
      </c>
      <c r="M12" s="30">
        <f t="shared" si="2"/>
        <v>286</v>
      </c>
      <c r="N12" s="30">
        <f t="shared" si="2"/>
        <v>294</v>
      </c>
      <c r="O12" s="30">
        <f t="shared" si="2"/>
        <v>288</v>
      </c>
    </row>
    <row r="13" spans="1:15" x14ac:dyDescent="0.3">
      <c r="A13" s="28" t="s">
        <v>2</v>
      </c>
      <c r="B13" s="29">
        <v>462</v>
      </c>
      <c r="C13" s="29">
        <v>474</v>
      </c>
      <c r="D13" s="29">
        <v>465</v>
      </c>
      <c r="E13" s="29">
        <v>490</v>
      </c>
      <c r="F13" s="29">
        <v>508</v>
      </c>
      <c r="G13" s="29">
        <v>490</v>
      </c>
      <c r="H13" s="4"/>
      <c r="I13" s="28" t="s">
        <v>2</v>
      </c>
      <c r="J13" s="30">
        <f t="shared" ref="J13:J15" si="3">B13-$L$3</f>
        <v>305</v>
      </c>
      <c r="K13" s="30">
        <f t="shared" si="2"/>
        <v>317</v>
      </c>
      <c r="L13" s="30">
        <f t="shared" si="2"/>
        <v>308</v>
      </c>
      <c r="M13" s="30">
        <f t="shared" si="2"/>
        <v>333</v>
      </c>
      <c r="N13" s="30">
        <f t="shared" si="2"/>
        <v>351</v>
      </c>
      <c r="O13" s="30">
        <f t="shared" si="2"/>
        <v>333</v>
      </c>
    </row>
    <row r="14" spans="1:15" x14ac:dyDescent="0.3">
      <c r="A14" s="28" t="s">
        <v>3</v>
      </c>
      <c r="B14" s="29">
        <v>450</v>
      </c>
      <c r="C14" s="29">
        <v>433</v>
      </c>
      <c r="D14" s="29">
        <v>455</v>
      </c>
      <c r="E14" s="29">
        <v>476</v>
      </c>
      <c r="F14" s="29">
        <v>498</v>
      </c>
      <c r="G14" s="29">
        <v>499</v>
      </c>
      <c r="H14" s="4"/>
      <c r="I14" s="28" t="s">
        <v>3</v>
      </c>
      <c r="J14" s="30">
        <f t="shared" si="3"/>
        <v>293</v>
      </c>
      <c r="K14" s="30">
        <f t="shared" si="2"/>
        <v>276</v>
      </c>
      <c r="L14" s="30">
        <f t="shared" si="2"/>
        <v>298</v>
      </c>
      <c r="M14" s="30">
        <f t="shared" si="2"/>
        <v>319</v>
      </c>
      <c r="N14" s="30">
        <f t="shared" si="2"/>
        <v>341</v>
      </c>
      <c r="O14" s="30">
        <f t="shared" si="2"/>
        <v>342</v>
      </c>
    </row>
    <row r="15" spans="1:15" x14ac:dyDescent="0.3">
      <c r="A15" s="28" t="s">
        <v>4</v>
      </c>
      <c r="B15" s="29">
        <v>482</v>
      </c>
      <c r="C15" s="29">
        <v>467</v>
      </c>
      <c r="D15" s="29">
        <v>462</v>
      </c>
      <c r="E15" s="29">
        <v>477</v>
      </c>
      <c r="F15" s="29">
        <v>492</v>
      </c>
      <c r="G15" s="29">
        <v>492</v>
      </c>
      <c r="H15" s="4"/>
      <c r="I15" s="28" t="s">
        <v>4</v>
      </c>
      <c r="J15" s="30">
        <f t="shared" si="3"/>
        <v>325</v>
      </c>
      <c r="K15" s="30">
        <f t="shared" si="2"/>
        <v>310</v>
      </c>
      <c r="L15" s="30">
        <f t="shared" si="2"/>
        <v>305</v>
      </c>
      <c r="M15" s="30">
        <f t="shared" si="2"/>
        <v>320</v>
      </c>
      <c r="N15" s="30">
        <f t="shared" si="2"/>
        <v>335</v>
      </c>
      <c r="O15" s="30">
        <f t="shared" si="2"/>
        <v>335</v>
      </c>
    </row>
    <row r="16" spans="1:15" x14ac:dyDescent="0.3">
      <c r="A16" s="4"/>
      <c r="B16" s="5"/>
      <c r="C16" s="5"/>
      <c r="D16" s="4"/>
      <c r="E16" s="4"/>
      <c r="F16" s="5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3">
      <c r="A17" s="30"/>
      <c r="B17" s="31" t="s">
        <v>204</v>
      </c>
      <c r="C17" s="31" t="s">
        <v>207</v>
      </c>
      <c r="D17" s="35" t="s">
        <v>16</v>
      </c>
      <c r="E17" s="36"/>
      <c r="F17" s="4"/>
      <c r="G17" s="4"/>
      <c r="H17" s="4"/>
      <c r="I17" s="4"/>
      <c r="J17" s="4" t="s">
        <v>16</v>
      </c>
      <c r="K17" s="4"/>
      <c r="L17" s="4"/>
      <c r="M17" s="4"/>
      <c r="N17" s="4"/>
      <c r="O17" s="4"/>
    </row>
    <row r="18" spans="1:15" x14ac:dyDescent="0.3">
      <c r="A18" s="30"/>
      <c r="B18" s="30" t="s">
        <v>6</v>
      </c>
      <c r="C18" s="30" t="s">
        <v>6</v>
      </c>
      <c r="D18" s="30" t="s">
        <v>6</v>
      </c>
      <c r="E18" s="36"/>
      <c r="F18" s="4"/>
      <c r="G18" s="4"/>
      <c r="H18" s="4"/>
      <c r="I18" s="4"/>
      <c r="J18" s="4">
        <v>1</v>
      </c>
      <c r="K18" s="4">
        <v>2</v>
      </c>
      <c r="L18" s="4">
        <v>3</v>
      </c>
      <c r="M18" s="4">
        <v>4</v>
      </c>
      <c r="N18" s="4">
        <v>5</v>
      </c>
      <c r="O18" s="4">
        <v>6</v>
      </c>
    </row>
    <row r="19" spans="1:15" x14ac:dyDescent="0.3">
      <c r="A19" s="30" t="s">
        <v>8</v>
      </c>
      <c r="B19" s="32">
        <f>AVERAGE(J5:L5)</f>
        <v>972.33333333333337</v>
      </c>
      <c r="C19" s="32">
        <f>AVERAGE(J12:L12)</f>
        <v>675.33333333333337</v>
      </c>
      <c r="D19" s="33">
        <f>C19/B19*100</f>
        <v>69.454919437778543</v>
      </c>
      <c r="E19" s="37"/>
      <c r="F19" s="4"/>
      <c r="G19" s="4"/>
      <c r="H19" s="4"/>
      <c r="I19" s="4" t="s">
        <v>1</v>
      </c>
      <c r="J19" s="34">
        <f>J12/J5*100</f>
        <v>72.559652928416483</v>
      </c>
      <c r="K19" s="34">
        <f t="shared" ref="K19:O19" si="4">K12/K5*100</f>
        <v>70.951913640824344</v>
      </c>
      <c r="L19" s="34">
        <f t="shared" si="4"/>
        <v>64.959016393442624</v>
      </c>
      <c r="M19" s="34">
        <f t="shared" si="4"/>
        <v>30.522945570971181</v>
      </c>
      <c r="N19" s="34">
        <f t="shared" si="4"/>
        <v>29.547738693467334</v>
      </c>
      <c r="O19" s="34">
        <f t="shared" si="4"/>
        <v>31.858407079646017</v>
      </c>
    </row>
    <row r="20" spans="1:15" x14ac:dyDescent="0.3">
      <c r="A20" s="30" t="s">
        <v>17</v>
      </c>
      <c r="B20" s="32">
        <f>AVERAGE(M5:O5)</f>
        <v>945.33333333333337</v>
      </c>
      <c r="C20" s="32">
        <f>AVERAGE(M12:O12)</f>
        <v>289.33333333333331</v>
      </c>
      <c r="D20" s="33">
        <f t="shared" ref="D20:D26" si="5">C20/B20*100</f>
        <v>30.606488011283496</v>
      </c>
      <c r="E20" s="37"/>
      <c r="F20" s="4"/>
      <c r="G20" s="4"/>
      <c r="H20" s="4"/>
      <c r="I20" s="4" t="s">
        <v>2</v>
      </c>
      <c r="J20" s="34">
        <f t="shared" ref="J20:O22" si="6">J13/J6*100</f>
        <v>32.037815126050425</v>
      </c>
      <c r="K20" s="34">
        <f t="shared" si="6"/>
        <v>33.61611876988335</v>
      </c>
      <c r="L20" s="34">
        <f t="shared" si="6"/>
        <v>31.851085832471561</v>
      </c>
      <c r="M20" s="34">
        <f t="shared" si="6"/>
        <v>30.833333333333336</v>
      </c>
      <c r="N20" s="34">
        <f t="shared" si="6"/>
        <v>31.227758007117441</v>
      </c>
      <c r="O20" s="34">
        <f t="shared" si="6"/>
        <v>30.606617647058826</v>
      </c>
    </row>
    <row r="21" spans="1:15" x14ac:dyDescent="0.3">
      <c r="A21" s="30" t="s">
        <v>9</v>
      </c>
      <c r="B21" s="32">
        <f>AVERAGE(J6:J8)</f>
        <v>963.66666666666663</v>
      </c>
      <c r="C21" s="32">
        <f>AVERAGE(J13:J15)</f>
        <v>307.66666666666669</v>
      </c>
      <c r="D21" s="33">
        <f t="shared" si="5"/>
        <v>31.926668972673816</v>
      </c>
      <c r="E21" s="37"/>
      <c r="F21" s="4"/>
      <c r="G21" s="4"/>
      <c r="H21" s="4"/>
      <c r="I21" s="4" t="s">
        <v>3</v>
      </c>
      <c r="J21" s="34">
        <f t="shared" si="6"/>
        <v>30.175077239958803</v>
      </c>
      <c r="K21" s="34">
        <f t="shared" si="6"/>
        <v>31.760644418872268</v>
      </c>
      <c r="L21" s="34">
        <f t="shared" si="6"/>
        <v>32.216216216216218</v>
      </c>
      <c r="M21" s="34">
        <f t="shared" si="6"/>
        <v>32.25480283114257</v>
      </c>
      <c r="N21" s="34">
        <f t="shared" si="6"/>
        <v>31.720930232558143</v>
      </c>
      <c r="O21" s="34">
        <f t="shared" si="6"/>
        <v>31.347387717690196</v>
      </c>
    </row>
    <row r="22" spans="1:15" x14ac:dyDescent="0.3">
      <c r="A22" s="30" t="s">
        <v>10</v>
      </c>
      <c r="B22" s="32">
        <f>AVERAGE(K6:K8)</f>
        <v>921.66666666666663</v>
      </c>
      <c r="C22" s="32">
        <f>AVERAGE(K13:K15)</f>
        <v>301</v>
      </c>
      <c r="D22" s="33">
        <f t="shared" si="5"/>
        <v>32.658227848101269</v>
      </c>
      <c r="E22" s="37"/>
      <c r="F22" s="4"/>
      <c r="G22" s="4"/>
      <c r="H22" s="4"/>
      <c r="I22" s="4" t="s">
        <v>4</v>
      </c>
      <c r="J22" s="34">
        <f t="shared" si="6"/>
        <v>33.574380165289256</v>
      </c>
      <c r="K22" s="34">
        <f t="shared" si="6"/>
        <v>32.528856243441759</v>
      </c>
      <c r="L22" s="34">
        <f t="shared" si="6"/>
        <v>31.443298969072163</v>
      </c>
      <c r="M22" s="34">
        <f t="shared" si="6"/>
        <v>28.906955736224027</v>
      </c>
      <c r="N22" s="34">
        <f t="shared" si="6"/>
        <v>30.26196928635953</v>
      </c>
      <c r="O22" s="34">
        <f t="shared" si="6"/>
        <v>32.18059558117195</v>
      </c>
    </row>
    <row r="23" spans="1:15" x14ac:dyDescent="0.3">
      <c r="A23" s="30" t="s">
        <v>11</v>
      </c>
      <c r="B23" s="32">
        <f>AVERAGE(L6:L8)</f>
        <v>954</v>
      </c>
      <c r="C23" s="32">
        <f>AVERAGE(L13:L15)</f>
        <v>303.66666666666669</v>
      </c>
      <c r="D23" s="33">
        <f t="shared" si="5"/>
        <v>31.830887491264853</v>
      </c>
      <c r="E23" s="3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3">
      <c r="A24" s="30" t="s">
        <v>12</v>
      </c>
      <c r="B24" s="32">
        <f>AVERAGE(M6:M8)</f>
        <v>1058.6666666666667</v>
      </c>
      <c r="C24" s="32">
        <f>AVERAGE(M13:M15)</f>
        <v>324</v>
      </c>
      <c r="D24" s="33">
        <f t="shared" si="5"/>
        <v>30.604534005037781</v>
      </c>
      <c r="E24" s="37"/>
      <c r="F24" s="4"/>
      <c r="G24" s="4"/>
      <c r="H24" s="4"/>
      <c r="I24" s="4"/>
      <c r="J24" s="4"/>
      <c r="K24" s="26" t="s">
        <v>16</v>
      </c>
      <c r="L24" s="4"/>
      <c r="M24" s="4"/>
      <c r="N24" s="4"/>
      <c r="O24" s="4"/>
    </row>
    <row r="25" spans="1:15" x14ac:dyDescent="0.3">
      <c r="A25" s="30" t="s">
        <v>13</v>
      </c>
      <c r="B25" s="32">
        <f>AVERAGE(N6:N8)</f>
        <v>1102</v>
      </c>
      <c r="C25" s="32">
        <f>AVERAGE(N13:N15)</f>
        <v>342.33333333333331</v>
      </c>
      <c r="D25" s="33">
        <f t="shared" si="5"/>
        <v>31.064730792498484</v>
      </c>
      <c r="E25" s="37"/>
      <c r="F25" s="4"/>
      <c r="G25" s="4"/>
      <c r="H25" s="4"/>
      <c r="I25" s="4"/>
      <c r="J25" s="4"/>
      <c r="K25" s="4" t="s">
        <v>6</v>
      </c>
      <c r="L25" s="4" t="s">
        <v>118</v>
      </c>
      <c r="M25" s="4"/>
      <c r="N25" s="4"/>
      <c r="O25" s="4"/>
    </row>
    <row r="26" spans="1:15" x14ac:dyDescent="0.3">
      <c r="A26" s="30" t="s">
        <v>14</v>
      </c>
      <c r="B26" s="32">
        <f>AVERAGE(O6:O8)</f>
        <v>1073.3333333333333</v>
      </c>
      <c r="C26" s="32">
        <f>AVERAGE(O13:O15)</f>
        <v>336.66666666666669</v>
      </c>
      <c r="D26" s="33">
        <f t="shared" si="5"/>
        <v>31.366459627329196</v>
      </c>
      <c r="E26" s="37"/>
      <c r="F26" s="4"/>
      <c r="G26" s="4"/>
      <c r="H26" s="4"/>
      <c r="I26" s="4"/>
      <c r="J26" s="25" t="s">
        <v>8</v>
      </c>
      <c r="K26" s="5">
        <f>D19</f>
        <v>69.454919437778543</v>
      </c>
      <c r="L26" s="5">
        <f>(STDEV(J19:L19))/(SQRT(COUNT(J19:L19)))</f>
        <v>2.312638209339211</v>
      </c>
      <c r="M26" s="4"/>
      <c r="N26" s="4"/>
      <c r="O26" s="4"/>
    </row>
    <row r="27" spans="1:15" x14ac:dyDescent="0.3">
      <c r="A27" s="4"/>
      <c r="B27" s="4"/>
      <c r="C27" s="4"/>
      <c r="D27" s="4"/>
      <c r="E27" s="4"/>
      <c r="F27" s="4"/>
      <c r="G27" s="4"/>
      <c r="H27" s="4"/>
      <c r="I27" s="4"/>
      <c r="J27" s="25" t="s">
        <v>121</v>
      </c>
      <c r="K27" s="5">
        <f>D20</f>
        <v>30.606488011283496</v>
      </c>
      <c r="L27" s="5">
        <f>(STDEV(M19:O19))/(SQRT(COUNT(M19:O19)))</f>
        <v>0.66972939336091708</v>
      </c>
      <c r="M27" s="4"/>
      <c r="N27" s="4"/>
      <c r="O27" s="4"/>
    </row>
    <row r="28" spans="1:15" x14ac:dyDescent="0.3">
      <c r="A28" s="4"/>
      <c r="B28" s="4"/>
      <c r="C28" s="4"/>
      <c r="D28" s="4"/>
      <c r="E28" s="4"/>
      <c r="F28" s="4"/>
      <c r="G28" s="4"/>
      <c r="H28" s="4"/>
      <c r="I28" s="4"/>
      <c r="J28" s="4" t="s">
        <v>119</v>
      </c>
      <c r="K28" s="5">
        <f>AVERAGE(D21:D23)</f>
        <v>32.13859477067998</v>
      </c>
      <c r="L28" s="5">
        <f>(STDEV(D21:D23))/(SQRT(COUNT(D21:D23)))</f>
        <v>0.26128364179435593</v>
      </c>
      <c r="M28" s="4"/>
      <c r="N28" s="4"/>
      <c r="O28" s="4"/>
    </row>
    <row r="29" spans="1:15" x14ac:dyDescent="0.3">
      <c r="A29" s="4"/>
      <c r="B29" s="4"/>
      <c r="C29" s="4"/>
      <c r="D29" s="4"/>
      <c r="E29" s="4"/>
      <c r="F29" s="4"/>
      <c r="G29" s="4"/>
      <c r="H29" s="4"/>
      <c r="I29" s="4"/>
      <c r="J29" s="4" t="s">
        <v>120</v>
      </c>
      <c r="K29" s="5">
        <f>AVERAGE(D24:D26)</f>
        <v>31.01190814162182</v>
      </c>
      <c r="L29" s="5">
        <f>(STDEV(D24:D26))/(SQRT(COUNT(D24:D26)))</f>
        <v>0.22152903331938853</v>
      </c>
      <c r="M29" s="4"/>
      <c r="N29" s="4"/>
      <c r="O29" s="4"/>
    </row>
    <row r="30" spans="1:15" ht="15" thickBot="1" x14ac:dyDescent="0.35"/>
    <row r="31" spans="1:15" x14ac:dyDescent="0.3">
      <c r="J31" s="17"/>
      <c r="K31" s="18" t="s">
        <v>21</v>
      </c>
    </row>
    <row r="32" spans="1:15" x14ac:dyDescent="0.3">
      <c r="J32" s="19" t="s">
        <v>18</v>
      </c>
      <c r="K32" s="20">
        <f>TTEST(D21:D23,M19:O19,2,2)</f>
        <v>0.1059782855074618</v>
      </c>
    </row>
    <row r="33" spans="10:11" x14ac:dyDescent="0.3">
      <c r="J33" s="19" t="s">
        <v>19</v>
      </c>
      <c r="K33" s="20">
        <f>TTEST(D24:D26,M19:O19,2,2)</f>
        <v>0.62865681607255275</v>
      </c>
    </row>
    <row r="34" spans="10:11" ht="15" thickBot="1" x14ac:dyDescent="0.35">
      <c r="J34" s="21" t="s">
        <v>20</v>
      </c>
      <c r="K34" s="22">
        <f>TTEST(D21:D23,D24:D26,2,2)</f>
        <v>3.0242092775266818E-2</v>
      </c>
    </row>
  </sheetData>
  <conditionalFormatting sqref="K32:K34">
    <cfRule type="cellIs" dxfId="94" priority="1" operator="lessThan">
      <formula>0.001</formula>
    </cfRule>
    <cfRule type="cellIs" dxfId="93" priority="2" operator="lessThan">
      <formula>0.01</formula>
    </cfRule>
    <cfRule type="cellIs" dxfId="92" priority="3" operator="lessThan">
      <formula>0.001</formula>
    </cfRule>
    <cfRule type="cellIs" dxfId="91" priority="4" operator="lessThan">
      <formula>0.01</formula>
    </cfRule>
    <cfRule type="cellIs" dxfId="90" priority="5" operator="lessThan">
      <formula>0.05</formula>
    </cfRule>
  </conditionalFormatting>
  <pageMargins left="0.7" right="0.7" top="0.75" bottom="0.75" header="0.3" footer="0.3"/>
  <pageSetup paperSize="9" orientation="portrait" r:id="rId1"/>
  <headerFooter>
    <oddHeader>&amp;R&amp;"Calibri"&amp;10 For Internal Use Only&amp;1#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A28" zoomScale="85" zoomScaleNormal="85" workbookViewId="0">
      <selection activeCell="R48" sqref="R48"/>
    </sheetView>
  </sheetViews>
  <sheetFormatPr defaultRowHeight="14.4" x14ac:dyDescent="0.3"/>
  <sheetData>
    <row r="1" spans="1:11" x14ac:dyDescent="0.3">
      <c r="A1" s="4" t="s">
        <v>122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3">
      <c r="A3" s="7" t="s">
        <v>22</v>
      </c>
      <c r="B3" s="7" t="s">
        <v>23</v>
      </c>
      <c r="C3" s="7" t="s">
        <v>24</v>
      </c>
      <c r="D3" s="7" t="s">
        <v>25</v>
      </c>
      <c r="E3" s="7" t="s">
        <v>7</v>
      </c>
      <c r="F3" s="7" t="s">
        <v>25</v>
      </c>
      <c r="G3" s="7" t="s">
        <v>118</v>
      </c>
      <c r="H3" s="7"/>
      <c r="I3" s="9"/>
      <c r="J3" s="9" t="s">
        <v>26</v>
      </c>
      <c r="K3" s="9" t="s">
        <v>118</v>
      </c>
    </row>
    <row r="4" spans="1:11" x14ac:dyDescent="0.3">
      <c r="A4" s="7" t="s">
        <v>27</v>
      </c>
      <c r="B4" s="7" t="s">
        <v>28</v>
      </c>
      <c r="C4" s="4">
        <v>125.077</v>
      </c>
      <c r="D4" s="12">
        <f>AVERAGE(C4:C5)</f>
        <v>125.077</v>
      </c>
      <c r="E4" s="12" t="e">
        <f>STDEV(C4:C5)</f>
        <v>#DIV/0!</v>
      </c>
      <c r="F4" s="12">
        <f>AVERAGE(C4:C9)</f>
        <v>114.26039999999998</v>
      </c>
      <c r="G4" s="12">
        <f>(STDEV(C4:C9))/(SQRT(COUNT(C4:C9)))</f>
        <v>2.8180667415801199</v>
      </c>
      <c r="H4" s="7"/>
      <c r="I4" s="10" t="s">
        <v>29</v>
      </c>
      <c r="J4" s="11">
        <f>F4</f>
        <v>114.26039999999998</v>
      </c>
      <c r="K4" s="11">
        <f>G4</f>
        <v>2.8180667415801199</v>
      </c>
    </row>
    <row r="5" spans="1:11" x14ac:dyDescent="0.3">
      <c r="A5" s="7"/>
      <c r="B5" s="7"/>
      <c r="C5" s="7"/>
      <c r="D5" s="7"/>
      <c r="E5" s="7"/>
      <c r="F5" s="7"/>
      <c r="G5" s="7"/>
      <c r="H5" s="7"/>
      <c r="I5" s="10" t="s">
        <v>17</v>
      </c>
      <c r="J5" s="11">
        <f>F10</f>
        <v>257.47949999999997</v>
      </c>
      <c r="K5" s="11">
        <f>G10</f>
        <v>9.3558927411195452</v>
      </c>
    </row>
    <row r="6" spans="1:11" x14ac:dyDescent="0.3">
      <c r="A6" s="7" t="s">
        <v>30</v>
      </c>
      <c r="B6" s="7" t="s">
        <v>31</v>
      </c>
      <c r="C6" s="4">
        <v>108.77200000000001</v>
      </c>
      <c r="D6" s="12">
        <f>AVERAGE(C6:C7)</f>
        <v>110.37049999999999</v>
      </c>
      <c r="E6" s="12">
        <f>STDEV(C6:C7)</f>
        <v>2.2606203794533841</v>
      </c>
      <c r="F6" s="12"/>
      <c r="G6" s="7"/>
      <c r="H6" s="7"/>
      <c r="I6" s="13" t="s">
        <v>32</v>
      </c>
      <c r="J6" s="11">
        <f>D16</f>
        <v>228.38249999999999</v>
      </c>
      <c r="K6" s="11">
        <f>E16</f>
        <v>10.941063225299459</v>
      </c>
    </row>
    <row r="7" spans="1:11" x14ac:dyDescent="0.3">
      <c r="A7" s="7"/>
      <c r="B7" s="7" t="s">
        <v>33</v>
      </c>
      <c r="C7" s="4">
        <v>111.96899999999999</v>
      </c>
      <c r="D7" s="7"/>
      <c r="E7" s="7"/>
      <c r="F7" s="7"/>
      <c r="G7" s="7"/>
      <c r="H7" s="7"/>
      <c r="I7" s="13" t="s">
        <v>34</v>
      </c>
      <c r="J7" s="11">
        <f>D18</f>
        <v>229.61449999999999</v>
      </c>
      <c r="K7" s="11">
        <f>E18</f>
        <v>5.8880781669403799</v>
      </c>
    </row>
    <row r="8" spans="1:11" x14ac:dyDescent="0.3">
      <c r="A8" s="7" t="s">
        <v>35</v>
      </c>
      <c r="B8" s="7" t="s">
        <v>36</v>
      </c>
      <c r="C8" s="4">
        <v>113.703</v>
      </c>
      <c r="D8" s="12">
        <f>AVERAGE(C8:C9)</f>
        <v>112.742</v>
      </c>
      <c r="E8" s="12">
        <f>STDEV(C8:C9)</f>
        <v>1.3590592334405422</v>
      </c>
      <c r="F8" s="12"/>
      <c r="G8" s="12"/>
      <c r="H8" s="7"/>
      <c r="I8" s="13" t="s">
        <v>37</v>
      </c>
      <c r="J8" s="11">
        <f>D20</f>
        <v>244.0635</v>
      </c>
      <c r="K8" s="11">
        <f>E20</f>
        <v>1.2020815280168415E-2</v>
      </c>
    </row>
    <row r="9" spans="1:11" x14ac:dyDescent="0.3">
      <c r="A9" s="7"/>
      <c r="B9" s="7" t="s">
        <v>38</v>
      </c>
      <c r="C9" s="4">
        <v>111.78100000000001</v>
      </c>
      <c r="D9" s="7"/>
      <c r="E9" s="7"/>
      <c r="F9" s="7"/>
      <c r="G9" s="7"/>
      <c r="H9" s="7"/>
      <c r="I9" s="13" t="s">
        <v>39</v>
      </c>
      <c r="J9" s="11">
        <f>D22</f>
        <v>195.8005</v>
      </c>
      <c r="K9" s="11">
        <f>E22</f>
        <v>0.93408805794744798</v>
      </c>
    </row>
    <row r="10" spans="1:11" x14ac:dyDescent="0.3">
      <c r="A10" s="7" t="s">
        <v>40</v>
      </c>
      <c r="B10" s="7" t="s">
        <v>41</v>
      </c>
      <c r="C10" s="4">
        <v>225.524</v>
      </c>
      <c r="D10" s="14">
        <f>AVERAGE(C10:C11)</f>
        <v>230.78050000000002</v>
      </c>
      <c r="E10" s="12">
        <f>STDEV(C10:C11)</f>
        <v>7.4338135906141778</v>
      </c>
      <c r="F10" s="14">
        <f>AVERAGE(C10:C15)</f>
        <v>257.47949999999997</v>
      </c>
      <c r="G10" s="12">
        <f>(STDEV(C10:C15))/(SQRT(COUNT(C10:C15)))</f>
        <v>9.3558927411195452</v>
      </c>
      <c r="H10" s="7"/>
      <c r="I10" s="13" t="s">
        <v>42</v>
      </c>
      <c r="J10" s="11">
        <f>D24</f>
        <v>217.58199999999999</v>
      </c>
      <c r="K10" s="11">
        <f>E24</f>
        <v>5.7049375106130737</v>
      </c>
    </row>
    <row r="11" spans="1:11" x14ac:dyDescent="0.3">
      <c r="A11" s="7"/>
      <c r="B11" s="7" t="s">
        <v>43</v>
      </c>
      <c r="C11" s="4">
        <v>236.03700000000001</v>
      </c>
      <c r="D11" s="15"/>
      <c r="E11" s="7"/>
      <c r="F11" s="7"/>
      <c r="G11" s="7"/>
      <c r="H11" s="7"/>
      <c r="I11" s="13" t="s">
        <v>44</v>
      </c>
      <c r="J11" s="11">
        <f>D26</f>
        <v>256.4255</v>
      </c>
      <c r="K11" s="11">
        <f>E26</f>
        <v>1.231072906045769</v>
      </c>
    </row>
    <row r="12" spans="1:11" x14ac:dyDescent="0.3">
      <c r="A12" s="7" t="s">
        <v>45</v>
      </c>
      <c r="B12" s="7" t="s">
        <v>46</v>
      </c>
      <c r="C12" s="4">
        <v>257.524</v>
      </c>
      <c r="D12" s="14">
        <f>AVERAGE(C12:C13)</f>
        <v>261.11149999999998</v>
      </c>
      <c r="E12" s="12">
        <f>STDEV(C12:C13)</f>
        <v>5.0734911550134862</v>
      </c>
      <c r="F12" s="12"/>
      <c r="G12" s="7"/>
      <c r="H12" s="7"/>
      <c r="I12" s="13" t="s">
        <v>47</v>
      </c>
      <c r="J12" s="11">
        <f>D28</f>
        <v>205.24799999999999</v>
      </c>
      <c r="K12" s="11">
        <f>E28</f>
        <v>3.0292454506031636</v>
      </c>
    </row>
    <row r="13" spans="1:11" x14ac:dyDescent="0.3">
      <c r="A13" s="7"/>
      <c r="B13" s="7" t="s">
        <v>48</v>
      </c>
      <c r="C13" s="4">
        <v>264.69900000000001</v>
      </c>
      <c r="D13" s="15"/>
      <c r="E13" s="7"/>
      <c r="F13" s="7"/>
      <c r="G13" s="7"/>
      <c r="H13" s="7"/>
      <c r="I13" s="13" t="s">
        <v>49</v>
      </c>
      <c r="J13" s="11">
        <f>D30</f>
        <v>197.209</v>
      </c>
      <c r="K13" s="11">
        <f>E30</f>
        <v>3.5242201974337388</v>
      </c>
    </row>
    <row r="14" spans="1:11" x14ac:dyDescent="0.3">
      <c r="A14" s="7" t="s">
        <v>50</v>
      </c>
      <c r="B14" s="7" t="s">
        <v>51</v>
      </c>
      <c r="C14" s="4">
        <v>284.33800000000002</v>
      </c>
      <c r="D14" s="14">
        <f>AVERAGE(C14:C15)</f>
        <v>280.54650000000004</v>
      </c>
      <c r="E14" s="12">
        <f>STDEV(C14:C15)</f>
        <v>5.3619907217376088</v>
      </c>
      <c r="F14" s="12"/>
      <c r="G14" s="12"/>
      <c r="H14" s="7"/>
      <c r="I14" s="13" t="s">
        <v>52</v>
      </c>
      <c r="J14" s="11">
        <f>D32</f>
        <v>246.16050000000001</v>
      </c>
      <c r="K14" s="11">
        <f>E32</f>
        <v>0.665387481096543</v>
      </c>
    </row>
    <row r="15" spans="1:11" x14ac:dyDescent="0.3">
      <c r="A15" s="7"/>
      <c r="B15" s="7" t="s">
        <v>53</v>
      </c>
      <c r="C15" s="4">
        <v>276.755</v>
      </c>
      <c r="D15" s="7"/>
      <c r="E15" s="7"/>
      <c r="F15" s="7"/>
      <c r="G15" s="7"/>
      <c r="H15" s="7"/>
      <c r="I15" s="13" t="s">
        <v>54</v>
      </c>
      <c r="J15" s="11">
        <f>D34</f>
        <v>179.16950000000003</v>
      </c>
      <c r="K15" s="11">
        <f>E34</f>
        <v>0.46315494167718946</v>
      </c>
    </row>
    <row r="16" spans="1:11" x14ac:dyDescent="0.3">
      <c r="A16" s="7" t="s">
        <v>55</v>
      </c>
      <c r="B16" s="7" t="s">
        <v>56</v>
      </c>
      <c r="C16" s="4">
        <v>220.64599999999999</v>
      </c>
      <c r="D16" s="12">
        <f>AVERAGE(C16:C17)</f>
        <v>228.38249999999999</v>
      </c>
      <c r="E16" s="12">
        <f>STDEV(C16:C17)</f>
        <v>10.941063225299459</v>
      </c>
      <c r="F16" s="12">
        <f t="shared" ref="F16" si="0">AVERAGE(C16:C21)</f>
        <v>234.02016666666668</v>
      </c>
      <c r="G16" s="12">
        <f>(STDEV(C16:C21))/(SQRT(COUNT(C16:C21)))</f>
        <v>3.9093901094387862</v>
      </c>
      <c r="H16" s="7"/>
      <c r="I16" s="13" t="s">
        <v>57</v>
      </c>
      <c r="J16" s="11">
        <f>D36</f>
        <v>221.553</v>
      </c>
      <c r="K16" s="11">
        <f>E36</f>
        <v>3.5539186822435953</v>
      </c>
    </row>
    <row r="17" spans="1:15" x14ac:dyDescent="0.3">
      <c r="A17" s="7"/>
      <c r="B17" s="7" t="s">
        <v>58</v>
      </c>
      <c r="C17" s="4">
        <v>236.119</v>
      </c>
      <c r="D17" s="7"/>
      <c r="E17" s="7"/>
      <c r="F17" s="7"/>
      <c r="G17" s="7"/>
      <c r="H17" s="7"/>
      <c r="I17" s="13" t="s">
        <v>59</v>
      </c>
      <c r="J17" s="11">
        <f>D38</f>
        <v>194.60149999999999</v>
      </c>
      <c r="K17" s="11">
        <f>E38</f>
        <v>1.4799744930234364</v>
      </c>
    </row>
    <row r="18" spans="1:15" x14ac:dyDescent="0.3">
      <c r="A18" s="7" t="s">
        <v>60</v>
      </c>
      <c r="B18" s="7" t="s">
        <v>61</v>
      </c>
      <c r="C18" s="4">
        <v>225.45099999999999</v>
      </c>
      <c r="D18" s="12">
        <f>AVERAGE(C18:C19)</f>
        <v>229.61449999999999</v>
      </c>
      <c r="E18" s="12">
        <f>STDEV(C18:C19)</f>
        <v>5.8880781669403799</v>
      </c>
      <c r="F18" s="12"/>
      <c r="G18" s="7"/>
      <c r="H18" s="7"/>
      <c r="I18" s="13" t="s">
        <v>62</v>
      </c>
      <c r="J18" s="11">
        <f>D40</f>
        <v>192.666</v>
      </c>
      <c r="K18" s="11">
        <f>E40</f>
        <v>4.146474164877918</v>
      </c>
    </row>
    <row r="19" spans="1:15" x14ac:dyDescent="0.3">
      <c r="A19" s="7"/>
      <c r="B19" s="7" t="s">
        <v>63</v>
      </c>
      <c r="C19" s="4">
        <v>233.77799999999999</v>
      </c>
      <c r="D19" s="7"/>
      <c r="E19" s="7"/>
      <c r="F19" s="7"/>
      <c r="G19" s="7"/>
      <c r="H19" s="7"/>
      <c r="I19" s="13" t="s">
        <v>64</v>
      </c>
      <c r="J19" s="11">
        <f>D42</f>
        <v>185.07549999999998</v>
      </c>
      <c r="K19" s="11">
        <f>E42</f>
        <v>8.2484006025410714</v>
      </c>
    </row>
    <row r="20" spans="1:15" x14ac:dyDescent="0.3">
      <c r="A20" s="7" t="s">
        <v>65</v>
      </c>
      <c r="B20" s="7" t="s">
        <v>66</v>
      </c>
      <c r="C20" s="4">
        <v>244.05500000000001</v>
      </c>
      <c r="D20" s="12">
        <f>AVERAGE(C20:C21)</f>
        <v>244.0635</v>
      </c>
      <c r="E20" s="12">
        <f>STDEV(C20:C21)</f>
        <v>1.2020815280168415E-2</v>
      </c>
      <c r="F20" s="12"/>
      <c r="G20" s="12"/>
      <c r="H20" s="7"/>
      <c r="I20" s="13" t="s">
        <v>67</v>
      </c>
      <c r="J20" s="11">
        <f>D44</f>
        <v>199.54599999999999</v>
      </c>
      <c r="K20" s="11">
        <f>E44</f>
        <v>0.78630274067943717</v>
      </c>
    </row>
    <row r="21" spans="1:15" x14ac:dyDescent="0.3">
      <c r="A21" s="7"/>
      <c r="B21" s="7" t="s">
        <v>68</v>
      </c>
      <c r="C21" s="4">
        <v>244.072</v>
      </c>
      <c r="D21" s="7"/>
      <c r="E21" s="7"/>
      <c r="F21" s="7"/>
      <c r="G21" s="7"/>
      <c r="H21" s="7"/>
      <c r="I21" s="13" t="s">
        <v>69</v>
      </c>
      <c r="J21" s="11">
        <f>D46</f>
        <v>161.81950000000001</v>
      </c>
      <c r="K21" s="11">
        <f>E46</f>
        <v>1.6510943340705941</v>
      </c>
    </row>
    <row r="22" spans="1:15" x14ac:dyDescent="0.3">
      <c r="A22" s="7" t="s">
        <v>70</v>
      </c>
      <c r="B22" s="7" t="s">
        <v>71</v>
      </c>
      <c r="C22" s="4">
        <v>195.14</v>
      </c>
      <c r="D22" s="12">
        <f>AVERAGE(C22:C23)</f>
        <v>195.8005</v>
      </c>
      <c r="E22" s="12">
        <f>STDEV(C22:C23)</f>
        <v>0.93408805794744798</v>
      </c>
      <c r="F22" s="12">
        <f t="shared" ref="F22" si="1">AVERAGE(C22:C27)</f>
        <v>223.26933333333332</v>
      </c>
      <c r="G22" s="12">
        <f>(STDEV(C22:C27))/(SQRT(COUNT(C22:C27)))</f>
        <v>11.265525996498356</v>
      </c>
      <c r="H22" s="7"/>
      <c r="I22" s="13" t="s">
        <v>72</v>
      </c>
      <c r="J22" s="11">
        <f>D48</f>
        <v>215.13150000000002</v>
      </c>
      <c r="K22" s="11">
        <f>E48</f>
        <v>2.8206489501531413</v>
      </c>
    </row>
    <row r="23" spans="1:15" x14ac:dyDescent="0.3">
      <c r="A23" s="7"/>
      <c r="B23" s="7" t="s">
        <v>73</v>
      </c>
      <c r="C23" s="4">
        <v>196.46100000000001</v>
      </c>
      <c r="D23" s="7"/>
      <c r="E23" s="7"/>
      <c r="F23" s="7"/>
      <c r="G23" s="7"/>
      <c r="H23" s="7"/>
      <c r="I23" s="13" t="s">
        <v>74</v>
      </c>
      <c r="J23" s="11">
        <f>D50</f>
        <v>191.5455</v>
      </c>
      <c r="K23" s="11">
        <f>E50</f>
        <v>0.31749094475276851</v>
      </c>
    </row>
    <row r="24" spans="1:15" x14ac:dyDescent="0.3">
      <c r="A24" s="7" t="s">
        <v>75</v>
      </c>
      <c r="B24" s="7" t="s">
        <v>76</v>
      </c>
      <c r="C24" s="4">
        <v>213.548</v>
      </c>
      <c r="D24" s="12">
        <f>AVERAGE(C24:C25)</f>
        <v>217.58199999999999</v>
      </c>
      <c r="E24" s="12">
        <f>STDEV(C24:C25)</f>
        <v>5.7049375106130737</v>
      </c>
      <c r="F24" s="12"/>
      <c r="G24" s="7"/>
      <c r="H24" s="7"/>
      <c r="I24" s="7"/>
      <c r="J24" s="7"/>
      <c r="K24" s="7"/>
    </row>
    <row r="25" spans="1:15" x14ac:dyDescent="0.3">
      <c r="A25" s="7"/>
      <c r="B25" s="7" t="s">
        <v>77</v>
      </c>
      <c r="C25" s="4">
        <v>221.61600000000001</v>
      </c>
      <c r="D25" s="7"/>
      <c r="E25" s="7"/>
      <c r="F25" s="7"/>
      <c r="G25" s="7"/>
      <c r="H25" s="7"/>
      <c r="I25" s="7"/>
      <c r="J25" s="7"/>
      <c r="K25" s="7"/>
    </row>
    <row r="26" spans="1:15" x14ac:dyDescent="0.3">
      <c r="A26" s="7" t="s">
        <v>78</v>
      </c>
      <c r="B26" s="7" t="s">
        <v>79</v>
      </c>
      <c r="C26" s="4">
        <v>257.29599999999999</v>
      </c>
      <c r="D26" s="12">
        <f>AVERAGE(C26:C27)</f>
        <v>256.4255</v>
      </c>
      <c r="E26" s="12">
        <f>STDEV(C26:C27)</f>
        <v>1.231072906045769</v>
      </c>
      <c r="F26" s="12"/>
      <c r="G26" s="12"/>
      <c r="H26" s="7"/>
      <c r="I26" s="9"/>
      <c r="J26" s="9" t="s">
        <v>26</v>
      </c>
      <c r="K26" s="9" t="s">
        <v>118</v>
      </c>
      <c r="M26" t="s">
        <v>115</v>
      </c>
      <c r="N26" s="1">
        <f>$D$10</f>
        <v>230.78050000000002</v>
      </c>
    </row>
    <row r="27" spans="1:15" x14ac:dyDescent="0.3">
      <c r="A27" s="7"/>
      <c r="B27" s="7" t="s">
        <v>80</v>
      </c>
      <c r="C27" s="4">
        <v>255.55500000000001</v>
      </c>
      <c r="D27" s="7"/>
      <c r="E27" s="7"/>
      <c r="F27" s="7"/>
      <c r="G27" s="7"/>
      <c r="H27" s="7"/>
      <c r="I27" s="10" t="s">
        <v>29</v>
      </c>
      <c r="J27" s="11">
        <f>F4</f>
        <v>114.26039999999998</v>
      </c>
      <c r="K27" s="11">
        <f>G4</f>
        <v>2.8180667415801199</v>
      </c>
      <c r="M27" t="s">
        <v>116</v>
      </c>
      <c r="N27" s="1">
        <f>$D$12</f>
        <v>261.11149999999998</v>
      </c>
    </row>
    <row r="28" spans="1:15" x14ac:dyDescent="0.3">
      <c r="A28" s="7" t="s">
        <v>81</v>
      </c>
      <c r="B28" s="7" t="s">
        <v>82</v>
      </c>
      <c r="C28" s="4">
        <v>203.10599999999999</v>
      </c>
      <c r="D28" s="12">
        <f>AVERAGE(C28:C29)</f>
        <v>205.24799999999999</v>
      </c>
      <c r="E28" s="12">
        <f>STDEV(C28:C29)</f>
        <v>3.0292454506031636</v>
      </c>
      <c r="F28" s="12">
        <f t="shared" ref="F28" si="2">AVERAGE(C28:C33)</f>
        <v>216.20583333333335</v>
      </c>
      <c r="G28" s="12">
        <f>(STDEV(C28:C33))/(SQRT(COUNT(C28:C33)))</f>
        <v>9.6237741779292492</v>
      </c>
      <c r="H28" s="7"/>
      <c r="I28" s="10" t="s">
        <v>17</v>
      </c>
      <c r="J28" s="11">
        <f>F10</f>
        <v>257.47949999999997</v>
      </c>
      <c r="K28" s="11">
        <f>G10</f>
        <v>9.3558927411195452</v>
      </c>
      <c r="M28" t="s">
        <v>117</v>
      </c>
      <c r="N28" s="1">
        <f>$D$14</f>
        <v>280.54650000000004</v>
      </c>
    </row>
    <row r="29" spans="1:15" x14ac:dyDescent="0.3">
      <c r="A29" s="7"/>
      <c r="B29" s="7" t="s">
        <v>83</v>
      </c>
      <c r="C29" s="4">
        <v>207.39</v>
      </c>
      <c r="D29" s="7"/>
      <c r="E29" s="7"/>
      <c r="F29" s="7"/>
      <c r="G29" s="7"/>
      <c r="H29" s="7"/>
      <c r="I29" s="9" t="s">
        <v>9</v>
      </c>
      <c r="J29" s="11">
        <f>F16</f>
        <v>234.02016666666668</v>
      </c>
      <c r="K29" s="11">
        <f>G16</f>
        <v>3.9093901094387862</v>
      </c>
      <c r="M29" t="str">
        <f t="shared" ref="M29:O34" si="3">I29</f>
        <v>0-1-A</v>
      </c>
      <c r="N29" s="1">
        <f t="shared" si="3"/>
        <v>234.02016666666668</v>
      </c>
      <c r="O29" s="1">
        <f t="shared" si="3"/>
        <v>3.9093901094387862</v>
      </c>
    </row>
    <row r="30" spans="1:15" x14ac:dyDescent="0.3">
      <c r="A30" s="7" t="s">
        <v>84</v>
      </c>
      <c r="B30" s="7" t="s">
        <v>85</v>
      </c>
      <c r="C30" s="4">
        <v>194.71700000000001</v>
      </c>
      <c r="D30" s="12">
        <f>AVERAGE(C30:C31)</f>
        <v>197.209</v>
      </c>
      <c r="E30" s="12">
        <f>STDEV(C30:C31)</f>
        <v>3.5242201974337388</v>
      </c>
      <c r="F30" s="12"/>
      <c r="G30" s="7"/>
      <c r="H30" s="7"/>
      <c r="I30" s="9" t="s">
        <v>10</v>
      </c>
      <c r="J30" s="11">
        <f>F22</f>
        <v>223.26933333333332</v>
      </c>
      <c r="K30" s="11">
        <f>G22</f>
        <v>11.265525996498356</v>
      </c>
      <c r="M30" t="str">
        <f t="shared" si="3"/>
        <v>0-2-A</v>
      </c>
      <c r="N30" s="1">
        <f t="shared" si="3"/>
        <v>223.26933333333332</v>
      </c>
      <c r="O30" s="1">
        <f t="shared" si="3"/>
        <v>11.265525996498356</v>
      </c>
    </row>
    <row r="31" spans="1:15" x14ac:dyDescent="0.3">
      <c r="A31" s="7"/>
      <c r="B31" s="7" t="s">
        <v>86</v>
      </c>
      <c r="C31" s="4">
        <v>199.70099999999999</v>
      </c>
      <c r="D31" s="7"/>
      <c r="E31" s="7"/>
      <c r="F31" s="7"/>
      <c r="G31" s="7"/>
      <c r="H31" s="7"/>
      <c r="I31" s="9" t="s">
        <v>11</v>
      </c>
      <c r="J31" s="11">
        <f>F28</f>
        <v>216.20583333333335</v>
      </c>
      <c r="K31" s="11">
        <f>G28</f>
        <v>9.6237741779292492</v>
      </c>
      <c r="M31" t="str">
        <f t="shared" si="3"/>
        <v>0-3-A</v>
      </c>
      <c r="N31" s="1">
        <f t="shared" si="3"/>
        <v>216.20583333333335</v>
      </c>
      <c r="O31" s="1">
        <f t="shared" si="3"/>
        <v>9.6237741779292492</v>
      </c>
    </row>
    <row r="32" spans="1:15" x14ac:dyDescent="0.3">
      <c r="A32" s="7" t="s">
        <v>87</v>
      </c>
      <c r="B32" s="7" t="s">
        <v>88</v>
      </c>
      <c r="C32" s="4">
        <v>245.69</v>
      </c>
      <c r="D32" s="12">
        <f>AVERAGE(C32:C33)</f>
        <v>246.16050000000001</v>
      </c>
      <c r="E32" s="12">
        <f>STDEV(C32:C33)</f>
        <v>0.665387481096543</v>
      </c>
      <c r="F32" s="12"/>
      <c r="G32" s="12"/>
      <c r="H32" s="7"/>
      <c r="I32" s="9" t="s">
        <v>12</v>
      </c>
      <c r="J32" s="11">
        <f>F34</f>
        <v>198.44133333333335</v>
      </c>
      <c r="K32" s="11">
        <f>G34</f>
        <v>7.8647509122101935</v>
      </c>
      <c r="M32" t="str">
        <f t="shared" si="3"/>
        <v>24-1-A</v>
      </c>
      <c r="N32" s="1">
        <f t="shared" si="3"/>
        <v>198.44133333333335</v>
      </c>
      <c r="O32" s="1">
        <f t="shared" si="3"/>
        <v>7.8647509122101935</v>
      </c>
    </row>
    <row r="33" spans="1:15" x14ac:dyDescent="0.3">
      <c r="A33" s="7"/>
      <c r="B33" s="7" t="s">
        <v>89</v>
      </c>
      <c r="C33" s="4">
        <v>246.631</v>
      </c>
      <c r="D33" s="7"/>
      <c r="E33" s="7"/>
      <c r="F33" s="7"/>
      <c r="G33" s="7"/>
      <c r="H33" s="7"/>
      <c r="I33" s="9" t="s">
        <v>13</v>
      </c>
      <c r="J33" s="11">
        <f>F40</f>
        <v>192.42916666666667</v>
      </c>
      <c r="K33" s="11">
        <f>G40</f>
        <v>3.137999749486573</v>
      </c>
      <c r="M33" t="str">
        <f t="shared" si="3"/>
        <v>24-2-A</v>
      </c>
      <c r="N33" s="1">
        <f t="shared" si="3"/>
        <v>192.42916666666667</v>
      </c>
      <c r="O33" s="1">
        <f t="shared" si="3"/>
        <v>3.137999749486573</v>
      </c>
    </row>
    <row r="34" spans="1:15" x14ac:dyDescent="0.3">
      <c r="A34" s="7" t="s">
        <v>90</v>
      </c>
      <c r="B34" s="7" t="s">
        <v>91</v>
      </c>
      <c r="C34" s="4">
        <v>178.84200000000001</v>
      </c>
      <c r="D34" s="12">
        <f>AVERAGE(C34:C35)</f>
        <v>179.16950000000003</v>
      </c>
      <c r="E34" s="12">
        <f>STDEV(C34:C35)</f>
        <v>0.46315494167718946</v>
      </c>
      <c r="F34" s="12">
        <f t="shared" ref="F34" si="4">AVERAGE(C34:C39)</f>
        <v>198.44133333333335</v>
      </c>
      <c r="G34" s="12">
        <f>(STDEV(C34:C39))/(SQRT(COUNT(C34:C39)))</f>
        <v>7.8647509122101935</v>
      </c>
      <c r="H34" s="7"/>
      <c r="I34" s="9" t="s">
        <v>14</v>
      </c>
      <c r="J34" s="11">
        <f>F46</f>
        <v>189.49883333333335</v>
      </c>
      <c r="K34" s="11">
        <f>G46</f>
        <v>9.7732949933876689</v>
      </c>
      <c r="M34" t="str">
        <f t="shared" si="3"/>
        <v>24-3-A</v>
      </c>
      <c r="N34" s="1">
        <f t="shared" si="3"/>
        <v>189.49883333333335</v>
      </c>
      <c r="O34" s="1">
        <f t="shared" si="3"/>
        <v>9.7732949933876689</v>
      </c>
    </row>
    <row r="35" spans="1:15" x14ac:dyDescent="0.3">
      <c r="A35" s="7"/>
      <c r="B35" s="7" t="s">
        <v>92</v>
      </c>
      <c r="C35" s="4">
        <v>179.49700000000001</v>
      </c>
      <c r="D35" s="7"/>
      <c r="E35" s="7"/>
      <c r="F35" s="7"/>
      <c r="G35" s="7"/>
      <c r="H35" s="7"/>
      <c r="I35" s="7"/>
      <c r="J35" s="7"/>
      <c r="K35" s="7"/>
    </row>
    <row r="36" spans="1:15" ht="15" thickBot="1" x14ac:dyDescent="0.35">
      <c r="A36" s="7" t="s">
        <v>93</v>
      </c>
      <c r="B36" s="7" t="s">
        <v>94</v>
      </c>
      <c r="C36" s="4">
        <v>219.04</v>
      </c>
      <c r="D36" s="12">
        <f>AVERAGE(C36:C37)</f>
        <v>221.553</v>
      </c>
      <c r="E36" s="12">
        <f>STDEV(C36:C37)</f>
        <v>3.5539186822435953</v>
      </c>
      <c r="F36" s="12"/>
      <c r="G36" s="7"/>
      <c r="H36" s="7"/>
      <c r="I36" s="7"/>
      <c r="J36" s="7"/>
      <c r="K36" s="7"/>
    </row>
    <row r="37" spans="1:15" x14ac:dyDescent="0.3">
      <c r="A37" s="7"/>
      <c r="B37" s="7" t="s">
        <v>95</v>
      </c>
      <c r="C37" s="4">
        <v>224.066</v>
      </c>
      <c r="D37" s="7"/>
      <c r="E37" s="7"/>
      <c r="F37" s="7"/>
      <c r="G37" s="7"/>
      <c r="H37" s="7"/>
      <c r="I37" s="9"/>
      <c r="J37" s="9" t="s">
        <v>6</v>
      </c>
      <c r="K37" s="9" t="s">
        <v>118</v>
      </c>
      <c r="M37" s="17"/>
      <c r="N37" s="18" t="s">
        <v>21</v>
      </c>
    </row>
    <row r="38" spans="1:15" x14ac:dyDescent="0.3">
      <c r="A38" s="7" t="s">
        <v>96</v>
      </c>
      <c r="B38" s="7" t="s">
        <v>97</v>
      </c>
      <c r="C38" s="4">
        <v>195.648</v>
      </c>
      <c r="D38" s="12">
        <f>AVERAGE(C38:C39)</f>
        <v>194.60149999999999</v>
      </c>
      <c r="E38" s="12">
        <f>STDEV(C38:C39)</f>
        <v>1.4799744930234364</v>
      </c>
      <c r="F38" s="12"/>
      <c r="G38" s="12"/>
      <c r="H38" s="7"/>
      <c r="I38" s="9" t="s">
        <v>8</v>
      </c>
      <c r="J38" s="11">
        <f>J27</f>
        <v>114.26039999999998</v>
      </c>
      <c r="K38" s="11">
        <f>K27</f>
        <v>2.8180667415801199</v>
      </c>
      <c r="M38" s="19" t="s">
        <v>18</v>
      </c>
      <c r="N38" s="20">
        <f>TTEST(N26:N28,N29:N31,2,2)</f>
        <v>9.8580450086117516E-2</v>
      </c>
    </row>
    <row r="39" spans="1:15" x14ac:dyDescent="0.3">
      <c r="A39" s="7"/>
      <c r="B39" s="7" t="s">
        <v>98</v>
      </c>
      <c r="C39" s="4">
        <v>193.55500000000001</v>
      </c>
      <c r="D39" s="7"/>
      <c r="E39" s="7"/>
      <c r="F39" s="7"/>
      <c r="G39" s="7"/>
      <c r="H39" s="7"/>
      <c r="I39" s="16" t="s">
        <v>121</v>
      </c>
      <c r="J39" s="11">
        <f>J28</f>
        <v>257.47949999999997</v>
      </c>
      <c r="K39" s="11">
        <f>K28</f>
        <v>9.3558927411195452</v>
      </c>
      <c r="M39" s="19" t="s">
        <v>19</v>
      </c>
      <c r="N39" s="20">
        <f>TTEST(N26:N28,N32:N34,2,2)</f>
        <v>1.215667586709122E-2</v>
      </c>
    </row>
    <row r="40" spans="1:15" ht="15" thickBot="1" x14ac:dyDescent="0.35">
      <c r="A40" s="7" t="s">
        <v>99</v>
      </c>
      <c r="B40" s="7" t="s">
        <v>100</v>
      </c>
      <c r="C40" s="4">
        <v>189.73400000000001</v>
      </c>
      <c r="D40" s="12">
        <f>AVERAGE(C40:C41)</f>
        <v>192.666</v>
      </c>
      <c r="E40" s="12">
        <f>STDEV(C40:C41)</f>
        <v>4.146474164877918</v>
      </c>
      <c r="F40" s="12">
        <f t="shared" ref="F40" si="5">AVERAGE(C40:C45)</f>
        <v>192.42916666666667</v>
      </c>
      <c r="G40" s="12">
        <f>(STDEV(C40:C45))/(SQRT(COUNT(C40:C45)))</f>
        <v>3.137999749486573</v>
      </c>
      <c r="H40" s="7"/>
      <c r="I40" s="9" t="s">
        <v>119</v>
      </c>
      <c r="J40" s="11">
        <f>AVERAGE(J6:J14)</f>
        <v>224.49844444444443</v>
      </c>
      <c r="K40" s="11">
        <f>(STDEV(J6:J14))/(SQRT(COUNT(J6:J14)))</f>
        <v>7.3591736465469317</v>
      </c>
      <c r="M40" s="21" t="s">
        <v>20</v>
      </c>
      <c r="N40" s="22">
        <f>TTEST(N29:N31,N32:N34,2,2)</f>
        <v>5.9124510189633153E-3</v>
      </c>
    </row>
    <row r="41" spans="1:15" x14ac:dyDescent="0.3">
      <c r="A41" s="7"/>
      <c r="B41" s="7" t="s">
        <v>101</v>
      </c>
      <c r="C41" s="4">
        <v>195.59800000000001</v>
      </c>
      <c r="D41" s="7"/>
      <c r="E41" s="7"/>
      <c r="F41" s="7"/>
      <c r="G41" s="7"/>
      <c r="H41" s="7"/>
      <c r="I41" s="9" t="s">
        <v>120</v>
      </c>
      <c r="J41" s="11">
        <f>AVERAGE(J15:J23)</f>
        <v>193.45644444444443</v>
      </c>
      <c r="K41" s="11">
        <f>(STDEV(J15:J23))/(SQRT(COUNT(J15:J23)))</f>
        <v>5.9827855862584594</v>
      </c>
    </row>
    <row r="42" spans="1:15" x14ac:dyDescent="0.3">
      <c r="A42" s="7" t="s">
        <v>102</v>
      </c>
      <c r="B42" s="7" t="s">
        <v>103</v>
      </c>
      <c r="C42" s="4">
        <v>179.24299999999999</v>
      </c>
      <c r="D42" s="12">
        <f>AVERAGE(C42:C43)</f>
        <v>185.07549999999998</v>
      </c>
      <c r="E42" s="12">
        <f>STDEV(C42:C43)</f>
        <v>8.2484006025410714</v>
      </c>
      <c r="F42" s="12"/>
      <c r="G42" s="7"/>
      <c r="H42" s="7"/>
      <c r="I42" s="7"/>
      <c r="J42" s="7"/>
      <c r="K42" s="7"/>
    </row>
    <row r="43" spans="1:15" x14ac:dyDescent="0.3">
      <c r="A43" s="7"/>
      <c r="B43" s="7" t="s">
        <v>104</v>
      </c>
      <c r="C43" s="4">
        <v>190.90799999999999</v>
      </c>
      <c r="D43" s="7"/>
      <c r="E43" s="7"/>
      <c r="F43" s="7"/>
      <c r="G43" s="7"/>
      <c r="H43" s="7"/>
      <c r="I43" s="7"/>
      <c r="J43" s="7"/>
      <c r="K43" s="7"/>
    </row>
    <row r="44" spans="1:15" x14ac:dyDescent="0.3">
      <c r="A44" s="7" t="s">
        <v>105</v>
      </c>
      <c r="B44" s="7" t="s">
        <v>106</v>
      </c>
      <c r="C44" s="4">
        <v>198.99</v>
      </c>
      <c r="D44" s="12">
        <f>AVERAGE(C44:C45)</f>
        <v>199.54599999999999</v>
      </c>
      <c r="E44" s="12">
        <f>STDEV(C44:C45)</f>
        <v>0.78630274067943717</v>
      </c>
      <c r="F44" s="12"/>
      <c r="G44" s="12"/>
      <c r="H44" s="7"/>
      <c r="I44" s="7"/>
      <c r="J44" s="7"/>
      <c r="K44" s="7"/>
    </row>
    <row r="45" spans="1:15" x14ac:dyDescent="0.3">
      <c r="A45" s="7"/>
      <c r="B45" s="7" t="s">
        <v>107</v>
      </c>
      <c r="C45" s="4">
        <v>200.102</v>
      </c>
      <c r="D45" s="7"/>
      <c r="E45" s="7"/>
      <c r="F45" s="7"/>
      <c r="G45" s="7"/>
      <c r="H45" s="7"/>
      <c r="I45" s="7"/>
      <c r="J45" s="7"/>
      <c r="K45" s="7"/>
    </row>
    <row r="46" spans="1:15" x14ac:dyDescent="0.3">
      <c r="A46" s="7" t="s">
        <v>108</v>
      </c>
      <c r="B46" s="7" t="s">
        <v>109</v>
      </c>
      <c r="C46" s="4">
        <v>162.98699999999999</v>
      </c>
      <c r="D46" s="12">
        <f>AVERAGE(C46:C47)</f>
        <v>161.81950000000001</v>
      </c>
      <c r="E46" s="12">
        <f>STDEV(C46:C47)</f>
        <v>1.6510943340705941</v>
      </c>
      <c r="F46" s="12">
        <f>AVERAGE(C46:C51)</f>
        <v>189.49883333333335</v>
      </c>
      <c r="G46" s="12">
        <f>(STDEV(C46:C51))/(SQRT(COUNT(C46:C51)))</f>
        <v>9.7732949933876689</v>
      </c>
      <c r="H46" s="7"/>
      <c r="I46" s="7"/>
      <c r="J46" s="7"/>
      <c r="K46" s="7"/>
    </row>
    <row r="47" spans="1:15" x14ac:dyDescent="0.3">
      <c r="A47" s="7"/>
      <c r="B47" s="7" t="s">
        <v>110</v>
      </c>
      <c r="C47" s="4">
        <v>160.65199999999999</v>
      </c>
      <c r="D47" s="7"/>
      <c r="E47" s="7"/>
      <c r="F47" s="7"/>
      <c r="G47" s="7"/>
      <c r="H47" s="7"/>
      <c r="I47" s="7"/>
      <c r="J47" s="7"/>
      <c r="K47" s="7"/>
    </row>
    <row r="48" spans="1:15" x14ac:dyDescent="0.3">
      <c r="A48" s="7" t="s">
        <v>111</v>
      </c>
      <c r="B48" s="7" t="s">
        <v>112</v>
      </c>
      <c r="C48" s="4">
        <v>213.137</v>
      </c>
      <c r="D48" s="12">
        <f>AVERAGE(C48:C49)</f>
        <v>215.13150000000002</v>
      </c>
      <c r="E48" s="12">
        <f>STDEV(C48:C49)</f>
        <v>2.8206489501531413</v>
      </c>
      <c r="F48" s="12"/>
      <c r="G48" s="7"/>
      <c r="H48" s="7"/>
      <c r="I48" s="7"/>
      <c r="J48" s="7"/>
      <c r="K48" s="7"/>
    </row>
    <row r="49" spans="1:11" x14ac:dyDescent="0.3">
      <c r="A49" s="7"/>
      <c r="B49" s="7" t="s">
        <v>113</v>
      </c>
      <c r="C49" s="4">
        <v>217.126</v>
      </c>
      <c r="D49" s="7"/>
      <c r="E49" s="7"/>
      <c r="F49" s="7"/>
      <c r="G49" s="7"/>
      <c r="H49" s="7"/>
      <c r="I49" s="7"/>
      <c r="J49" s="7"/>
      <c r="K49" s="7"/>
    </row>
    <row r="50" spans="1:11" x14ac:dyDescent="0.3">
      <c r="A50" s="7" t="s">
        <v>114</v>
      </c>
      <c r="B50" s="7" t="s">
        <v>112</v>
      </c>
      <c r="C50" s="4">
        <v>191.321</v>
      </c>
      <c r="D50" s="12">
        <f>AVERAGE(C50:C51)</f>
        <v>191.5455</v>
      </c>
      <c r="E50" s="12">
        <f>STDEV(C50:C51)</f>
        <v>0.31749094475276851</v>
      </c>
      <c r="F50" s="7"/>
      <c r="G50" s="7"/>
      <c r="H50" s="7"/>
      <c r="I50" s="7"/>
      <c r="J50" s="7"/>
      <c r="K50" s="7"/>
    </row>
    <row r="51" spans="1:11" x14ac:dyDescent="0.3">
      <c r="A51" s="7"/>
      <c r="B51" s="7" t="s">
        <v>113</v>
      </c>
      <c r="C51" s="4">
        <v>191.77</v>
      </c>
      <c r="D51" s="7"/>
      <c r="E51" s="7"/>
      <c r="F51" s="7"/>
      <c r="G51" s="7"/>
      <c r="H51" s="7"/>
      <c r="I51" s="7"/>
      <c r="J51" s="7"/>
      <c r="K51" s="7"/>
    </row>
    <row r="52" spans="1:1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conditionalFormatting sqref="N38:N40">
    <cfRule type="cellIs" dxfId="89" priority="1" operator="lessThan">
      <formula>0.001</formula>
    </cfRule>
    <cfRule type="cellIs" dxfId="88" priority="2" operator="lessThan">
      <formula>0.01</formula>
    </cfRule>
    <cfRule type="cellIs" dxfId="87" priority="3" operator="lessThan">
      <formula>0.001</formula>
    </cfRule>
    <cfRule type="cellIs" dxfId="86" priority="4" operator="lessThan">
      <formula>0.01</formula>
    </cfRule>
    <cfRule type="cellIs" dxfId="85" priority="5" operator="lessThan">
      <formula>0.05</formula>
    </cfRule>
  </conditionalFormatting>
  <pageMargins left="0.7" right="0.7" top="0.75" bottom="0.75" header="0.3" footer="0.3"/>
  <pageSetup paperSize="9" orientation="portrait" r:id="rId1"/>
  <headerFooter>
    <oddHeader>&amp;R&amp;"Calibri"&amp;10 For Internal Use Only&amp;1#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A7" zoomScale="55" zoomScaleNormal="55" workbookViewId="0">
      <selection activeCell="Q37" sqref="Q37"/>
    </sheetView>
  </sheetViews>
  <sheetFormatPr defaultRowHeight="14.4" x14ac:dyDescent="0.3"/>
  <sheetData>
    <row r="1" spans="1:11" x14ac:dyDescent="0.3">
      <c r="A1" s="4" t="s">
        <v>122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3">
      <c r="A3" s="7" t="s">
        <v>22</v>
      </c>
      <c r="B3" s="7" t="s">
        <v>23</v>
      </c>
      <c r="C3" s="7" t="s">
        <v>24</v>
      </c>
      <c r="D3" s="7" t="s">
        <v>25</v>
      </c>
      <c r="E3" s="7" t="s">
        <v>7</v>
      </c>
      <c r="F3" s="7" t="s">
        <v>25</v>
      </c>
      <c r="G3" s="7" t="s">
        <v>118</v>
      </c>
      <c r="H3" s="7"/>
      <c r="I3" s="9"/>
      <c r="J3" s="9" t="s">
        <v>26</v>
      </c>
      <c r="K3" s="9" t="s">
        <v>118</v>
      </c>
    </row>
    <row r="4" spans="1:11" x14ac:dyDescent="0.3">
      <c r="A4" s="7" t="s">
        <v>27</v>
      </c>
      <c r="B4" s="7" t="s">
        <v>28</v>
      </c>
      <c r="C4" s="4">
        <v>90.397000000000006</v>
      </c>
      <c r="D4" s="12">
        <f>AVERAGE(C4:C5)</f>
        <v>90.397000000000006</v>
      </c>
      <c r="E4" s="12" t="e">
        <f>STDEV(C4:C5)</f>
        <v>#DIV/0!</v>
      </c>
      <c r="F4" s="12">
        <f>AVERAGE(C4:C9)</f>
        <v>91.548199999999994</v>
      </c>
      <c r="G4" s="12">
        <f>(STDEV(C4:C9))/(SQRT(COUNT(C4:C9)))</f>
        <v>0.41811821294939849</v>
      </c>
      <c r="H4" s="7"/>
      <c r="I4" s="10" t="s">
        <v>29</v>
      </c>
      <c r="J4" s="11">
        <f>F4</f>
        <v>91.548199999999994</v>
      </c>
      <c r="K4" s="11">
        <f>G4</f>
        <v>0.41811821294939849</v>
      </c>
    </row>
    <row r="5" spans="1:11" x14ac:dyDescent="0.3">
      <c r="A5" s="7"/>
      <c r="B5" s="7"/>
      <c r="C5" s="7"/>
      <c r="D5" s="7"/>
      <c r="E5" s="7"/>
      <c r="F5" s="7"/>
      <c r="G5" s="7"/>
      <c r="H5" s="7"/>
      <c r="I5" s="10" t="s">
        <v>17</v>
      </c>
      <c r="J5" s="11">
        <f>F10</f>
        <v>214.38650000000004</v>
      </c>
      <c r="K5" s="11">
        <f>G10</f>
        <v>2.4560185225957345</v>
      </c>
    </row>
    <row r="6" spans="1:11" x14ac:dyDescent="0.3">
      <c r="A6" s="7" t="s">
        <v>30</v>
      </c>
      <c r="B6" s="7" t="s">
        <v>31</v>
      </c>
      <c r="C6" s="4">
        <v>92.983999999999995</v>
      </c>
      <c r="D6" s="12">
        <f>AVERAGE(C6:C7)</f>
        <v>92.132999999999996</v>
      </c>
      <c r="E6" s="12">
        <f>STDEV(C6:C7)</f>
        <v>1.2034957415795027</v>
      </c>
      <c r="F6" s="12"/>
      <c r="G6" s="7"/>
      <c r="H6" s="7"/>
      <c r="I6" s="13" t="s">
        <v>32</v>
      </c>
      <c r="J6" s="11">
        <f>D16</f>
        <v>198.34550000000002</v>
      </c>
      <c r="K6" s="11">
        <f>E16</f>
        <v>1.1900607127369744</v>
      </c>
    </row>
    <row r="7" spans="1:11" x14ac:dyDescent="0.3">
      <c r="A7" s="7"/>
      <c r="B7" s="7" t="s">
        <v>33</v>
      </c>
      <c r="C7" s="4">
        <v>91.281999999999996</v>
      </c>
      <c r="D7" s="7"/>
      <c r="E7" s="7"/>
      <c r="F7" s="7"/>
      <c r="G7" s="7"/>
      <c r="H7" s="7"/>
      <c r="I7" s="13" t="s">
        <v>34</v>
      </c>
      <c r="J7" s="11">
        <f>D18</f>
        <v>199.08199999999999</v>
      </c>
      <c r="K7" s="11">
        <f>E18</f>
        <v>3.1296546135316508</v>
      </c>
    </row>
    <row r="8" spans="1:11" x14ac:dyDescent="0.3">
      <c r="A8" s="7" t="s">
        <v>35</v>
      </c>
      <c r="B8" s="7" t="s">
        <v>36</v>
      </c>
      <c r="C8" s="4">
        <v>91.4</v>
      </c>
      <c r="D8" s="12">
        <f>AVERAGE(C8:C9)</f>
        <v>91.539000000000001</v>
      </c>
      <c r="E8" s="12">
        <f>STDEV(C8:C9)</f>
        <v>0.19657568516985427</v>
      </c>
      <c r="F8" s="12"/>
      <c r="G8" s="12"/>
      <c r="H8" s="7"/>
      <c r="I8" s="13" t="s">
        <v>37</v>
      </c>
      <c r="J8" s="11">
        <f>D20</f>
        <v>217.81899999999999</v>
      </c>
      <c r="K8" s="11">
        <f>E20</f>
        <v>1.4976521625531041</v>
      </c>
    </row>
    <row r="9" spans="1:11" x14ac:dyDescent="0.3">
      <c r="A9" s="7"/>
      <c r="B9" s="7" t="s">
        <v>38</v>
      </c>
      <c r="C9" s="4">
        <v>91.677999999999997</v>
      </c>
      <c r="D9" s="7"/>
      <c r="E9" s="7"/>
      <c r="F9" s="7"/>
      <c r="G9" s="7"/>
      <c r="H9" s="7"/>
      <c r="I9" s="13" t="s">
        <v>39</v>
      </c>
      <c r="J9" s="11">
        <f>D22</f>
        <v>179.35300000000001</v>
      </c>
      <c r="K9" s="11">
        <f>E22</f>
        <v>2.9500494911102741</v>
      </c>
    </row>
    <row r="10" spans="1:11" x14ac:dyDescent="0.3">
      <c r="A10" s="7" t="s">
        <v>40</v>
      </c>
      <c r="B10" s="7" t="s">
        <v>41</v>
      </c>
      <c r="C10" s="4">
        <v>210.83500000000001</v>
      </c>
      <c r="D10" s="14">
        <f>AVERAGE(C10:C11)</f>
        <v>212.63150000000002</v>
      </c>
      <c r="E10" s="12">
        <f>STDEV(C10:C11)</f>
        <v>2.5406346648032576</v>
      </c>
      <c r="F10" s="14">
        <f>AVERAGE(C10:C15)</f>
        <v>214.38650000000004</v>
      </c>
      <c r="G10" s="12">
        <f>(STDEV(C10:C15))/(SQRT(COUNT(C10:C15)))</f>
        <v>2.4560185225957345</v>
      </c>
      <c r="H10" s="7"/>
      <c r="I10" s="13" t="s">
        <v>42</v>
      </c>
      <c r="J10" s="11">
        <f>D24</f>
        <v>185.78300000000002</v>
      </c>
      <c r="K10" s="11">
        <f>E24</f>
        <v>6.567607783660641</v>
      </c>
    </row>
    <row r="11" spans="1:11" x14ac:dyDescent="0.3">
      <c r="A11" s="7"/>
      <c r="B11" s="7" t="s">
        <v>43</v>
      </c>
      <c r="C11" s="4">
        <v>214.428</v>
      </c>
      <c r="D11" s="15"/>
      <c r="E11" s="7"/>
      <c r="F11" s="7"/>
      <c r="G11" s="7"/>
      <c r="H11" s="7"/>
      <c r="I11" s="13" t="s">
        <v>44</v>
      </c>
      <c r="J11" s="11">
        <f>D26</f>
        <v>184.905</v>
      </c>
      <c r="K11" s="11">
        <f>E26</f>
        <v>3.0801571388485973</v>
      </c>
    </row>
    <row r="12" spans="1:11" x14ac:dyDescent="0.3">
      <c r="A12" s="7" t="s">
        <v>45</v>
      </c>
      <c r="B12" s="7" t="s">
        <v>46</v>
      </c>
      <c r="C12" s="4">
        <v>221.893</v>
      </c>
      <c r="D12" s="14">
        <f>AVERAGE(C12:C13)</f>
        <v>221.66149999999999</v>
      </c>
      <c r="E12" s="12">
        <f>STDEV(C12:C13)</f>
        <v>0.32739043968936715</v>
      </c>
      <c r="F12" s="12"/>
      <c r="G12" s="7"/>
      <c r="H12" s="7"/>
      <c r="I12" s="13" t="s">
        <v>47</v>
      </c>
      <c r="J12" s="11">
        <f>D28</f>
        <v>172.40350000000001</v>
      </c>
      <c r="K12" s="11">
        <f>E28</f>
        <v>1.9523218228560546</v>
      </c>
    </row>
    <row r="13" spans="1:11" x14ac:dyDescent="0.3">
      <c r="A13" s="7"/>
      <c r="B13" s="7" t="s">
        <v>48</v>
      </c>
      <c r="C13" s="4">
        <v>221.43</v>
      </c>
      <c r="D13" s="15"/>
      <c r="E13" s="7"/>
      <c r="F13" s="7"/>
      <c r="G13" s="7"/>
      <c r="H13" s="7"/>
      <c r="I13" s="13" t="s">
        <v>49</v>
      </c>
      <c r="J13" s="11">
        <f>D30</f>
        <v>181.69</v>
      </c>
      <c r="K13" s="11">
        <f>E30</f>
        <v>2.4960869375885135</v>
      </c>
    </row>
    <row r="14" spans="1:11" x14ac:dyDescent="0.3">
      <c r="A14" s="7" t="s">
        <v>50</v>
      </c>
      <c r="B14" s="7" t="s">
        <v>51</v>
      </c>
      <c r="C14" s="4">
        <v>208.01599999999999</v>
      </c>
      <c r="D14" s="14">
        <f>AVERAGE(C14:C15)</f>
        <v>208.8665</v>
      </c>
      <c r="E14" s="12">
        <f>STDEV(C14:C15)</f>
        <v>1.2027886347983328</v>
      </c>
      <c r="F14" s="12"/>
      <c r="G14" s="12"/>
      <c r="H14" s="7"/>
      <c r="I14" s="13" t="s">
        <v>52</v>
      </c>
      <c r="J14" s="11">
        <f>D32</f>
        <v>181.45150000000001</v>
      </c>
      <c r="K14" s="11">
        <f>E32</f>
        <v>3.5970521958959796</v>
      </c>
    </row>
    <row r="15" spans="1:11" x14ac:dyDescent="0.3">
      <c r="A15" s="7"/>
      <c r="B15" s="7" t="s">
        <v>53</v>
      </c>
      <c r="C15" s="4">
        <v>209.71700000000001</v>
      </c>
      <c r="D15" s="7"/>
      <c r="E15" s="7"/>
      <c r="F15" s="7"/>
      <c r="G15" s="7"/>
      <c r="H15" s="7"/>
      <c r="I15" s="13" t="s">
        <v>54</v>
      </c>
      <c r="J15" s="11">
        <f>D34</f>
        <v>171.89699999999999</v>
      </c>
      <c r="K15" s="11">
        <f>E34</f>
        <v>0.16687720036001813</v>
      </c>
    </row>
    <row r="16" spans="1:11" x14ac:dyDescent="0.3">
      <c r="A16" s="7" t="s">
        <v>55</v>
      </c>
      <c r="B16" s="7" t="s">
        <v>56</v>
      </c>
      <c r="C16" s="4">
        <v>197.50399999999999</v>
      </c>
      <c r="D16" s="12">
        <f>AVERAGE(C16:C17)</f>
        <v>198.34550000000002</v>
      </c>
      <c r="E16" s="12">
        <f>STDEV(C16:C17)</f>
        <v>1.1900607127369744</v>
      </c>
      <c r="F16" s="12">
        <f t="shared" ref="F16" si="0">AVERAGE(C16:C21)</f>
        <v>205.08216666666667</v>
      </c>
      <c r="G16" s="12">
        <f>(STDEV(C16:C21))/(SQRT(COUNT(C16:C21)))</f>
        <v>4.0852464096768708</v>
      </c>
      <c r="H16" s="7"/>
      <c r="I16" s="13" t="s">
        <v>57</v>
      </c>
      <c r="J16" s="11">
        <f>D36</f>
        <v>163.5325</v>
      </c>
      <c r="K16" s="11">
        <f>E36</f>
        <v>1.2565287501684856</v>
      </c>
    </row>
    <row r="17" spans="1:15" x14ac:dyDescent="0.3">
      <c r="A17" s="7"/>
      <c r="B17" s="7" t="s">
        <v>58</v>
      </c>
      <c r="C17" s="4">
        <v>199.18700000000001</v>
      </c>
      <c r="D17" s="7"/>
      <c r="E17" s="7"/>
      <c r="F17" s="7"/>
      <c r="G17" s="7"/>
      <c r="H17" s="7"/>
      <c r="I17" s="13" t="s">
        <v>59</v>
      </c>
      <c r="J17" s="11">
        <f>D38</f>
        <v>184.52449999999999</v>
      </c>
      <c r="K17" s="11">
        <f>E38</f>
        <v>0.69225753878163954</v>
      </c>
    </row>
    <row r="18" spans="1:15" x14ac:dyDescent="0.3">
      <c r="A18" s="7" t="s">
        <v>60</v>
      </c>
      <c r="B18" s="7" t="s">
        <v>61</v>
      </c>
      <c r="C18" s="4">
        <v>196.869</v>
      </c>
      <c r="D18" s="12">
        <f>AVERAGE(C18:C19)</f>
        <v>199.08199999999999</v>
      </c>
      <c r="E18" s="12">
        <f>STDEV(C18:C19)</f>
        <v>3.1296546135316508</v>
      </c>
      <c r="F18" s="12"/>
      <c r="G18" s="7"/>
      <c r="H18" s="7"/>
      <c r="I18" s="13" t="s">
        <v>62</v>
      </c>
      <c r="J18" s="11">
        <f>D40</f>
        <v>173.0735</v>
      </c>
      <c r="K18" s="11">
        <f>E40</f>
        <v>1.2324871196081488</v>
      </c>
    </row>
    <row r="19" spans="1:15" x14ac:dyDescent="0.3">
      <c r="A19" s="7"/>
      <c r="B19" s="7" t="s">
        <v>63</v>
      </c>
      <c r="C19" s="4">
        <v>201.29499999999999</v>
      </c>
      <c r="D19" s="7"/>
      <c r="E19" s="7"/>
      <c r="F19" s="7"/>
      <c r="G19" s="7"/>
      <c r="H19" s="7"/>
      <c r="I19" s="13" t="s">
        <v>64</v>
      </c>
      <c r="J19" s="11">
        <f>D42</f>
        <v>160.45650000000001</v>
      </c>
      <c r="K19" s="11">
        <f>E42</f>
        <v>2.2111229047703409</v>
      </c>
    </row>
    <row r="20" spans="1:15" x14ac:dyDescent="0.3">
      <c r="A20" s="7" t="s">
        <v>65</v>
      </c>
      <c r="B20" s="7" t="s">
        <v>66</v>
      </c>
      <c r="C20" s="4">
        <v>218.87799999999999</v>
      </c>
      <c r="D20" s="12">
        <f>AVERAGE(C20:C21)</f>
        <v>217.81899999999999</v>
      </c>
      <c r="E20" s="12">
        <f>STDEV(C20:C21)</f>
        <v>1.4976521625531041</v>
      </c>
      <c r="F20" s="12"/>
      <c r="G20" s="12"/>
      <c r="H20" s="7"/>
      <c r="I20" s="13" t="s">
        <v>67</v>
      </c>
      <c r="J20" s="11">
        <f>D44</f>
        <v>162.95650000000001</v>
      </c>
      <c r="K20" s="11">
        <f>E44</f>
        <v>2.0315177823489443</v>
      </c>
    </row>
    <row r="21" spans="1:15" x14ac:dyDescent="0.3">
      <c r="A21" s="7"/>
      <c r="B21" s="7" t="s">
        <v>68</v>
      </c>
      <c r="C21" s="4">
        <v>216.76</v>
      </c>
      <c r="D21" s="7"/>
      <c r="E21" s="7"/>
      <c r="F21" s="7"/>
      <c r="G21" s="7"/>
      <c r="H21" s="7"/>
      <c r="I21" s="13" t="s">
        <v>69</v>
      </c>
      <c r="J21" s="11">
        <f>D46</f>
        <v>175.649</v>
      </c>
      <c r="K21" s="11">
        <f>E46</f>
        <v>0.16829141392239799</v>
      </c>
    </row>
    <row r="22" spans="1:15" x14ac:dyDescent="0.3">
      <c r="A22" s="7" t="s">
        <v>70</v>
      </c>
      <c r="B22" s="7" t="s">
        <v>71</v>
      </c>
      <c r="C22" s="4">
        <v>181.43899999999999</v>
      </c>
      <c r="D22" s="12">
        <f>AVERAGE(C22:C23)</f>
        <v>179.35300000000001</v>
      </c>
      <c r="E22" s="12">
        <f>STDEV(C22:C23)</f>
        <v>2.9500494911102741</v>
      </c>
      <c r="F22" s="12">
        <f t="shared" ref="F22" si="1">AVERAGE(C22:C27)</f>
        <v>183.34700000000001</v>
      </c>
      <c r="G22" s="12">
        <f>(STDEV(C22:C27))/(SQRT(COUNT(C22:C27)))</f>
        <v>1.9144244043576122</v>
      </c>
      <c r="H22" s="7"/>
      <c r="I22" s="13" t="s">
        <v>72</v>
      </c>
      <c r="J22" s="11">
        <f>D48</f>
        <v>157.0915</v>
      </c>
      <c r="K22" s="11">
        <f>E48</f>
        <v>5.2375399282487454</v>
      </c>
    </row>
    <row r="23" spans="1:15" x14ac:dyDescent="0.3">
      <c r="A23" s="7"/>
      <c r="B23" s="7" t="s">
        <v>73</v>
      </c>
      <c r="C23" s="4">
        <v>177.267</v>
      </c>
      <c r="D23" s="7"/>
      <c r="E23" s="7"/>
      <c r="F23" s="7"/>
      <c r="G23" s="7"/>
      <c r="H23" s="7"/>
      <c r="I23" s="13" t="s">
        <v>74</v>
      </c>
      <c r="J23" s="11">
        <f>D50</f>
        <v>153.6455</v>
      </c>
      <c r="K23" s="11">
        <f>E50</f>
        <v>0.27365032431919423</v>
      </c>
    </row>
    <row r="24" spans="1:15" x14ac:dyDescent="0.3">
      <c r="A24" s="7" t="s">
        <v>75</v>
      </c>
      <c r="B24" s="7" t="s">
        <v>76</v>
      </c>
      <c r="C24" s="4">
        <v>181.13900000000001</v>
      </c>
      <c r="D24" s="12">
        <f>AVERAGE(C24:C25)</f>
        <v>185.78300000000002</v>
      </c>
      <c r="E24" s="12">
        <f>STDEV(C24:C25)</f>
        <v>6.567607783660641</v>
      </c>
      <c r="F24" s="12"/>
      <c r="G24" s="7"/>
      <c r="H24" s="7"/>
      <c r="I24" s="7"/>
      <c r="J24" s="7"/>
      <c r="K24" s="7"/>
    </row>
    <row r="25" spans="1:15" x14ac:dyDescent="0.3">
      <c r="A25" s="7"/>
      <c r="B25" s="7" t="s">
        <v>77</v>
      </c>
      <c r="C25" s="4">
        <v>190.42699999999999</v>
      </c>
      <c r="D25" s="7"/>
      <c r="E25" s="7"/>
      <c r="F25" s="7"/>
      <c r="G25" s="7"/>
      <c r="H25" s="7"/>
      <c r="I25" s="7"/>
      <c r="J25" s="7"/>
      <c r="K25" s="7"/>
    </row>
    <row r="26" spans="1:15" x14ac:dyDescent="0.3">
      <c r="A26" s="7" t="s">
        <v>78</v>
      </c>
      <c r="B26" s="7" t="s">
        <v>79</v>
      </c>
      <c r="C26" s="4">
        <v>182.727</v>
      </c>
      <c r="D26" s="12">
        <f>AVERAGE(C26:C27)</f>
        <v>184.905</v>
      </c>
      <c r="E26" s="12">
        <f>STDEV(C26:C27)</f>
        <v>3.0801571388485973</v>
      </c>
      <c r="F26" s="12"/>
      <c r="G26" s="12"/>
      <c r="H26" s="7"/>
      <c r="I26" s="9"/>
      <c r="J26" s="9" t="s">
        <v>26</v>
      </c>
      <c r="K26" s="9" t="s">
        <v>118</v>
      </c>
      <c r="M26" t="s">
        <v>115</v>
      </c>
      <c r="N26" s="1">
        <f>$D$10</f>
        <v>212.63150000000002</v>
      </c>
    </row>
    <row r="27" spans="1:15" x14ac:dyDescent="0.3">
      <c r="A27" s="7"/>
      <c r="B27" s="7" t="s">
        <v>80</v>
      </c>
      <c r="C27" s="4">
        <v>187.083</v>
      </c>
      <c r="D27" s="7"/>
      <c r="E27" s="7"/>
      <c r="F27" s="7"/>
      <c r="G27" s="7"/>
      <c r="H27" s="7"/>
      <c r="I27" s="10" t="s">
        <v>29</v>
      </c>
      <c r="J27" s="11">
        <f>F4</f>
        <v>91.548199999999994</v>
      </c>
      <c r="K27" s="11">
        <f>G4</f>
        <v>0.41811821294939849</v>
      </c>
      <c r="M27" t="s">
        <v>116</v>
      </c>
      <c r="N27" s="1">
        <f>$D$12</f>
        <v>221.66149999999999</v>
      </c>
    </row>
    <row r="28" spans="1:15" x14ac:dyDescent="0.3">
      <c r="A28" s="7" t="s">
        <v>81</v>
      </c>
      <c r="B28" s="7" t="s">
        <v>82</v>
      </c>
      <c r="C28" s="4">
        <v>173.78399999999999</v>
      </c>
      <c r="D28" s="12">
        <f>AVERAGE(C28:C29)</f>
        <v>172.40350000000001</v>
      </c>
      <c r="E28" s="12">
        <f>STDEV(C28:C29)</f>
        <v>1.9523218228560546</v>
      </c>
      <c r="F28" s="12">
        <f t="shared" ref="F28" si="2">AVERAGE(C28:C33)</f>
        <v>178.51500000000001</v>
      </c>
      <c r="G28" s="12">
        <f>(STDEV(C28:C33))/(SQRT(COUNT(C28:C33)))</f>
        <v>2.1220192741820254</v>
      </c>
      <c r="H28" s="7"/>
      <c r="I28" s="10" t="s">
        <v>17</v>
      </c>
      <c r="J28" s="11">
        <f>F10</f>
        <v>214.38650000000004</v>
      </c>
      <c r="K28" s="11">
        <f>G10</f>
        <v>2.4560185225957345</v>
      </c>
      <c r="M28" t="s">
        <v>117</v>
      </c>
      <c r="N28" s="1">
        <f>$D$14</f>
        <v>208.8665</v>
      </c>
    </row>
    <row r="29" spans="1:15" x14ac:dyDescent="0.3">
      <c r="A29" s="7"/>
      <c r="B29" s="7" t="s">
        <v>83</v>
      </c>
      <c r="C29" s="4">
        <v>171.023</v>
      </c>
      <c r="D29" s="7"/>
      <c r="E29" s="7"/>
      <c r="F29" s="7"/>
      <c r="G29" s="7"/>
      <c r="H29" s="7"/>
      <c r="I29" s="9" t="s">
        <v>9</v>
      </c>
      <c r="J29" s="11">
        <f>F16</f>
        <v>205.08216666666667</v>
      </c>
      <c r="K29" s="11">
        <f>G16</f>
        <v>4.0852464096768708</v>
      </c>
      <c r="M29" t="str">
        <f t="shared" ref="M29:O34" si="3">I29</f>
        <v>0-1-A</v>
      </c>
      <c r="N29" s="1">
        <f t="shared" si="3"/>
        <v>205.08216666666667</v>
      </c>
      <c r="O29" s="1">
        <f t="shared" si="3"/>
        <v>4.0852464096768708</v>
      </c>
    </row>
    <row r="30" spans="1:15" x14ac:dyDescent="0.3">
      <c r="A30" s="7" t="s">
        <v>84</v>
      </c>
      <c r="B30" s="7" t="s">
        <v>85</v>
      </c>
      <c r="C30" s="4">
        <v>179.92500000000001</v>
      </c>
      <c r="D30" s="12">
        <f>AVERAGE(C30:C31)</f>
        <v>181.69</v>
      </c>
      <c r="E30" s="12">
        <f>STDEV(C30:C31)</f>
        <v>2.4960869375885135</v>
      </c>
      <c r="F30" s="12"/>
      <c r="G30" s="7"/>
      <c r="H30" s="7"/>
      <c r="I30" s="9" t="s">
        <v>10</v>
      </c>
      <c r="J30" s="11">
        <f>F22</f>
        <v>183.34700000000001</v>
      </c>
      <c r="K30" s="11">
        <f>G22</f>
        <v>1.9144244043576122</v>
      </c>
      <c r="M30" t="str">
        <f t="shared" si="3"/>
        <v>0-2-A</v>
      </c>
      <c r="N30" s="1">
        <f t="shared" si="3"/>
        <v>183.34700000000001</v>
      </c>
      <c r="O30" s="1">
        <f t="shared" si="3"/>
        <v>1.9144244043576122</v>
      </c>
    </row>
    <row r="31" spans="1:15" x14ac:dyDescent="0.3">
      <c r="A31" s="7"/>
      <c r="B31" s="7" t="s">
        <v>86</v>
      </c>
      <c r="C31" s="4">
        <v>183.45500000000001</v>
      </c>
      <c r="D31" s="7"/>
      <c r="E31" s="7"/>
      <c r="F31" s="7"/>
      <c r="G31" s="7"/>
      <c r="H31" s="7"/>
      <c r="I31" s="9" t="s">
        <v>11</v>
      </c>
      <c r="J31" s="11">
        <f>F28</f>
        <v>178.51500000000001</v>
      </c>
      <c r="K31" s="11">
        <f>G28</f>
        <v>2.1220192741820254</v>
      </c>
      <c r="M31" t="str">
        <f t="shared" si="3"/>
        <v>0-3-A</v>
      </c>
      <c r="N31" s="1">
        <f t="shared" si="3"/>
        <v>178.51500000000001</v>
      </c>
      <c r="O31" s="1">
        <f t="shared" si="3"/>
        <v>2.1220192741820254</v>
      </c>
    </row>
    <row r="32" spans="1:15" x14ac:dyDescent="0.3">
      <c r="A32" s="7" t="s">
        <v>87</v>
      </c>
      <c r="B32" s="7" t="s">
        <v>88</v>
      </c>
      <c r="C32" s="4">
        <v>178.90799999999999</v>
      </c>
      <c r="D32" s="12">
        <f>AVERAGE(C32:C33)</f>
        <v>181.45150000000001</v>
      </c>
      <c r="E32" s="12">
        <f>STDEV(C32:C33)</f>
        <v>3.5970521958959796</v>
      </c>
      <c r="F32" s="12"/>
      <c r="G32" s="12"/>
      <c r="H32" s="7"/>
      <c r="I32" s="9" t="s">
        <v>12</v>
      </c>
      <c r="J32" s="11">
        <f>F34</f>
        <v>173.31799999999998</v>
      </c>
      <c r="K32" s="11">
        <f>G34</f>
        <v>3.8678491869944129</v>
      </c>
      <c r="M32" t="str">
        <f t="shared" si="3"/>
        <v>24-1-A</v>
      </c>
      <c r="N32" s="1">
        <f t="shared" si="3"/>
        <v>173.31799999999998</v>
      </c>
      <c r="O32" s="1">
        <f t="shared" si="3"/>
        <v>3.8678491869944129</v>
      </c>
    </row>
    <row r="33" spans="1:15" x14ac:dyDescent="0.3">
      <c r="A33" s="7"/>
      <c r="B33" s="7" t="s">
        <v>89</v>
      </c>
      <c r="C33" s="4">
        <v>183.995</v>
      </c>
      <c r="D33" s="7"/>
      <c r="E33" s="7"/>
      <c r="F33" s="7"/>
      <c r="G33" s="7"/>
      <c r="H33" s="7"/>
      <c r="I33" s="9" t="s">
        <v>13</v>
      </c>
      <c r="J33" s="11">
        <f>F40</f>
        <v>165.49549999999999</v>
      </c>
      <c r="K33" s="11">
        <f>G40</f>
        <v>2.5104010668948216</v>
      </c>
      <c r="M33" t="str">
        <f t="shared" si="3"/>
        <v>24-2-A</v>
      </c>
      <c r="N33" s="1">
        <f t="shared" si="3"/>
        <v>165.49549999999999</v>
      </c>
      <c r="O33" s="1">
        <f t="shared" si="3"/>
        <v>2.5104010668948216</v>
      </c>
    </row>
    <row r="34" spans="1:15" x14ac:dyDescent="0.3">
      <c r="A34" s="7" t="s">
        <v>90</v>
      </c>
      <c r="B34" s="7" t="s">
        <v>91</v>
      </c>
      <c r="C34" s="4">
        <v>172.01499999999999</v>
      </c>
      <c r="D34" s="12">
        <f>AVERAGE(C34:C35)</f>
        <v>171.89699999999999</v>
      </c>
      <c r="E34" s="12">
        <f>STDEV(C34:C35)</f>
        <v>0.16687720036001813</v>
      </c>
      <c r="F34" s="12">
        <f t="shared" ref="F34" si="4">AVERAGE(C34:C39)</f>
        <v>173.31799999999998</v>
      </c>
      <c r="G34" s="12">
        <f>(STDEV(C34:C39))/(SQRT(COUNT(C34:C39)))</f>
        <v>3.8678491869944129</v>
      </c>
      <c r="H34" s="7"/>
      <c r="I34" s="9" t="s">
        <v>14</v>
      </c>
      <c r="J34" s="11">
        <f>F46</f>
        <v>162.12866666666665</v>
      </c>
      <c r="K34" s="11">
        <f>G46</f>
        <v>4.4264665642524008</v>
      </c>
      <c r="M34" t="str">
        <f t="shared" si="3"/>
        <v>24-3-A</v>
      </c>
      <c r="N34" s="1">
        <f t="shared" si="3"/>
        <v>162.12866666666665</v>
      </c>
      <c r="O34" s="1">
        <f t="shared" si="3"/>
        <v>4.4264665642524008</v>
      </c>
    </row>
    <row r="35" spans="1:15" x14ac:dyDescent="0.3">
      <c r="A35" s="7"/>
      <c r="B35" s="7" t="s">
        <v>92</v>
      </c>
      <c r="C35" s="4">
        <v>171.779</v>
      </c>
      <c r="D35" s="7"/>
      <c r="E35" s="7"/>
      <c r="F35" s="7"/>
      <c r="G35" s="7"/>
      <c r="H35" s="7"/>
      <c r="I35" s="7"/>
      <c r="J35" s="7"/>
      <c r="K35" s="7"/>
    </row>
    <row r="36" spans="1:15" ht="15" thickBot="1" x14ac:dyDescent="0.35">
      <c r="A36" s="7" t="s">
        <v>93</v>
      </c>
      <c r="B36" s="7" t="s">
        <v>94</v>
      </c>
      <c r="C36" s="4">
        <v>164.42099999999999</v>
      </c>
      <c r="D36" s="12">
        <f>AVERAGE(C36:C37)</f>
        <v>163.5325</v>
      </c>
      <c r="E36" s="12">
        <f>STDEV(C36:C37)</f>
        <v>1.2565287501684856</v>
      </c>
      <c r="F36" s="12"/>
      <c r="G36" s="7"/>
      <c r="H36" s="7"/>
      <c r="I36" s="7"/>
      <c r="J36" s="7"/>
      <c r="K36" s="7"/>
    </row>
    <row r="37" spans="1:15" x14ac:dyDescent="0.3">
      <c r="A37" s="7"/>
      <c r="B37" s="7" t="s">
        <v>95</v>
      </c>
      <c r="C37" s="4">
        <v>162.64400000000001</v>
      </c>
      <c r="D37" s="7"/>
      <c r="E37" s="7"/>
      <c r="F37" s="7"/>
      <c r="G37" s="7"/>
      <c r="H37" s="7"/>
      <c r="I37" s="9"/>
      <c r="J37" s="9" t="s">
        <v>6</v>
      </c>
      <c r="K37" s="9" t="s">
        <v>118</v>
      </c>
      <c r="M37" s="17"/>
      <c r="N37" s="18" t="s">
        <v>21</v>
      </c>
    </row>
    <row r="38" spans="1:15" x14ac:dyDescent="0.3">
      <c r="A38" s="7" t="s">
        <v>96</v>
      </c>
      <c r="B38" s="7" t="s">
        <v>97</v>
      </c>
      <c r="C38" s="4">
        <v>185.01400000000001</v>
      </c>
      <c r="D38" s="12">
        <f>AVERAGE(C38:C39)</f>
        <v>184.52449999999999</v>
      </c>
      <c r="E38" s="12">
        <f>STDEV(C38:C39)</f>
        <v>0.69225753878163954</v>
      </c>
      <c r="F38" s="12"/>
      <c r="G38" s="12"/>
      <c r="H38" s="7"/>
      <c r="I38" s="9" t="s">
        <v>8</v>
      </c>
      <c r="J38" s="11">
        <f>J27</f>
        <v>91.548199999999994</v>
      </c>
      <c r="K38" s="11">
        <f>K27</f>
        <v>0.41811821294939849</v>
      </c>
      <c r="M38" s="19" t="s">
        <v>18</v>
      </c>
      <c r="N38" s="20">
        <f>TTEST(N26:N28,N29:N31,2,2)</f>
        <v>4.7833832226004513E-2</v>
      </c>
    </row>
    <row r="39" spans="1:15" x14ac:dyDescent="0.3">
      <c r="A39" s="7"/>
      <c r="B39" s="7" t="s">
        <v>98</v>
      </c>
      <c r="C39" s="4">
        <v>184.035</v>
      </c>
      <c r="D39" s="7"/>
      <c r="E39" s="7"/>
      <c r="F39" s="7"/>
      <c r="G39" s="7"/>
      <c r="H39" s="7"/>
      <c r="I39" s="16" t="s">
        <v>121</v>
      </c>
      <c r="J39" s="11">
        <f>J28</f>
        <v>214.38650000000004</v>
      </c>
      <c r="K39" s="11">
        <f>K28</f>
        <v>2.4560185225957345</v>
      </c>
      <c r="M39" s="19" t="s">
        <v>19</v>
      </c>
      <c r="N39" s="20">
        <f>TTEST(N26:N28,N32:N34,2,2)</f>
        <v>7.118336500200696E-4</v>
      </c>
    </row>
    <row r="40" spans="1:15" ht="15" thickBot="1" x14ac:dyDescent="0.35">
      <c r="A40" s="7" t="s">
        <v>99</v>
      </c>
      <c r="B40" s="7" t="s">
        <v>100</v>
      </c>
      <c r="C40" s="4">
        <v>173.94499999999999</v>
      </c>
      <c r="D40" s="12">
        <f>AVERAGE(C40:C41)</f>
        <v>173.0735</v>
      </c>
      <c r="E40" s="12">
        <f>STDEV(C40:C41)</f>
        <v>1.2324871196081488</v>
      </c>
      <c r="F40" s="12">
        <f t="shared" ref="F40" si="5">AVERAGE(C40:C45)</f>
        <v>165.49549999999999</v>
      </c>
      <c r="G40" s="12">
        <f>(STDEV(C40:C45))/(SQRT(COUNT(C40:C45)))</f>
        <v>2.5104010668948216</v>
      </c>
      <c r="H40" s="7"/>
      <c r="I40" s="9" t="s">
        <v>119</v>
      </c>
      <c r="J40" s="11">
        <f>AVERAGE(J6:J14)</f>
        <v>188.98138888888894</v>
      </c>
      <c r="K40" s="11">
        <f>(STDEV(J6:J14))/(SQRT(COUNT(J6:J14)))</f>
        <v>4.6030775112793467</v>
      </c>
      <c r="M40" s="21" t="s">
        <v>20</v>
      </c>
      <c r="N40" s="22">
        <f>TTEST(N29:N31,N32:N34,2,2)</f>
        <v>6.710590035792903E-2</v>
      </c>
    </row>
    <row r="41" spans="1:15" x14ac:dyDescent="0.3">
      <c r="A41" s="7"/>
      <c r="B41" s="7" t="s">
        <v>101</v>
      </c>
      <c r="C41" s="4">
        <v>172.202</v>
      </c>
      <c r="D41" s="7"/>
      <c r="E41" s="7"/>
      <c r="F41" s="7"/>
      <c r="G41" s="7"/>
      <c r="H41" s="7"/>
      <c r="I41" s="9" t="s">
        <v>120</v>
      </c>
      <c r="J41" s="11">
        <f>AVERAGE(J15:J23)</f>
        <v>166.98072222222223</v>
      </c>
      <c r="K41" s="11">
        <f>(STDEV(J15:J23))/(SQRT(COUNT(J15:J23)))</f>
        <v>3.3134612883063732</v>
      </c>
    </row>
    <row r="42" spans="1:15" x14ac:dyDescent="0.3">
      <c r="A42" s="7" t="s">
        <v>102</v>
      </c>
      <c r="B42" s="7" t="s">
        <v>103</v>
      </c>
      <c r="C42" s="4">
        <v>158.893</v>
      </c>
      <c r="D42" s="12">
        <f>AVERAGE(C42:C43)</f>
        <v>160.45650000000001</v>
      </c>
      <c r="E42" s="12">
        <f>STDEV(C42:C43)</f>
        <v>2.2111229047703409</v>
      </c>
      <c r="F42" s="12"/>
      <c r="G42" s="7"/>
      <c r="H42" s="7"/>
      <c r="I42" s="7"/>
      <c r="J42" s="7"/>
      <c r="K42" s="7"/>
    </row>
    <row r="43" spans="1:15" x14ac:dyDescent="0.3">
      <c r="A43" s="7"/>
      <c r="B43" s="7" t="s">
        <v>104</v>
      </c>
      <c r="C43" s="4">
        <v>162.02000000000001</v>
      </c>
      <c r="D43" s="7"/>
      <c r="E43" s="7"/>
      <c r="F43" s="7"/>
      <c r="G43" s="7"/>
      <c r="H43" s="7"/>
      <c r="I43" s="7"/>
      <c r="J43" s="7"/>
      <c r="K43" s="7"/>
    </row>
    <row r="44" spans="1:15" x14ac:dyDescent="0.3">
      <c r="A44" s="7" t="s">
        <v>105</v>
      </c>
      <c r="B44" s="7" t="s">
        <v>106</v>
      </c>
      <c r="C44" s="4">
        <v>161.52000000000001</v>
      </c>
      <c r="D44" s="12">
        <f>AVERAGE(C44:C45)</f>
        <v>162.95650000000001</v>
      </c>
      <c r="E44" s="12">
        <f>STDEV(C44:C45)</f>
        <v>2.0315177823489443</v>
      </c>
      <c r="F44" s="12"/>
      <c r="G44" s="12"/>
      <c r="H44" s="7"/>
      <c r="I44" s="7"/>
      <c r="J44" s="7"/>
      <c r="K44" s="7"/>
    </row>
    <row r="45" spans="1:15" x14ac:dyDescent="0.3">
      <c r="A45" s="7"/>
      <c r="B45" s="7" t="s">
        <v>107</v>
      </c>
      <c r="C45" s="4">
        <v>164.393</v>
      </c>
      <c r="D45" s="7"/>
      <c r="E45" s="7"/>
      <c r="F45" s="7"/>
      <c r="G45" s="7"/>
      <c r="H45" s="7"/>
      <c r="I45" s="7"/>
      <c r="J45" s="7"/>
      <c r="K45" s="7"/>
    </row>
    <row r="46" spans="1:15" x14ac:dyDescent="0.3">
      <c r="A46" s="7" t="s">
        <v>108</v>
      </c>
      <c r="B46" s="7" t="s">
        <v>109</v>
      </c>
      <c r="C46" s="4">
        <v>175.768</v>
      </c>
      <c r="D46" s="12">
        <f>AVERAGE(C46:C47)</f>
        <v>175.649</v>
      </c>
      <c r="E46" s="12">
        <f>STDEV(C46:C47)</f>
        <v>0.16829141392239799</v>
      </c>
      <c r="F46" s="12">
        <f>AVERAGE(C46:C51)</f>
        <v>162.12866666666665</v>
      </c>
      <c r="G46" s="12">
        <f>(STDEV(C46:C51))/(SQRT(COUNT(C46:C51)))</f>
        <v>4.4264665642524008</v>
      </c>
      <c r="H46" s="7"/>
      <c r="I46" s="7"/>
      <c r="J46" s="7"/>
      <c r="K46" s="7"/>
    </row>
    <row r="47" spans="1:15" x14ac:dyDescent="0.3">
      <c r="A47" s="7"/>
      <c r="B47" s="7" t="s">
        <v>110</v>
      </c>
      <c r="C47" s="4">
        <v>175.53</v>
      </c>
      <c r="D47" s="7"/>
      <c r="E47" s="7"/>
      <c r="F47" s="7"/>
      <c r="G47" s="7"/>
      <c r="H47" s="7"/>
      <c r="I47" s="7"/>
      <c r="J47" s="7"/>
      <c r="K47" s="7"/>
    </row>
    <row r="48" spans="1:15" x14ac:dyDescent="0.3">
      <c r="A48" s="7" t="s">
        <v>111</v>
      </c>
      <c r="B48" s="7" t="s">
        <v>112</v>
      </c>
      <c r="C48" s="4">
        <v>153.38800000000001</v>
      </c>
      <c r="D48" s="12">
        <f>AVERAGE(C48:C49)</f>
        <v>157.0915</v>
      </c>
      <c r="E48" s="12">
        <f>STDEV(C48:C49)</f>
        <v>5.2375399282487454</v>
      </c>
      <c r="F48" s="12"/>
      <c r="G48" s="7"/>
      <c r="H48" s="7"/>
      <c r="I48" s="7"/>
      <c r="J48" s="7"/>
      <c r="K48" s="7"/>
    </row>
    <row r="49" spans="1:11" x14ac:dyDescent="0.3">
      <c r="A49" s="7"/>
      <c r="B49" s="7" t="s">
        <v>113</v>
      </c>
      <c r="C49" s="4">
        <v>160.79499999999999</v>
      </c>
      <c r="D49" s="7"/>
      <c r="E49" s="7"/>
      <c r="F49" s="7"/>
      <c r="G49" s="7"/>
      <c r="H49" s="7"/>
      <c r="I49" s="7"/>
      <c r="J49" s="7"/>
      <c r="K49" s="7"/>
    </row>
    <row r="50" spans="1:11" x14ac:dyDescent="0.3">
      <c r="A50" s="7" t="s">
        <v>114</v>
      </c>
      <c r="B50" s="7" t="s">
        <v>112</v>
      </c>
      <c r="C50" s="4">
        <v>153.839</v>
      </c>
      <c r="D50" s="12">
        <f>AVERAGE(C50:C51)</f>
        <v>153.6455</v>
      </c>
      <c r="E50" s="12">
        <f>STDEV(C50:C51)</f>
        <v>0.27365032431919423</v>
      </c>
      <c r="F50" s="7"/>
      <c r="G50" s="7"/>
      <c r="H50" s="7"/>
      <c r="I50" s="7"/>
      <c r="J50" s="7"/>
      <c r="K50" s="7"/>
    </row>
    <row r="51" spans="1:11" x14ac:dyDescent="0.3">
      <c r="A51" s="7"/>
      <c r="B51" s="7" t="s">
        <v>113</v>
      </c>
      <c r="C51" s="4">
        <v>153.452</v>
      </c>
      <c r="D51" s="7"/>
      <c r="E51" s="7"/>
      <c r="F51" s="7"/>
      <c r="G51" s="7"/>
      <c r="H51" s="7"/>
      <c r="I51" s="7"/>
      <c r="J51" s="7"/>
      <c r="K51" s="7"/>
    </row>
    <row r="52" spans="1:1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conditionalFormatting sqref="N38:N40">
    <cfRule type="cellIs" dxfId="84" priority="1" operator="lessThan">
      <formula>0.001</formula>
    </cfRule>
    <cfRule type="cellIs" dxfId="83" priority="2" operator="lessThan">
      <formula>0.01</formula>
    </cfRule>
    <cfRule type="cellIs" dxfId="82" priority="3" operator="lessThan">
      <formula>0.001</formula>
    </cfRule>
    <cfRule type="cellIs" dxfId="81" priority="4" operator="lessThan">
      <formula>0.01</formula>
    </cfRule>
    <cfRule type="cellIs" dxfId="80" priority="5" operator="lessThan">
      <formula>0.05</formula>
    </cfRule>
  </conditionalFormatting>
  <pageMargins left="0.7" right="0.7" top="0.75" bottom="0.75" header="0.3" footer="0.3"/>
  <pageSetup paperSize="9" orientation="portrait" r:id="rId1"/>
  <headerFooter>
    <oddHeader>&amp;R&amp;"Calibri"&amp;10 For Internal Use Only&amp;1#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A18" zoomScale="70" zoomScaleNormal="70" workbookViewId="0">
      <selection activeCell="V52" sqref="V52"/>
    </sheetView>
  </sheetViews>
  <sheetFormatPr defaultRowHeight="14.4" x14ac:dyDescent="0.3"/>
  <sheetData>
    <row r="1" spans="1:11" x14ac:dyDescent="0.3">
      <c r="A1" s="4" t="s">
        <v>122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3">
      <c r="A3" s="7" t="s">
        <v>22</v>
      </c>
      <c r="B3" s="7" t="s">
        <v>23</v>
      </c>
      <c r="C3" s="7" t="s">
        <v>24</v>
      </c>
      <c r="D3" s="7" t="s">
        <v>25</v>
      </c>
      <c r="E3" s="7" t="s">
        <v>7</v>
      </c>
      <c r="F3" s="7" t="s">
        <v>25</v>
      </c>
      <c r="G3" s="7" t="s">
        <v>118</v>
      </c>
      <c r="H3" s="7"/>
      <c r="I3" s="9"/>
      <c r="J3" s="9" t="s">
        <v>26</v>
      </c>
      <c r="K3" s="9" t="s">
        <v>118</v>
      </c>
    </row>
    <row r="4" spans="1:11" x14ac:dyDescent="0.3">
      <c r="A4" s="7" t="s">
        <v>27</v>
      </c>
      <c r="B4" s="7" t="s">
        <v>28</v>
      </c>
      <c r="C4" s="4">
        <v>82.960999999999999</v>
      </c>
      <c r="D4" s="12">
        <f>AVERAGE(C4:C5)</f>
        <v>82.960999999999999</v>
      </c>
      <c r="E4" s="12" t="e">
        <f>STDEV(C4:C5)</f>
        <v>#DIV/0!</v>
      </c>
      <c r="F4" s="12">
        <f>AVERAGE(C4:C9)</f>
        <v>84.262000000000015</v>
      </c>
      <c r="G4" s="12">
        <f>(STDEV(C4:C9))/(SQRT(COUNT(C4:C9)))</f>
        <v>3.2930111144665144</v>
      </c>
      <c r="H4" s="7"/>
      <c r="I4" s="10" t="s">
        <v>29</v>
      </c>
      <c r="J4" s="11">
        <f>F4</f>
        <v>84.262000000000015</v>
      </c>
      <c r="K4" s="11">
        <f>G4</f>
        <v>3.2930111144665144</v>
      </c>
    </row>
    <row r="5" spans="1:11" x14ac:dyDescent="0.3">
      <c r="A5" s="7"/>
      <c r="B5" s="7"/>
      <c r="C5" s="7"/>
      <c r="D5" s="7"/>
      <c r="E5" s="7"/>
      <c r="F5" s="7"/>
      <c r="G5" s="7"/>
      <c r="H5" s="7"/>
      <c r="I5" s="10" t="s">
        <v>17</v>
      </c>
      <c r="J5" s="11">
        <f>F10</f>
        <v>213.39949999999999</v>
      </c>
      <c r="K5" s="11">
        <f>G10</f>
        <v>5.5237291796394246</v>
      </c>
    </row>
    <row r="6" spans="1:11" x14ac:dyDescent="0.3">
      <c r="A6" s="7" t="s">
        <v>30</v>
      </c>
      <c r="B6" s="7" t="s">
        <v>31</v>
      </c>
      <c r="C6" s="4">
        <v>93.766999999999996</v>
      </c>
      <c r="D6" s="12">
        <f>AVERAGE(C6:C7)</f>
        <v>91.75</v>
      </c>
      <c r="E6" s="12">
        <f>STDEV(C6:C7)</f>
        <v>2.8524687553065267</v>
      </c>
      <c r="F6" s="12"/>
      <c r="G6" s="7"/>
      <c r="H6" s="7"/>
      <c r="I6" s="13" t="s">
        <v>32</v>
      </c>
      <c r="J6" s="11">
        <f>D16</f>
        <v>190.98950000000002</v>
      </c>
      <c r="K6" s="11">
        <f>E16</f>
        <v>0.88459058326437434</v>
      </c>
    </row>
    <row r="7" spans="1:11" x14ac:dyDescent="0.3">
      <c r="A7" s="7"/>
      <c r="B7" s="7" t="s">
        <v>33</v>
      </c>
      <c r="C7" s="4">
        <v>89.733000000000004</v>
      </c>
      <c r="D7" s="7"/>
      <c r="E7" s="7"/>
      <c r="F7" s="7"/>
      <c r="G7" s="7"/>
      <c r="H7" s="7"/>
      <c r="I7" s="13" t="s">
        <v>34</v>
      </c>
      <c r="J7" s="11">
        <f>D18</f>
        <v>200.50900000000001</v>
      </c>
      <c r="K7" s="11">
        <f>E18</f>
        <v>5.5918004256232088</v>
      </c>
    </row>
    <row r="8" spans="1:11" x14ac:dyDescent="0.3">
      <c r="A8" s="7" t="s">
        <v>35</v>
      </c>
      <c r="B8" s="7" t="s">
        <v>36</v>
      </c>
      <c r="C8" s="4">
        <v>76.585999999999999</v>
      </c>
      <c r="D8" s="12">
        <f>AVERAGE(C8:C9)</f>
        <v>77.424499999999995</v>
      </c>
      <c r="E8" s="12">
        <f>STDEV(C8:C9)</f>
        <v>1.1858180720498448</v>
      </c>
      <c r="F8" s="12"/>
      <c r="G8" s="12"/>
      <c r="H8" s="7"/>
      <c r="I8" s="13" t="s">
        <v>37</v>
      </c>
      <c r="J8" s="11">
        <f>D20</f>
        <v>200.03149999999999</v>
      </c>
      <c r="K8" s="11">
        <f>E20</f>
        <v>5.0749053685758465</v>
      </c>
    </row>
    <row r="9" spans="1:11" x14ac:dyDescent="0.3">
      <c r="A9" s="7"/>
      <c r="B9" s="7" t="s">
        <v>38</v>
      </c>
      <c r="C9" s="4">
        <v>78.263000000000005</v>
      </c>
      <c r="D9" s="7"/>
      <c r="E9" s="7"/>
      <c r="F9" s="7"/>
      <c r="G9" s="7"/>
      <c r="H9" s="7"/>
      <c r="I9" s="13" t="s">
        <v>39</v>
      </c>
      <c r="J9" s="11">
        <f>D22</f>
        <v>190.995</v>
      </c>
      <c r="K9" s="11">
        <f>E22</f>
        <v>0.73114841174688439</v>
      </c>
    </row>
    <row r="10" spans="1:11" x14ac:dyDescent="0.3">
      <c r="A10" s="7" t="s">
        <v>40</v>
      </c>
      <c r="B10" s="7" t="s">
        <v>41</v>
      </c>
      <c r="C10" s="4">
        <v>192.124</v>
      </c>
      <c r="D10" s="14">
        <f>AVERAGE(C10:C11)</f>
        <v>197.07900000000001</v>
      </c>
      <c r="E10" s="12">
        <f>STDEV(C10:C11)</f>
        <v>7.0074282015586835</v>
      </c>
      <c r="F10" s="14">
        <f>AVERAGE(C10:C15)</f>
        <v>213.39949999999999</v>
      </c>
      <c r="G10" s="12">
        <f>(STDEV(C10:C15))/(SQRT(COUNT(C10:C15)))</f>
        <v>5.5237291796394246</v>
      </c>
      <c r="H10" s="7"/>
      <c r="I10" s="13" t="s">
        <v>42</v>
      </c>
      <c r="J10" s="11">
        <f>D24</f>
        <v>181.45249999999999</v>
      </c>
      <c r="K10" s="11">
        <f>E24</f>
        <v>1.4403765132770017</v>
      </c>
    </row>
    <row r="11" spans="1:11" x14ac:dyDescent="0.3">
      <c r="A11" s="7"/>
      <c r="B11" s="7" t="s">
        <v>43</v>
      </c>
      <c r="C11" s="4">
        <v>202.03399999999999</v>
      </c>
      <c r="D11" s="15"/>
      <c r="E11" s="7"/>
      <c r="F11" s="7"/>
      <c r="G11" s="7"/>
      <c r="H11" s="7"/>
      <c r="I11" s="13" t="s">
        <v>44</v>
      </c>
      <c r="J11" s="11">
        <f>D26</f>
        <v>187.78049999999999</v>
      </c>
      <c r="K11" s="11">
        <f>E26</f>
        <v>1.8391847378662094</v>
      </c>
    </row>
    <row r="12" spans="1:11" x14ac:dyDescent="0.3">
      <c r="A12" s="7" t="s">
        <v>45</v>
      </c>
      <c r="B12" s="7" t="s">
        <v>46</v>
      </c>
      <c r="C12" s="4">
        <v>222.02600000000001</v>
      </c>
      <c r="D12" s="14">
        <f>AVERAGE(C12:C13)</f>
        <v>224.26050000000001</v>
      </c>
      <c r="E12" s="12">
        <f>STDEV(C12:C13)</f>
        <v>3.1600602051226767</v>
      </c>
      <c r="F12" s="12"/>
      <c r="G12" s="7"/>
      <c r="H12" s="7"/>
      <c r="I12" s="13" t="s">
        <v>47</v>
      </c>
      <c r="J12" s="11">
        <f>D28</f>
        <v>188.642</v>
      </c>
      <c r="K12" s="11">
        <f>E28</f>
        <v>0.6095260453828002</v>
      </c>
    </row>
    <row r="13" spans="1:11" x14ac:dyDescent="0.3">
      <c r="A13" s="7"/>
      <c r="B13" s="7" t="s">
        <v>48</v>
      </c>
      <c r="C13" s="4">
        <v>226.495</v>
      </c>
      <c r="D13" s="15"/>
      <c r="E13" s="7"/>
      <c r="F13" s="7"/>
      <c r="G13" s="7"/>
      <c r="H13" s="7"/>
      <c r="I13" s="13" t="s">
        <v>49</v>
      </c>
      <c r="J13" s="11">
        <f>D30</f>
        <v>189.65600000000001</v>
      </c>
      <c r="K13" s="11">
        <f>E30</f>
        <v>2.5766971106437828</v>
      </c>
    </row>
    <row r="14" spans="1:11" x14ac:dyDescent="0.3">
      <c r="A14" s="7" t="s">
        <v>50</v>
      </c>
      <c r="B14" s="7" t="s">
        <v>51</v>
      </c>
      <c r="C14" s="4">
        <v>215.11699999999999</v>
      </c>
      <c r="D14" s="14">
        <f>AVERAGE(C14:C15)</f>
        <v>218.85899999999998</v>
      </c>
      <c r="E14" s="12">
        <f>STDEV(C14:C15)</f>
        <v>5.2919871504001277</v>
      </c>
      <c r="F14" s="12"/>
      <c r="G14" s="12"/>
      <c r="H14" s="7"/>
      <c r="I14" s="13" t="s">
        <v>52</v>
      </c>
      <c r="J14" s="11">
        <f>D32</f>
        <v>175.63900000000001</v>
      </c>
      <c r="K14" s="11">
        <f>E32</f>
        <v>0.62083975388179891</v>
      </c>
    </row>
    <row r="15" spans="1:11" x14ac:dyDescent="0.3">
      <c r="A15" s="7"/>
      <c r="B15" s="7" t="s">
        <v>53</v>
      </c>
      <c r="C15" s="4">
        <v>222.601</v>
      </c>
      <c r="D15" s="7"/>
      <c r="E15" s="7"/>
      <c r="F15" s="7"/>
      <c r="G15" s="7"/>
      <c r="H15" s="7"/>
      <c r="I15" s="13" t="s">
        <v>54</v>
      </c>
      <c r="J15" s="11">
        <f>D34</f>
        <v>179.8355</v>
      </c>
      <c r="K15" s="11">
        <f>E34</f>
        <v>0.65265955903518469</v>
      </c>
    </row>
    <row r="16" spans="1:11" x14ac:dyDescent="0.3">
      <c r="A16" s="7" t="s">
        <v>55</v>
      </c>
      <c r="B16" s="7" t="s">
        <v>56</v>
      </c>
      <c r="C16" s="4">
        <v>191.61500000000001</v>
      </c>
      <c r="D16" s="12">
        <f>AVERAGE(C16:C17)</f>
        <v>190.98950000000002</v>
      </c>
      <c r="E16" s="12">
        <f>STDEV(C16:C17)</f>
        <v>0.88459058326437434</v>
      </c>
      <c r="F16" s="12">
        <f t="shared" ref="F16" si="0">AVERAGE(C16:C21)</f>
        <v>197.1766666666667</v>
      </c>
      <c r="G16" s="12">
        <f>(STDEV(C16:C21))/(SQRT(COUNT(C16:C21)))</f>
        <v>2.4005311727013887</v>
      </c>
      <c r="H16" s="7"/>
      <c r="I16" s="13" t="s">
        <v>57</v>
      </c>
      <c r="J16" s="11">
        <f>D36</f>
        <v>191.24849999999998</v>
      </c>
      <c r="K16" s="11">
        <f>E36</f>
        <v>0.79832355595960558</v>
      </c>
    </row>
    <row r="17" spans="1:15" x14ac:dyDescent="0.3">
      <c r="A17" s="7"/>
      <c r="B17" s="7" t="s">
        <v>58</v>
      </c>
      <c r="C17" s="4">
        <v>190.364</v>
      </c>
      <c r="D17" s="7"/>
      <c r="E17" s="7"/>
      <c r="F17" s="7"/>
      <c r="G17" s="7"/>
      <c r="H17" s="7"/>
      <c r="I17" s="13" t="s">
        <v>59</v>
      </c>
      <c r="J17" s="11">
        <f>D38</f>
        <v>168.98349999999999</v>
      </c>
      <c r="K17" s="11">
        <f>E38</f>
        <v>3.1586459915603169</v>
      </c>
    </row>
    <row r="18" spans="1:15" x14ac:dyDescent="0.3">
      <c r="A18" s="7" t="s">
        <v>60</v>
      </c>
      <c r="B18" s="7" t="s">
        <v>61</v>
      </c>
      <c r="C18" s="4">
        <v>204.46299999999999</v>
      </c>
      <c r="D18" s="12">
        <f>AVERAGE(C18:C19)</f>
        <v>200.50900000000001</v>
      </c>
      <c r="E18" s="12">
        <f>STDEV(C18:C19)</f>
        <v>5.5918004256232088</v>
      </c>
      <c r="F18" s="12"/>
      <c r="G18" s="7"/>
      <c r="H18" s="7"/>
      <c r="I18" s="13" t="s">
        <v>62</v>
      </c>
      <c r="J18" s="11">
        <f>D40</f>
        <v>173.816</v>
      </c>
      <c r="K18" s="11">
        <f>E40</f>
        <v>3.6260435739246057</v>
      </c>
    </row>
    <row r="19" spans="1:15" x14ac:dyDescent="0.3">
      <c r="A19" s="7"/>
      <c r="B19" s="7" t="s">
        <v>63</v>
      </c>
      <c r="C19" s="4">
        <v>196.55500000000001</v>
      </c>
      <c r="D19" s="7"/>
      <c r="E19" s="7"/>
      <c r="F19" s="7"/>
      <c r="G19" s="7"/>
      <c r="H19" s="7"/>
      <c r="I19" s="13" t="s">
        <v>64</v>
      </c>
      <c r="J19" s="11">
        <f>D42</f>
        <v>187.42099999999999</v>
      </c>
      <c r="K19" s="11">
        <f>E42</f>
        <v>3.9795969645178997</v>
      </c>
    </row>
    <row r="20" spans="1:15" x14ac:dyDescent="0.3">
      <c r="A20" s="7" t="s">
        <v>65</v>
      </c>
      <c r="B20" s="7" t="s">
        <v>66</v>
      </c>
      <c r="C20" s="4">
        <v>203.62</v>
      </c>
      <c r="D20" s="12">
        <f>AVERAGE(C20:C21)</f>
        <v>200.03149999999999</v>
      </c>
      <c r="E20" s="12">
        <f>STDEV(C20:C21)</f>
        <v>5.0749053685758465</v>
      </c>
      <c r="F20" s="12"/>
      <c r="G20" s="12"/>
      <c r="H20" s="7"/>
      <c r="I20" s="13" t="s">
        <v>67</v>
      </c>
      <c r="J20" s="11">
        <f>D44</f>
        <v>180.25450000000001</v>
      </c>
      <c r="K20" s="11">
        <f>E44</f>
        <v>3.1614744186850565</v>
      </c>
    </row>
    <row r="21" spans="1:15" x14ac:dyDescent="0.3">
      <c r="A21" s="7"/>
      <c r="B21" s="7" t="s">
        <v>68</v>
      </c>
      <c r="C21" s="4">
        <v>196.44300000000001</v>
      </c>
      <c r="D21" s="7"/>
      <c r="E21" s="7"/>
      <c r="F21" s="7"/>
      <c r="G21" s="7"/>
      <c r="H21" s="7"/>
      <c r="I21" s="13" t="s">
        <v>69</v>
      </c>
      <c r="J21" s="11">
        <f>D46</f>
        <v>192.91649999999998</v>
      </c>
      <c r="K21" s="11">
        <f>E46</f>
        <v>0.48578235867514641</v>
      </c>
    </row>
    <row r="22" spans="1:15" x14ac:dyDescent="0.3">
      <c r="A22" s="7" t="s">
        <v>70</v>
      </c>
      <c r="B22" s="7" t="s">
        <v>71</v>
      </c>
      <c r="C22" s="4">
        <v>191.512</v>
      </c>
      <c r="D22" s="12">
        <f>AVERAGE(C22:C23)</f>
        <v>190.995</v>
      </c>
      <c r="E22" s="12">
        <f>STDEV(C22:C23)</f>
        <v>0.73114841174688439</v>
      </c>
      <c r="F22" s="12">
        <f t="shared" ref="F22" si="1">AVERAGE(C22:C27)</f>
        <v>186.74266666666665</v>
      </c>
      <c r="G22" s="12">
        <f>(STDEV(C22:C27))/(SQRT(COUNT(C22:C27)))</f>
        <v>1.8283185657258363</v>
      </c>
      <c r="H22" s="7"/>
      <c r="I22" s="13" t="s">
        <v>72</v>
      </c>
      <c r="J22" s="11">
        <f>D48</f>
        <v>200.67849999999999</v>
      </c>
      <c r="K22" s="11">
        <f>E48</f>
        <v>1.8858537854245232</v>
      </c>
    </row>
    <row r="23" spans="1:15" x14ac:dyDescent="0.3">
      <c r="A23" s="7"/>
      <c r="B23" s="7" t="s">
        <v>73</v>
      </c>
      <c r="C23" s="4">
        <v>190.47800000000001</v>
      </c>
      <c r="D23" s="7"/>
      <c r="E23" s="7"/>
      <c r="F23" s="7"/>
      <c r="G23" s="7"/>
      <c r="H23" s="7"/>
      <c r="I23" s="13" t="s">
        <v>74</v>
      </c>
      <c r="J23" s="11">
        <f>D50</f>
        <v>187.0325</v>
      </c>
      <c r="K23" s="11">
        <f>E50</f>
        <v>3.1176337982514823</v>
      </c>
    </row>
    <row r="24" spans="1:15" x14ac:dyDescent="0.3">
      <c r="A24" s="7" t="s">
        <v>75</v>
      </c>
      <c r="B24" s="7" t="s">
        <v>76</v>
      </c>
      <c r="C24" s="4">
        <v>180.434</v>
      </c>
      <c r="D24" s="12">
        <f>AVERAGE(C24:C25)</f>
        <v>181.45249999999999</v>
      </c>
      <c r="E24" s="12">
        <f>STDEV(C24:C25)</f>
        <v>1.4403765132770017</v>
      </c>
      <c r="F24" s="12"/>
      <c r="G24" s="7"/>
      <c r="H24" s="7"/>
      <c r="I24" s="7"/>
      <c r="J24" s="7"/>
      <c r="K24" s="7"/>
    </row>
    <row r="25" spans="1:15" x14ac:dyDescent="0.3">
      <c r="A25" s="7"/>
      <c r="B25" s="7" t="s">
        <v>77</v>
      </c>
      <c r="C25" s="4">
        <v>182.471</v>
      </c>
      <c r="D25" s="7"/>
      <c r="E25" s="7"/>
      <c r="F25" s="7"/>
      <c r="G25" s="7"/>
      <c r="H25" s="7"/>
      <c r="I25" s="7"/>
      <c r="J25" s="7"/>
      <c r="K25" s="7"/>
    </row>
    <row r="26" spans="1:15" x14ac:dyDescent="0.3">
      <c r="A26" s="7" t="s">
        <v>78</v>
      </c>
      <c r="B26" s="7" t="s">
        <v>79</v>
      </c>
      <c r="C26" s="4">
        <v>186.48</v>
      </c>
      <c r="D26" s="12">
        <f>AVERAGE(C26:C27)</f>
        <v>187.78049999999999</v>
      </c>
      <c r="E26" s="12">
        <f>STDEV(C26:C27)</f>
        <v>1.8391847378662094</v>
      </c>
      <c r="F26" s="12"/>
      <c r="G26" s="12"/>
      <c r="H26" s="7"/>
      <c r="I26" s="9"/>
      <c r="J26" s="9" t="s">
        <v>26</v>
      </c>
      <c r="K26" s="9" t="s">
        <v>118</v>
      </c>
      <c r="M26" t="s">
        <v>115</v>
      </c>
      <c r="N26" s="1">
        <f>$D$10</f>
        <v>197.07900000000001</v>
      </c>
    </row>
    <row r="27" spans="1:15" x14ac:dyDescent="0.3">
      <c r="A27" s="7"/>
      <c r="B27" s="7" t="s">
        <v>80</v>
      </c>
      <c r="C27" s="4">
        <v>189.08099999999999</v>
      </c>
      <c r="D27" s="7"/>
      <c r="E27" s="7"/>
      <c r="F27" s="7"/>
      <c r="G27" s="7"/>
      <c r="H27" s="7"/>
      <c r="I27" s="10" t="s">
        <v>29</v>
      </c>
      <c r="J27" s="11">
        <f>F4</f>
        <v>84.262000000000015</v>
      </c>
      <c r="K27" s="11">
        <f>G4</f>
        <v>3.2930111144665144</v>
      </c>
      <c r="M27" t="s">
        <v>116</v>
      </c>
      <c r="N27" s="1">
        <f>$D$12</f>
        <v>224.26050000000001</v>
      </c>
    </row>
    <row r="28" spans="1:15" x14ac:dyDescent="0.3">
      <c r="A28" s="7" t="s">
        <v>81</v>
      </c>
      <c r="B28" s="7" t="s">
        <v>82</v>
      </c>
      <c r="C28" s="4">
        <v>189.07300000000001</v>
      </c>
      <c r="D28" s="12">
        <f>AVERAGE(C28:C29)</f>
        <v>188.642</v>
      </c>
      <c r="E28" s="12">
        <f>STDEV(C28:C29)</f>
        <v>0.6095260453828002</v>
      </c>
      <c r="F28" s="12">
        <f t="shared" ref="F28" si="2">AVERAGE(C28:C33)</f>
        <v>184.64566666666667</v>
      </c>
      <c r="G28" s="12">
        <f>(STDEV(C28:C33))/(SQRT(COUNT(C28:C33)))</f>
        <v>2.8970367696051875</v>
      </c>
      <c r="H28" s="7"/>
      <c r="I28" s="10" t="s">
        <v>17</v>
      </c>
      <c r="J28" s="11">
        <f>F10</f>
        <v>213.39949999999999</v>
      </c>
      <c r="K28" s="11">
        <f>G10</f>
        <v>5.5237291796394246</v>
      </c>
      <c r="M28" t="s">
        <v>117</v>
      </c>
      <c r="N28" s="1">
        <f>$D$14</f>
        <v>218.85899999999998</v>
      </c>
    </row>
    <row r="29" spans="1:15" x14ac:dyDescent="0.3">
      <c r="A29" s="7"/>
      <c r="B29" s="7" t="s">
        <v>83</v>
      </c>
      <c r="C29" s="4">
        <v>188.21100000000001</v>
      </c>
      <c r="D29" s="7"/>
      <c r="E29" s="7"/>
      <c r="F29" s="7"/>
      <c r="G29" s="7"/>
      <c r="H29" s="7"/>
      <c r="I29" s="9" t="s">
        <v>9</v>
      </c>
      <c r="J29" s="11">
        <f>F16</f>
        <v>197.1766666666667</v>
      </c>
      <c r="K29" s="11">
        <f>G16</f>
        <v>2.4005311727013887</v>
      </c>
      <c r="M29" t="str">
        <f t="shared" ref="M29:O34" si="3">I29</f>
        <v>0-1-A</v>
      </c>
      <c r="N29" s="1">
        <f t="shared" si="3"/>
        <v>197.1766666666667</v>
      </c>
      <c r="O29" s="1">
        <f t="shared" si="3"/>
        <v>2.4005311727013887</v>
      </c>
    </row>
    <row r="30" spans="1:15" x14ac:dyDescent="0.3">
      <c r="A30" s="7" t="s">
        <v>84</v>
      </c>
      <c r="B30" s="7" t="s">
        <v>85</v>
      </c>
      <c r="C30" s="4">
        <v>187.834</v>
      </c>
      <c r="D30" s="12">
        <f>AVERAGE(C30:C31)</f>
        <v>189.65600000000001</v>
      </c>
      <c r="E30" s="12">
        <f>STDEV(C30:C31)</f>
        <v>2.5766971106437828</v>
      </c>
      <c r="F30" s="12"/>
      <c r="G30" s="7"/>
      <c r="H30" s="7"/>
      <c r="I30" s="9" t="s">
        <v>10</v>
      </c>
      <c r="J30" s="11">
        <f>F22</f>
        <v>186.74266666666665</v>
      </c>
      <c r="K30" s="11">
        <f>G22</f>
        <v>1.8283185657258363</v>
      </c>
      <c r="M30" t="str">
        <f t="shared" si="3"/>
        <v>0-2-A</v>
      </c>
      <c r="N30" s="1">
        <f t="shared" si="3"/>
        <v>186.74266666666665</v>
      </c>
      <c r="O30" s="1">
        <f t="shared" si="3"/>
        <v>1.8283185657258363</v>
      </c>
    </row>
    <row r="31" spans="1:15" x14ac:dyDescent="0.3">
      <c r="A31" s="7"/>
      <c r="B31" s="7" t="s">
        <v>86</v>
      </c>
      <c r="C31" s="4">
        <v>191.47800000000001</v>
      </c>
      <c r="D31" s="7"/>
      <c r="E31" s="7"/>
      <c r="F31" s="7"/>
      <c r="G31" s="7"/>
      <c r="H31" s="7"/>
      <c r="I31" s="9" t="s">
        <v>11</v>
      </c>
      <c r="J31" s="11">
        <f>F28</f>
        <v>184.64566666666667</v>
      </c>
      <c r="K31" s="11">
        <f>G28</f>
        <v>2.8970367696051875</v>
      </c>
      <c r="M31" t="str">
        <f t="shared" si="3"/>
        <v>0-3-A</v>
      </c>
      <c r="N31" s="1">
        <f t="shared" si="3"/>
        <v>184.64566666666667</v>
      </c>
      <c r="O31" s="1">
        <f t="shared" si="3"/>
        <v>2.8970367696051875</v>
      </c>
    </row>
    <row r="32" spans="1:15" x14ac:dyDescent="0.3">
      <c r="A32" s="7" t="s">
        <v>87</v>
      </c>
      <c r="B32" s="7" t="s">
        <v>88</v>
      </c>
      <c r="C32" s="4">
        <v>175.2</v>
      </c>
      <c r="D32" s="12">
        <f>AVERAGE(C32:C33)</f>
        <v>175.63900000000001</v>
      </c>
      <c r="E32" s="12">
        <f>STDEV(C32:C33)</f>
        <v>0.62083975388179891</v>
      </c>
      <c r="F32" s="12"/>
      <c r="G32" s="12"/>
      <c r="H32" s="7"/>
      <c r="I32" s="9" t="s">
        <v>12</v>
      </c>
      <c r="J32" s="11">
        <f>F34</f>
        <v>180.02249999999995</v>
      </c>
      <c r="K32" s="11">
        <f>G34</f>
        <v>4.1104560229573863</v>
      </c>
      <c r="M32" t="str">
        <f t="shared" si="3"/>
        <v>24-1-A</v>
      </c>
      <c r="N32" s="1">
        <f t="shared" si="3"/>
        <v>180.02249999999995</v>
      </c>
      <c r="O32" s="1">
        <f t="shared" si="3"/>
        <v>4.1104560229573863</v>
      </c>
    </row>
    <row r="33" spans="1:15" x14ac:dyDescent="0.3">
      <c r="A33" s="7"/>
      <c r="B33" s="7" t="s">
        <v>89</v>
      </c>
      <c r="C33" s="4">
        <v>176.078</v>
      </c>
      <c r="D33" s="7"/>
      <c r="E33" s="7"/>
      <c r="F33" s="7"/>
      <c r="G33" s="7"/>
      <c r="H33" s="7"/>
      <c r="I33" s="9" t="s">
        <v>13</v>
      </c>
      <c r="J33" s="11">
        <f>F40</f>
        <v>180.49716666666669</v>
      </c>
      <c r="K33" s="11">
        <f>G40</f>
        <v>2.734062854881806</v>
      </c>
      <c r="M33" t="str">
        <f t="shared" si="3"/>
        <v>24-2-A</v>
      </c>
      <c r="N33" s="1">
        <f t="shared" si="3"/>
        <v>180.49716666666669</v>
      </c>
      <c r="O33" s="1">
        <f t="shared" si="3"/>
        <v>2.734062854881806</v>
      </c>
    </row>
    <row r="34" spans="1:15" x14ac:dyDescent="0.3">
      <c r="A34" s="7" t="s">
        <v>90</v>
      </c>
      <c r="B34" s="7" t="s">
        <v>91</v>
      </c>
      <c r="C34" s="4">
        <v>180.297</v>
      </c>
      <c r="D34" s="12">
        <f>AVERAGE(C34:C35)</f>
        <v>179.8355</v>
      </c>
      <c r="E34" s="12">
        <f>STDEV(C34:C35)</f>
        <v>0.65265955903518469</v>
      </c>
      <c r="F34" s="12">
        <f t="shared" ref="F34" si="4">AVERAGE(C34:C39)</f>
        <v>180.02249999999995</v>
      </c>
      <c r="G34" s="12">
        <f>(STDEV(C34:C39))/(SQRT(COUNT(C34:C39)))</f>
        <v>4.1104560229573863</v>
      </c>
      <c r="H34" s="7"/>
      <c r="I34" s="9" t="s">
        <v>14</v>
      </c>
      <c r="J34" s="11">
        <f>F46</f>
        <v>193.54250000000002</v>
      </c>
      <c r="K34" s="11">
        <f>G46</f>
        <v>2.5877983789314034</v>
      </c>
      <c r="M34" t="str">
        <f t="shared" si="3"/>
        <v>24-3-A</v>
      </c>
      <c r="N34" s="1">
        <f t="shared" si="3"/>
        <v>193.54250000000002</v>
      </c>
      <c r="O34" s="1">
        <f t="shared" si="3"/>
        <v>2.5877983789314034</v>
      </c>
    </row>
    <row r="35" spans="1:15" x14ac:dyDescent="0.3">
      <c r="A35" s="7"/>
      <c r="B35" s="7" t="s">
        <v>92</v>
      </c>
      <c r="C35" s="4">
        <v>179.374</v>
      </c>
      <c r="D35" s="7"/>
      <c r="E35" s="7"/>
      <c r="F35" s="7"/>
      <c r="G35" s="7"/>
      <c r="H35" s="7"/>
      <c r="I35" s="7"/>
      <c r="J35" s="7"/>
      <c r="K35" s="7"/>
    </row>
    <row r="36" spans="1:15" ht="15" thickBot="1" x14ac:dyDescent="0.35">
      <c r="A36" s="7" t="s">
        <v>93</v>
      </c>
      <c r="B36" s="7" t="s">
        <v>94</v>
      </c>
      <c r="C36" s="4">
        <v>191.81299999999999</v>
      </c>
      <c r="D36" s="12">
        <f>AVERAGE(C36:C37)</f>
        <v>191.24849999999998</v>
      </c>
      <c r="E36" s="12">
        <f>STDEV(C36:C37)</f>
        <v>0.79832355595960558</v>
      </c>
      <c r="F36" s="12"/>
      <c r="G36" s="7"/>
      <c r="H36" s="7"/>
      <c r="I36" s="7"/>
      <c r="J36" s="7"/>
      <c r="K36" s="7"/>
    </row>
    <row r="37" spans="1:15" x14ac:dyDescent="0.3">
      <c r="A37" s="7"/>
      <c r="B37" s="7" t="s">
        <v>95</v>
      </c>
      <c r="C37" s="4">
        <v>190.684</v>
      </c>
      <c r="D37" s="7"/>
      <c r="E37" s="7"/>
      <c r="F37" s="7"/>
      <c r="G37" s="7"/>
      <c r="H37" s="7"/>
      <c r="I37" s="9"/>
      <c r="J37" s="9" t="s">
        <v>6</v>
      </c>
      <c r="K37" s="9" t="s">
        <v>118</v>
      </c>
      <c r="M37" s="17"/>
      <c r="N37" s="18" t="s">
        <v>21</v>
      </c>
    </row>
    <row r="38" spans="1:15" x14ac:dyDescent="0.3">
      <c r="A38" s="7" t="s">
        <v>96</v>
      </c>
      <c r="B38" s="7" t="s">
        <v>97</v>
      </c>
      <c r="C38" s="4">
        <v>171.21700000000001</v>
      </c>
      <c r="D38" s="12">
        <f>AVERAGE(C38:C39)</f>
        <v>168.98349999999999</v>
      </c>
      <c r="E38" s="12">
        <f>STDEV(C38:C39)</f>
        <v>3.1586459915603169</v>
      </c>
      <c r="F38" s="12"/>
      <c r="G38" s="12"/>
      <c r="H38" s="7"/>
      <c r="I38" s="9" t="s">
        <v>8</v>
      </c>
      <c r="J38" s="11">
        <f>J27</f>
        <v>84.262000000000015</v>
      </c>
      <c r="K38" s="11">
        <f>K27</f>
        <v>3.2930111144665144</v>
      </c>
      <c r="M38" s="19" t="s">
        <v>18</v>
      </c>
      <c r="N38" s="20">
        <f>TTEST(N26:N28,N29:N31,2,2)</f>
        <v>5.9751459724674709E-2</v>
      </c>
    </row>
    <row r="39" spans="1:15" x14ac:dyDescent="0.3">
      <c r="A39" s="7"/>
      <c r="B39" s="7" t="s">
        <v>98</v>
      </c>
      <c r="C39" s="4">
        <v>166.75</v>
      </c>
      <c r="D39" s="7"/>
      <c r="E39" s="7"/>
      <c r="F39" s="7"/>
      <c r="G39" s="7"/>
      <c r="H39" s="7"/>
      <c r="I39" s="16" t="s">
        <v>121</v>
      </c>
      <c r="J39" s="11">
        <f>J28</f>
        <v>213.39949999999999</v>
      </c>
      <c r="K39" s="11">
        <f>K28</f>
        <v>5.5237291796394246</v>
      </c>
      <c r="M39" s="19" t="s">
        <v>19</v>
      </c>
      <c r="N39" s="20">
        <f>TTEST(N26:N28,N32:N34,2,2)</f>
        <v>3.8043139002164453E-2</v>
      </c>
    </row>
    <row r="40" spans="1:15" ht="15" thickBot="1" x14ac:dyDescent="0.35">
      <c r="A40" s="7" t="s">
        <v>99</v>
      </c>
      <c r="B40" s="7" t="s">
        <v>100</v>
      </c>
      <c r="C40" s="4">
        <v>171.25200000000001</v>
      </c>
      <c r="D40" s="12">
        <f>AVERAGE(C40:C41)</f>
        <v>173.816</v>
      </c>
      <c r="E40" s="12">
        <f>STDEV(C40:C41)</f>
        <v>3.6260435739246057</v>
      </c>
      <c r="F40" s="12">
        <f t="shared" ref="F40" si="5">AVERAGE(C40:C45)</f>
        <v>180.49716666666669</v>
      </c>
      <c r="G40" s="12">
        <f>(STDEV(C40:C45))/(SQRT(COUNT(C40:C45)))</f>
        <v>2.734062854881806</v>
      </c>
      <c r="H40" s="7"/>
      <c r="I40" s="9" t="s">
        <v>119</v>
      </c>
      <c r="J40" s="11">
        <f>AVERAGE(J6:J14)</f>
        <v>189.52166666666668</v>
      </c>
      <c r="K40" s="11">
        <f>(STDEV(J6:J14))/(SQRT(COUNT(J6:J14)))</f>
        <v>2.6277544833945203</v>
      </c>
      <c r="M40" s="21" t="s">
        <v>20</v>
      </c>
      <c r="N40" s="22">
        <f>TTEST(N29:N31,N32:N34,2,2)</f>
        <v>0.45755557080659071</v>
      </c>
    </row>
    <row r="41" spans="1:15" x14ac:dyDescent="0.3">
      <c r="A41" s="7"/>
      <c r="B41" s="7" t="s">
        <v>101</v>
      </c>
      <c r="C41" s="4">
        <v>176.38</v>
      </c>
      <c r="D41" s="7"/>
      <c r="E41" s="7"/>
      <c r="F41" s="7"/>
      <c r="G41" s="7"/>
      <c r="H41" s="7"/>
      <c r="I41" s="9" t="s">
        <v>120</v>
      </c>
      <c r="J41" s="11">
        <f>AVERAGE(J15:J23)</f>
        <v>184.6873888888889</v>
      </c>
      <c r="K41" s="11">
        <f>(STDEV(J15:J23))/(SQRT(COUNT(J15:J23)))</f>
        <v>3.307073251609697</v>
      </c>
    </row>
    <row r="42" spans="1:15" x14ac:dyDescent="0.3">
      <c r="A42" s="7" t="s">
        <v>102</v>
      </c>
      <c r="B42" s="7" t="s">
        <v>103</v>
      </c>
      <c r="C42" s="4">
        <v>184.607</v>
      </c>
      <c r="D42" s="12">
        <f>AVERAGE(C42:C43)</f>
        <v>187.42099999999999</v>
      </c>
      <c r="E42" s="12">
        <f>STDEV(C42:C43)</f>
        <v>3.9795969645178997</v>
      </c>
      <c r="F42" s="12"/>
      <c r="G42" s="7"/>
      <c r="H42" s="7"/>
      <c r="I42" s="7"/>
      <c r="J42" s="7"/>
      <c r="K42" s="7"/>
    </row>
    <row r="43" spans="1:15" x14ac:dyDescent="0.3">
      <c r="A43" s="7"/>
      <c r="B43" s="7" t="s">
        <v>104</v>
      </c>
      <c r="C43" s="4">
        <v>190.23500000000001</v>
      </c>
      <c r="D43" s="7"/>
      <c r="E43" s="7"/>
      <c r="F43" s="7"/>
      <c r="G43" s="7"/>
      <c r="H43" s="7"/>
      <c r="I43" s="7"/>
      <c r="J43" s="7"/>
      <c r="K43" s="7"/>
    </row>
    <row r="44" spans="1:15" x14ac:dyDescent="0.3">
      <c r="A44" s="7" t="s">
        <v>105</v>
      </c>
      <c r="B44" s="7" t="s">
        <v>106</v>
      </c>
      <c r="C44" s="4">
        <v>178.01900000000001</v>
      </c>
      <c r="D44" s="12">
        <f>AVERAGE(C44:C45)</f>
        <v>180.25450000000001</v>
      </c>
      <c r="E44" s="12">
        <f>STDEV(C44:C45)</f>
        <v>3.1614744186850565</v>
      </c>
      <c r="F44" s="12"/>
      <c r="G44" s="12"/>
      <c r="H44" s="7"/>
      <c r="I44" s="7"/>
      <c r="J44" s="7"/>
      <c r="K44" s="7"/>
    </row>
    <row r="45" spans="1:15" x14ac:dyDescent="0.3">
      <c r="A45" s="7"/>
      <c r="B45" s="7" t="s">
        <v>107</v>
      </c>
      <c r="C45" s="4">
        <v>182.49</v>
      </c>
      <c r="D45" s="7"/>
      <c r="E45" s="7"/>
      <c r="F45" s="7"/>
      <c r="G45" s="7"/>
      <c r="H45" s="7"/>
      <c r="I45" s="7"/>
      <c r="J45" s="7"/>
      <c r="K45" s="7"/>
    </row>
    <row r="46" spans="1:15" x14ac:dyDescent="0.3">
      <c r="A46" s="7" t="s">
        <v>108</v>
      </c>
      <c r="B46" s="7" t="s">
        <v>109</v>
      </c>
      <c r="C46" s="4">
        <v>192.57300000000001</v>
      </c>
      <c r="D46" s="12">
        <f>AVERAGE(C46:C47)</f>
        <v>192.91649999999998</v>
      </c>
      <c r="E46" s="12">
        <f>STDEV(C46:C47)</f>
        <v>0.48578235867514641</v>
      </c>
      <c r="F46" s="12">
        <f>AVERAGE(C46:C51)</f>
        <v>193.54250000000002</v>
      </c>
      <c r="G46" s="12">
        <f>(STDEV(C46:C51))/(SQRT(COUNT(C46:C51)))</f>
        <v>2.5877983789314034</v>
      </c>
      <c r="H46" s="7"/>
      <c r="I46" s="7"/>
      <c r="J46" s="7"/>
      <c r="K46" s="7"/>
    </row>
    <row r="47" spans="1:15" x14ac:dyDescent="0.3">
      <c r="A47" s="7"/>
      <c r="B47" s="7" t="s">
        <v>110</v>
      </c>
      <c r="C47" s="4">
        <v>193.26</v>
      </c>
      <c r="D47" s="7"/>
      <c r="E47" s="7"/>
      <c r="F47" s="7"/>
      <c r="G47" s="7"/>
      <c r="H47" s="7"/>
      <c r="I47" s="7"/>
      <c r="J47" s="7"/>
      <c r="K47" s="7"/>
    </row>
    <row r="48" spans="1:15" x14ac:dyDescent="0.3">
      <c r="A48" s="7" t="s">
        <v>111</v>
      </c>
      <c r="B48" s="7" t="s">
        <v>112</v>
      </c>
      <c r="C48" s="4">
        <v>199.345</v>
      </c>
      <c r="D48" s="12">
        <f>AVERAGE(C48:C49)</f>
        <v>200.67849999999999</v>
      </c>
      <c r="E48" s="12">
        <f>STDEV(C48:C49)</f>
        <v>1.8858537854245232</v>
      </c>
      <c r="F48" s="12"/>
      <c r="G48" s="7"/>
      <c r="H48" s="7"/>
      <c r="I48" s="7"/>
      <c r="J48" s="7"/>
      <c r="K48" s="7"/>
    </row>
    <row r="49" spans="1:11" x14ac:dyDescent="0.3">
      <c r="A49" s="7"/>
      <c r="B49" s="7" t="s">
        <v>113</v>
      </c>
      <c r="C49" s="4">
        <v>202.012</v>
      </c>
      <c r="D49" s="7"/>
      <c r="E49" s="7"/>
      <c r="F49" s="7"/>
      <c r="G49" s="7"/>
      <c r="H49" s="7"/>
      <c r="I49" s="7"/>
      <c r="J49" s="7"/>
      <c r="K49" s="7"/>
    </row>
    <row r="50" spans="1:11" x14ac:dyDescent="0.3">
      <c r="A50" s="7" t="s">
        <v>114</v>
      </c>
      <c r="B50" s="7" t="s">
        <v>112</v>
      </c>
      <c r="C50" s="4">
        <v>184.828</v>
      </c>
      <c r="D50" s="12">
        <f>AVERAGE(C50:C51)</f>
        <v>187.0325</v>
      </c>
      <c r="E50" s="12">
        <f>STDEV(C50:C51)</f>
        <v>3.1176337982514823</v>
      </c>
      <c r="F50" s="7"/>
      <c r="G50" s="7"/>
      <c r="H50" s="7"/>
      <c r="I50" s="7"/>
      <c r="J50" s="7"/>
      <c r="K50" s="7"/>
    </row>
    <row r="51" spans="1:11" x14ac:dyDescent="0.3">
      <c r="A51" s="7"/>
      <c r="B51" s="7" t="s">
        <v>113</v>
      </c>
      <c r="C51" s="4">
        <v>189.23699999999999</v>
      </c>
      <c r="D51" s="7"/>
      <c r="E51" s="7"/>
      <c r="F51" s="7"/>
      <c r="G51" s="7"/>
      <c r="H51" s="7"/>
      <c r="I51" s="7"/>
      <c r="J51" s="7"/>
      <c r="K51" s="7"/>
    </row>
    <row r="52" spans="1:1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conditionalFormatting sqref="N38:N40">
    <cfRule type="cellIs" dxfId="79" priority="1" operator="lessThan">
      <formula>0.001</formula>
    </cfRule>
    <cfRule type="cellIs" dxfId="78" priority="2" operator="lessThan">
      <formula>0.01</formula>
    </cfRule>
    <cfRule type="cellIs" dxfId="77" priority="3" operator="lessThan">
      <formula>0.001</formula>
    </cfRule>
    <cfRule type="cellIs" dxfId="76" priority="4" operator="lessThan">
      <formula>0.01</formula>
    </cfRule>
    <cfRule type="cellIs" dxfId="75" priority="5" operator="lessThan">
      <formula>0.05</formula>
    </cfRule>
  </conditionalFormatting>
  <pageMargins left="0.7" right="0.7" top="0.75" bottom="0.75" header="0.3" footer="0.3"/>
  <pageSetup paperSize="9" orientation="portrait" r:id="rId1"/>
  <headerFooter>
    <oddHeader>&amp;R&amp;"Calibri"&amp;10 For Internal Use Only&amp;1#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A25" zoomScale="85" zoomScaleNormal="85" workbookViewId="0">
      <selection activeCell="P52" sqref="P52"/>
    </sheetView>
  </sheetViews>
  <sheetFormatPr defaultRowHeight="14.4" x14ac:dyDescent="0.3"/>
  <sheetData>
    <row r="1" spans="1:11" x14ac:dyDescent="0.3">
      <c r="A1" s="4" t="s">
        <v>122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3">
      <c r="A3" s="7" t="s">
        <v>22</v>
      </c>
      <c r="B3" s="7" t="s">
        <v>23</v>
      </c>
      <c r="C3" s="7" t="s">
        <v>24</v>
      </c>
      <c r="D3" s="7" t="s">
        <v>25</v>
      </c>
      <c r="E3" s="7" t="s">
        <v>7</v>
      </c>
      <c r="F3" s="7" t="s">
        <v>25</v>
      </c>
      <c r="G3" s="7" t="s">
        <v>118</v>
      </c>
      <c r="H3" s="7"/>
      <c r="I3" s="9"/>
      <c r="J3" s="9" t="s">
        <v>26</v>
      </c>
      <c r="K3" s="9" t="s">
        <v>118</v>
      </c>
    </row>
    <row r="4" spans="1:11" x14ac:dyDescent="0.3">
      <c r="A4" s="7" t="s">
        <v>27</v>
      </c>
      <c r="B4" s="7" t="s">
        <v>28</v>
      </c>
      <c r="C4" s="4">
        <v>102.13800000000001</v>
      </c>
      <c r="D4" s="12">
        <f>AVERAGE(C4:C5)</f>
        <v>102.13800000000001</v>
      </c>
      <c r="E4" s="12" t="e">
        <f>STDEV(C4:C5)</f>
        <v>#DIV/0!</v>
      </c>
      <c r="F4" s="12">
        <f>AVERAGE(C4:C9)</f>
        <v>109.36579999999999</v>
      </c>
      <c r="G4" s="12">
        <f>(STDEV(C4:C9))/(SQRT(COUNT(C4:C9)))</f>
        <v>3.3976129767823742</v>
      </c>
      <c r="H4" s="7"/>
      <c r="I4" s="10" t="s">
        <v>29</v>
      </c>
      <c r="J4" s="11">
        <f>F4</f>
        <v>109.36579999999999</v>
      </c>
      <c r="K4" s="11">
        <f>G4</f>
        <v>3.3976129767823742</v>
      </c>
    </row>
    <row r="5" spans="1:11" x14ac:dyDescent="0.3">
      <c r="A5" s="7"/>
      <c r="B5" s="7"/>
      <c r="C5" s="7"/>
      <c r="D5" s="7"/>
      <c r="E5" s="7"/>
      <c r="F5" s="7"/>
      <c r="G5" s="7"/>
      <c r="H5" s="7"/>
      <c r="I5" s="10" t="s">
        <v>17</v>
      </c>
      <c r="J5" s="11">
        <f>F10</f>
        <v>242.67333333333332</v>
      </c>
      <c r="K5" s="11">
        <f>G10</f>
        <v>2.8039619311094661</v>
      </c>
    </row>
    <row r="6" spans="1:11" x14ac:dyDescent="0.3">
      <c r="A6" s="7" t="s">
        <v>30</v>
      </c>
      <c r="B6" s="7" t="s">
        <v>31</v>
      </c>
      <c r="C6" s="4">
        <v>107.089</v>
      </c>
      <c r="D6" s="12">
        <f>AVERAGE(C6:C7)</f>
        <v>104.95</v>
      </c>
      <c r="E6" s="12">
        <f>STDEV(C6:C7)</f>
        <v>3.0250028099160442</v>
      </c>
      <c r="F6" s="12"/>
      <c r="G6" s="7"/>
      <c r="H6" s="7"/>
      <c r="I6" s="13" t="s">
        <v>32</v>
      </c>
      <c r="J6" s="11">
        <f>D16</f>
        <v>256.12200000000001</v>
      </c>
      <c r="K6" s="11">
        <f>E16</f>
        <v>0.69720728624994888</v>
      </c>
    </row>
    <row r="7" spans="1:11" x14ac:dyDescent="0.3">
      <c r="A7" s="7"/>
      <c r="B7" s="7" t="s">
        <v>33</v>
      </c>
      <c r="C7" s="4">
        <v>102.81100000000001</v>
      </c>
      <c r="D7" s="7"/>
      <c r="E7" s="7"/>
      <c r="F7" s="7"/>
      <c r="G7" s="7"/>
      <c r="H7" s="7"/>
      <c r="I7" s="13" t="s">
        <v>34</v>
      </c>
      <c r="J7" s="11">
        <f>D18</f>
        <v>240.56299999999999</v>
      </c>
      <c r="K7" s="11">
        <f>E18</f>
        <v>5.2085485502201188</v>
      </c>
    </row>
    <row r="8" spans="1:11" x14ac:dyDescent="0.3">
      <c r="A8" s="7" t="s">
        <v>35</v>
      </c>
      <c r="B8" s="7" t="s">
        <v>36</v>
      </c>
      <c r="C8" s="4">
        <v>116.52</v>
      </c>
      <c r="D8" s="12">
        <f>AVERAGE(C8:C9)</f>
        <v>117.3955</v>
      </c>
      <c r="E8" s="12">
        <f>STDEV(C8:C9)</f>
        <v>1.2381439738576481</v>
      </c>
      <c r="F8" s="12"/>
      <c r="G8" s="12"/>
      <c r="H8" s="7"/>
      <c r="I8" s="13" t="s">
        <v>37</v>
      </c>
      <c r="J8" s="11">
        <f>D20</f>
        <v>228.20499999999998</v>
      </c>
      <c r="K8" s="11">
        <f>E20</f>
        <v>0.78488852711705726</v>
      </c>
    </row>
    <row r="9" spans="1:11" x14ac:dyDescent="0.3">
      <c r="A9" s="7"/>
      <c r="B9" s="7" t="s">
        <v>38</v>
      </c>
      <c r="C9" s="4">
        <v>118.271</v>
      </c>
      <c r="D9" s="7"/>
      <c r="E9" s="7"/>
      <c r="F9" s="7"/>
      <c r="G9" s="7"/>
      <c r="H9" s="7"/>
      <c r="I9" s="13" t="s">
        <v>39</v>
      </c>
      <c r="J9" s="11">
        <f>D22</f>
        <v>215.69</v>
      </c>
      <c r="K9" s="11">
        <f>E22</f>
        <v>1.0804591616530588</v>
      </c>
    </row>
    <row r="10" spans="1:11" x14ac:dyDescent="0.3">
      <c r="A10" s="7" t="s">
        <v>40</v>
      </c>
      <c r="B10" s="7" t="s">
        <v>41</v>
      </c>
      <c r="C10" s="4">
        <v>247.084</v>
      </c>
      <c r="D10" s="14">
        <f>AVERAGE(C10:C11)</f>
        <v>249.70350000000002</v>
      </c>
      <c r="E10" s="12">
        <f>STDEV(C10:C11)</f>
        <v>3.7045324266363258</v>
      </c>
      <c r="F10" s="14">
        <f>AVERAGE(C10:C15)</f>
        <v>242.67333333333332</v>
      </c>
      <c r="G10" s="12">
        <f>(STDEV(C10:C15))/(SQRT(COUNT(C10:C15)))</f>
        <v>2.8039619311094661</v>
      </c>
      <c r="H10" s="7"/>
      <c r="I10" s="13" t="s">
        <v>42</v>
      </c>
      <c r="J10" s="11">
        <f>D24</f>
        <v>220.14100000000002</v>
      </c>
      <c r="K10" s="11">
        <f>E24</f>
        <v>1.7295831867822939</v>
      </c>
    </row>
    <row r="11" spans="1:11" x14ac:dyDescent="0.3">
      <c r="A11" s="7"/>
      <c r="B11" s="7" t="s">
        <v>43</v>
      </c>
      <c r="C11" s="4">
        <v>252.32300000000001</v>
      </c>
      <c r="D11" s="15"/>
      <c r="E11" s="7"/>
      <c r="F11" s="7"/>
      <c r="G11" s="7"/>
      <c r="H11" s="7"/>
      <c r="I11" s="13" t="s">
        <v>44</v>
      </c>
      <c r="J11" s="11">
        <f>D26</f>
        <v>239.78399999999999</v>
      </c>
      <c r="K11" s="11">
        <f>E26</f>
        <v>0.12020815280170424</v>
      </c>
    </row>
    <row r="12" spans="1:11" x14ac:dyDescent="0.3">
      <c r="A12" s="7" t="s">
        <v>45</v>
      </c>
      <c r="B12" s="7" t="s">
        <v>46</v>
      </c>
      <c r="C12" s="4">
        <v>234.83799999999999</v>
      </c>
      <c r="D12" s="14">
        <f>AVERAGE(C12:C13)</f>
        <v>240.4025</v>
      </c>
      <c r="E12" s="12">
        <f>STDEV(C12:C13)</f>
        <v>7.8693913678251013</v>
      </c>
      <c r="F12" s="12"/>
      <c r="G12" s="7"/>
      <c r="H12" s="7"/>
      <c r="I12" s="13" t="s">
        <v>47</v>
      </c>
      <c r="J12" s="11">
        <f>D28</f>
        <v>231.16749999999999</v>
      </c>
      <c r="K12" s="11">
        <f>E28</f>
        <v>1.1320779566796619</v>
      </c>
    </row>
    <row r="13" spans="1:11" x14ac:dyDescent="0.3">
      <c r="A13" s="7"/>
      <c r="B13" s="7" t="s">
        <v>48</v>
      </c>
      <c r="C13" s="4">
        <v>245.96700000000001</v>
      </c>
      <c r="D13" s="15"/>
      <c r="E13" s="7"/>
      <c r="F13" s="7"/>
      <c r="G13" s="7"/>
      <c r="H13" s="7"/>
      <c r="I13" s="13" t="s">
        <v>49</v>
      </c>
      <c r="J13" s="11">
        <f>D30</f>
        <v>219.17000000000002</v>
      </c>
      <c r="K13" s="11">
        <f>E30</f>
        <v>3.6345288552988646</v>
      </c>
    </row>
    <row r="14" spans="1:11" x14ac:dyDescent="0.3">
      <c r="A14" s="7" t="s">
        <v>50</v>
      </c>
      <c r="B14" s="7" t="s">
        <v>51</v>
      </c>
      <c r="C14" s="4">
        <v>236.21799999999999</v>
      </c>
      <c r="D14" s="14">
        <f>AVERAGE(C14:C15)</f>
        <v>237.91399999999999</v>
      </c>
      <c r="E14" s="12">
        <f>STDEV(C14:C15)</f>
        <v>2.3985062017847865</v>
      </c>
      <c r="F14" s="12"/>
      <c r="G14" s="12"/>
      <c r="H14" s="7"/>
      <c r="I14" s="13" t="s">
        <v>52</v>
      </c>
      <c r="J14" s="11">
        <f>D32</f>
        <v>225.18349999999998</v>
      </c>
      <c r="K14" s="11">
        <f>E32</f>
        <v>1.9975766568520088</v>
      </c>
    </row>
    <row r="15" spans="1:11" x14ac:dyDescent="0.3">
      <c r="A15" s="7"/>
      <c r="B15" s="7" t="s">
        <v>53</v>
      </c>
      <c r="C15" s="4">
        <v>239.61</v>
      </c>
      <c r="D15" s="7"/>
      <c r="E15" s="7"/>
      <c r="F15" s="7"/>
      <c r="G15" s="7"/>
      <c r="H15" s="7"/>
      <c r="I15" s="13" t="s">
        <v>54</v>
      </c>
      <c r="J15" s="11">
        <f>D34</f>
        <v>195.85899999999998</v>
      </c>
      <c r="K15" s="11">
        <f>E34</f>
        <v>3.6769552621695165E-2</v>
      </c>
    </row>
    <row r="16" spans="1:11" x14ac:dyDescent="0.3">
      <c r="A16" s="7" t="s">
        <v>55</v>
      </c>
      <c r="B16" s="7" t="s">
        <v>56</v>
      </c>
      <c r="C16" s="4">
        <v>255.62899999999999</v>
      </c>
      <c r="D16" s="12">
        <f>AVERAGE(C16:C17)</f>
        <v>256.12200000000001</v>
      </c>
      <c r="E16" s="12">
        <f>STDEV(C16:C17)</f>
        <v>0.69720728624994888</v>
      </c>
      <c r="F16" s="12">
        <f t="shared" ref="F16" si="0">AVERAGE(C16:C21)</f>
        <v>241.63000000000002</v>
      </c>
      <c r="G16" s="12">
        <f>(STDEV(C16:C21))/(SQRT(COUNT(C16:C21)))</f>
        <v>5.1993765074926701</v>
      </c>
      <c r="H16" s="7"/>
      <c r="I16" s="13" t="s">
        <v>57</v>
      </c>
      <c r="J16" s="11">
        <f>D36</f>
        <v>208.41200000000001</v>
      </c>
      <c r="K16" s="11">
        <f>E36</f>
        <v>2.9274220741122972</v>
      </c>
    </row>
    <row r="17" spans="1:15" x14ac:dyDescent="0.3">
      <c r="A17" s="7"/>
      <c r="B17" s="7" t="s">
        <v>58</v>
      </c>
      <c r="C17" s="4">
        <v>256.61500000000001</v>
      </c>
      <c r="D17" s="7"/>
      <c r="E17" s="7"/>
      <c r="F17" s="7"/>
      <c r="G17" s="7"/>
      <c r="H17" s="7"/>
      <c r="I17" s="13" t="s">
        <v>59</v>
      </c>
      <c r="J17" s="11">
        <f>D38</f>
        <v>205.42950000000002</v>
      </c>
      <c r="K17" s="11">
        <f>E38</f>
        <v>3.0228814895724945</v>
      </c>
    </row>
    <row r="18" spans="1:15" x14ac:dyDescent="0.3">
      <c r="A18" s="7" t="s">
        <v>60</v>
      </c>
      <c r="B18" s="7" t="s">
        <v>61</v>
      </c>
      <c r="C18" s="4">
        <v>244.24600000000001</v>
      </c>
      <c r="D18" s="12">
        <f>AVERAGE(C18:C19)</f>
        <v>240.56299999999999</v>
      </c>
      <c r="E18" s="12">
        <f>STDEV(C18:C19)</f>
        <v>5.2085485502201188</v>
      </c>
      <c r="F18" s="12"/>
      <c r="G18" s="7"/>
      <c r="H18" s="7"/>
      <c r="I18" s="13" t="s">
        <v>62</v>
      </c>
      <c r="J18" s="11">
        <f>D40</f>
        <v>202.494</v>
      </c>
      <c r="K18" s="11">
        <f>E40</f>
        <v>1.5683628406717751</v>
      </c>
    </row>
    <row r="19" spans="1:15" x14ac:dyDescent="0.3">
      <c r="A19" s="7"/>
      <c r="B19" s="7" t="s">
        <v>63</v>
      </c>
      <c r="C19" s="4">
        <v>236.88</v>
      </c>
      <c r="D19" s="7"/>
      <c r="E19" s="7"/>
      <c r="F19" s="7"/>
      <c r="G19" s="7"/>
      <c r="H19" s="7"/>
      <c r="I19" s="13" t="s">
        <v>64</v>
      </c>
      <c r="J19" s="11">
        <f>D42</f>
        <v>183.5865</v>
      </c>
      <c r="K19" s="11">
        <f>E42</f>
        <v>2.4458823561242702</v>
      </c>
    </row>
    <row r="20" spans="1:15" x14ac:dyDescent="0.3">
      <c r="A20" s="7" t="s">
        <v>65</v>
      </c>
      <c r="B20" s="7" t="s">
        <v>66</v>
      </c>
      <c r="C20" s="4">
        <v>228.76</v>
      </c>
      <c r="D20" s="12">
        <f>AVERAGE(C20:C21)</f>
        <v>228.20499999999998</v>
      </c>
      <c r="E20" s="12">
        <f>STDEV(C20:C21)</f>
        <v>0.78488852711705726</v>
      </c>
      <c r="F20" s="12"/>
      <c r="G20" s="12"/>
      <c r="H20" s="7"/>
      <c r="I20" s="13" t="s">
        <v>67</v>
      </c>
      <c r="J20" s="11">
        <f>D44</f>
        <v>185.4145</v>
      </c>
      <c r="K20" s="11">
        <f>E44</f>
        <v>0.39385847712091854</v>
      </c>
    </row>
    <row r="21" spans="1:15" x14ac:dyDescent="0.3">
      <c r="A21" s="7"/>
      <c r="B21" s="7" t="s">
        <v>68</v>
      </c>
      <c r="C21" s="4">
        <v>227.65</v>
      </c>
      <c r="D21" s="7"/>
      <c r="E21" s="7"/>
      <c r="F21" s="7"/>
      <c r="G21" s="7"/>
      <c r="H21" s="7"/>
      <c r="I21" s="13" t="s">
        <v>69</v>
      </c>
      <c r="J21" s="11">
        <f>D46</f>
        <v>186.54300000000001</v>
      </c>
      <c r="K21" s="11">
        <f>E46</f>
        <v>0.55154328932550789</v>
      </c>
    </row>
    <row r="22" spans="1:15" x14ac:dyDescent="0.3">
      <c r="A22" s="7" t="s">
        <v>70</v>
      </c>
      <c r="B22" s="7" t="s">
        <v>71</v>
      </c>
      <c r="C22" s="4">
        <v>214.92599999999999</v>
      </c>
      <c r="D22" s="12">
        <f>AVERAGE(C22:C23)</f>
        <v>215.69</v>
      </c>
      <c r="E22" s="12">
        <f>STDEV(C22:C23)</f>
        <v>1.0804591616530588</v>
      </c>
      <c r="F22" s="12">
        <f t="shared" ref="F22" si="1">AVERAGE(C22:C27)</f>
        <v>225.20500000000001</v>
      </c>
      <c r="G22" s="12">
        <f>(STDEV(C22:C27))/(SQRT(COUNT(C22:C27)))</f>
        <v>4.6961914498168991</v>
      </c>
      <c r="H22" s="7"/>
      <c r="I22" s="13" t="s">
        <v>72</v>
      </c>
      <c r="J22" s="11">
        <f>D48</f>
        <v>178.06299999999999</v>
      </c>
      <c r="K22" s="11">
        <f>E48</f>
        <v>7.0045997744339239</v>
      </c>
    </row>
    <row r="23" spans="1:15" x14ac:dyDescent="0.3">
      <c r="A23" s="7"/>
      <c r="B23" s="7" t="s">
        <v>73</v>
      </c>
      <c r="C23" s="4">
        <v>216.45400000000001</v>
      </c>
      <c r="D23" s="7"/>
      <c r="E23" s="7"/>
      <c r="F23" s="7"/>
      <c r="G23" s="7"/>
      <c r="H23" s="7"/>
      <c r="I23" s="13" t="s">
        <v>74</v>
      </c>
      <c r="J23" s="11">
        <f>D50</f>
        <v>183.012</v>
      </c>
      <c r="K23" s="11">
        <f>E50</f>
        <v>1.8257497090236612</v>
      </c>
    </row>
    <row r="24" spans="1:15" x14ac:dyDescent="0.3">
      <c r="A24" s="7" t="s">
        <v>75</v>
      </c>
      <c r="B24" s="7" t="s">
        <v>76</v>
      </c>
      <c r="C24" s="4">
        <v>218.91800000000001</v>
      </c>
      <c r="D24" s="12">
        <f>AVERAGE(C24:C25)</f>
        <v>220.14100000000002</v>
      </c>
      <c r="E24" s="12">
        <f>STDEV(C24:C25)</f>
        <v>1.7295831867822939</v>
      </c>
      <c r="F24" s="12"/>
      <c r="G24" s="7"/>
      <c r="H24" s="7"/>
      <c r="I24" s="7"/>
      <c r="J24" s="7"/>
      <c r="K24" s="7"/>
    </row>
    <row r="25" spans="1:15" x14ac:dyDescent="0.3">
      <c r="A25" s="7"/>
      <c r="B25" s="7" t="s">
        <v>77</v>
      </c>
      <c r="C25" s="4">
        <v>221.364</v>
      </c>
      <c r="D25" s="7"/>
      <c r="E25" s="7"/>
      <c r="F25" s="7"/>
      <c r="G25" s="7"/>
      <c r="H25" s="7"/>
      <c r="I25" s="7"/>
      <c r="J25" s="7"/>
      <c r="K25" s="7"/>
    </row>
    <row r="26" spans="1:15" x14ac:dyDescent="0.3">
      <c r="A26" s="7" t="s">
        <v>78</v>
      </c>
      <c r="B26" s="7" t="s">
        <v>79</v>
      </c>
      <c r="C26" s="4">
        <v>239.69900000000001</v>
      </c>
      <c r="D26" s="12">
        <f>AVERAGE(C26:C27)</f>
        <v>239.78399999999999</v>
      </c>
      <c r="E26" s="12">
        <f>STDEV(C26:C27)</f>
        <v>0.12020815280170424</v>
      </c>
      <c r="F26" s="12"/>
      <c r="G26" s="12"/>
      <c r="H26" s="7"/>
      <c r="I26" s="9"/>
      <c r="J26" s="9" t="s">
        <v>26</v>
      </c>
      <c r="K26" s="9" t="s">
        <v>118</v>
      </c>
      <c r="M26" t="s">
        <v>115</v>
      </c>
      <c r="N26" s="1">
        <f>$D$10</f>
        <v>249.70350000000002</v>
      </c>
    </row>
    <row r="27" spans="1:15" x14ac:dyDescent="0.3">
      <c r="A27" s="7"/>
      <c r="B27" s="7" t="s">
        <v>80</v>
      </c>
      <c r="C27" s="4">
        <v>239.869</v>
      </c>
      <c r="D27" s="7"/>
      <c r="E27" s="7"/>
      <c r="F27" s="7"/>
      <c r="G27" s="7"/>
      <c r="H27" s="7"/>
      <c r="I27" s="10" t="s">
        <v>29</v>
      </c>
      <c r="J27" s="11">
        <f>F4</f>
        <v>109.36579999999999</v>
      </c>
      <c r="K27" s="11">
        <f>G4</f>
        <v>3.3976129767823742</v>
      </c>
      <c r="M27" t="s">
        <v>116</v>
      </c>
      <c r="N27" s="1">
        <f>$D$12</f>
        <v>240.4025</v>
      </c>
    </row>
    <row r="28" spans="1:15" x14ac:dyDescent="0.3">
      <c r="A28" s="7" t="s">
        <v>81</v>
      </c>
      <c r="B28" s="7" t="s">
        <v>82</v>
      </c>
      <c r="C28" s="4">
        <v>231.96799999999999</v>
      </c>
      <c r="D28" s="12">
        <f>AVERAGE(C28:C29)</f>
        <v>231.16749999999999</v>
      </c>
      <c r="E28" s="12">
        <f>STDEV(C28:C29)</f>
        <v>1.1320779566796619</v>
      </c>
      <c r="F28" s="12">
        <f t="shared" ref="F28" si="2">AVERAGE(C28:C33)</f>
        <v>225.17366666666666</v>
      </c>
      <c r="G28" s="12">
        <f>(STDEV(C28:C33))/(SQRT(COUNT(C28:C33)))</f>
        <v>2.3268147708353952</v>
      </c>
      <c r="H28" s="7"/>
      <c r="I28" s="10" t="s">
        <v>17</v>
      </c>
      <c r="J28" s="11">
        <f>F10</f>
        <v>242.67333333333332</v>
      </c>
      <c r="K28" s="11">
        <f>G10</f>
        <v>2.8039619311094661</v>
      </c>
      <c r="M28" t="s">
        <v>117</v>
      </c>
      <c r="N28" s="1">
        <f>$D$14</f>
        <v>237.91399999999999</v>
      </c>
    </row>
    <row r="29" spans="1:15" x14ac:dyDescent="0.3">
      <c r="A29" s="7"/>
      <c r="B29" s="7" t="s">
        <v>83</v>
      </c>
      <c r="C29" s="4">
        <v>230.36699999999999</v>
      </c>
      <c r="D29" s="7"/>
      <c r="E29" s="7"/>
      <c r="F29" s="7"/>
      <c r="G29" s="7"/>
      <c r="H29" s="7"/>
      <c r="I29" s="9" t="s">
        <v>9</v>
      </c>
      <c r="J29" s="11">
        <f>F16</f>
        <v>241.63000000000002</v>
      </c>
      <c r="K29" s="11">
        <f>G16</f>
        <v>5.1993765074926701</v>
      </c>
      <c r="M29" t="str">
        <f t="shared" ref="M29:O34" si="3">I29</f>
        <v>0-1-A</v>
      </c>
      <c r="N29" s="1">
        <f t="shared" si="3"/>
        <v>241.63000000000002</v>
      </c>
      <c r="O29" s="1">
        <f t="shared" si="3"/>
        <v>5.1993765074926701</v>
      </c>
    </row>
    <row r="30" spans="1:15" x14ac:dyDescent="0.3">
      <c r="A30" s="7" t="s">
        <v>84</v>
      </c>
      <c r="B30" s="7" t="s">
        <v>85</v>
      </c>
      <c r="C30" s="4">
        <v>216.6</v>
      </c>
      <c r="D30" s="12">
        <f>AVERAGE(C30:C31)</f>
        <v>219.17000000000002</v>
      </c>
      <c r="E30" s="12">
        <f>STDEV(C30:C31)</f>
        <v>3.6345288552988646</v>
      </c>
      <c r="F30" s="12"/>
      <c r="G30" s="7"/>
      <c r="H30" s="7"/>
      <c r="I30" s="9" t="s">
        <v>10</v>
      </c>
      <c r="J30" s="11">
        <f>F22</f>
        <v>225.20500000000001</v>
      </c>
      <c r="K30" s="11">
        <f>G22</f>
        <v>4.6961914498168991</v>
      </c>
      <c r="M30" t="str">
        <f t="shared" si="3"/>
        <v>0-2-A</v>
      </c>
      <c r="N30" s="1">
        <f t="shared" si="3"/>
        <v>225.20500000000001</v>
      </c>
      <c r="O30" s="1">
        <f t="shared" si="3"/>
        <v>4.6961914498168991</v>
      </c>
    </row>
    <row r="31" spans="1:15" x14ac:dyDescent="0.3">
      <c r="A31" s="7"/>
      <c r="B31" s="7" t="s">
        <v>86</v>
      </c>
      <c r="C31" s="4">
        <v>221.74</v>
      </c>
      <c r="D31" s="7"/>
      <c r="E31" s="7"/>
      <c r="F31" s="7"/>
      <c r="G31" s="7"/>
      <c r="H31" s="7"/>
      <c r="I31" s="9" t="s">
        <v>11</v>
      </c>
      <c r="J31" s="11">
        <f>F28</f>
        <v>225.17366666666666</v>
      </c>
      <c r="K31" s="11">
        <f>G28</f>
        <v>2.3268147708353952</v>
      </c>
      <c r="M31" t="str">
        <f t="shared" si="3"/>
        <v>0-3-A</v>
      </c>
      <c r="N31" s="1">
        <f t="shared" si="3"/>
        <v>225.17366666666666</v>
      </c>
      <c r="O31" s="1">
        <f t="shared" si="3"/>
        <v>2.3268147708353952</v>
      </c>
    </row>
    <row r="32" spans="1:15" x14ac:dyDescent="0.3">
      <c r="A32" s="7" t="s">
        <v>87</v>
      </c>
      <c r="B32" s="7" t="s">
        <v>88</v>
      </c>
      <c r="C32" s="4">
        <v>223.77099999999999</v>
      </c>
      <c r="D32" s="12">
        <f>AVERAGE(C32:C33)</f>
        <v>225.18349999999998</v>
      </c>
      <c r="E32" s="12">
        <f>STDEV(C32:C33)</f>
        <v>1.9975766568520088</v>
      </c>
      <c r="F32" s="12"/>
      <c r="G32" s="12"/>
      <c r="H32" s="7"/>
      <c r="I32" s="9" t="s">
        <v>12</v>
      </c>
      <c r="J32" s="11">
        <f>F34</f>
        <v>203.23349999999996</v>
      </c>
      <c r="K32" s="11">
        <f>G34</f>
        <v>2.5149819184240689</v>
      </c>
      <c r="M32" t="str">
        <f t="shared" si="3"/>
        <v>24-1-A</v>
      </c>
      <c r="N32" s="1">
        <f t="shared" si="3"/>
        <v>203.23349999999996</v>
      </c>
      <c r="O32" s="1">
        <f t="shared" si="3"/>
        <v>2.5149819184240689</v>
      </c>
    </row>
    <row r="33" spans="1:15" x14ac:dyDescent="0.3">
      <c r="A33" s="7"/>
      <c r="B33" s="7" t="s">
        <v>89</v>
      </c>
      <c r="C33" s="4">
        <v>226.596</v>
      </c>
      <c r="D33" s="7"/>
      <c r="E33" s="7"/>
      <c r="F33" s="7"/>
      <c r="G33" s="7"/>
      <c r="H33" s="7"/>
      <c r="I33" s="9" t="s">
        <v>13</v>
      </c>
      <c r="J33" s="11">
        <f>F40</f>
        <v>190.49833333333333</v>
      </c>
      <c r="K33" s="11">
        <f>G40</f>
        <v>3.8454599522611654</v>
      </c>
      <c r="M33" t="str">
        <f t="shared" si="3"/>
        <v>24-2-A</v>
      </c>
      <c r="N33" s="1">
        <f t="shared" si="3"/>
        <v>190.49833333333333</v>
      </c>
      <c r="O33" s="1">
        <f t="shared" si="3"/>
        <v>3.8454599522611654</v>
      </c>
    </row>
    <row r="34" spans="1:15" x14ac:dyDescent="0.3">
      <c r="A34" s="7" t="s">
        <v>90</v>
      </c>
      <c r="B34" s="7" t="s">
        <v>91</v>
      </c>
      <c r="C34" s="4">
        <v>195.833</v>
      </c>
      <c r="D34" s="12">
        <f>AVERAGE(C34:C35)</f>
        <v>195.85899999999998</v>
      </c>
      <c r="E34" s="12">
        <f>STDEV(C34:C35)</f>
        <v>3.6769552621695165E-2</v>
      </c>
      <c r="F34" s="12">
        <f t="shared" ref="F34" si="4">AVERAGE(C34:C39)</f>
        <v>203.23349999999996</v>
      </c>
      <c r="G34" s="12">
        <f>(STDEV(C34:C39))/(SQRT(COUNT(C34:C39)))</f>
        <v>2.5149819184240689</v>
      </c>
      <c r="H34" s="7"/>
      <c r="I34" s="9" t="s">
        <v>14</v>
      </c>
      <c r="J34" s="11">
        <f>F46</f>
        <v>182.5393333333333</v>
      </c>
      <c r="K34" s="11">
        <f>G46</f>
        <v>2.043547742965103</v>
      </c>
      <c r="M34" t="str">
        <f t="shared" si="3"/>
        <v>24-3-A</v>
      </c>
      <c r="N34" s="1">
        <f t="shared" si="3"/>
        <v>182.5393333333333</v>
      </c>
      <c r="O34" s="1">
        <f t="shared" si="3"/>
        <v>2.043547742965103</v>
      </c>
    </row>
    <row r="35" spans="1:15" x14ac:dyDescent="0.3">
      <c r="A35" s="7"/>
      <c r="B35" s="7" t="s">
        <v>92</v>
      </c>
      <c r="C35" s="4">
        <v>195.88499999999999</v>
      </c>
      <c r="D35" s="7"/>
      <c r="E35" s="7"/>
      <c r="F35" s="7"/>
      <c r="G35" s="7"/>
      <c r="H35" s="7"/>
      <c r="I35" s="7"/>
      <c r="J35" s="7"/>
      <c r="K35" s="7"/>
    </row>
    <row r="36" spans="1:15" ht="15" thickBot="1" x14ac:dyDescent="0.35">
      <c r="A36" s="7" t="s">
        <v>93</v>
      </c>
      <c r="B36" s="7" t="s">
        <v>94</v>
      </c>
      <c r="C36" s="4">
        <v>210.482</v>
      </c>
      <c r="D36" s="12">
        <f>AVERAGE(C36:C37)</f>
        <v>208.41200000000001</v>
      </c>
      <c r="E36" s="12">
        <f>STDEV(C36:C37)</f>
        <v>2.9274220741122972</v>
      </c>
      <c r="F36" s="12"/>
      <c r="G36" s="7"/>
      <c r="H36" s="7"/>
      <c r="I36" s="7"/>
      <c r="J36" s="7"/>
      <c r="K36" s="7"/>
    </row>
    <row r="37" spans="1:15" x14ac:dyDescent="0.3">
      <c r="A37" s="7"/>
      <c r="B37" s="7" t="s">
        <v>95</v>
      </c>
      <c r="C37" s="4">
        <v>206.34200000000001</v>
      </c>
      <c r="D37" s="7"/>
      <c r="E37" s="7"/>
      <c r="F37" s="7"/>
      <c r="G37" s="7"/>
      <c r="H37" s="7"/>
      <c r="I37" s="9"/>
      <c r="J37" s="9" t="s">
        <v>6</v>
      </c>
      <c r="K37" s="9" t="s">
        <v>118</v>
      </c>
      <c r="M37" s="17"/>
      <c r="N37" s="18" t="s">
        <v>21</v>
      </c>
    </row>
    <row r="38" spans="1:15" x14ac:dyDescent="0.3">
      <c r="A38" s="7" t="s">
        <v>96</v>
      </c>
      <c r="B38" s="7" t="s">
        <v>97</v>
      </c>
      <c r="C38" s="4">
        <v>203.292</v>
      </c>
      <c r="D38" s="12">
        <f>AVERAGE(C38:C39)</f>
        <v>205.42950000000002</v>
      </c>
      <c r="E38" s="12">
        <f>STDEV(C38:C39)</f>
        <v>3.0228814895724945</v>
      </c>
      <c r="F38" s="12"/>
      <c r="G38" s="12"/>
      <c r="H38" s="7"/>
      <c r="I38" s="9" t="s">
        <v>8</v>
      </c>
      <c r="J38" s="11">
        <f>J27</f>
        <v>109.36579999999999</v>
      </c>
      <c r="K38" s="11">
        <f>K27</f>
        <v>3.3976129767823742</v>
      </c>
      <c r="M38" s="19" t="s">
        <v>18</v>
      </c>
      <c r="N38" s="20">
        <f>TTEST(N26:N28,N29:N31,2,2)</f>
        <v>0.14080381492264404</v>
      </c>
    </row>
    <row r="39" spans="1:15" x14ac:dyDescent="0.3">
      <c r="A39" s="7"/>
      <c r="B39" s="7" t="s">
        <v>98</v>
      </c>
      <c r="C39" s="4">
        <v>207.56700000000001</v>
      </c>
      <c r="D39" s="7"/>
      <c r="E39" s="7"/>
      <c r="F39" s="7"/>
      <c r="G39" s="7"/>
      <c r="H39" s="7"/>
      <c r="I39" s="16" t="s">
        <v>121</v>
      </c>
      <c r="J39" s="11">
        <f>J28</f>
        <v>242.67333333333332</v>
      </c>
      <c r="K39" s="11">
        <f>K28</f>
        <v>2.8039619311094661</v>
      </c>
      <c r="M39" s="19" t="s">
        <v>19</v>
      </c>
      <c r="N39" s="20">
        <f>TTEST(N26:N28,N32:N34,2,2)</f>
        <v>1.9598720189322864E-3</v>
      </c>
    </row>
    <row r="40" spans="1:15" ht="15" thickBot="1" x14ac:dyDescent="0.35">
      <c r="A40" s="7" t="s">
        <v>99</v>
      </c>
      <c r="B40" s="7" t="s">
        <v>100</v>
      </c>
      <c r="C40" s="4">
        <v>201.38499999999999</v>
      </c>
      <c r="D40" s="12">
        <f>AVERAGE(C40:C41)</f>
        <v>202.494</v>
      </c>
      <c r="E40" s="12">
        <f>STDEV(C40:C41)</f>
        <v>1.5683628406717751</v>
      </c>
      <c r="F40" s="12">
        <f t="shared" ref="F40" si="5">AVERAGE(C40:C45)</f>
        <v>190.49833333333333</v>
      </c>
      <c r="G40" s="12">
        <f>(STDEV(C40:C45))/(SQRT(COUNT(C40:C45)))</f>
        <v>3.8454599522611654</v>
      </c>
      <c r="H40" s="7"/>
      <c r="I40" s="9" t="s">
        <v>119</v>
      </c>
      <c r="J40" s="11">
        <f>AVERAGE(J6:J14)</f>
        <v>230.66955555555558</v>
      </c>
      <c r="K40" s="11">
        <f>(STDEV(J6:J14))/(SQRT(COUNT(J6:J14)))</f>
        <v>4.3022545796784497</v>
      </c>
      <c r="M40" s="21" t="s">
        <v>20</v>
      </c>
      <c r="N40" s="22">
        <f>TTEST(N29:N31,N32:N34,2,2)</f>
        <v>9.0633184663021522E-3</v>
      </c>
    </row>
    <row r="41" spans="1:15" x14ac:dyDescent="0.3">
      <c r="A41" s="7"/>
      <c r="B41" s="7" t="s">
        <v>101</v>
      </c>
      <c r="C41" s="4">
        <v>203.60300000000001</v>
      </c>
      <c r="D41" s="7"/>
      <c r="E41" s="7"/>
      <c r="F41" s="7"/>
      <c r="G41" s="7"/>
      <c r="H41" s="7"/>
      <c r="I41" s="9" t="s">
        <v>120</v>
      </c>
      <c r="J41" s="11">
        <f>AVERAGE(J15:J23)</f>
        <v>192.0903888888889</v>
      </c>
      <c r="K41" s="11">
        <f>(STDEV(J15:J23))/(SQRT(COUNT(J15:J23)))</f>
        <v>3.7148470029600471</v>
      </c>
    </row>
    <row r="42" spans="1:15" x14ac:dyDescent="0.3">
      <c r="A42" s="7" t="s">
        <v>102</v>
      </c>
      <c r="B42" s="7" t="s">
        <v>103</v>
      </c>
      <c r="C42" s="4">
        <v>181.857</v>
      </c>
      <c r="D42" s="12">
        <f>AVERAGE(C42:C43)</f>
        <v>183.5865</v>
      </c>
      <c r="E42" s="12">
        <f>STDEV(C42:C43)</f>
        <v>2.4458823561242702</v>
      </c>
      <c r="F42" s="12"/>
      <c r="G42" s="7"/>
      <c r="H42" s="7"/>
      <c r="I42" s="7"/>
      <c r="J42" s="7"/>
      <c r="K42" s="7"/>
    </row>
    <row r="43" spans="1:15" x14ac:dyDescent="0.3">
      <c r="A43" s="7"/>
      <c r="B43" s="7" t="s">
        <v>104</v>
      </c>
      <c r="C43" s="4">
        <v>185.316</v>
      </c>
      <c r="D43" s="7"/>
      <c r="E43" s="7"/>
      <c r="F43" s="7"/>
      <c r="G43" s="7"/>
      <c r="H43" s="7"/>
      <c r="I43" s="7"/>
      <c r="J43" s="7"/>
      <c r="K43" s="7"/>
    </row>
    <row r="44" spans="1:15" x14ac:dyDescent="0.3">
      <c r="A44" s="7" t="s">
        <v>105</v>
      </c>
      <c r="B44" s="7" t="s">
        <v>106</v>
      </c>
      <c r="C44" s="4">
        <v>185.69300000000001</v>
      </c>
      <c r="D44" s="12">
        <f>AVERAGE(C44:C45)</f>
        <v>185.4145</v>
      </c>
      <c r="E44" s="12">
        <f>STDEV(C44:C45)</f>
        <v>0.39385847712091854</v>
      </c>
      <c r="F44" s="12"/>
      <c r="G44" s="12"/>
      <c r="H44" s="7"/>
      <c r="I44" s="7"/>
      <c r="J44" s="7"/>
      <c r="K44" s="7"/>
    </row>
    <row r="45" spans="1:15" x14ac:dyDescent="0.3">
      <c r="A45" s="7"/>
      <c r="B45" s="7" t="s">
        <v>107</v>
      </c>
      <c r="C45" s="4">
        <v>185.136</v>
      </c>
      <c r="D45" s="7"/>
      <c r="E45" s="7"/>
      <c r="F45" s="7"/>
      <c r="G45" s="7"/>
      <c r="H45" s="7"/>
      <c r="I45" s="7"/>
      <c r="J45" s="7"/>
      <c r="K45" s="7"/>
    </row>
    <row r="46" spans="1:15" x14ac:dyDescent="0.3">
      <c r="A46" s="7" t="s">
        <v>108</v>
      </c>
      <c r="B46" s="7" t="s">
        <v>109</v>
      </c>
      <c r="C46" s="4">
        <v>186.15299999999999</v>
      </c>
      <c r="D46" s="12">
        <f>AVERAGE(C46:C47)</f>
        <v>186.54300000000001</v>
      </c>
      <c r="E46" s="12">
        <f>STDEV(C46:C47)</f>
        <v>0.55154328932550789</v>
      </c>
      <c r="F46" s="12">
        <f>AVERAGE(C46:C51)</f>
        <v>182.5393333333333</v>
      </c>
      <c r="G46" s="12">
        <f>(STDEV(C46:C51))/(SQRT(COUNT(C46:C51)))</f>
        <v>2.043547742965103</v>
      </c>
      <c r="H46" s="7"/>
      <c r="I46" s="7"/>
      <c r="J46" s="7"/>
      <c r="K46" s="7"/>
    </row>
    <row r="47" spans="1:15" x14ac:dyDescent="0.3">
      <c r="A47" s="7"/>
      <c r="B47" s="7" t="s">
        <v>110</v>
      </c>
      <c r="C47" s="4">
        <v>186.93299999999999</v>
      </c>
      <c r="D47" s="7"/>
      <c r="E47" s="7"/>
      <c r="F47" s="7"/>
      <c r="G47" s="7"/>
      <c r="H47" s="7"/>
      <c r="I47" s="7"/>
      <c r="J47" s="7"/>
      <c r="K47" s="7"/>
    </row>
    <row r="48" spans="1:15" x14ac:dyDescent="0.3">
      <c r="A48" s="7" t="s">
        <v>111</v>
      </c>
      <c r="B48" s="7" t="s">
        <v>112</v>
      </c>
      <c r="C48" s="4">
        <v>173.11</v>
      </c>
      <c r="D48" s="12">
        <f>AVERAGE(C48:C49)</f>
        <v>178.06299999999999</v>
      </c>
      <c r="E48" s="12">
        <f>STDEV(C48:C49)</f>
        <v>7.0045997744339239</v>
      </c>
      <c r="F48" s="12"/>
      <c r="G48" s="7"/>
      <c r="H48" s="7"/>
      <c r="I48" s="7"/>
      <c r="J48" s="7"/>
      <c r="K48" s="7"/>
    </row>
    <row r="49" spans="1:11" x14ac:dyDescent="0.3">
      <c r="A49" s="7"/>
      <c r="B49" s="7" t="s">
        <v>113</v>
      </c>
      <c r="C49" s="4">
        <v>183.01599999999999</v>
      </c>
      <c r="D49" s="7"/>
      <c r="E49" s="7"/>
      <c r="F49" s="7"/>
      <c r="G49" s="7"/>
      <c r="H49" s="7"/>
      <c r="I49" s="7"/>
      <c r="J49" s="7"/>
      <c r="K49" s="7"/>
    </row>
    <row r="50" spans="1:11" x14ac:dyDescent="0.3">
      <c r="A50" s="7" t="s">
        <v>114</v>
      </c>
      <c r="B50" s="7" t="s">
        <v>112</v>
      </c>
      <c r="C50" s="4">
        <v>184.303</v>
      </c>
      <c r="D50" s="12">
        <f>AVERAGE(C50:C51)</f>
        <v>183.012</v>
      </c>
      <c r="E50" s="12">
        <f>STDEV(C50:C51)</f>
        <v>1.8257497090236612</v>
      </c>
      <c r="F50" s="7"/>
      <c r="G50" s="7"/>
      <c r="H50" s="7"/>
      <c r="I50" s="7"/>
      <c r="J50" s="7"/>
      <c r="K50" s="7"/>
    </row>
    <row r="51" spans="1:11" x14ac:dyDescent="0.3">
      <c r="A51" s="7"/>
      <c r="B51" s="7" t="s">
        <v>113</v>
      </c>
      <c r="C51" s="4">
        <v>181.721</v>
      </c>
      <c r="D51" s="7"/>
      <c r="E51" s="7"/>
      <c r="F51" s="7"/>
      <c r="G51" s="7"/>
      <c r="H51" s="7"/>
      <c r="I51" s="7"/>
      <c r="J51" s="7"/>
      <c r="K51" s="7"/>
    </row>
    <row r="52" spans="1:1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conditionalFormatting sqref="N38:N40">
    <cfRule type="cellIs" dxfId="74" priority="1" operator="lessThan">
      <formula>0.001</formula>
    </cfRule>
    <cfRule type="cellIs" dxfId="73" priority="2" operator="lessThan">
      <formula>0.01</formula>
    </cfRule>
    <cfRule type="cellIs" dxfId="72" priority="3" operator="lessThan">
      <formula>0.001</formula>
    </cfRule>
    <cfRule type="cellIs" dxfId="71" priority="4" operator="lessThan">
      <formula>0.01</formula>
    </cfRule>
    <cfRule type="cellIs" dxfId="70" priority="5" operator="lessThan">
      <formula>0.05</formula>
    </cfRule>
  </conditionalFormatting>
  <pageMargins left="0.7" right="0.7" top="0.75" bottom="0.75" header="0.3" footer="0.3"/>
  <pageSetup paperSize="9" orientation="portrait" r:id="rId1"/>
  <headerFooter>
    <oddHeader>&amp;R&amp;"Calibri"&amp;10 For Internal Use Only&amp;1#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A25" zoomScale="74" zoomScaleNormal="74" workbookViewId="0">
      <selection activeCell="V45" sqref="V45"/>
    </sheetView>
  </sheetViews>
  <sheetFormatPr defaultRowHeight="14.4" x14ac:dyDescent="0.3"/>
  <sheetData>
    <row r="1" spans="1:11" x14ac:dyDescent="0.3">
      <c r="A1" s="4" t="s">
        <v>122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3">
      <c r="A3" s="7" t="s">
        <v>22</v>
      </c>
      <c r="B3" s="7" t="s">
        <v>23</v>
      </c>
      <c r="C3" s="7" t="s">
        <v>24</v>
      </c>
      <c r="D3" s="7" t="s">
        <v>25</v>
      </c>
      <c r="E3" s="7" t="s">
        <v>7</v>
      </c>
      <c r="F3" s="7" t="s">
        <v>25</v>
      </c>
      <c r="G3" s="7" t="s">
        <v>118</v>
      </c>
      <c r="H3" s="7"/>
      <c r="I3" s="9"/>
      <c r="J3" s="9" t="s">
        <v>26</v>
      </c>
      <c r="K3" s="9" t="s">
        <v>118</v>
      </c>
    </row>
    <row r="4" spans="1:11" x14ac:dyDescent="0.3">
      <c r="A4" s="7" t="s">
        <v>27</v>
      </c>
      <c r="B4" s="7" t="s">
        <v>28</v>
      </c>
      <c r="C4" s="4">
        <v>81.825999999999993</v>
      </c>
      <c r="D4" s="12">
        <f>AVERAGE(C4:C5)</f>
        <v>81.825999999999993</v>
      </c>
      <c r="E4" s="12" t="e">
        <f>STDEV(C4:C5)</f>
        <v>#DIV/0!</v>
      </c>
      <c r="F4" s="12">
        <f>AVERAGE(C4:C9)</f>
        <v>87.466200000000001</v>
      </c>
      <c r="G4" s="12">
        <f>(STDEV(C4:C9))/(SQRT(COUNT(C4:C9)))</f>
        <v>1.8305515125229335</v>
      </c>
      <c r="H4" s="7"/>
      <c r="I4" s="10" t="s">
        <v>29</v>
      </c>
      <c r="J4" s="11">
        <f>F4</f>
        <v>87.466200000000001</v>
      </c>
      <c r="K4" s="11">
        <f>G4</f>
        <v>1.8305515125229335</v>
      </c>
    </row>
    <row r="5" spans="1:11" x14ac:dyDescent="0.3">
      <c r="A5" s="7"/>
      <c r="B5" s="7"/>
      <c r="C5" s="7"/>
      <c r="D5" s="7"/>
      <c r="E5" s="7"/>
      <c r="F5" s="7"/>
      <c r="G5" s="7"/>
      <c r="H5" s="7"/>
      <c r="I5" s="10" t="s">
        <v>17</v>
      </c>
      <c r="J5" s="11">
        <f>F10</f>
        <v>225.85650000000001</v>
      </c>
      <c r="K5" s="11">
        <f>G10</f>
        <v>2.9491799509920265</v>
      </c>
    </row>
    <row r="6" spans="1:11" x14ac:dyDescent="0.3">
      <c r="A6" s="7" t="s">
        <v>30</v>
      </c>
      <c r="B6" s="7" t="s">
        <v>31</v>
      </c>
      <c r="C6" s="4">
        <v>85.772000000000006</v>
      </c>
      <c r="D6" s="12">
        <f>AVERAGE(C6:C7)</f>
        <v>86.37700000000001</v>
      </c>
      <c r="E6" s="12">
        <f>STDEV(C6:C7)</f>
        <v>0.85559920523571809</v>
      </c>
      <c r="F6" s="12"/>
      <c r="G6" s="7"/>
      <c r="H6" s="7"/>
      <c r="I6" s="13" t="s">
        <v>32</v>
      </c>
      <c r="J6" s="11">
        <f>D16</f>
        <v>212.33550000000002</v>
      </c>
      <c r="K6" s="11">
        <f>E16</f>
        <v>1.0189408716898167</v>
      </c>
    </row>
    <row r="7" spans="1:11" x14ac:dyDescent="0.3">
      <c r="A7" s="7"/>
      <c r="B7" s="7" t="s">
        <v>33</v>
      </c>
      <c r="C7" s="4">
        <v>86.981999999999999</v>
      </c>
      <c r="D7" s="7"/>
      <c r="E7" s="7"/>
      <c r="F7" s="7"/>
      <c r="G7" s="7"/>
      <c r="H7" s="7"/>
      <c r="I7" s="13" t="s">
        <v>34</v>
      </c>
      <c r="J7" s="11">
        <f>D18</f>
        <v>223.95650000000001</v>
      </c>
      <c r="K7" s="11">
        <f>E18</f>
        <v>4.120311213974011</v>
      </c>
    </row>
    <row r="8" spans="1:11" x14ac:dyDescent="0.3">
      <c r="A8" s="7" t="s">
        <v>35</v>
      </c>
      <c r="B8" s="7" t="s">
        <v>36</v>
      </c>
      <c r="C8" s="4">
        <v>90.498999999999995</v>
      </c>
      <c r="D8" s="12">
        <f>AVERAGE(C8:C9)</f>
        <v>91.375499999999988</v>
      </c>
      <c r="E8" s="12">
        <f>STDEV(C8:C9)</f>
        <v>1.2395581874200179</v>
      </c>
      <c r="F8" s="12"/>
      <c r="G8" s="12"/>
      <c r="H8" s="7"/>
      <c r="I8" s="13" t="s">
        <v>37</v>
      </c>
      <c r="J8" s="11">
        <f>D20</f>
        <v>191.5975</v>
      </c>
      <c r="K8" s="11">
        <f>E20</f>
        <v>1.1575338008023786</v>
      </c>
    </row>
    <row r="9" spans="1:11" x14ac:dyDescent="0.3">
      <c r="A9" s="7"/>
      <c r="B9" s="7" t="s">
        <v>38</v>
      </c>
      <c r="C9" s="4">
        <v>92.251999999999995</v>
      </c>
      <c r="D9" s="7"/>
      <c r="E9" s="7"/>
      <c r="F9" s="7"/>
      <c r="G9" s="7"/>
      <c r="H9" s="7"/>
      <c r="I9" s="13" t="s">
        <v>39</v>
      </c>
      <c r="J9" s="11">
        <f>D22</f>
        <v>177.928</v>
      </c>
      <c r="K9" s="11">
        <f>E22</f>
        <v>0.90933932060590106</v>
      </c>
    </row>
    <row r="10" spans="1:11" x14ac:dyDescent="0.3">
      <c r="A10" s="7" t="s">
        <v>40</v>
      </c>
      <c r="B10" s="7" t="s">
        <v>41</v>
      </c>
      <c r="C10" s="4">
        <v>222.376</v>
      </c>
      <c r="D10" s="14">
        <f>AVERAGE(C10:C11)</f>
        <v>223.125</v>
      </c>
      <c r="E10" s="12">
        <f>STDEV(C10:C11)</f>
        <v>1.0592459582174414</v>
      </c>
      <c r="F10" s="14">
        <f>AVERAGE(C10:C15)</f>
        <v>225.85650000000001</v>
      </c>
      <c r="G10" s="12">
        <f>(STDEV(C10:C15))/(SQRT(COUNT(C10:C15)))</f>
        <v>2.9491799509920265</v>
      </c>
      <c r="H10" s="7"/>
      <c r="I10" s="13" t="s">
        <v>42</v>
      </c>
      <c r="J10" s="11">
        <f>D24</f>
        <v>191.37799999999999</v>
      </c>
      <c r="K10" s="11">
        <f>E24</f>
        <v>0.15414927829865979</v>
      </c>
    </row>
    <row r="11" spans="1:11" x14ac:dyDescent="0.3">
      <c r="A11" s="7"/>
      <c r="B11" s="7" t="s">
        <v>43</v>
      </c>
      <c r="C11" s="4">
        <v>223.874</v>
      </c>
      <c r="D11" s="15"/>
      <c r="E11" s="7"/>
      <c r="F11" s="7"/>
      <c r="G11" s="7"/>
      <c r="H11" s="7"/>
      <c r="I11" s="13" t="s">
        <v>44</v>
      </c>
      <c r="J11" s="11">
        <f>D26</f>
        <v>188.39600000000002</v>
      </c>
      <c r="K11" s="11">
        <f>E26</f>
        <v>2.2288005743000086</v>
      </c>
    </row>
    <row r="12" spans="1:11" x14ac:dyDescent="0.3">
      <c r="A12" s="7" t="s">
        <v>45</v>
      </c>
      <c r="B12" s="7" t="s">
        <v>46</v>
      </c>
      <c r="C12" s="4">
        <v>232.596</v>
      </c>
      <c r="D12" s="14">
        <f>AVERAGE(C12:C13)</f>
        <v>234.7115</v>
      </c>
      <c r="E12" s="12">
        <f>STDEV(C12:C13)</f>
        <v>2.9917687912002791</v>
      </c>
      <c r="F12" s="12"/>
      <c r="G12" s="7"/>
      <c r="H12" s="7"/>
      <c r="I12" s="13" t="s">
        <v>47</v>
      </c>
      <c r="J12" s="11">
        <f>D28</f>
        <v>188.34550000000002</v>
      </c>
      <c r="K12" s="11">
        <f>E28</f>
        <v>0.9708576105691431</v>
      </c>
    </row>
    <row r="13" spans="1:11" x14ac:dyDescent="0.3">
      <c r="A13" s="7"/>
      <c r="B13" s="7" t="s">
        <v>48</v>
      </c>
      <c r="C13" s="4">
        <v>236.827</v>
      </c>
      <c r="D13" s="15"/>
      <c r="E13" s="7"/>
      <c r="F13" s="7"/>
      <c r="G13" s="7"/>
      <c r="H13" s="7"/>
      <c r="I13" s="13" t="s">
        <v>49</v>
      </c>
      <c r="J13" s="11">
        <f>D30</f>
        <v>182.285</v>
      </c>
      <c r="K13" s="11">
        <f>E30</f>
        <v>1.9784847737599613</v>
      </c>
    </row>
    <row r="14" spans="1:11" x14ac:dyDescent="0.3">
      <c r="A14" s="7" t="s">
        <v>50</v>
      </c>
      <c r="B14" s="7" t="s">
        <v>51</v>
      </c>
      <c r="C14" s="4">
        <v>218.298</v>
      </c>
      <c r="D14" s="14">
        <f>AVERAGE(C14:C15)</f>
        <v>219.733</v>
      </c>
      <c r="E14" s="12">
        <f>STDEV(C14:C15)</f>
        <v>2.0293964620053946</v>
      </c>
      <c r="F14" s="12"/>
      <c r="G14" s="12"/>
      <c r="H14" s="7"/>
      <c r="I14" s="13" t="s">
        <v>52</v>
      </c>
      <c r="J14" s="11">
        <f>D32</f>
        <v>180.18700000000001</v>
      </c>
      <c r="K14" s="11">
        <f>E32</f>
        <v>2.3320381643532349</v>
      </c>
    </row>
    <row r="15" spans="1:11" x14ac:dyDescent="0.3">
      <c r="A15" s="7"/>
      <c r="B15" s="7" t="s">
        <v>53</v>
      </c>
      <c r="C15" s="4">
        <v>221.16800000000001</v>
      </c>
      <c r="D15" s="7"/>
      <c r="E15" s="7"/>
      <c r="F15" s="7"/>
      <c r="G15" s="7"/>
      <c r="H15" s="7"/>
      <c r="I15" s="13" t="s">
        <v>54</v>
      </c>
      <c r="J15" s="11">
        <f>D34</f>
        <v>170.50049999999999</v>
      </c>
      <c r="K15" s="11">
        <f>E34</f>
        <v>2.5066935393063021</v>
      </c>
    </row>
    <row r="16" spans="1:11" x14ac:dyDescent="0.3">
      <c r="A16" s="7" t="s">
        <v>55</v>
      </c>
      <c r="B16" s="7" t="s">
        <v>56</v>
      </c>
      <c r="C16" s="4">
        <v>211.61500000000001</v>
      </c>
      <c r="D16" s="12">
        <f>AVERAGE(C16:C17)</f>
        <v>212.33550000000002</v>
      </c>
      <c r="E16" s="12">
        <f>STDEV(C16:C17)</f>
        <v>1.0189408716898167</v>
      </c>
      <c r="F16" s="12">
        <f t="shared" ref="F16" si="0">AVERAGE(C16:C21)</f>
        <v>209.29650000000001</v>
      </c>
      <c r="G16" s="12">
        <f>(STDEV(C16:C21))/(SQRT(COUNT(C16:C21)))</f>
        <v>6.0392232764928773</v>
      </c>
      <c r="H16" s="7"/>
      <c r="I16" s="13" t="s">
        <v>57</v>
      </c>
      <c r="J16" s="11">
        <f>D36</f>
        <v>175.36450000000002</v>
      </c>
      <c r="K16" s="11">
        <f>E36</f>
        <v>4.4045681400110137</v>
      </c>
    </row>
    <row r="17" spans="1:15" x14ac:dyDescent="0.3">
      <c r="A17" s="7"/>
      <c r="B17" s="7" t="s">
        <v>58</v>
      </c>
      <c r="C17" s="4">
        <v>213.05600000000001</v>
      </c>
      <c r="D17" s="7"/>
      <c r="E17" s="7"/>
      <c r="F17" s="7"/>
      <c r="G17" s="7"/>
      <c r="H17" s="7"/>
      <c r="I17" s="13" t="s">
        <v>59</v>
      </c>
      <c r="J17" s="11">
        <f>D38</f>
        <v>184.15550000000002</v>
      </c>
      <c r="K17" s="11">
        <f>E38</f>
        <v>1.156119587240019</v>
      </c>
    </row>
    <row r="18" spans="1:15" x14ac:dyDescent="0.3">
      <c r="A18" s="7" t="s">
        <v>60</v>
      </c>
      <c r="B18" s="7" t="s">
        <v>61</v>
      </c>
      <c r="C18" s="4">
        <v>226.87</v>
      </c>
      <c r="D18" s="12">
        <f>AVERAGE(C18:C19)</f>
        <v>223.95650000000001</v>
      </c>
      <c r="E18" s="12">
        <f>STDEV(C18:C19)</f>
        <v>4.120311213974011</v>
      </c>
      <c r="F18" s="12"/>
      <c r="G18" s="7"/>
      <c r="H18" s="7"/>
      <c r="I18" s="13" t="s">
        <v>62</v>
      </c>
      <c r="J18" s="11">
        <f>D40</f>
        <v>164.12049999999999</v>
      </c>
      <c r="K18" s="11">
        <f>E40</f>
        <v>2.7343819228483723</v>
      </c>
    </row>
    <row r="19" spans="1:15" x14ac:dyDescent="0.3">
      <c r="A19" s="7"/>
      <c r="B19" s="7" t="s">
        <v>63</v>
      </c>
      <c r="C19" s="4">
        <v>221.04300000000001</v>
      </c>
      <c r="D19" s="7"/>
      <c r="E19" s="7"/>
      <c r="F19" s="7"/>
      <c r="G19" s="7"/>
      <c r="H19" s="7"/>
      <c r="I19" s="13" t="s">
        <v>64</v>
      </c>
      <c r="J19" s="11">
        <f>D42</f>
        <v>165.149</v>
      </c>
      <c r="K19" s="11">
        <f>E42</f>
        <v>1.8101933598375632</v>
      </c>
    </row>
    <row r="20" spans="1:15" x14ac:dyDescent="0.3">
      <c r="A20" s="7" t="s">
        <v>65</v>
      </c>
      <c r="B20" s="7" t="s">
        <v>66</v>
      </c>
      <c r="C20" s="4">
        <v>190.779</v>
      </c>
      <c r="D20" s="12">
        <f>AVERAGE(C20:C21)</f>
        <v>191.5975</v>
      </c>
      <c r="E20" s="12">
        <f>STDEV(C20:C21)</f>
        <v>1.1575338008023786</v>
      </c>
      <c r="F20" s="12"/>
      <c r="G20" s="12"/>
      <c r="H20" s="7"/>
      <c r="I20" s="13" t="s">
        <v>67</v>
      </c>
      <c r="J20" s="11">
        <f>D44</f>
        <v>163.84300000000002</v>
      </c>
      <c r="K20" s="11">
        <f>E44</f>
        <v>1.8455486988968786</v>
      </c>
    </row>
    <row r="21" spans="1:15" x14ac:dyDescent="0.3">
      <c r="A21" s="7"/>
      <c r="B21" s="7" t="s">
        <v>68</v>
      </c>
      <c r="C21" s="4">
        <v>192.416</v>
      </c>
      <c r="D21" s="7"/>
      <c r="E21" s="7"/>
      <c r="F21" s="7"/>
      <c r="G21" s="7"/>
      <c r="H21" s="7"/>
      <c r="I21" s="13" t="s">
        <v>69</v>
      </c>
      <c r="J21" s="11">
        <f>D46</f>
        <v>164.09300000000002</v>
      </c>
      <c r="K21" s="11">
        <f>E46</f>
        <v>1.2020815280171429</v>
      </c>
    </row>
    <row r="22" spans="1:15" x14ac:dyDescent="0.3">
      <c r="A22" s="7" t="s">
        <v>70</v>
      </c>
      <c r="B22" s="7" t="s">
        <v>71</v>
      </c>
      <c r="C22" s="4">
        <v>178.571</v>
      </c>
      <c r="D22" s="12">
        <f>AVERAGE(C22:C23)</f>
        <v>177.928</v>
      </c>
      <c r="E22" s="12">
        <f>STDEV(C22:C23)</f>
        <v>0.90933932060590106</v>
      </c>
      <c r="F22" s="12">
        <f t="shared" ref="F22" si="1">AVERAGE(C22:C27)</f>
        <v>185.90066666666667</v>
      </c>
      <c r="G22" s="12">
        <f>(STDEV(C22:C27))/(SQRT(COUNT(C22:C27)))</f>
        <v>2.6166185388355299</v>
      </c>
      <c r="H22" s="7"/>
      <c r="I22" s="13" t="s">
        <v>72</v>
      </c>
      <c r="J22" s="11">
        <f>D48</f>
        <v>157.21</v>
      </c>
      <c r="K22" s="11">
        <f>E48</f>
        <v>2.6756920600098901</v>
      </c>
    </row>
    <row r="23" spans="1:15" x14ac:dyDescent="0.3">
      <c r="A23" s="7"/>
      <c r="B23" s="7" t="s">
        <v>73</v>
      </c>
      <c r="C23" s="4">
        <v>177.285</v>
      </c>
      <c r="D23" s="7"/>
      <c r="E23" s="7"/>
      <c r="F23" s="7"/>
      <c r="G23" s="7"/>
      <c r="H23" s="7"/>
      <c r="I23" s="13" t="s">
        <v>74</v>
      </c>
      <c r="J23" s="11">
        <f>D50</f>
        <v>152.6045</v>
      </c>
      <c r="K23" s="11">
        <f>E50</f>
        <v>0.86903423407825631</v>
      </c>
    </row>
    <row r="24" spans="1:15" x14ac:dyDescent="0.3">
      <c r="A24" s="7" t="s">
        <v>75</v>
      </c>
      <c r="B24" s="7" t="s">
        <v>76</v>
      </c>
      <c r="C24" s="4">
        <v>191.26900000000001</v>
      </c>
      <c r="D24" s="12">
        <f>AVERAGE(C24:C25)</f>
        <v>191.37799999999999</v>
      </c>
      <c r="E24" s="12">
        <f>STDEV(C24:C25)</f>
        <v>0.15414927829865979</v>
      </c>
      <c r="F24" s="12"/>
      <c r="G24" s="7"/>
      <c r="H24" s="7"/>
      <c r="I24" s="7"/>
      <c r="J24" s="7"/>
      <c r="K24" s="7"/>
    </row>
    <row r="25" spans="1:15" x14ac:dyDescent="0.3">
      <c r="A25" s="7"/>
      <c r="B25" s="7" t="s">
        <v>77</v>
      </c>
      <c r="C25" s="4">
        <v>191.48699999999999</v>
      </c>
      <c r="D25" s="7"/>
      <c r="E25" s="7"/>
      <c r="F25" s="7"/>
      <c r="G25" s="7"/>
      <c r="H25" s="7"/>
      <c r="I25" s="7"/>
      <c r="J25" s="7"/>
      <c r="K25" s="7"/>
    </row>
    <row r="26" spans="1:15" x14ac:dyDescent="0.3">
      <c r="A26" s="7" t="s">
        <v>78</v>
      </c>
      <c r="B26" s="7" t="s">
        <v>79</v>
      </c>
      <c r="C26" s="4">
        <v>186.82</v>
      </c>
      <c r="D26" s="12">
        <f>AVERAGE(C26:C27)</f>
        <v>188.39600000000002</v>
      </c>
      <c r="E26" s="12">
        <f>STDEV(C26:C27)</f>
        <v>2.2288005743000086</v>
      </c>
      <c r="F26" s="12"/>
      <c r="G26" s="12"/>
      <c r="H26" s="7"/>
      <c r="I26" s="9"/>
      <c r="J26" s="9" t="s">
        <v>26</v>
      </c>
      <c r="K26" s="9" t="s">
        <v>118</v>
      </c>
      <c r="M26" t="s">
        <v>115</v>
      </c>
      <c r="N26" s="1">
        <f>$D$10</f>
        <v>223.125</v>
      </c>
    </row>
    <row r="27" spans="1:15" x14ac:dyDescent="0.3">
      <c r="A27" s="7"/>
      <c r="B27" s="7" t="s">
        <v>80</v>
      </c>
      <c r="C27" s="4">
        <v>189.97200000000001</v>
      </c>
      <c r="D27" s="7"/>
      <c r="E27" s="7"/>
      <c r="F27" s="7"/>
      <c r="G27" s="7"/>
      <c r="H27" s="7"/>
      <c r="I27" s="10" t="s">
        <v>29</v>
      </c>
      <c r="J27" s="11">
        <f>F4</f>
        <v>87.466200000000001</v>
      </c>
      <c r="K27" s="11">
        <f>G4</f>
        <v>1.8305515125229335</v>
      </c>
      <c r="M27" t="s">
        <v>116</v>
      </c>
      <c r="N27" s="1">
        <f>$D$12</f>
        <v>234.7115</v>
      </c>
    </row>
    <row r="28" spans="1:15" x14ac:dyDescent="0.3">
      <c r="A28" s="7" t="s">
        <v>81</v>
      </c>
      <c r="B28" s="7" t="s">
        <v>82</v>
      </c>
      <c r="C28" s="4">
        <v>189.03200000000001</v>
      </c>
      <c r="D28" s="12">
        <f>AVERAGE(C28:C29)</f>
        <v>188.34550000000002</v>
      </c>
      <c r="E28" s="12">
        <f>STDEV(C28:C29)</f>
        <v>0.9708576105691431</v>
      </c>
      <c r="F28" s="12">
        <f t="shared" ref="F28" si="2">AVERAGE(C28:C33)</f>
        <v>183.60583333333332</v>
      </c>
      <c r="G28" s="12">
        <f>(STDEV(C28:C33))/(SQRT(COUNT(C28:C33)))</f>
        <v>1.6541895581959289</v>
      </c>
      <c r="H28" s="7"/>
      <c r="I28" s="10" t="s">
        <v>17</v>
      </c>
      <c r="J28" s="11">
        <f>F10</f>
        <v>225.85650000000001</v>
      </c>
      <c r="K28" s="11">
        <f>G10</f>
        <v>2.9491799509920265</v>
      </c>
      <c r="M28" t="s">
        <v>117</v>
      </c>
      <c r="N28" s="1">
        <f>$D$14</f>
        <v>219.733</v>
      </c>
    </row>
    <row r="29" spans="1:15" x14ac:dyDescent="0.3">
      <c r="A29" s="7"/>
      <c r="B29" s="7" t="s">
        <v>83</v>
      </c>
      <c r="C29" s="4">
        <v>187.65899999999999</v>
      </c>
      <c r="D29" s="7"/>
      <c r="E29" s="7"/>
      <c r="F29" s="7"/>
      <c r="G29" s="7"/>
      <c r="H29" s="7"/>
      <c r="I29" s="9" t="s">
        <v>9</v>
      </c>
      <c r="J29" s="11">
        <f>F16</f>
        <v>209.29650000000001</v>
      </c>
      <c r="K29" s="11">
        <f>G16</f>
        <v>6.0392232764928773</v>
      </c>
      <c r="M29" t="str">
        <f t="shared" ref="M29:O34" si="3">I29</f>
        <v>0-1-A</v>
      </c>
      <c r="N29" s="1">
        <f t="shared" si="3"/>
        <v>209.29650000000001</v>
      </c>
      <c r="O29" s="1">
        <f t="shared" si="3"/>
        <v>6.0392232764928773</v>
      </c>
    </row>
    <row r="30" spans="1:15" x14ac:dyDescent="0.3">
      <c r="A30" s="7" t="s">
        <v>84</v>
      </c>
      <c r="B30" s="7" t="s">
        <v>85</v>
      </c>
      <c r="C30" s="4">
        <v>180.886</v>
      </c>
      <c r="D30" s="12">
        <f>AVERAGE(C30:C31)</f>
        <v>182.285</v>
      </c>
      <c r="E30" s="12">
        <f>STDEV(C30:C31)</f>
        <v>1.9784847737599613</v>
      </c>
      <c r="F30" s="12"/>
      <c r="G30" s="7"/>
      <c r="H30" s="7"/>
      <c r="I30" s="9" t="s">
        <v>10</v>
      </c>
      <c r="J30" s="11">
        <f>F22</f>
        <v>185.90066666666667</v>
      </c>
      <c r="K30" s="11">
        <f>G22</f>
        <v>2.6166185388355299</v>
      </c>
      <c r="M30" t="str">
        <f t="shared" si="3"/>
        <v>0-2-A</v>
      </c>
      <c r="N30" s="1">
        <f t="shared" si="3"/>
        <v>185.90066666666667</v>
      </c>
      <c r="O30" s="1">
        <f t="shared" si="3"/>
        <v>2.6166185388355299</v>
      </c>
    </row>
    <row r="31" spans="1:15" x14ac:dyDescent="0.3">
      <c r="A31" s="7"/>
      <c r="B31" s="7" t="s">
        <v>86</v>
      </c>
      <c r="C31" s="4">
        <v>183.684</v>
      </c>
      <c r="D31" s="7"/>
      <c r="E31" s="7"/>
      <c r="F31" s="7"/>
      <c r="G31" s="7"/>
      <c r="H31" s="7"/>
      <c r="I31" s="9" t="s">
        <v>11</v>
      </c>
      <c r="J31" s="11">
        <f>F28</f>
        <v>183.60583333333332</v>
      </c>
      <c r="K31" s="11">
        <f>G28</f>
        <v>1.6541895581959289</v>
      </c>
      <c r="M31" t="str">
        <f t="shared" si="3"/>
        <v>0-3-A</v>
      </c>
      <c r="N31" s="1">
        <f t="shared" si="3"/>
        <v>183.60583333333332</v>
      </c>
      <c r="O31" s="1">
        <f t="shared" si="3"/>
        <v>1.6541895581959289</v>
      </c>
    </row>
    <row r="32" spans="1:15" x14ac:dyDescent="0.3">
      <c r="A32" s="7" t="s">
        <v>87</v>
      </c>
      <c r="B32" s="7" t="s">
        <v>88</v>
      </c>
      <c r="C32" s="4">
        <v>178.53800000000001</v>
      </c>
      <c r="D32" s="12">
        <f>AVERAGE(C32:C33)</f>
        <v>180.18700000000001</v>
      </c>
      <c r="E32" s="12">
        <f>STDEV(C32:C33)</f>
        <v>2.3320381643532349</v>
      </c>
      <c r="F32" s="12"/>
      <c r="G32" s="12"/>
      <c r="H32" s="7"/>
      <c r="I32" s="9" t="s">
        <v>12</v>
      </c>
      <c r="J32" s="11">
        <f>F34</f>
        <v>176.67349999999999</v>
      </c>
      <c r="K32" s="11">
        <f>G34</f>
        <v>2.6995049762255801</v>
      </c>
      <c r="M32" t="str">
        <f t="shared" si="3"/>
        <v>24-1-A</v>
      </c>
      <c r="N32" s="1">
        <f t="shared" si="3"/>
        <v>176.67349999999999</v>
      </c>
      <c r="O32" s="1">
        <f t="shared" si="3"/>
        <v>2.6995049762255801</v>
      </c>
    </row>
    <row r="33" spans="1:15" x14ac:dyDescent="0.3">
      <c r="A33" s="7"/>
      <c r="B33" s="7" t="s">
        <v>89</v>
      </c>
      <c r="C33" s="4">
        <v>181.83600000000001</v>
      </c>
      <c r="D33" s="7"/>
      <c r="E33" s="7"/>
      <c r="F33" s="7"/>
      <c r="G33" s="7"/>
      <c r="H33" s="7"/>
      <c r="I33" s="9" t="s">
        <v>13</v>
      </c>
      <c r="J33" s="11">
        <f>F40</f>
        <v>164.37083333333334</v>
      </c>
      <c r="K33" s="11">
        <f>G40</f>
        <v>0.73151283500549402</v>
      </c>
      <c r="M33" t="str">
        <f t="shared" si="3"/>
        <v>24-2-A</v>
      </c>
      <c r="N33" s="1">
        <f t="shared" si="3"/>
        <v>164.37083333333334</v>
      </c>
      <c r="O33" s="1">
        <f t="shared" si="3"/>
        <v>0.73151283500549402</v>
      </c>
    </row>
    <row r="34" spans="1:15" x14ac:dyDescent="0.3">
      <c r="A34" s="7" t="s">
        <v>90</v>
      </c>
      <c r="B34" s="7" t="s">
        <v>91</v>
      </c>
      <c r="C34" s="4">
        <v>172.273</v>
      </c>
      <c r="D34" s="12">
        <f>AVERAGE(C34:C35)</f>
        <v>170.50049999999999</v>
      </c>
      <c r="E34" s="12">
        <f>STDEV(C34:C35)</f>
        <v>2.5066935393063021</v>
      </c>
      <c r="F34" s="12">
        <f t="shared" ref="F34" si="4">AVERAGE(C34:C39)</f>
        <v>176.67349999999999</v>
      </c>
      <c r="G34" s="12">
        <f>(STDEV(C34:C39))/(SQRT(COUNT(C34:C39)))</f>
        <v>2.6995049762255801</v>
      </c>
      <c r="H34" s="7"/>
      <c r="I34" s="9" t="s">
        <v>14</v>
      </c>
      <c r="J34" s="11">
        <f>F46</f>
        <v>157.96916666666667</v>
      </c>
      <c r="K34" s="11">
        <f>G46</f>
        <v>2.1838359434210664</v>
      </c>
      <c r="M34" t="str">
        <f t="shared" si="3"/>
        <v>24-3-A</v>
      </c>
      <c r="N34" s="1">
        <f t="shared" si="3"/>
        <v>157.96916666666667</v>
      </c>
      <c r="O34" s="1">
        <f t="shared" si="3"/>
        <v>2.1838359434210664</v>
      </c>
    </row>
    <row r="35" spans="1:15" x14ac:dyDescent="0.3">
      <c r="A35" s="7"/>
      <c r="B35" s="7" t="s">
        <v>92</v>
      </c>
      <c r="C35" s="4">
        <v>168.72800000000001</v>
      </c>
      <c r="D35" s="7"/>
      <c r="E35" s="7"/>
      <c r="F35" s="7"/>
      <c r="G35" s="7"/>
      <c r="H35" s="7"/>
      <c r="I35" s="7"/>
      <c r="J35" s="7"/>
      <c r="K35" s="7"/>
    </row>
    <row r="36" spans="1:15" ht="15" thickBot="1" x14ac:dyDescent="0.35">
      <c r="A36" s="7" t="s">
        <v>93</v>
      </c>
      <c r="B36" s="7" t="s">
        <v>94</v>
      </c>
      <c r="C36" s="4">
        <v>178.47900000000001</v>
      </c>
      <c r="D36" s="12">
        <f>AVERAGE(C36:C37)</f>
        <v>175.36450000000002</v>
      </c>
      <c r="E36" s="12">
        <f>STDEV(C36:C37)</f>
        <v>4.4045681400110137</v>
      </c>
      <c r="F36" s="12"/>
      <c r="G36" s="7"/>
      <c r="H36" s="7"/>
      <c r="I36" s="7"/>
      <c r="J36" s="7"/>
      <c r="K36" s="7"/>
    </row>
    <row r="37" spans="1:15" x14ac:dyDescent="0.3">
      <c r="A37" s="7"/>
      <c r="B37" s="7" t="s">
        <v>95</v>
      </c>
      <c r="C37" s="4">
        <v>172.25</v>
      </c>
      <c r="D37" s="7"/>
      <c r="E37" s="7"/>
      <c r="F37" s="7"/>
      <c r="G37" s="7"/>
      <c r="H37" s="7"/>
      <c r="I37" s="9"/>
      <c r="J37" s="9" t="s">
        <v>6</v>
      </c>
      <c r="K37" s="9" t="s">
        <v>118</v>
      </c>
      <c r="M37" s="17"/>
      <c r="N37" s="18" t="s">
        <v>21</v>
      </c>
    </row>
    <row r="38" spans="1:15" x14ac:dyDescent="0.3">
      <c r="A38" s="7" t="s">
        <v>96</v>
      </c>
      <c r="B38" s="7" t="s">
        <v>97</v>
      </c>
      <c r="C38" s="4">
        <v>184.97300000000001</v>
      </c>
      <c r="D38" s="12">
        <f>AVERAGE(C38:C39)</f>
        <v>184.15550000000002</v>
      </c>
      <c r="E38" s="12">
        <f>STDEV(C38:C39)</f>
        <v>1.156119587240019</v>
      </c>
      <c r="F38" s="12"/>
      <c r="G38" s="12"/>
      <c r="H38" s="7"/>
      <c r="I38" s="9" t="s">
        <v>8</v>
      </c>
      <c r="J38" s="11">
        <f>J27</f>
        <v>87.466200000000001</v>
      </c>
      <c r="K38" s="11">
        <f>K27</f>
        <v>1.8305515125229335</v>
      </c>
      <c r="M38" s="19" t="s">
        <v>18</v>
      </c>
      <c r="N38" s="20">
        <f>TTEST(N26:N28,N29:N31,2,2)</f>
        <v>2.4651829568849388E-2</v>
      </c>
    </row>
    <row r="39" spans="1:15" x14ac:dyDescent="0.3">
      <c r="A39" s="7"/>
      <c r="B39" s="7" t="s">
        <v>98</v>
      </c>
      <c r="C39" s="4">
        <v>183.33799999999999</v>
      </c>
      <c r="D39" s="7"/>
      <c r="E39" s="7"/>
      <c r="F39" s="7"/>
      <c r="G39" s="7"/>
      <c r="H39" s="7"/>
      <c r="I39" s="16" t="s">
        <v>121</v>
      </c>
      <c r="J39" s="11">
        <f>J28</f>
        <v>225.85650000000001</v>
      </c>
      <c r="K39" s="11">
        <f>K28</f>
        <v>2.9491799509920265</v>
      </c>
      <c r="M39" s="19" t="s">
        <v>19</v>
      </c>
      <c r="N39" s="20">
        <f>TTEST(N26:N28,N32:N34,2,2)</f>
        <v>1.1192764883102971E-3</v>
      </c>
    </row>
    <row r="40" spans="1:15" ht="15" thickBot="1" x14ac:dyDescent="0.35">
      <c r="A40" s="7" t="s">
        <v>99</v>
      </c>
      <c r="B40" s="7" t="s">
        <v>100</v>
      </c>
      <c r="C40" s="4">
        <v>162.18700000000001</v>
      </c>
      <c r="D40" s="12">
        <f>AVERAGE(C40:C41)</f>
        <v>164.12049999999999</v>
      </c>
      <c r="E40" s="12">
        <f>STDEV(C40:C41)</f>
        <v>2.7343819228483723</v>
      </c>
      <c r="F40" s="12">
        <f t="shared" ref="F40" si="5">AVERAGE(C40:C45)</f>
        <v>164.37083333333334</v>
      </c>
      <c r="G40" s="12">
        <f>(STDEV(C40:C45))/(SQRT(COUNT(C40:C45)))</f>
        <v>0.73151283500549402</v>
      </c>
      <c r="H40" s="7"/>
      <c r="I40" s="9" t="s">
        <v>119</v>
      </c>
      <c r="J40" s="11">
        <f>AVERAGE(J6:J14)</f>
        <v>192.93433333333334</v>
      </c>
      <c r="K40" s="11">
        <f>(STDEV(J6:J14))/(SQRT(COUNT(J6:J14)))</f>
        <v>5.1176927554210305</v>
      </c>
      <c r="M40" s="21" t="s">
        <v>20</v>
      </c>
      <c r="N40" s="22">
        <f>TTEST(N29:N31,N32:N34,2,2)</f>
        <v>5.4450823500337586E-2</v>
      </c>
    </row>
    <row r="41" spans="1:15" x14ac:dyDescent="0.3">
      <c r="A41" s="7"/>
      <c r="B41" s="7" t="s">
        <v>101</v>
      </c>
      <c r="C41" s="4">
        <v>166.054</v>
      </c>
      <c r="D41" s="7"/>
      <c r="E41" s="7"/>
      <c r="F41" s="7"/>
      <c r="G41" s="7"/>
      <c r="H41" s="7"/>
      <c r="I41" s="9" t="s">
        <v>120</v>
      </c>
      <c r="J41" s="11">
        <f>AVERAGE(J15:J23)</f>
        <v>166.33783333333335</v>
      </c>
      <c r="K41" s="11">
        <f>(STDEV(J15:J23))/(SQRT(COUNT(J15:J23)))</f>
        <v>3.1309230490206712</v>
      </c>
    </row>
    <row r="42" spans="1:15" x14ac:dyDescent="0.3">
      <c r="A42" s="7" t="s">
        <v>102</v>
      </c>
      <c r="B42" s="7" t="s">
        <v>103</v>
      </c>
      <c r="C42" s="4">
        <v>163.869</v>
      </c>
      <c r="D42" s="12">
        <f>AVERAGE(C42:C43)</f>
        <v>165.149</v>
      </c>
      <c r="E42" s="12">
        <f>STDEV(C42:C43)</f>
        <v>1.8101933598375632</v>
      </c>
      <c r="F42" s="12"/>
      <c r="G42" s="7"/>
      <c r="H42" s="7"/>
      <c r="I42" s="7"/>
      <c r="J42" s="7"/>
      <c r="K42" s="7"/>
    </row>
    <row r="43" spans="1:15" x14ac:dyDescent="0.3">
      <c r="A43" s="7"/>
      <c r="B43" s="7" t="s">
        <v>104</v>
      </c>
      <c r="C43" s="4">
        <v>166.429</v>
      </c>
      <c r="D43" s="7"/>
      <c r="E43" s="7"/>
      <c r="F43" s="7"/>
      <c r="G43" s="7"/>
      <c r="H43" s="7"/>
      <c r="I43" s="7"/>
      <c r="J43" s="7"/>
      <c r="K43" s="7"/>
    </row>
    <row r="44" spans="1:15" x14ac:dyDescent="0.3">
      <c r="A44" s="7" t="s">
        <v>105</v>
      </c>
      <c r="B44" s="7" t="s">
        <v>106</v>
      </c>
      <c r="C44" s="4">
        <v>162.53800000000001</v>
      </c>
      <c r="D44" s="12">
        <f>AVERAGE(C44:C45)</f>
        <v>163.84300000000002</v>
      </c>
      <c r="E44" s="12">
        <f>STDEV(C44:C45)</f>
        <v>1.8455486988968786</v>
      </c>
      <c r="F44" s="12"/>
      <c r="G44" s="12"/>
      <c r="H44" s="7"/>
      <c r="I44" s="7"/>
      <c r="J44" s="7"/>
      <c r="K44" s="7"/>
    </row>
    <row r="45" spans="1:15" x14ac:dyDescent="0.3">
      <c r="A45" s="7"/>
      <c r="B45" s="7" t="s">
        <v>107</v>
      </c>
      <c r="C45" s="4">
        <v>165.148</v>
      </c>
      <c r="D45" s="7"/>
      <c r="E45" s="7"/>
      <c r="F45" s="7"/>
      <c r="G45" s="7"/>
      <c r="H45" s="7"/>
      <c r="I45" s="7"/>
      <c r="J45" s="7"/>
      <c r="K45" s="7"/>
    </row>
    <row r="46" spans="1:15" x14ac:dyDescent="0.3">
      <c r="A46" s="7" t="s">
        <v>108</v>
      </c>
      <c r="B46" s="7" t="s">
        <v>109</v>
      </c>
      <c r="C46" s="4">
        <v>164.94300000000001</v>
      </c>
      <c r="D46" s="12">
        <f>AVERAGE(C46:C47)</f>
        <v>164.09300000000002</v>
      </c>
      <c r="E46" s="12">
        <f>STDEV(C46:C47)</f>
        <v>1.2020815280171429</v>
      </c>
      <c r="F46" s="12">
        <f>AVERAGE(C46:C51)</f>
        <v>157.96916666666667</v>
      </c>
      <c r="G46" s="12">
        <f>(STDEV(C46:C51))/(SQRT(COUNT(C46:C51)))</f>
        <v>2.1838359434210664</v>
      </c>
      <c r="H46" s="7"/>
      <c r="I46" s="7"/>
      <c r="J46" s="7"/>
      <c r="K46" s="7"/>
    </row>
    <row r="47" spans="1:15" x14ac:dyDescent="0.3">
      <c r="A47" s="7"/>
      <c r="B47" s="7" t="s">
        <v>110</v>
      </c>
      <c r="C47" s="4">
        <v>163.24299999999999</v>
      </c>
      <c r="D47" s="7"/>
      <c r="E47" s="7"/>
      <c r="F47" s="7"/>
      <c r="G47" s="7"/>
      <c r="H47" s="7"/>
      <c r="I47" s="7"/>
      <c r="J47" s="7"/>
      <c r="K47" s="7"/>
    </row>
    <row r="48" spans="1:15" x14ac:dyDescent="0.3">
      <c r="A48" s="7" t="s">
        <v>111</v>
      </c>
      <c r="B48" s="7" t="s">
        <v>112</v>
      </c>
      <c r="C48" s="4">
        <v>155.31800000000001</v>
      </c>
      <c r="D48" s="12">
        <f>AVERAGE(C48:C49)</f>
        <v>157.21</v>
      </c>
      <c r="E48" s="12">
        <f>STDEV(C48:C49)</f>
        <v>2.6756920600098901</v>
      </c>
      <c r="F48" s="12"/>
      <c r="G48" s="7"/>
      <c r="H48" s="7"/>
      <c r="I48" s="7"/>
      <c r="J48" s="7"/>
      <c r="K48" s="7"/>
    </row>
    <row r="49" spans="1:11" x14ac:dyDescent="0.3">
      <c r="A49" s="7"/>
      <c r="B49" s="7" t="s">
        <v>113</v>
      </c>
      <c r="C49" s="4">
        <v>159.102</v>
      </c>
      <c r="D49" s="7"/>
      <c r="E49" s="7"/>
      <c r="F49" s="7"/>
      <c r="G49" s="7"/>
      <c r="H49" s="7"/>
      <c r="I49" s="7"/>
      <c r="J49" s="7"/>
      <c r="K49" s="7"/>
    </row>
    <row r="50" spans="1:11" x14ac:dyDescent="0.3">
      <c r="A50" s="7" t="s">
        <v>114</v>
      </c>
      <c r="B50" s="7" t="s">
        <v>112</v>
      </c>
      <c r="C50" s="4">
        <v>151.99</v>
      </c>
      <c r="D50" s="12">
        <f>AVERAGE(C50:C51)</f>
        <v>152.6045</v>
      </c>
      <c r="E50" s="12">
        <f>STDEV(C50:C51)</f>
        <v>0.86903423407825631</v>
      </c>
      <c r="F50" s="7"/>
      <c r="G50" s="7"/>
      <c r="H50" s="7"/>
      <c r="I50" s="7"/>
      <c r="J50" s="7"/>
      <c r="K50" s="7"/>
    </row>
    <row r="51" spans="1:11" x14ac:dyDescent="0.3">
      <c r="A51" s="7"/>
      <c r="B51" s="7" t="s">
        <v>113</v>
      </c>
      <c r="C51" s="4">
        <v>153.21899999999999</v>
      </c>
      <c r="D51" s="7"/>
      <c r="E51" s="7"/>
      <c r="F51" s="7"/>
      <c r="G51" s="7"/>
      <c r="H51" s="7"/>
      <c r="I51" s="7"/>
      <c r="J51" s="7"/>
      <c r="K51" s="7"/>
    </row>
    <row r="52" spans="1:1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conditionalFormatting sqref="N38:N40">
    <cfRule type="cellIs" dxfId="69" priority="1" operator="lessThan">
      <formula>0.001</formula>
    </cfRule>
    <cfRule type="cellIs" dxfId="68" priority="2" operator="lessThan">
      <formula>0.01</formula>
    </cfRule>
    <cfRule type="cellIs" dxfId="67" priority="3" operator="lessThan">
      <formula>0.001</formula>
    </cfRule>
    <cfRule type="cellIs" dxfId="66" priority="4" operator="lessThan">
      <formula>0.01</formula>
    </cfRule>
    <cfRule type="cellIs" dxfId="65" priority="5" operator="lessThan">
      <formula>0.05</formula>
    </cfRule>
  </conditionalFormatting>
  <pageMargins left="0.7" right="0.7" top="0.75" bottom="0.75" header="0.3" footer="0.3"/>
  <pageSetup paperSize="9" orientation="portrait" r:id="rId1"/>
  <headerFooter>
    <oddHeader>&amp;R&amp;"Calibri"&amp;10 For Internal Use Only&amp;1#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A7" zoomScale="55" zoomScaleNormal="55" workbookViewId="0">
      <selection activeCell="V55" sqref="V55"/>
    </sheetView>
  </sheetViews>
  <sheetFormatPr defaultRowHeight="14.4" x14ac:dyDescent="0.3"/>
  <sheetData>
    <row r="1" spans="1:11" x14ac:dyDescent="0.3">
      <c r="A1" s="4" t="s">
        <v>122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3">
      <c r="A3" s="7" t="s">
        <v>22</v>
      </c>
      <c r="B3" s="7" t="s">
        <v>23</v>
      </c>
      <c r="C3" s="7" t="s">
        <v>24</v>
      </c>
      <c r="D3" s="7" t="s">
        <v>25</v>
      </c>
      <c r="E3" s="7" t="s">
        <v>7</v>
      </c>
      <c r="F3" s="7" t="s">
        <v>25</v>
      </c>
      <c r="G3" s="7" t="s">
        <v>118</v>
      </c>
      <c r="H3" s="7"/>
      <c r="I3" s="9"/>
      <c r="J3" s="9" t="s">
        <v>26</v>
      </c>
      <c r="K3" s="9" t="s">
        <v>118</v>
      </c>
    </row>
    <row r="4" spans="1:11" x14ac:dyDescent="0.3">
      <c r="A4" s="7" t="s">
        <v>114</v>
      </c>
      <c r="B4" s="7" t="s">
        <v>123</v>
      </c>
      <c r="C4" s="4">
        <v>101.11799999999999</v>
      </c>
      <c r="D4" s="12">
        <f>AVERAGE(C4:C5)</f>
        <v>104.11349999999999</v>
      </c>
      <c r="E4" s="12">
        <f>STDEV(C4:C5)</f>
        <v>4.2362767260886063</v>
      </c>
      <c r="F4" s="12">
        <f>AVERAGE(C4:C9)</f>
        <v>103.56133333333332</v>
      </c>
      <c r="G4" s="12">
        <f>(STDEV(C4:C9))/(SQRT(COUNT(C4:C9)))</f>
        <v>2.0808016831126528</v>
      </c>
      <c r="H4" s="7"/>
      <c r="I4" s="10" t="s">
        <v>29</v>
      </c>
      <c r="J4" s="11">
        <f>F4</f>
        <v>103.56133333333332</v>
      </c>
      <c r="K4" s="11">
        <f>G4</f>
        <v>2.0808016831126528</v>
      </c>
    </row>
    <row r="5" spans="1:11" x14ac:dyDescent="0.3">
      <c r="A5" s="7"/>
      <c r="B5" s="7" t="s">
        <v>124</v>
      </c>
      <c r="C5" s="7">
        <v>107.10899999999999</v>
      </c>
      <c r="D5" s="7"/>
      <c r="E5" s="7"/>
      <c r="F5" s="7"/>
      <c r="G5" s="7"/>
      <c r="H5" s="7"/>
      <c r="I5" s="10" t="s">
        <v>17</v>
      </c>
      <c r="J5" s="11">
        <f>F10</f>
        <v>268.42366666666663</v>
      </c>
      <c r="K5" s="11">
        <f>G10</f>
        <v>4.9683904413580215</v>
      </c>
    </row>
    <row r="6" spans="1:11" x14ac:dyDescent="0.3">
      <c r="A6" s="7" t="s">
        <v>125</v>
      </c>
      <c r="B6" s="7" t="s">
        <v>126</v>
      </c>
      <c r="C6" s="4">
        <v>97.156999999999996</v>
      </c>
      <c r="D6" s="12">
        <f>AVERAGE(C6:C7)</f>
        <v>98.096499999999992</v>
      </c>
      <c r="E6" s="12">
        <f>STDEV(C6:C7)</f>
        <v>1.3286536418495263</v>
      </c>
      <c r="F6" s="12"/>
      <c r="G6" s="7"/>
      <c r="H6" s="7"/>
      <c r="I6" s="13" t="s">
        <v>32</v>
      </c>
      <c r="J6" s="11">
        <f>D16</f>
        <v>249.7525</v>
      </c>
      <c r="K6" s="11">
        <f>E16</f>
        <v>4.6506412998639215</v>
      </c>
    </row>
    <row r="7" spans="1:11" x14ac:dyDescent="0.3">
      <c r="A7" s="7"/>
      <c r="B7" s="7" t="s">
        <v>127</v>
      </c>
      <c r="C7" s="4">
        <v>99.036000000000001</v>
      </c>
      <c r="D7" s="7"/>
      <c r="E7" s="7"/>
      <c r="F7" s="7"/>
      <c r="G7" s="7"/>
      <c r="H7" s="7"/>
      <c r="I7" s="13" t="s">
        <v>34</v>
      </c>
      <c r="J7" s="11">
        <f>D18</f>
        <v>255.64799999999997</v>
      </c>
      <c r="K7" s="11">
        <f>E18</f>
        <v>2.6544788565742929</v>
      </c>
    </row>
    <row r="8" spans="1:11" x14ac:dyDescent="0.3">
      <c r="A8" s="7" t="s">
        <v>128</v>
      </c>
      <c r="B8" s="7" t="s">
        <v>129</v>
      </c>
      <c r="C8" s="4">
        <v>107.587</v>
      </c>
      <c r="D8" s="12">
        <f>AVERAGE(C8:C9)</f>
        <v>108.474</v>
      </c>
      <c r="E8" s="12">
        <f>STDEV(C8:C9)</f>
        <v>1.2544074298249359</v>
      </c>
      <c r="F8" s="12"/>
      <c r="G8" s="12"/>
      <c r="H8" s="7"/>
      <c r="I8" s="13" t="s">
        <v>37</v>
      </c>
      <c r="J8" s="11">
        <f>D20</f>
        <v>229.69099999999997</v>
      </c>
      <c r="K8" s="11">
        <f>E20</f>
        <v>2.5469986258339468</v>
      </c>
    </row>
    <row r="9" spans="1:11" x14ac:dyDescent="0.3">
      <c r="A9" s="7"/>
      <c r="B9" s="7" t="s">
        <v>130</v>
      </c>
      <c r="C9" s="4">
        <v>109.361</v>
      </c>
      <c r="D9" s="7"/>
      <c r="E9" s="7"/>
      <c r="F9" s="7"/>
      <c r="G9" s="7"/>
      <c r="H9" s="7"/>
      <c r="I9" s="13" t="s">
        <v>39</v>
      </c>
      <c r="J9" s="11">
        <f>D22</f>
        <v>246.9735</v>
      </c>
      <c r="K9" s="11">
        <f>E22</f>
        <v>2.5632620818012346</v>
      </c>
    </row>
    <row r="10" spans="1:11" x14ac:dyDescent="0.3">
      <c r="A10" s="7" t="s">
        <v>131</v>
      </c>
      <c r="B10" s="7" t="s">
        <v>132</v>
      </c>
      <c r="C10" s="4">
        <v>267.40100000000001</v>
      </c>
      <c r="D10" s="14">
        <f>AVERAGE(C10:C11)</f>
        <v>271.70349999999996</v>
      </c>
      <c r="E10" s="12">
        <f>STDEV(C10:C11)</f>
        <v>6.0846538521102138</v>
      </c>
      <c r="F10" s="14">
        <f>AVERAGE(C10:C15)</f>
        <v>268.42366666666663</v>
      </c>
      <c r="G10" s="12">
        <f>(STDEV(C10:C15))/(SQRT(COUNT(C10:C15)))</f>
        <v>4.9683904413580215</v>
      </c>
      <c r="H10" s="7"/>
      <c r="I10" s="13" t="s">
        <v>42</v>
      </c>
      <c r="J10" s="11">
        <f>D24</f>
        <v>286.63750000000005</v>
      </c>
      <c r="K10" s="11">
        <f>E24</f>
        <v>3.21380032049287</v>
      </c>
    </row>
    <row r="11" spans="1:11" x14ac:dyDescent="0.3">
      <c r="A11" s="7"/>
      <c r="B11" s="7" t="s">
        <v>133</v>
      </c>
      <c r="C11" s="4">
        <v>276.00599999999997</v>
      </c>
      <c r="D11" s="15"/>
      <c r="E11" s="7"/>
      <c r="F11" s="7"/>
      <c r="G11" s="7"/>
      <c r="H11" s="7"/>
      <c r="I11" s="13" t="s">
        <v>44</v>
      </c>
      <c r="J11" s="11">
        <f>D26</f>
        <v>238.333</v>
      </c>
      <c r="K11" s="11">
        <f>E26</f>
        <v>4.0008101679534969</v>
      </c>
    </row>
    <row r="12" spans="1:11" x14ac:dyDescent="0.3">
      <c r="A12" s="7" t="s">
        <v>134</v>
      </c>
      <c r="B12" s="7" t="s">
        <v>135</v>
      </c>
      <c r="C12" s="4">
        <v>252.45500000000001</v>
      </c>
      <c r="D12" s="14">
        <f>AVERAGE(C12:C13)</f>
        <v>253.947</v>
      </c>
      <c r="E12" s="12">
        <f>STDEV(C12:C13)</f>
        <v>2.1100066350606439</v>
      </c>
      <c r="F12" s="12"/>
      <c r="G12" s="7"/>
      <c r="H12" s="7"/>
      <c r="I12" s="13" t="s">
        <v>47</v>
      </c>
      <c r="J12" s="11">
        <f>D28</f>
        <v>254.803</v>
      </c>
      <c r="K12" s="11">
        <f>E28</f>
        <v>4.7489291424488593</v>
      </c>
    </row>
    <row r="13" spans="1:11" x14ac:dyDescent="0.3">
      <c r="A13" s="7"/>
      <c r="B13" s="7" t="s">
        <v>136</v>
      </c>
      <c r="C13" s="4">
        <v>255.43899999999999</v>
      </c>
      <c r="D13" s="15"/>
      <c r="E13" s="7"/>
      <c r="F13" s="7"/>
      <c r="G13" s="7"/>
      <c r="H13" s="7"/>
      <c r="I13" s="13" t="s">
        <v>49</v>
      </c>
      <c r="J13" s="11">
        <f>D30</f>
        <v>267.99149999999997</v>
      </c>
      <c r="K13" s="11">
        <f>E30</f>
        <v>0.35001785668730401</v>
      </c>
    </row>
    <row r="14" spans="1:11" x14ac:dyDescent="0.3">
      <c r="A14" s="7" t="s">
        <v>137</v>
      </c>
      <c r="B14" s="7" t="s">
        <v>138</v>
      </c>
      <c r="C14" s="4">
        <v>277.66199999999998</v>
      </c>
      <c r="D14" s="14">
        <f>AVERAGE(C14:C15)</f>
        <v>279.62049999999999</v>
      </c>
      <c r="E14" s="12">
        <f>STDEV(C14:C15)</f>
        <v>2.7697372619077281</v>
      </c>
      <c r="F14" s="12"/>
      <c r="G14" s="12"/>
      <c r="H14" s="7"/>
      <c r="I14" s="13" t="s">
        <v>52</v>
      </c>
      <c r="J14" s="11">
        <f>D32</f>
        <v>253.5205</v>
      </c>
      <c r="K14" s="11">
        <f>E32</f>
        <v>1.368251621595971</v>
      </c>
    </row>
    <row r="15" spans="1:11" x14ac:dyDescent="0.3">
      <c r="A15" s="7"/>
      <c r="B15" s="7" t="s">
        <v>139</v>
      </c>
      <c r="C15" s="4">
        <v>281.57900000000001</v>
      </c>
      <c r="D15" s="7"/>
      <c r="E15" s="7"/>
      <c r="F15" s="7"/>
      <c r="G15" s="7"/>
      <c r="H15" s="7"/>
      <c r="I15" s="13" t="s">
        <v>54</v>
      </c>
      <c r="J15" s="11">
        <f>D34</f>
        <v>230.02</v>
      </c>
      <c r="K15" s="11">
        <f>E34</f>
        <v>0.80751594411503436</v>
      </c>
    </row>
    <row r="16" spans="1:11" x14ac:dyDescent="0.3">
      <c r="A16" s="7" t="s">
        <v>140</v>
      </c>
      <c r="B16" s="7" t="s">
        <v>141</v>
      </c>
      <c r="C16" s="4">
        <v>246.464</v>
      </c>
      <c r="D16" s="12">
        <f>AVERAGE(C16:C17)</f>
        <v>249.7525</v>
      </c>
      <c r="E16" s="12">
        <f>STDEV(C16:C17)</f>
        <v>4.6506412998639215</v>
      </c>
      <c r="F16" s="12">
        <f t="shared" ref="F16" si="0">AVERAGE(C16:C21)</f>
        <v>245.03049999999996</v>
      </c>
      <c r="G16" s="12">
        <f>(STDEV(C16:C21))/(SQRT(COUNT(C16:C21)))</f>
        <v>5.0853371749898093</v>
      </c>
      <c r="H16" s="7"/>
      <c r="I16" s="13" t="s">
        <v>57</v>
      </c>
      <c r="J16" s="11">
        <f>D36</f>
        <v>248.71699999999998</v>
      </c>
      <c r="K16" s="11">
        <f>E36</f>
        <v>0.23193102422918965</v>
      </c>
    </row>
    <row r="17" spans="1:15" x14ac:dyDescent="0.3">
      <c r="A17" s="7"/>
      <c r="B17" s="7" t="s">
        <v>142</v>
      </c>
      <c r="C17" s="4">
        <v>253.041</v>
      </c>
      <c r="D17" s="7"/>
      <c r="E17" s="7"/>
      <c r="F17" s="7"/>
      <c r="G17" s="7"/>
      <c r="H17" s="7"/>
      <c r="I17" s="13" t="s">
        <v>59</v>
      </c>
      <c r="J17" s="11">
        <f>D38</f>
        <v>213.01050000000001</v>
      </c>
      <c r="K17" s="11">
        <f>E38</f>
        <v>2.0145472196004666</v>
      </c>
    </row>
    <row r="18" spans="1:15" x14ac:dyDescent="0.3">
      <c r="A18" s="7" t="s">
        <v>143</v>
      </c>
      <c r="B18" s="7" t="s">
        <v>144</v>
      </c>
      <c r="C18" s="4">
        <v>257.52499999999998</v>
      </c>
      <c r="D18" s="12">
        <f>AVERAGE(C18:C19)</f>
        <v>255.64799999999997</v>
      </c>
      <c r="E18" s="12">
        <f>STDEV(C18:C19)</f>
        <v>2.6544788565742929</v>
      </c>
      <c r="F18" s="12"/>
      <c r="G18" s="7"/>
      <c r="H18" s="7"/>
      <c r="I18" s="13" t="s">
        <v>62</v>
      </c>
      <c r="J18" s="11">
        <f>D40</f>
        <v>211.20949999999999</v>
      </c>
      <c r="K18" s="11">
        <f>E40</f>
        <v>0.98782817331760076</v>
      </c>
    </row>
    <row r="19" spans="1:15" x14ac:dyDescent="0.3">
      <c r="A19" s="7"/>
      <c r="B19" s="7" t="s">
        <v>145</v>
      </c>
      <c r="C19" s="4">
        <v>253.77099999999999</v>
      </c>
      <c r="D19" s="7"/>
      <c r="E19" s="7"/>
      <c r="F19" s="7"/>
      <c r="G19" s="7"/>
      <c r="H19" s="7"/>
      <c r="I19" s="13" t="s">
        <v>64</v>
      </c>
      <c r="J19" s="11">
        <f>D42</f>
        <v>222.00099999999998</v>
      </c>
      <c r="K19" s="11">
        <f>E42</f>
        <v>0.9814642122869317</v>
      </c>
    </row>
    <row r="20" spans="1:15" x14ac:dyDescent="0.3">
      <c r="A20" s="7" t="s">
        <v>146</v>
      </c>
      <c r="B20" s="7" t="s">
        <v>147</v>
      </c>
      <c r="C20" s="4">
        <v>227.89</v>
      </c>
      <c r="D20" s="12">
        <f>AVERAGE(C20:C21)</f>
        <v>229.69099999999997</v>
      </c>
      <c r="E20" s="12">
        <f>STDEV(C20:C21)</f>
        <v>2.5469986258339468</v>
      </c>
      <c r="F20" s="12"/>
      <c r="G20" s="12"/>
      <c r="H20" s="7"/>
      <c r="I20" s="13" t="s">
        <v>67</v>
      </c>
      <c r="J20" s="11">
        <f>D44</f>
        <v>211.36950000000002</v>
      </c>
      <c r="K20" s="11">
        <f>E44</f>
        <v>0.5084097756731436</v>
      </c>
    </row>
    <row r="21" spans="1:15" x14ac:dyDescent="0.3">
      <c r="A21" s="7"/>
      <c r="B21" s="7" t="s">
        <v>148</v>
      </c>
      <c r="C21" s="4">
        <v>231.49199999999999</v>
      </c>
      <c r="D21" s="7"/>
      <c r="E21" s="7"/>
      <c r="F21" s="7"/>
      <c r="G21" s="7"/>
      <c r="H21" s="7"/>
      <c r="I21" s="13" t="s">
        <v>69</v>
      </c>
      <c r="J21" s="11">
        <f>D46</f>
        <v>222.35</v>
      </c>
      <c r="K21" s="11">
        <f>E46</f>
        <v>0.61376868606991974</v>
      </c>
    </row>
    <row r="22" spans="1:15" x14ac:dyDescent="0.3">
      <c r="A22" s="7" t="s">
        <v>149</v>
      </c>
      <c r="B22" s="7" t="s">
        <v>150</v>
      </c>
      <c r="C22" s="4">
        <v>245.161</v>
      </c>
      <c r="D22" s="12">
        <f>AVERAGE(C22:C23)</f>
        <v>246.9735</v>
      </c>
      <c r="E22" s="12">
        <f>STDEV(C22:C23)</f>
        <v>2.5632620818012346</v>
      </c>
      <c r="F22" s="12">
        <f t="shared" ref="F22" si="1">AVERAGE(C22:C27)</f>
        <v>257.31466666666665</v>
      </c>
      <c r="G22" s="12">
        <f>(STDEV(C22:C27))/(SQRT(COUNT(C22:C27)))</f>
        <v>9.4640534151305644</v>
      </c>
      <c r="H22" s="7"/>
      <c r="I22" s="13" t="s">
        <v>72</v>
      </c>
      <c r="J22" s="11">
        <f>D48</f>
        <v>224.64</v>
      </c>
      <c r="K22" s="11">
        <f>E48</f>
        <v>3.5327054788079981</v>
      </c>
    </row>
    <row r="23" spans="1:15" x14ac:dyDescent="0.3">
      <c r="A23" s="7"/>
      <c r="B23" s="7" t="s">
        <v>151</v>
      </c>
      <c r="C23" s="4">
        <v>248.786</v>
      </c>
      <c r="D23" s="7"/>
      <c r="E23" s="7"/>
      <c r="F23" s="7"/>
      <c r="G23" s="7"/>
      <c r="H23" s="7"/>
      <c r="I23" s="13" t="s">
        <v>74</v>
      </c>
      <c r="J23" s="11">
        <f>D50</f>
        <v>229.29899999999998</v>
      </c>
      <c r="K23" s="11">
        <f>E50</f>
        <v>4.717816444076643</v>
      </c>
    </row>
    <row r="24" spans="1:15" x14ac:dyDescent="0.3">
      <c r="A24" s="7" t="s">
        <v>152</v>
      </c>
      <c r="B24" s="7" t="s">
        <v>153</v>
      </c>
      <c r="C24" s="4">
        <v>284.36500000000001</v>
      </c>
      <c r="D24" s="12">
        <f>AVERAGE(C24:C25)</f>
        <v>286.63750000000005</v>
      </c>
      <c r="E24" s="12">
        <f>STDEV(C24:C25)</f>
        <v>3.21380032049287</v>
      </c>
      <c r="F24" s="12"/>
      <c r="G24" s="7"/>
      <c r="H24" s="7"/>
      <c r="I24" s="7"/>
      <c r="J24" s="7"/>
      <c r="K24" s="7"/>
    </row>
    <row r="25" spans="1:15" x14ac:dyDescent="0.3">
      <c r="A25" s="7"/>
      <c r="B25" s="7" t="s">
        <v>154</v>
      </c>
      <c r="C25" s="4">
        <v>288.91000000000003</v>
      </c>
      <c r="D25" s="7"/>
      <c r="E25" s="7"/>
      <c r="F25" s="7"/>
      <c r="G25" s="7"/>
      <c r="H25" s="7"/>
      <c r="I25" s="7"/>
      <c r="J25" s="7"/>
      <c r="K25" s="7"/>
    </row>
    <row r="26" spans="1:15" x14ac:dyDescent="0.3">
      <c r="A26" s="7" t="s">
        <v>155</v>
      </c>
      <c r="B26" s="7" t="s">
        <v>156</v>
      </c>
      <c r="C26" s="4">
        <v>235.50399999999999</v>
      </c>
      <c r="D26" s="12">
        <f>AVERAGE(C26:C27)</f>
        <v>238.333</v>
      </c>
      <c r="E26" s="12">
        <f>STDEV(C26:C27)</f>
        <v>4.0008101679534969</v>
      </c>
      <c r="F26" s="12"/>
      <c r="G26" s="12"/>
      <c r="H26" s="7"/>
      <c r="I26" s="9"/>
      <c r="J26" s="9" t="s">
        <v>26</v>
      </c>
      <c r="K26" s="9" t="s">
        <v>118</v>
      </c>
      <c r="M26" t="s">
        <v>115</v>
      </c>
      <c r="N26" s="1">
        <f>$D$10</f>
        <v>271.70349999999996</v>
      </c>
    </row>
    <row r="27" spans="1:15" x14ac:dyDescent="0.3">
      <c r="A27" s="7"/>
      <c r="B27" s="7" t="s">
        <v>157</v>
      </c>
      <c r="C27" s="4">
        <v>241.16200000000001</v>
      </c>
      <c r="D27" s="7"/>
      <c r="E27" s="7"/>
      <c r="F27" s="7"/>
      <c r="G27" s="7"/>
      <c r="H27" s="7"/>
      <c r="I27" s="10" t="s">
        <v>29</v>
      </c>
      <c r="J27" s="11">
        <f>F4</f>
        <v>103.56133333333332</v>
      </c>
      <c r="K27" s="11">
        <f>G4</f>
        <v>2.0808016831126528</v>
      </c>
      <c r="M27" t="s">
        <v>116</v>
      </c>
      <c r="N27" s="1">
        <f>$D$12</f>
        <v>253.947</v>
      </c>
    </row>
    <row r="28" spans="1:15" x14ac:dyDescent="0.3">
      <c r="A28" s="7" t="s">
        <v>158</v>
      </c>
      <c r="B28" s="7" t="s">
        <v>159</v>
      </c>
      <c r="C28" s="4">
        <v>251.44499999999999</v>
      </c>
      <c r="D28" s="12">
        <f>AVERAGE(C28:C29)</f>
        <v>254.803</v>
      </c>
      <c r="E28" s="12">
        <f>STDEV(C28:C29)</f>
        <v>4.7489291424488593</v>
      </c>
      <c r="F28" s="12">
        <f t="shared" ref="F28" si="2">AVERAGE(C28:C33)</f>
        <v>258.77166666666665</v>
      </c>
      <c r="G28" s="12">
        <f>(STDEV(C28:C33))/(SQRT(COUNT(C28:C33)))</f>
        <v>3.0616321319046675</v>
      </c>
      <c r="H28" s="7"/>
      <c r="I28" s="10" t="s">
        <v>17</v>
      </c>
      <c r="J28" s="11">
        <f>F10</f>
        <v>268.42366666666663</v>
      </c>
      <c r="K28" s="11">
        <f>G10</f>
        <v>4.9683904413580215</v>
      </c>
      <c r="M28" t="s">
        <v>117</v>
      </c>
      <c r="N28" s="1">
        <f>$D$14</f>
        <v>279.62049999999999</v>
      </c>
    </row>
    <row r="29" spans="1:15" x14ac:dyDescent="0.3">
      <c r="A29" s="7"/>
      <c r="B29" s="7" t="s">
        <v>160</v>
      </c>
      <c r="C29" s="4">
        <v>258.161</v>
      </c>
      <c r="D29" s="7"/>
      <c r="E29" s="7"/>
      <c r="F29" s="7"/>
      <c r="G29" s="7"/>
      <c r="H29" s="7"/>
      <c r="I29" s="9" t="s">
        <v>9</v>
      </c>
      <c r="J29" s="11">
        <f>F16</f>
        <v>245.03049999999996</v>
      </c>
      <c r="K29" s="11">
        <f>G16</f>
        <v>5.0853371749898093</v>
      </c>
      <c r="M29" t="str">
        <f t="shared" ref="M29:O34" si="3">I29</f>
        <v>0-1-A</v>
      </c>
      <c r="N29" s="1">
        <f t="shared" si="3"/>
        <v>245.03049999999996</v>
      </c>
      <c r="O29" s="1">
        <f t="shared" si="3"/>
        <v>5.0853371749898093</v>
      </c>
    </row>
    <row r="30" spans="1:15" x14ac:dyDescent="0.3">
      <c r="A30" s="7" t="s">
        <v>161</v>
      </c>
      <c r="B30" s="7" t="s">
        <v>162</v>
      </c>
      <c r="C30" s="4">
        <v>267.74400000000003</v>
      </c>
      <c r="D30" s="12">
        <f>AVERAGE(C30:C31)</f>
        <v>267.99149999999997</v>
      </c>
      <c r="E30" s="12">
        <f>STDEV(C30:C31)</f>
        <v>0.35001785668730401</v>
      </c>
      <c r="F30" s="12"/>
      <c r="G30" s="7"/>
      <c r="H30" s="7"/>
      <c r="I30" s="9" t="s">
        <v>10</v>
      </c>
      <c r="J30" s="11">
        <f>F22</f>
        <v>257.31466666666665</v>
      </c>
      <c r="K30" s="11">
        <f>G22</f>
        <v>9.4640534151305644</v>
      </c>
      <c r="M30" t="str">
        <f t="shared" si="3"/>
        <v>0-2-A</v>
      </c>
      <c r="N30" s="1">
        <f t="shared" si="3"/>
        <v>257.31466666666665</v>
      </c>
      <c r="O30" s="1">
        <f t="shared" si="3"/>
        <v>9.4640534151305644</v>
      </c>
    </row>
    <row r="31" spans="1:15" x14ac:dyDescent="0.3">
      <c r="A31" s="7"/>
      <c r="B31" s="7" t="s">
        <v>163</v>
      </c>
      <c r="C31" s="4">
        <v>268.23899999999998</v>
      </c>
      <c r="D31" s="7"/>
      <c r="E31" s="7"/>
      <c r="F31" s="7"/>
      <c r="G31" s="7"/>
      <c r="H31" s="7"/>
      <c r="I31" s="9" t="s">
        <v>11</v>
      </c>
      <c r="J31" s="11">
        <f>F28</f>
        <v>258.77166666666665</v>
      </c>
      <c r="K31" s="11">
        <f>G28</f>
        <v>3.0616321319046675</v>
      </c>
      <c r="M31" t="str">
        <f t="shared" si="3"/>
        <v>0-3-A</v>
      </c>
      <c r="N31" s="1">
        <f t="shared" si="3"/>
        <v>258.77166666666665</v>
      </c>
      <c r="O31" s="1">
        <f t="shared" si="3"/>
        <v>3.0616321319046675</v>
      </c>
    </row>
    <row r="32" spans="1:15" x14ac:dyDescent="0.3">
      <c r="A32" s="7" t="s">
        <v>164</v>
      </c>
      <c r="B32" s="7" t="s">
        <v>165</v>
      </c>
      <c r="C32" s="4">
        <v>252.553</v>
      </c>
      <c r="D32" s="12">
        <f>AVERAGE(C32:C33)</f>
        <v>253.5205</v>
      </c>
      <c r="E32" s="12">
        <f>STDEV(C32:C33)</f>
        <v>1.368251621595971</v>
      </c>
      <c r="F32" s="12"/>
      <c r="G32" s="12"/>
      <c r="H32" s="7"/>
      <c r="I32" s="9" t="s">
        <v>12</v>
      </c>
      <c r="J32" s="11">
        <f>F34</f>
        <v>230.58250000000001</v>
      </c>
      <c r="K32" s="11">
        <f>G34</f>
        <v>6.5336759319186726</v>
      </c>
      <c r="M32" t="str">
        <f t="shared" si="3"/>
        <v>24-1-A</v>
      </c>
      <c r="N32" s="1">
        <f t="shared" si="3"/>
        <v>230.58250000000001</v>
      </c>
      <c r="O32" s="1">
        <f t="shared" si="3"/>
        <v>6.5336759319186726</v>
      </c>
    </row>
    <row r="33" spans="1:15" x14ac:dyDescent="0.3">
      <c r="A33" s="7"/>
      <c r="B33" s="7" t="s">
        <v>166</v>
      </c>
      <c r="C33" s="4">
        <v>254.488</v>
      </c>
      <c r="D33" s="7"/>
      <c r="E33" s="7"/>
      <c r="F33" s="7"/>
      <c r="G33" s="7"/>
      <c r="H33" s="7"/>
      <c r="I33" s="9" t="s">
        <v>13</v>
      </c>
      <c r="J33" s="11">
        <f>F40</f>
        <v>214.86</v>
      </c>
      <c r="K33" s="11">
        <f>G40</f>
        <v>2.2745314535818859</v>
      </c>
      <c r="M33" t="str">
        <f t="shared" si="3"/>
        <v>24-2-A</v>
      </c>
      <c r="N33" s="1">
        <f t="shared" si="3"/>
        <v>214.86</v>
      </c>
      <c r="O33" s="1">
        <f t="shared" si="3"/>
        <v>2.2745314535818859</v>
      </c>
    </row>
    <row r="34" spans="1:15" x14ac:dyDescent="0.3">
      <c r="A34" s="7" t="s">
        <v>167</v>
      </c>
      <c r="B34" s="7" t="s">
        <v>168</v>
      </c>
      <c r="C34" s="4">
        <v>230.59100000000001</v>
      </c>
      <c r="D34" s="12">
        <f>AVERAGE(C34:C35)</f>
        <v>230.02</v>
      </c>
      <c r="E34" s="12">
        <f>STDEV(C34:C35)</f>
        <v>0.80751594411503436</v>
      </c>
      <c r="F34" s="12">
        <f t="shared" ref="F34" si="4">AVERAGE(C34:C39)</f>
        <v>230.58250000000001</v>
      </c>
      <c r="G34" s="12">
        <f>(STDEV(C34:C39))/(SQRT(COUNT(C34:C39)))</f>
        <v>6.5336759319186726</v>
      </c>
      <c r="H34" s="7"/>
      <c r="I34" s="9" t="s">
        <v>14</v>
      </c>
      <c r="J34" s="11">
        <f>F46</f>
        <v>225.42966666666666</v>
      </c>
      <c r="K34" s="11">
        <f>G46</f>
        <v>1.6859599968893422</v>
      </c>
      <c r="M34" t="str">
        <f t="shared" si="3"/>
        <v>24-3-A</v>
      </c>
      <c r="N34" s="1">
        <f t="shared" si="3"/>
        <v>225.42966666666666</v>
      </c>
      <c r="O34" s="1">
        <f t="shared" si="3"/>
        <v>1.6859599968893422</v>
      </c>
    </row>
    <row r="35" spans="1:15" x14ac:dyDescent="0.3">
      <c r="A35" s="7"/>
      <c r="B35" s="7" t="s">
        <v>169</v>
      </c>
      <c r="C35" s="4">
        <v>229.44900000000001</v>
      </c>
      <c r="D35" s="7"/>
      <c r="E35" s="7"/>
      <c r="F35" s="7"/>
      <c r="G35" s="7"/>
      <c r="H35" s="7"/>
      <c r="I35" s="7"/>
      <c r="J35" s="7"/>
      <c r="K35" s="7"/>
    </row>
    <row r="36" spans="1:15" ht="15" thickBot="1" x14ac:dyDescent="0.35">
      <c r="A36" s="7" t="s">
        <v>170</v>
      </c>
      <c r="B36" s="7" t="s">
        <v>171</v>
      </c>
      <c r="C36" s="4">
        <v>248.553</v>
      </c>
      <c r="D36" s="12">
        <f>AVERAGE(C36:C37)</f>
        <v>248.71699999999998</v>
      </c>
      <c r="E36" s="12">
        <f>STDEV(C36:C37)</f>
        <v>0.23193102422918965</v>
      </c>
      <c r="F36" s="12"/>
      <c r="G36" s="7"/>
      <c r="H36" s="7"/>
      <c r="I36" s="7"/>
      <c r="J36" s="7"/>
      <c r="K36" s="7"/>
    </row>
    <row r="37" spans="1:15" x14ac:dyDescent="0.3">
      <c r="A37" s="7"/>
      <c r="B37" s="7" t="s">
        <v>172</v>
      </c>
      <c r="C37" s="4">
        <v>248.881</v>
      </c>
      <c r="D37" s="7"/>
      <c r="E37" s="7"/>
      <c r="F37" s="7"/>
      <c r="G37" s="7"/>
      <c r="H37" s="7"/>
      <c r="I37" s="9"/>
      <c r="J37" s="9" t="s">
        <v>6</v>
      </c>
      <c r="K37" s="9" t="s">
        <v>118</v>
      </c>
      <c r="M37" s="17"/>
      <c r="N37" s="18" t="s">
        <v>21</v>
      </c>
    </row>
    <row r="38" spans="1:15" x14ac:dyDescent="0.3">
      <c r="A38" s="7" t="s">
        <v>173</v>
      </c>
      <c r="B38" s="7" t="s">
        <v>174</v>
      </c>
      <c r="C38" s="4">
        <v>214.435</v>
      </c>
      <c r="D38" s="12">
        <f>AVERAGE(C38:C39)</f>
        <v>213.01050000000001</v>
      </c>
      <c r="E38" s="12">
        <f>STDEV(C38:C39)</f>
        <v>2.0145472196004666</v>
      </c>
      <c r="F38" s="12"/>
      <c r="G38" s="12"/>
      <c r="H38" s="7"/>
      <c r="I38" s="9" t="s">
        <v>8</v>
      </c>
      <c r="J38" s="11">
        <f>J27</f>
        <v>103.56133333333332</v>
      </c>
      <c r="K38" s="11">
        <f>K27</f>
        <v>2.0808016831126528</v>
      </c>
      <c r="M38" s="19" t="s">
        <v>18</v>
      </c>
      <c r="N38" s="20">
        <f>TTEST(N26:N28,N29:N31,2,2)</f>
        <v>0.16794645957454576</v>
      </c>
    </row>
    <row r="39" spans="1:15" x14ac:dyDescent="0.3">
      <c r="A39" s="7"/>
      <c r="B39" s="7" t="s">
        <v>175</v>
      </c>
      <c r="C39" s="4">
        <v>211.58600000000001</v>
      </c>
      <c r="D39" s="7"/>
      <c r="E39" s="7"/>
      <c r="F39" s="7"/>
      <c r="G39" s="7"/>
      <c r="H39" s="7"/>
      <c r="I39" s="16" t="s">
        <v>121</v>
      </c>
      <c r="J39" s="11">
        <f>J28</f>
        <v>268.42366666666663</v>
      </c>
      <c r="K39" s="11">
        <f>K28</f>
        <v>4.9683904413580215</v>
      </c>
      <c r="M39" s="19" t="s">
        <v>19</v>
      </c>
      <c r="N39" s="20">
        <f>TTEST(N26:N28,N32:N34,2,2)</f>
        <v>7.2854244550200169E-3</v>
      </c>
    </row>
    <row r="40" spans="1:15" ht="15" thickBot="1" x14ac:dyDescent="0.35">
      <c r="A40" s="7" t="s">
        <v>176</v>
      </c>
      <c r="B40" s="7" t="s">
        <v>177</v>
      </c>
      <c r="C40" s="4">
        <v>211.90799999999999</v>
      </c>
      <c r="D40" s="12">
        <f>AVERAGE(C40:C41)</f>
        <v>211.20949999999999</v>
      </c>
      <c r="E40" s="12">
        <f>STDEV(C40:C41)</f>
        <v>0.98782817331760076</v>
      </c>
      <c r="F40" s="12">
        <f t="shared" ref="F40" si="5">AVERAGE(C40:C45)</f>
        <v>214.86</v>
      </c>
      <c r="G40" s="12">
        <f>(STDEV(C40:C45))/(SQRT(COUNT(C40:C45)))</f>
        <v>2.2745314535818859</v>
      </c>
      <c r="H40" s="7"/>
      <c r="I40" s="9" t="s">
        <v>119</v>
      </c>
      <c r="J40" s="11">
        <f>AVERAGE(J6:J14)</f>
        <v>253.70561111111115</v>
      </c>
      <c r="K40" s="11">
        <f>(STDEV(J6:J14))/(SQRT(COUNT(J6:J14)))</f>
        <v>5.4868206449749657</v>
      </c>
      <c r="M40" s="21" t="s">
        <v>20</v>
      </c>
      <c r="N40" s="22">
        <f>TTEST(N29:N31,N32:N34,2,2)</f>
        <v>9.0883187045511602E-3</v>
      </c>
    </row>
    <row r="41" spans="1:15" x14ac:dyDescent="0.3">
      <c r="A41" s="7"/>
      <c r="B41" s="7" t="s">
        <v>178</v>
      </c>
      <c r="C41" s="4">
        <v>210.511</v>
      </c>
      <c r="D41" s="7"/>
      <c r="E41" s="7"/>
      <c r="F41" s="7"/>
      <c r="G41" s="7"/>
      <c r="H41" s="7"/>
      <c r="I41" s="9" t="s">
        <v>120</v>
      </c>
      <c r="J41" s="11">
        <f>AVERAGE(J15:J23)</f>
        <v>223.62405555555551</v>
      </c>
      <c r="K41" s="11">
        <f>(STDEV(J15:J23))/(SQRT(COUNT(J15:J23)))</f>
        <v>3.9528497345484488</v>
      </c>
    </row>
    <row r="42" spans="1:15" x14ac:dyDescent="0.3">
      <c r="A42" s="7" t="s">
        <v>179</v>
      </c>
      <c r="B42" s="7" t="s">
        <v>180</v>
      </c>
      <c r="C42" s="4">
        <v>221.30699999999999</v>
      </c>
      <c r="D42" s="12">
        <f>AVERAGE(C42:C43)</f>
        <v>222.00099999999998</v>
      </c>
      <c r="E42" s="12">
        <f>STDEV(C42:C43)</f>
        <v>0.9814642122869317</v>
      </c>
      <c r="F42" s="12"/>
      <c r="G42" s="7"/>
      <c r="H42" s="7"/>
      <c r="I42" s="7"/>
      <c r="J42" s="7"/>
      <c r="K42" s="7"/>
    </row>
    <row r="43" spans="1:15" x14ac:dyDescent="0.3">
      <c r="A43" s="7"/>
      <c r="B43" s="7" t="s">
        <v>181</v>
      </c>
      <c r="C43" s="4">
        <v>222.69499999999999</v>
      </c>
      <c r="D43" s="7"/>
      <c r="E43" s="7"/>
      <c r="F43" s="7"/>
      <c r="G43" s="7"/>
      <c r="H43" s="7"/>
      <c r="I43" s="7"/>
      <c r="J43" s="7"/>
      <c r="K43" s="7"/>
    </row>
    <row r="44" spans="1:15" x14ac:dyDescent="0.3">
      <c r="A44" s="7" t="s">
        <v>182</v>
      </c>
      <c r="B44" s="7" t="s">
        <v>183</v>
      </c>
      <c r="C44" s="4">
        <v>211.01</v>
      </c>
      <c r="D44" s="12">
        <f>AVERAGE(C44:C45)</f>
        <v>211.36950000000002</v>
      </c>
      <c r="E44" s="12">
        <f>STDEV(C44:C45)</f>
        <v>0.5084097756731436</v>
      </c>
      <c r="F44" s="12"/>
      <c r="G44" s="12"/>
      <c r="H44" s="7"/>
      <c r="I44" s="7"/>
      <c r="J44" s="7"/>
      <c r="K44" s="7"/>
    </row>
    <row r="45" spans="1:15" x14ac:dyDescent="0.3">
      <c r="A45" s="7"/>
      <c r="B45" s="7" t="s">
        <v>184</v>
      </c>
      <c r="C45" s="4">
        <v>211.72900000000001</v>
      </c>
      <c r="D45" s="7"/>
      <c r="E45" s="7"/>
      <c r="F45" s="7"/>
      <c r="G45" s="7"/>
      <c r="H45" s="7"/>
      <c r="I45" s="7"/>
      <c r="J45" s="7"/>
      <c r="K45" s="7"/>
    </row>
    <row r="46" spans="1:15" x14ac:dyDescent="0.3">
      <c r="A46" s="7" t="s">
        <v>185</v>
      </c>
      <c r="B46" s="7" t="s">
        <v>186</v>
      </c>
      <c r="C46" s="4">
        <v>222.78399999999999</v>
      </c>
      <c r="D46" s="12">
        <f>AVERAGE(C46:C47)</f>
        <v>222.35</v>
      </c>
      <c r="E46" s="12">
        <f>STDEV(C46:C47)</f>
        <v>0.61376868606991974</v>
      </c>
      <c r="F46" s="12">
        <f>AVERAGE(C46:C51)</f>
        <v>225.42966666666666</v>
      </c>
      <c r="G46" s="12">
        <f>(STDEV(C46:C51))/(SQRT(COUNT(C46:C51)))</f>
        <v>1.6859599968893422</v>
      </c>
      <c r="H46" s="7"/>
      <c r="I46" s="7"/>
      <c r="J46" s="7"/>
      <c r="K46" s="7"/>
    </row>
    <row r="47" spans="1:15" x14ac:dyDescent="0.3">
      <c r="A47" s="7"/>
      <c r="B47" s="7" t="s">
        <v>187</v>
      </c>
      <c r="C47" s="4">
        <v>221.916</v>
      </c>
      <c r="D47" s="7"/>
      <c r="E47" s="7"/>
      <c r="F47" s="7"/>
      <c r="G47" s="7"/>
      <c r="H47" s="7"/>
      <c r="I47" s="7"/>
      <c r="J47" s="7"/>
      <c r="K47" s="7"/>
    </row>
    <row r="48" spans="1:15" x14ac:dyDescent="0.3">
      <c r="A48" s="7" t="s">
        <v>188</v>
      </c>
      <c r="B48" s="7" t="s">
        <v>189</v>
      </c>
      <c r="C48" s="4">
        <v>227.13800000000001</v>
      </c>
      <c r="D48" s="12">
        <f>AVERAGE(C48:C49)</f>
        <v>224.64</v>
      </c>
      <c r="E48" s="12">
        <f>STDEV(C48:C49)</f>
        <v>3.5327054788079981</v>
      </c>
      <c r="F48" s="12"/>
      <c r="G48" s="7"/>
      <c r="H48" s="7"/>
      <c r="I48" s="7"/>
      <c r="J48" s="7"/>
      <c r="K48" s="7"/>
    </row>
    <row r="49" spans="1:11" x14ac:dyDescent="0.3">
      <c r="A49" s="7"/>
      <c r="B49" s="7" t="s">
        <v>190</v>
      </c>
      <c r="C49" s="4">
        <v>222.142</v>
      </c>
      <c r="D49" s="7"/>
      <c r="E49" s="7"/>
      <c r="F49" s="7"/>
      <c r="G49" s="7"/>
      <c r="H49" s="7"/>
      <c r="I49" s="7"/>
      <c r="J49" s="7"/>
      <c r="K49" s="7"/>
    </row>
    <row r="50" spans="1:11" x14ac:dyDescent="0.3">
      <c r="A50" s="7" t="s">
        <v>191</v>
      </c>
      <c r="B50" s="7" t="s">
        <v>192</v>
      </c>
      <c r="C50" s="4">
        <v>232.63499999999999</v>
      </c>
      <c r="D50" s="12">
        <f>AVERAGE(C50:C51)</f>
        <v>229.29899999999998</v>
      </c>
      <c r="E50" s="12">
        <f>STDEV(C50:C51)</f>
        <v>4.717816444076643</v>
      </c>
      <c r="F50" s="7"/>
      <c r="G50" s="7"/>
      <c r="H50" s="7"/>
      <c r="I50" s="7"/>
      <c r="J50" s="7"/>
      <c r="K50" s="7"/>
    </row>
    <row r="51" spans="1:11" x14ac:dyDescent="0.3">
      <c r="A51" s="7"/>
      <c r="B51" s="7" t="s">
        <v>193</v>
      </c>
      <c r="C51" s="4">
        <v>225.96299999999999</v>
      </c>
      <c r="D51" s="7"/>
      <c r="E51" s="7"/>
      <c r="F51" s="7"/>
      <c r="G51" s="7"/>
      <c r="H51" s="7"/>
      <c r="I51" s="7"/>
      <c r="J51" s="7"/>
      <c r="K51" s="7"/>
    </row>
    <row r="52" spans="1:1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conditionalFormatting sqref="N38:N40">
    <cfRule type="cellIs" dxfId="64" priority="1" operator="lessThan">
      <formula>0.001</formula>
    </cfRule>
    <cfRule type="cellIs" dxfId="63" priority="2" operator="lessThan">
      <formula>0.01</formula>
    </cfRule>
    <cfRule type="cellIs" dxfId="62" priority="3" operator="lessThan">
      <formula>0.001</formula>
    </cfRule>
    <cfRule type="cellIs" dxfId="61" priority="4" operator="lessThan">
      <formula>0.01</formula>
    </cfRule>
    <cfRule type="cellIs" dxfId="60" priority="5" operator="lessThan">
      <formula>0.05</formula>
    </cfRule>
  </conditionalFormatting>
  <pageMargins left="0.7" right="0.7" top="0.75" bottom="0.75" header="0.3" footer="0.3"/>
  <pageSetup paperSize="9" orientation="portrait" r:id="rId1"/>
  <headerFooter>
    <oddHeader>&amp;R&amp;"Calibri"&amp;10 For Internal Use Only&amp;1#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13" workbookViewId="0">
      <selection activeCell="F33" sqref="F33"/>
    </sheetView>
  </sheetViews>
  <sheetFormatPr defaultRowHeight="14.4" x14ac:dyDescent="0.3"/>
  <cols>
    <col min="1" max="2" width="8.88671875" style="25"/>
    <col min="3" max="3" width="12" style="25" bestFit="1" customWidth="1"/>
    <col min="4" max="4" width="14.6640625" style="25" customWidth="1"/>
    <col min="5" max="8" width="8.88671875" style="25"/>
    <col min="9" max="9" width="11.109375" style="25" customWidth="1"/>
    <col min="10" max="16384" width="8.88671875" style="25"/>
  </cols>
  <sheetData>
    <row r="1" spans="1:15" x14ac:dyDescent="0.3">
      <c r="A1" s="26" t="s">
        <v>208</v>
      </c>
      <c r="B1" s="4"/>
      <c r="C1" s="4"/>
      <c r="D1" s="4"/>
      <c r="E1" s="4" t="s">
        <v>214</v>
      </c>
      <c r="F1" s="4"/>
      <c r="G1" s="4"/>
      <c r="H1" s="4" t="s">
        <v>213</v>
      </c>
      <c r="I1" s="4"/>
      <c r="J1" s="4"/>
      <c r="K1" s="4"/>
      <c r="L1" s="4"/>
      <c r="M1" s="4"/>
      <c r="N1" s="4"/>
      <c r="O1" s="4"/>
    </row>
    <row r="2" spans="1:1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3">
      <c r="A3" s="26" t="s">
        <v>204</v>
      </c>
      <c r="B3" s="4"/>
      <c r="C3" s="4"/>
      <c r="D3" s="4"/>
      <c r="E3" s="4"/>
      <c r="F3" s="4"/>
      <c r="G3" s="4"/>
      <c r="H3" s="4"/>
      <c r="I3" s="4"/>
      <c r="J3" s="4" t="s">
        <v>205</v>
      </c>
      <c r="K3" s="4"/>
      <c r="L3" s="4">
        <v>157</v>
      </c>
      <c r="M3" s="4"/>
      <c r="N3" s="4"/>
      <c r="O3" s="4"/>
    </row>
    <row r="4" spans="1:15" x14ac:dyDescent="0.3">
      <c r="A4" s="38" t="s">
        <v>215</v>
      </c>
      <c r="B4" s="26">
        <v>1</v>
      </c>
      <c r="C4" s="26">
        <v>2</v>
      </c>
      <c r="D4" s="26">
        <v>3</v>
      </c>
      <c r="E4" s="26">
        <v>4</v>
      </c>
      <c r="F4" s="26">
        <v>5</v>
      </c>
      <c r="G4" s="26">
        <v>6</v>
      </c>
      <c r="H4" s="4"/>
      <c r="I4" s="27"/>
      <c r="J4" s="4">
        <v>1</v>
      </c>
      <c r="K4" s="4">
        <v>2</v>
      </c>
      <c r="L4" s="4">
        <v>3</v>
      </c>
      <c r="M4" s="4">
        <v>4</v>
      </c>
      <c r="N4" s="4">
        <v>5</v>
      </c>
      <c r="O4" s="4">
        <v>6</v>
      </c>
    </row>
    <row r="5" spans="1:15" x14ac:dyDescent="0.3">
      <c r="A5" s="28" t="s">
        <v>1</v>
      </c>
      <c r="B5" s="29">
        <v>1249</v>
      </c>
      <c r="C5" s="29">
        <v>1204</v>
      </c>
      <c r="D5" s="29">
        <v>1190</v>
      </c>
      <c r="E5" s="29">
        <v>1106</v>
      </c>
      <c r="F5" s="29">
        <v>1120</v>
      </c>
      <c r="G5" s="29">
        <v>1264</v>
      </c>
      <c r="H5" s="4"/>
      <c r="I5" s="28" t="s">
        <v>1</v>
      </c>
      <c r="J5" s="30">
        <f>B5-$L$3</f>
        <v>1092</v>
      </c>
      <c r="K5" s="30">
        <f t="shared" ref="K5:O8" si="0">C5-$L$3</f>
        <v>1047</v>
      </c>
      <c r="L5" s="30">
        <f t="shared" si="0"/>
        <v>1033</v>
      </c>
      <c r="M5" s="30">
        <f t="shared" si="0"/>
        <v>949</v>
      </c>
      <c r="N5" s="30">
        <f t="shared" si="0"/>
        <v>963</v>
      </c>
      <c r="O5" s="30">
        <f t="shared" si="0"/>
        <v>1107</v>
      </c>
    </row>
    <row r="6" spans="1:15" x14ac:dyDescent="0.3">
      <c r="A6" s="28" t="s">
        <v>2</v>
      </c>
      <c r="B6" s="29">
        <v>1182</v>
      </c>
      <c r="C6" s="29">
        <v>1109</v>
      </c>
      <c r="D6" s="29">
        <v>1223</v>
      </c>
      <c r="E6" s="29">
        <v>1197</v>
      </c>
      <c r="F6" s="29">
        <v>1281</v>
      </c>
      <c r="G6" s="29">
        <v>1341</v>
      </c>
      <c r="H6" s="4"/>
      <c r="I6" s="28" t="s">
        <v>2</v>
      </c>
      <c r="J6" s="30">
        <f t="shared" ref="J6:J8" si="1">B6-$L$3</f>
        <v>1025</v>
      </c>
      <c r="K6" s="30">
        <f t="shared" si="0"/>
        <v>952</v>
      </c>
      <c r="L6" s="30">
        <f t="shared" si="0"/>
        <v>1066</v>
      </c>
      <c r="M6" s="30">
        <f t="shared" si="0"/>
        <v>1040</v>
      </c>
      <c r="N6" s="30">
        <f t="shared" si="0"/>
        <v>1124</v>
      </c>
      <c r="O6" s="30">
        <f t="shared" si="0"/>
        <v>1184</v>
      </c>
    </row>
    <row r="7" spans="1:15" x14ac:dyDescent="0.3">
      <c r="A7" s="28" t="s">
        <v>3</v>
      </c>
      <c r="B7" s="29">
        <v>1214</v>
      </c>
      <c r="C7" s="29">
        <v>1192</v>
      </c>
      <c r="D7" s="29">
        <v>1239</v>
      </c>
      <c r="E7" s="29">
        <v>1260</v>
      </c>
      <c r="F7" s="29">
        <v>1325</v>
      </c>
      <c r="G7" s="29">
        <v>1357</v>
      </c>
      <c r="H7" s="4"/>
      <c r="I7" s="28" t="s">
        <v>3</v>
      </c>
      <c r="J7" s="30">
        <f t="shared" si="1"/>
        <v>1057</v>
      </c>
      <c r="K7" s="30">
        <f t="shared" si="0"/>
        <v>1035</v>
      </c>
      <c r="L7" s="30">
        <f t="shared" si="0"/>
        <v>1082</v>
      </c>
      <c r="M7" s="30">
        <f t="shared" si="0"/>
        <v>1103</v>
      </c>
      <c r="N7" s="30">
        <f t="shared" si="0"/>
        <v>1168</v>
      </c>
      <c r="O7" s="30">
        <f t="shared" si="0"/>
        <v>1200</v>
      </c>
    </row>
    <row r="8" spans="1:15" x14ac:dyDescent="0.3">
      <c r="A8" s="28" t="s">
        <v>4</v>
      </c>
      <c r="B8" s="29">
        <v>1141</v>
      </c>
      <c r="C8" s="29">
        <v>1144</v>
      </c>
      <c r="D8" s="29">
        <v>1174</v>
      </c>
      <c r="E8" s="29">
        <v>1291</v>
      </c>
      <c r="F8" s="29">
        <v>1284</v>
      </c>
      <c r="G8" s="29">
        <v>1275</v>
      </c>
      <c r="H8" s="4"/>
      <c r="I8" s="28" t="s">
        <v>4</v>
      </c>
      <c r="J8" s="30">
        <f t="shared" si="1"/>
        <v>984</v>
      </c>
      <c r="K8" s="30">
        <f t="shared" si="0"/>
        <v>987</v>
      </c>
      <c r="L8" s="30">
        <f t="shared" si="0"/>
        <v>1017</v>
      </c>
      <c r="M8" s="30">
        <f t="shared" si="0"/>
        <v>1134</v>
      </c>
      <c r="N8" s="30">
        <f t="shared" si="0"/>
        <v>1127</v>
      </c>
      <c r="O8" s="30">
        <f t="shared" si="0"/>
        <v>1118</v>
      </c>
    </row>
    <row r="9" spans="1:15" x14ac:dyDescent="0.3">
      <c r="A9" s="4"/>
      <c r="B9" s="5"/>
      <c r="C9" s="5"/>
      <c r="D9" s="4"/>
      <c r="E9" s="4"/>
      <c r="F9" s="5"/>
      <c r="G9" s="4"/>
      <c r="H9" s="4"/>
      <c r="I9" s="4"/>
      <c r="J9" s="4"/>
      <c r="K9" s="4"/>
      <c r="L9" s="4"/>
      <c r="M9" s="4"/>
      <c r="N9" s="4"/>
      <c r="O9" s="4"/>
    </row>
    <row r="10" spans="1:15" x14ac:dyDescent="0.3">
      <c r="A10" s="26" t="s">
        <v>207</v>
      </c>
      <c r="B10" s="4"/>
      <c r="C10" s="4"/>
      <c r="D10" s="4"/>
      <c r="E10" s="4"/>
      <c r="F10" s="4"/>
      <c r="G10" s="4"/>
      <c r="H10" s="4"/>
      <c r="I10" s="4"/>
      <c r="J10" s="4" t="s">
        <v>205</v>
      </c>
      <c r="K10" s="4"/>
      <c r="L10" s="4">
        <v>157</v>
      </c>
      <c r="M10" s="4"/>
      <c r="N10" s="4"/>
      <c r="O10" s="4"/>
    </row>
    <row r="11" spans="1:15" x14ac:dyDescent="0.3">
      <c r="A11" s="38" t="s">
        <v>215</v>
      </c>
      <c r="B11" s="26">
        <v>1</v>
      </c>
      <c r="C11" s="26">
        <v>2</v>
      </c>
      <c r="D11" s="26">
        <v>3</v>
      </c>
      <c r="E11" s="26">
        <v>4</v>
      </c>
      <c r="F11" s="26">
        <v>5</v>
      </c>
      <c r="G11" s="26">
        <v>6</v>
      </c>
      <c r="H11" s="4"/>
      <c r="I11" s="27"/>
      <c r="J11" s="4">
        <v>1</v>
      </c>
      <c r="K11" s="4">
        <v>2</v>
      </c>
      <c r="L11" s="4">
        <v>3</v>
      </c>
      <c r="M11" s="4">
        <v>4</v>
      </c>
      <c r="N11" s="4">
        <v>5</v>
      </c>
      <c r="O11" s="4">
        <v>6</v>
      </c>
    </row>
    <row r="12" spans="1:15" x14ac:dyDescent="0.3">
      <c r="A12" s="28" t="s">
        <v>1</v>
      </c>
      <c r="B12" s="29">
        <v>922</v>
      </c>
      <c r="C12" s="29">
        <v>937</v>
      </c>
      <c r="D12" s="29">
        <v>846</v>
      </c>
      <c r="E12" s="29">
        <v>473</v>
      </c>
      <c r="F12" s="29">
        <v>441</v>
      </c>
      <c r="G12" s="29">
        <v>462</v>
      </c>
      <c r="H12" s="4"/>
      <c r="I12" s="28" t="s">
        <v>1</v>
      </c>
      <c r="J12" s="30">
        <f>B12-$L$3</f>
        <v>765</v>
      </c>
      <c r="K12" s="30">
        <f t="shared" ref="K12:O15" si="2">C12-$L$3</f>
        <v>780</v>
      </c>
      <c r="L12" s="30">
        <f t="shared" si="2"/>
        <v>689</v>
      </c>
      <c r="M12" s="30">
        <f t="shared" si="2"/>
        <v>316</v>
      </c>
      <c r="N12" s="30">
        <f t="shared" si="2"/>
        <v>284</v>
      </c>
      <c r="O12" s="30">
        <f t="shared" si="2"/>
        <v>305</v>
      </c>
    </row>
    <row r="13" spans="1:15" x14ac:dyDescent="0.3">
      <c r="A13" s="28" t="s">
        <v>2</v>
      </c>
      <c r="B13" s="29">
        <v>434</v>
      </c>
      <c r="C13" s="29">
        <v>432</v>
      </c>
      <c r="D13" s="29">
        <v>464</v>
      </c>
      <c r="E13" s="29">
        <v>454</v>
      </c>
      <c r="F13" s="29">
        <v>476</v>
      </c>
      <c r="G13" s="29">
        <v>484</v>
      </c>
      <c r="H13" s="4"/>
      <c r="I13" s="28" t="s">
        <v>2</v>
      </c>
      <c r="J13" s="30">
        <f t="shared" ref="J13:J15" si="3">B13-$L$3</f>
        <v>277</v>
      </c>
      <c r="K13" s="30">
        <f t="shared" si="2"/>
        <v>275</v>
      </c>
      <c r="L13" s="30">
        <f t="shared" si="2"/>
        <v>307</v>
      </c>
      <c r="M13" s="30">
        <f t="shared" si="2"/>
        <v>297</v>
      </c>
      <c r="N13" s="30">
        <f t="shared" si="2"/>
        <v>319</v>
      </c>
      <c r="O13" s="30">
        <f t="shared" si="2"/>
        <v>327</v>
      </c>
    </row>
    <row r="14" spans="1:15" x14ac:dyDescent="0.3">
      <c r="A14" s="28" t="s">
        <v>3</v>
      </c>
      <c r="B14" s="29">
        <v>462</v>
      </c>
      <c r="C14" s="29">
        <v>439</v>
      </c>
      <c r="D14" s="29">
        <v>456</v>
      </c>
      <c r="E14" s="29">
        <v>461</v>
      </c>
      <c r="F14" s="29">
        <v>556</v>
      </c>
      <c r="G14" s="29">
        <v>478</v>
      </c>
      <c r="H14" s="4"/>
      <c r="I14" s="28" t="s">
        <v>3</v>
      </c>
      <c r="J14" s="30">
        <f t="shared" si="3"/>
        <v>305</v>
      </c>
      <c r="K14" s="30">
        <f t="shared" si="2"/>
        <v>282</v>
      </c>
      <c r="L14" s="30">
        <f t="shared" si="2"/>
        <v>299</v>
      </c>
      <c r="M14" s="30">
        <f t="shared" si="2"/>
        <v>304</v>
      </c>
      <c r="N14" s="30">
        <f t="shared" si="2"/>
        <v>399</v>
      </c>
      <c r="O14" s="30">
        <f t="shared" si="2"/>
        <v>321</v>
      </c>
    </row>
    <row r="15" spans="1:15" x14ac:dyDescent="0.3">
      <c r="A15" s="28" t="s">
        <v>4</v>
      </c>
      <c r="B15" s="29">
        <v>436</v>
      </c>
      <c r="C15" s="29">
        <v>475</v>
      </c>
      <c r="D15" s="29">
        <v>443</v>
      </c>
      <c r="E15" s="29">
        <v>490</v>
      </c>
      <c r="F15" s="29">
        <v>527</v>
      </c>
      <c r="G15" s="29">
        <v>527</v>
      </c>
      <c r="H15" s="4"/>
      <c r="I15" s="28" t="s">
        <v>4</v>
      </c>
      <c r="J15" s="30">
        <f t="shared" si="3"/>
        <v>279</v>
      </c>
      <c r="K15" s="30">
        <f t="shared" si="2"/>
        <v>318</v>
      </c>
      <c r="L15" s="30">
        <f t="shared" si="2"/>
        <v>286</v>
      </c>
      <c r="M15" s="30">
        <f t="shared" si="2"/>
        <v>333</v>
      </c>
      <c r="N15" s="30">
        <f t="shared" si="2"/>
        <v>370</v>
      </c>
      <c r="O15" s="30">
        <f t="shared" si="2"/>
        <v>370</v>
      </c>
    </row>
    <row r="16" spans="1:15" x14ac:dyDescent="0.3">
      <c r="A16" s="4"/>
      <c r="B16" s="5"/>
      <c r="C16" s="5"/>
      <c r="D16" s="4"/>
      <c r="E16" s="4"/>
      <c r="F16" s="5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3">
      <c r="A17" s="30"/>
      <c r="B17" s="31" t="s">
        <v>204</v>
      </c>
      <c r="C17" s="31" t="s">
        <v>207</v>
      </c>
      <c r="D17" s="35" t="s">
        <v>16</v>
      </c>
      <c r="E17" s="36"/>
      <c r="F17" s="4"/>
      <c r="G17" s="4"/>
      <c r="H17" s="4"/>
      <c r="I17" s="4"/>
      <c r="J17" s="4" t="s">
        <v>16</v>
      </c>
      <c r="K17" s="4"/>
      <c r="L17" s="4"/>
      <c r="M17" s="4"/>
      <c r="N17" s="4"/>
      <c r="O17" s="4"/>
    </row>
    <row r="18" spans="1:15" x14ac:dyDescent="0.3">
      <c r="A18" s="30"/>
      <c r="B18" s="30" t="s">
        <v>6</v>
      </c>
      <c r="C18" s="30" t="s">
        <v>6</v>
      </c>
      <c r="D18" s="30" t="s">
        <v>6</v>
      </c>
      <c r="E18" s="36"/>
      <c r="F18" s="4"/>
      <c r="G18" s="4"/>
      <c r="H18" s="4"/>
      <c r="I18" s="4"/>
      <c r="J18" s="4">
        <v>1</v>
      </c>
      <c r="K18" s="4">
        <v>2</v>
      </c>
      <c r="L18" s="4">
        <v>3</v>
      </c>
      <c r="M18" s="4">
        <v>4</v>
      </c>
      <c r="N18" s="4">
        <v>5</v>
      </c>
      <c r="O18" s="4">
        <v>6</v>
      </c>
    </row>
    <row r="19" spans="1:15" x14ac:dyDescent="0.3">
      <c r="A19" s="30" t="s">
        <v>8</v>
      </c>
      <c r="B19" s="32">
        <f>AVERAGE(J5:L5)</f>
        <v>1057.3333333333333</v>
      </c>
      <c r="C19" s="32">
        <f>AVERAGE(J12:L12)</f>
        <v>744.66666666666663</v>
      </c>
      <c r="D19" s="33">
        <f>C19/B19*100</f>
        <v>70.428751576292555</v>
      </c>
      <c r="E19" s="37"/>
      <c r="F19" s="4"/>
      <c r="G19" s="4"/>
      <c r="H19" s="4"/>
      <c r="I19" s="4" t="s">
        <v>1</v>
      </c>
      <c r="J19" s="34">
        <f>J12/J5*100</f>
        <v>70.054945054945051</v>
      </c>
      <c r="K19" s="34">
        <f t="shared" ref="K19:O19" si="4">K12/K5*100</f>
        <v>74.49856733524355</v>
      </c>
      <c r="L19" s="34">
        <f t="shared" si="4"/>
        <v>66.698935140367865</v>
      </c>
      <c r="M19" s="34">
        <f t="shared" si="4"/>
        <v>33.298208640674396</v>
      </c>
      <c r="N19" s="34">
        <f t="shared" si="4"/>
        <v>29.491173416407062</v>
      </c>
      <c r="O19" s="34">
        <f t="shared" si="4"/>
        <v>27.551942186088528</v>
      </c>
    </row>
    <row r="20" spans="1:15" x14ac:dyDescent="0.3">
      <c r="A20" s="30" t="s">
        <v>17</v>
      </c>
      <c r="B20" s="32">
        <f>AVERAGE(M5:O5)</f>
        <v>1006.3333333333334</v>
      </c>
      <c r="C20" s="32">
        <f>AVERAGE(M12:O12)</f>
        <v>301.66666666666669</v>
      </c>
      <c r="D20" s="33">
        <f t="shared" ref="D20:D26" si="5">C20/B20*100</f>
        <v>29.976813514408747</v>
      </c>
      <c r="E20" s="37"/>
      <c r="F20" s="4"/>
      <c r="G20" s="4"/>
      <c r="H20" s="4"/>
      <c r="I20" s="4" t="s">
        <v>2</v>
      </c>
      <c r="J20" s="34">
        <f t="shared" ref="J20:O22" si="6">J13/J6*100</f>
        <v>27.024390243902442</v>
      </c>
      <c r="K20" s="34">
        <f t="shared" si="6"/>
        <v>28.886554621848738</v>
      </c>
      <c r="L20" s="34">
        <f t="shared" si="6"/>
        <v>28.79924953095685</v>
      </c>
      <c r="M20" s="34">
        <f t="shared" si="6"/>
        <v>28.557692307692307</v>
      </c>
      <c r="N20" s="34">
        <f t="shared" si="6"/>
        <v>28.380782918149468</v>
      </c>
      <c r="O20" s="34">
        <f t="shared" si="6"/>
        <v>27.618243243243246</v>
      </c>
    </row>
    <row r="21" spans="1:15" x14ac:dyDescent="0.3">
      <c r="A21" s="30" t="s">
        <v>9</v>
      </c>
      <c r="B21" s="32">
        <f>AVERAGE(J6:J8)</f>
        <v>1022</v>
      </c>
      <c r="C21" s="32">
        <f>AVERAGE(J13:J15)</f>
        <v>287</v>
      </c>
      <c r="D21" s="33">
        <f t="shared" si="5"/>
        <v>28.082191780821919</v>
      </c>
      <c r="E21" s="37"/>
      <c r="F21" s="4"/>
      <c r="G21" s="4"/>
      <c r="H21" s="4"/>
      <c r="I21" s="4" t="s">
        <v>3</v>
      </c>
      <c r="J21" s="34">
        <f t="shared" si="6"/>
        <v>28.855250709555346</v>
      </c>
      <c r="K21" s="34">
        <f t="shared" si="6"/>
        <v>27.246376811594203</v>
      </c>
      <c r="L21" s="34">
        <f t="shared" si="6"/>
        <v>27.634011090573011</v>
      </c>
      <c r="M21" s="34">
        <f t="shared" si="6"/>
        <v>27.561196736174072</v>
      </c>
      <c r="N21" s="34">
        <f t="shared" si="6"/>
        <v>34.160958904109592</v>
      </c>
      <c r="O21" s="34">
        <f t="shared" si="6"/>
        <v>26.75</v>
      </c>
    </row>
    <row r="22" spans="1:15" x14ac:dyDescent="0.3">
      <c r="A22" s="30" t="s">
        <v>10</v>
      </c>
      <c r="B22" s="32">
        <f>AVERAGE(K6:K8)</f>
        <v>991.33333333333337</v>
      </c>
      <c r="C22" s="32">
        <f>AVERAGE(K13:K15)</f>
        <v>291.66666666666669</v>
      </c>
      <c r="D22" s="33">
        <f t="shared" si="5"/>
        <v>29.421654337592468</v>
      </c>
      <c r="E22" s="37"/>
      <c r="F22" s="4"/>
      <c r="G22" s="4"/>
      <c r="H22" s="4"/>
      <c r="I22" s="4" t="s">
        <v>4</v>
      </c>
      <c r="J22" s="34">
        <f t="shared" si="6"/>
        <v>28.353658536585364</v>
      </c>
      <c r="K22" s="34">
        <f t="shared" si="6"/>
        <v>32.218844984802431</v>
      </c>
      <c r="L22" s="34">
        <f t="shared" si="6"/>
        <v>28.121927236971484</v>
      </c>
      <c r="M22" s="34">
        <f t="shared" si="6"/>
        <v>29.365079365079367</v>
      </c>
      <c r="N22" s="34">
        <f t="shared" si="6"/>
        <v>32.830523513753327</v>
      </c>
      <c r="O22" s="34">
        <f t="shared" si="6"/>
        <v>33.094812164579608</v>
      </c>
    </row>
    <row r="23" spans="1:15" x14ac:dyDescent="0.3">
      <c r="A23" s="30" t="s">
        <v>11</v>
      </c>
      <c r="B23" s="32">
        <f>AVERAGE(L6:L8)</f>
        <v>1055</v>
      </c>
      <c r="C23" s="32">
        <f>AVERAGE(L13:L15)</f>
        <v>297.33333333333331</v>
      </c>
      <c r="D23" s="33">
        <f t="shared" si="5"/>
        <v>28.183254344391784</v>
      </c>
      <c r="E23" s="3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3">
      <c r="A24" s="30" t="s">
        <v>12</v>
      </c>
      <c r="B24" s="32">
        <f>AVERAGE(M6:M8)</f>
        <v>1092.3333333333333</v>
      </c>
      <c r="C24" s="32">
        <f>AVERAGE(M13:M15)</f>
        <v>311.33333333333331</v>
      </c>
      <c r="D24" s="33">
        <f t="shared" si="5"/>
        <v>28.501678364357648</v>
      </c>
      <c r="E24" s="37"/>
      <c r="F24" s="4"/>
      <c r="G24" s="4"/>
      <c r="H24" s="4"/>
      <c r="I24" s="4"/>
      <c r="J24" s="4"/>
      <c r="K24" s="26" t="s">
        <v>16</v>
      </c>
      <c r="L24" s="4"/>
      <c r="M24" s="4"/>
      <c r="N24" s="4"/>
      <c r="O24" s="4"/>
    </row>
    <row r="25" spans="1:15" x14ac:dyDescent="0.3">
      <c r="A25" s="30" t="s">
        <v>13</v>
      </c>
      <c r="B25" s="32">
        <f>AVERAGE(N6:N8)</f>
        <v>1139.6666666666667</v>
      </c>
      <c r="C25" s="32">
        <f>AVERAGE(N13:N15)</f>
        <v>362.66666666666669</v>
      </c>
      <c r="D25" s="33">
        <f t="shared" si="5"/>
        <v>31.822170225212048</v>
      </c>
      <c r="E25" s="37"/>
      <c r="F25" s="4"/>
      <c r="G25" s="4"/>
      <c r="H25" s="4"/>
      <c r="I25" s="4"/>
      <c r="J25" s="4"/>
      <c r="K25" s="4" t="s">
        <v>6</v>
      </c>
      <c r="L25" s="4" t="s">
        <v>118</v>
      </c>
      <c r="M25" s="4"/>
      <c r="N25" s="4"/>
      <c r="O25" s="4"/>
    </row>
    <row r="26" spans="1:15" x14ac:dyDescent="0.3">
      <c r="A26" s="30" t="s">
        <v>14</v>
      </c>
      <c r="B26" s="32">
        <f>AVERAGE(O6:O8)</f>
        <v>1167.3333333333333</v>
      </c>
      <c r="C26" s="32">
        <f>AVERAGE(O13:O15)</f>
        <v>339.33333333333331</v>
      </c>
      <c r="D26" s="33">
        <f t="shared" si="5"/>
        <v>29.069103369503139</v>
      </c>
      <c r="E26" s="37"/>
      <c r="F26" s="4"/>
      <c r="G26" s="4"/>
      <c r="H26" s="4"/>
      <c r="I26" s="4"/>
      <c r="J26" s="25" t="s">
        <v>8</v>
      </c>
      <c r="K26" s="5">
        <f>D19</f>
        <v>70.428751576292555</v>
      </c>
      <c r="L26" s="5">
        <f>(STDEV(J19:L19))/(SQRT(COUNT(J19:L19)))</f>
        <v>2.2588448853838607</v>
      </c>
      <c r="M26" s="4"/>
      <c r="N26" s="4"/>
      <c r="O26" s="4"/>
    </row>
    <row r="27" spans="1:15" x14ac:dyDescent="0.3">
      <c r="A27" s="4"/>
      <c r="B27" s="4"/>
      <c r="C27" s="4"/>
      <c r="D27" s="4"/>
      <c r="E27" s="4"/>
      <c r="F27" s="4"/>
      <c r="G27" s="4"/>
      <c r="H27" s="4"/>
      <c r="I27" s="4"/>
      <c r="J27" s="25" t="s">
        <v>194</v>
      </c>
      <c r="K27" s="5">
        <f>D20</f>
        <v>29.976813514408747</v>
      </c>
      <c r="L27" s="5">
        <f>(STDEV(M19:O19))/(SQRT(COUNT(M19:O19)))</f>
        <v>1.6877617184792706</v>
      </c>
      <c r="M27" s="4"/>
      <c r="N27" s="4"/>
      <c r="O27" s="4"/>
    </row>
    <row r="28" spans="1:15" x14ac:dyDescent="0.3">
      <c r="A28" s="4"/>
      <c r="B28" s="4"/>
      <c r="C28" s="4"/>
      <c r="D28" s="4"/>
      <c r="E28" s="4"/>
      <c r="F28" s="4"/>
      <c r="G28" s="4"/>
      <c r="H28" s="4"/>
      <c r="I28" s="4"/>
      <c r="J28" s="4" t="s">
        <v>119</v>
      </c>
      <c r="K28" s="5">
        <f>AVERAGE(D21:D23)</f>
        <v>28.562366820935392</v>
      </c>
      <c r="L28" s="5">
        <f>(STDEV(D21:D23))/(SQRT(COUNT(D21:D23)))</f>
        <v>0.43063313375031259</v>
      </c>
      <c r="M28" s="4"/>
      <c r="N28" s="4"/>
      <c r="O28" s="4"/>
    </row>
    <row r="29" spans="1:15" x14ac:dyDescent="0.3">
      <c r="A29" s="4"/>
      <c r="B29" s="4"/>
      <c r="C29" s="4"/>
      <c r="D29" s="4"/>
      <c r="E29" s="4"/>
      <c r="F29" s="4"/>
      <c r="G29" s="4"/>
      <c r="H29" s="4"/>
      <c r="I29" s="4"/>
      <c r="J29" s="4" t="s">
        <v>120</v>
      </c>
      <c r="K29" s="5">
        <f>AVERAGE(D24:D26)</f>
        <v>29.797650653024277</v>
      </c>
      <c r="L29" s="5">
        <f>(STDEV(D24:D26))/(SQRT(COUNT(D24:D26)))</f>
        <v>1.0254271317756001</v>
      </c>
      <c r="M29" s="4"/>
      <c r="N29" s="4"/>
      <c r="O29" s="4"/>
    </row>
    <row r="30" spans="1:15" ht="15" thickBot="1" x14ac:dyDescent="0.35"/>
    <row r="31" spans="1:15" x14ac:dyDescent="0.3">
      <c r="J31" s="17"/>
      <c r="K31" s="18" t="s">
        <v>21</v>
      </c>
    </row>
    <row r="32" spans="1:15" x14ac:dyDescent="0.3">
      <c r="J32" s="19" t="s">
        <v>18</v>
      </c>
      <c r="K32" s="20">
        <f>TTEST(D21:D23,M19:O19,2,2)</f>
        <v>0.42343530457801259</v>
      </c>
    </row>
    <row r="33" spans="10:11" x14ac:dyDescent="0.3">
      <c r="J33" s="19" t="s">
        <v>19</v>
      </c>
      <c r="K33" s="20">
        <f>TTEST(D24:D26,M19:O19,2,2)</f>
        <v>0.88058049568473651</v>
      </c>
    </row>
    <row r="34" spans="10:11" ht="15" thickBot="1" x14ac:dyDescent="0.35">
      <c r="J34" s="21" t="s">
        <v>20</v>
      </c>
      <c r="K34" s="22">
        <f>TTEST(D21:D23,D24:D26,2,2)</f>
        <v>0.32896746071886551</v>
      </c>
    </row>
  </sheetData>
  <conditionalFormatting sqref="K32:K34">
    <cfRule type="cellIs" dxfId="59" priority="1" operator="lessThan">
      <formula>0.001</formula>
    </cfRule>
    <cfRule type="cellIs" dxfId="58" priority="2" operator="lessThan">
      <formula>0.01</formula>
    </cfRule>
    <cfRule type="cellIs" dxfId="57" priority="3" operator="lessThan">
      <formula>0.001</formula>
    </cfRule>
    <cfRule type="cellIs" dxfId="56" priority="4" operator="lessThan">
      <formula>0.01</formula>
    </cfRule>
    <cfRule type="cellIs" dxfId="55" priority="5" operator="lessThan">
      <formula>0.05</formula>
    </cfRule>
  </conditionalFormatting>
  <pageMargins left="0.7" right="0.7" top="0.75" bottom="0.75" header="0.3" footer="0.3"/>
  <pageSetup paperSize="9" orientation="portrait" r:id="rId1"/>
  <headerFooter>
    <oddHeader>&amp;R&amp;"Calibri"&amp;10 For Internal Use Only&amp;1#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B10" sqref="B10:B15"/>
    </sheetView>
  </sheetViews>
  <sheetFormatPr defaultRowHeight="14.4" x14ac:dyDescent="0.3"/>
  <sheetData>
    <row r="1" spans="1:13" x14ac:dyDescent="0.3">
      <c r="A1" t="s">
        <v>5</v>
      </c>
    </row>
    <row r="2" spans="1:13" x14ac:dyDescent="0.3">
      <c r="A2" t="s">
        <v>0</v>
      </c>
      <c r="B2">
        <v>1</v>
      </c>
      <c r="C2">
        <v>1</v>
      </c>
      <c r="D2">
        <v>2</v>
      </c>
      <c r="E2">
        <v>2</v>
      </c>
      <c r="F2">
        <v>3</v>
      </c>
      <c r="G2">
        <v>3</v>
      </c>
      <c r="H2">
        <v>4</v>
      </c>
      <c r="I2">
        <v>4</v>
      </c>
      <c r="J2">
        <v>5</v>
      </c>
      <c r="K2">
        <v>5</v>
      </c>
      <c r="L2">
        <v>6</v>
      </c>
      <c r="M2">
        <v>6</v>
      </c>
    </row>
    <row r="3" spans="1:13" x14ac:dyDescent="0.3">
      <c r="A3" t="s">
        <v>1</v>
      </c>
      <c r="B3" s="1">
        <v>101.03329506314581</v>
      </c>
      <c r="C3" s="1">
        <v>114.54545454545453</v>
      </c>
      <c r="D3" s="1">
        <v>109.00798175598632</v>
      </c>
      <c r="E3" s="1">
        <v>120.46632124352331</v>
      </c>
      <c r="F3" s="1">
        <v>109.63302752293579</v>
      </c>
      <c r="G3" s="1">
        <v>116.25</v>
      </c>
      <c r="H3" s="1">
        <v>113.42200725513906</v>
      </c>
      <c r="I3" s="1">
        <v>129.08863920099876</v>
      </c>
      <c r="J3" s="1">
        <v>115.06172839506172</v>
      </c>
      <c r="K3" s="1">
        <v>119.25545571245186</v>
      </c>
      <c r="L3" s="1">
        <v>114.39299123904881</v>
      </c>
      <c r="M3" s="1">
        <v>117.94538361508454</v>
      </c>
    </row>
    <row r="4" spans="1:13" x14ac:dyDescent="0.3">
      <c r="A4" t="s">
        <v>2</v>
      </c>
      <c r="B4" s="1">
        <v>108.73108265424912</v>
      </c>
      <c r="C4" s="1">
        <v>117.83854166666667</v>
      </c>
      <c r="D4" s="1">
        <v>112.17391304347825</v>
      </c>
      <c r="E4" s="1">
        <v>118.0622009569378</v>
      </c>
      <c r="F4" s="1">
        <v>113.01446051167963</v>
      </c>
      <c r="G4" s="1">
        <v>121.23039806996381</v>
      </c>
      <c r="H4" s="1">
        <v>117.27078891257995</v>
      </c>
      <c r="I4" s="1">
        <v>120.48192771084338</v>
      </c>
      <c r="J4" s="1">
        <v>120.66666666666666</v>
      </c>
      <c r="K4" s="1">
        <v>121.77777777777777</v>
      </c>
      <c r="L4" s="1">
        <v>124.20091324200912</v>
      </c>
      <c r="M4" s="1">
        <v>128.21428571428569</v>
      </c>
    </row>
    <row r="5" spans="1:13" x14ac:dyDescent="0.3">
      <c r="A5" t="s">
        <v>3</v>
      </c>
      <c r="B5" s="1">
        <v>111.22931442080379</v>
      </c>
      <c r="C5" s="1">
        <v>119.70074812967582</v>
      </c>
      <c r="D5" s="1">
        <v>113.03344867358709</v>
      </c>
      <c r="E5" s="1">
        <v>118.48450057405282</v>
      </c>
      <c r="F5" s="1">
        <v>113.09523809523809</v>
      </c>
      <c r="G5" s="1">
        <v>118.78579610538372</v>
      </c>
      <c r="H5" s="1">
        <v>118.1151832460733</v>
      </c>
      <c r="I5" s="1">
        <v>121.10977080820265</v>
      </c>
      <c r="J5" s="1">
        <v>119.79166666666667</v>
      </c>
      <c r="K5" s="1">
        <v>124.18162618796198</v>
      </c>
      <c r="L5" s="1">
        <v>122.1761658031088</v>
      </c>
      <c r="M5" s="1">
        <v>126.51605231866826</v>
      </c>
    </row>
    <row r="6" spans="1:13" x14ac:dyDescent="0.3">
      <c r="A6" t="s">
        <v>4</v>
      </c>
      <c r="B6" s="1">
        <v>104.90081680280046</v>
      </c>
      <c r="C6" s="1">
        <v>115.55555555555554</v>
      </c>
      <c r="D6" s="1">
        <v>111.79775280898876</v>
      </c>
      <c r="E6" s="1">
        <v>118.75</v>
      </c>
      <c r="F6" s="1">
        <v>111.67728237791933</v>
      </c>
      <c r="G6" s="1">
        <v>119.39393939393939</v>
      </c>
      <c r="H6" s="1">
        <v>124.330900243309</v>
      </c>
      <c r="I6" s="1">
        <v>126.86567164179105</v>
      </c>
      <c r="J6" s="1">
        <v>121.9804134929271</v>
      </c>
      <c r="K6" s="1">
        <v>132.00962695547531</v>
      </c>
      <c r="L6" s="1">
        <v>120.38626609442061</v>
      </c>
      <c r="M6" s="1">
        <v>122.4944320712695</v>
      </c>
    </row>
    <row r="8" spans="1:13" x14ac:dyDescent="0.3">
      <c r="A8" s="4"/>
      <c r="B8" s="2" t="s">
        <v>6</v>
      </c>
      <c r="C8" s="2"/>
    </row>
    <row r="9" spans="1:13" x14ac:dyDescent="0.3">
      <c r="A9" s="7" t="s">
        <v>8</v>
      </c>
      <c r="B9" s="5">
        <f>AVERAGE(B3:M3)</f>
        <v>115.00852379573587</v>
      </c>
      <c r="C9" s="6"/>
    </row>
    <row r="10" spans="1:13" x14ac:dyDescent="0.3">
      <c r="A10" s="7" t="s">
        <v>9</v>
      </c>
      <c r="B10" s="5">
        <f>AVERAGE(B4:C6)</f>
        <v>112.9926765382919</v>
      </c>
      <c r="C10" s="6"/>
    </row>
    <row r="11" spans="1:13" x14ac:dyDescent="0.3">
      <c r="A11" s="7" t="s">
        <v>10</v>
      </c>
      <c r="B11" s="5">
        <f>AVERAGE(D4:E6)</f>
        <v>115.38363600950747</v>
      </c>
      <c r="C11" s="6"/>
    </row>
    <row r="12" spans="1:13" x14ac:dyDescent="0.3">
      <c r="A12" s="7" t="s">
        <v>11</v>
      </c>
      <c r="B12" s="5">
        <f>AVERAGE(F4:G6)</f>
        <v>116.19951909235398</v>
      </c>
      <c r="C12" s="6"/>
    </row>
    <row r="13" spans="1:13" x14ac:dyDescent="0.3">
      <c r="A13" s="7" t="s">
        <v>12</v>
      </c>
      <c r="B13" s="5">
        <f>AVERAGE(H4:I6)</f>
        <v>121.36237376046655</v>
      </c>
      <c r="C13" s="6"/>
    </row>
    <row r="14" spans="1:13" x14ac:dyDescent="0.3">
      <c r="A14" s="7" t="s">
        <v>13</v>
      </c>
      <c r="B14" s="5">
        <f>AVERAGE(J4:K6)</f>
        <v>123.4012962912459</v>
      </c>
      <c r="C14" s="6"/>
    </row>
    <row r="15" spans="1:13" x14ac:dyDescent="0.3">
      <c r="A15" s="7" t="s">
        <v>14</v>
      </c>
      <c r="B15" s="5">
        <f>AVERAGE(L4:M6)</f>
        <v>123.99801920729367</v>
      </c>
      <c r="C15" s="6"/>
    </row>
    <row r="16" spans="1:13" x14ac:dyDescent="0.3">
      <c r="A16" s="4"/>
      <c r="B16" s="4"/>
      <c r="C16" s="4"/>
    </row>
    <row r="17" spans="1:3" x14ac:dyDescent="0.3">
      <c r="A17" s="4"/>
      <c r="B17" s="4"/>
      <c r="C17" s="4"/>
    </row>
    <row r="18" spans="1:3" x14ac:dyDescent="0.3">
      <c r="A18" s="4"/>
      <c r="B18" s="2" t="s">
        <v>6</v>
      </c>
      <c r="C18" s="2" t="s">
        <v>118</v>
      </c>
    </row>
    <row r="19" spans="1:3" x14ac:dyDescent="0.3">
      <c r="A19" s="8" t="s">
        <v>8</v>
      </c>
      <c r="B19" s="5">
        <f>AVERAGE(B3:M3)</f>
        <v>115.00852379573587</v>
      </c>
      <c r="C19" s="5">
        <f>(STDEV(B3:M3))/(SQRT(COUNT(B3:M3)))</f>
        <v>1.9839559201249577</v>
      </c>
    </row>
    <row r="20" spans="1:3" x14ac:dyDescent="0.3">
      <c r="A20" s="4" t="s">
        <v>119</v>
      </c>
      <c r="B20" s="5">
        <f>AVERAGE(B4:G6)</f>
        <v>114.85861054671778</v>
      </c>
      <c r="C20" s="5">
        <f>(STDEV(B4:G6))/(SQRT(COUNT(B4:G6)))</f>
        <v>1.0453313614267186</v>
      </c>
    </row>
    <row r="21" spans="1:3" x14ac:dyDescent="0.3">
      <c r="A21" s="4" t="s">
        <v>120</v>
      </c>
      <c r="B21" s="5">
        <f>AVERAGE(H4:M6)</f>
        <v>122.92056308633538</v>
      </c>
      <c r="C21" s="5">
        <f>(STDEV(H4:M6))/(SQRT(COUNT(H4:M6)))</f>
        <v>0.87223030471401752</v>
      </c>
    </row>
    <row r="22" spans="1:3" ht="15" thickBot="1" x14ac:dyDescent="0.35">
      <c r="A22" s="4"/>
      <c r="B22" s="4"/>
      <c r="C22" s="4"/>
    </row>
    <row r="23" spans="1:3" x14ac:dyDescent="0.3">
      <c r="A23" s="23" t="s">
        <v>15</v>
      </c>
      <c r="B23" s="4"/>
      <c r="C23" s="4"/>
    </row>
    <row r="24" spans="1:3" ht="15" thickBot="1" x14ac:dyDescent="0.35">
      <c r="A24" s="24">
        <f>TTEST(B10:B12,B13:B15,2,2)</f>
        <v>2.9749312384942687E-3</v>
      </c>
      <c r="B24" s="4"/>
      <c r="C24" s="4"/>
    </row>
    <row r="25" spans="1:3" x14ac:dyDescent="0.3">
      <c r="B25" s="4"/>
      <c r="C25" s="4"/>
    </row>
  </sheetData>
  <conditionalFormatting sqref="A24">
    <cfRule type="cellIs" dxfId="144" priority="1" operator="lessThan">
      <formula>0.001</formula>
    </cfRule>
    <cfRule type="cellIs" dxfId="143" priority="2" operator="lessThan">
      <formula>0.01</formula>
    </cfRule>
    <cfRule type="cellIs" dxfId="142" priority="3" operator="lessThan">
      <formula>0.001</formula>
    </cfRule>
    <cfRule type="cellIs" dxfId="141" priority="4" operator="lessThan">
      <formula>0.01</formula>
    </cfRule>
    <cfRule type="cellIs" dxfId="140" priority="5" operator="lessThan">
      <formula>0.05</formula>
    </cfRule>
  </conditionalFormatting>
  <pageMargins left="0.7" right="0.7" top="0.75" bottom="0.75" header="0.3" footer="0.3"/>
  <pageSetup paperSize="9" orientation="portrait" r:id="rId1"/>
  <headerFooter>
    <oddHeader>&amp;R&amp;"Calibri"&amp;10 For Internal Use Only&amp;1#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16" workbookViewId="0">
      <selection activeCell="I41" sqref="I41"/>
    </sheetView>
  </sheetViews>
  <sheetFormatPr defaultRowHeight="14.4" x14ac:dyDescent="0.3"/>
  <cols>
    <col min="1" max="2" width="8.88671875" style="25"/>
    <col min="3" max="3" width="12" style="25" bestFit="1" customWidth="1"/>
    <col min="4" max="4" width="14.6640625" style="25" customWidth="1"/>
    <col min="5" max="8" width="8.88671875" style="25"/>
    <col min="9" max="9" width="11.109375" style="25" customWidth="1"/>
    <col min="10" max="16384" width="8.88671875" style="25"/>
  </cols>
  <sheetData>
    <row r="1" spans="1:15" x14ac:dyDescent="0.3">
      <c r="A1" s="26" t="s">
        <v>212</v>
      </c>
      <c r="B1" s="4"/>
      <c r="C1" s="4"/>
      <c r="D1" s="4"/>
      <c r="E1" s="4" t="s">
        <v>214</v>
      </c>
      <c r="F1" s="4"/>
      <c r="G1" s="4"/>
      <c r="H1" s="4" t="s">
        <v>213</v>
      </c>
      <c r="I1" s="4"/>
      <c r="J1" s="4"/>
      <c r="K1" s="4"/>
      <c r="L1" s="4"/>
      <c r="M1" s="4"/>
      <c r="N1" s="4"/>
      <c r="O1" s="4"/>
    </row>
    <row r="2" spans="1:1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3">
      <c r="A3" s="26" t="s">
        <v>204</v>
      </c>
      <c r="B3" s="4"/>
      <c r="C3" s="4"/>
      <c r="D3" s="4"/>
      <c r="E3" s="4"/>
      <c r="F3" s="4"/>
      <c r="G3" s="4"/>
      <c r="H3" s="4"/>
      <c r="I3" s="4"/>
      <c r="J3" s="4" t="s">
        <v>205</v>
      </c>
      <c r="K3" s="4"/>
      <c r="L3" s="4">
        <v>157</v>
      </c>
      <c r="M3" s="4"/>
      <c r="N3" s="4"/>
      <c r="O3" s="4"/>
    </row>
    <row r="4" spans="1:15" x14ac:dyDescent="0.3">
      <c r="A4" s="38" t="s">
        <v>215</v>
      </c>
      <c r="B4" s="26">
        <v>1</v>
      </c>
      <c r="C4" s="26">
        <v>2</v>
      </c>
      <c r="D4" s="26">
        <v>3</v>
      </c>
      <c r="E4" s="26">
        <v>4</v>
      </c>
      <c r="F4" s="26">
        <v>5</v>
      </c>
      <c r="G4" s="26">
        <v>6</v>
      </c>
      <c r="H4" s="4"/>
      <c r="I4" s="27"/>
      <c r="J4" s="4">
        <v>1</v>
      </c>
      <c r="K4" s="4">
        <v>2</v>
      </c>
      <c r="L4" s="4">
        <v>3</v>
      </c>
      <c r="M4" s="4">
        <v>4</v>
      </c>
      <c r="N4" s="4">
        <v>5</v>
      </c>
      <c r="O4" s="4">
        <v>6</v>
      </c>
    </row>
    <row r="5" spans="1:15" x14ac:dyDescent="0.3">
      <c r="A5" s="28" t="s">
        <v>1</v>
      </c>
      <c r="B5" s="29">
        <v>1091</v>
      </c>
      <c r="C5" s="29">
        <v>1144</v>
      </c>
      <c r="D5" s="29">
        <v>1146</v>
      </c>
      <c r="E5" s="29">
        <v>1164</v>
      </c>
      <c r="F5" s="29">
        <v>1127</v>
      </c>
      <c r="G5" s="29">
        <v>1130</v>
      </c>
      <c r="H5" s="4"/>
      <c r="I5" s="28" t="s">
        <v>1</v>
      </c>
      <c r="J5" s="30">
        <f>B5-$L$3</f>
        <v>934</v>
      </c>
      <c r="K5" s="30">
        <f t="shared" ref="K5:O8" si="0">C5-$L$3</f>
        <v>987</v>
      </c>
      <c r="L5" s="30">
        <f t="shared" si="0"/>
        <v>989</v>
      </c>
      <c r="M5" s="30">
        <f t="shared" si="0"/>
        <v>1007</v>
      </c>
      <c r="N5" s="30">
        <f t="shared" si="0"/>
        <v>970</v>
      </c>
      <c r="O5" s="30">
        <f t="shared" si="0"/>
        <v>973</v>
      </c>
    </row>
    <row r="6" spans="1:15" x14ac:dyDescent="0.3">
      <c r="A6" s="28" t="s">
        <v>2</v>
      </c>
      <c r="B6" s="29">
        <v>1110</v>
      </c>
      <c r="C6" s="29">
        <v>1202</v>
      </c>
      <c r="D6" s="29">
        <v>1207</v>
      </c>
      <c r="E6" s="29">
        <v>1205</v>
      </c>
      <c r="F6" s="29">
        <v>1279</v>
      </c>
      <c r="G6" s="29">
        <v>1347</v>
      </c>
      <c r="H6" s="4"/>
      <c r="I6" s="28" t="s">
        <v>2</v>
      </c>
      <c r="J6" s="30">
        <f t="shared" ref="J6:J8" si="1">B6-$L$3</f>
        <v>953</v>
      </c>
      <c r="K6" s="30">
        <f t="shared" si="0"/>
        <v>1045</v>
      </c>
      <c r="L6" s="30">
        <f t="shared" si="0"/>
        <v>1050</v>
      </c>
      <c r="M6" s="30">
        <f t="shared" si="0"/>
        <v>1048</v>
      </c>
      <c r="N6" s="30">
        <f t="shared" si="0"/>
        <v>1122</v>
      </c>
      <c r="O6" s="30">
        <f t="shared" si="0"/>
        <v>1190</v>
      </c>
    </row>
    <row r="7" spans="1:15" x14ac:dyDescent="0.3">
      <c r="A7" s="28" t="s">
        <v>3</v>
      </c>
      <c r="B7" s="29">
        <v>1158</v>
      </c>
      <c r="C7" s="29">
        <v>1234</v>
      </c>
      <c r="D7" s="29">
        <v>1275</v>
      </c>
      <c r="E7" s="29">
        <v>1178</v>
      </c>
      <c r="F7" s="29">
        <v>1341</v>
      </c>
      <c r="G7" s="29">
        <v>1322</v>
      </c>
      <c r="H7" s="4"/>
      <c r="I7" s="28" t="s">
        <v>3</v>
      </c>
      <c r="J7" s="30">
        <f t="shared" si="1"/>
        <v>1001</v>
      </c>
      <c r="K7" s="30">
        <f t="shared" si="0"/>
        <v>1077</v>
      </c>
      <c r="L7" s="30">
        <f t="shared" si="0"/>
        <v>1118</v>
      </c>
      <c r="M7" s="30">
        <f t="shared" si="0"/>
        <v>1021</v>
      </c>
      <c r="N7" s="30">
        <f t="shared" si="0"/>
        <v>1184</v>
      </c>
      <c r="O7" s="30">
        <f t="shared" si="0"/>
        <v>1165</v>
      </c>
    </row>
    <row r="8" spans="1:15" x14ac:dyDescent="0.3">
      <c r="A8" s="28" t="s">
        <v>4</v>
      </c>
      <c r="B8" s="29">
        <v>1133</v>
      </c>
      <c r="C8" s="29">
        <v>1153</v>
      </c>
      <c r="D8" s="29">
        <v>1216</v>
      </c>
      <c r="E8" s="29">
        <v>1231</v>
      </c>
      <c r="F8" s="29">
        <v>1353</v>
      </c>
      <c r="G8" s="29">
        <v>1377</v>
      </c>
      <c r="H8" s="4"/>
      <c r="I8" s="28" t="s">
        <v>4</v>
      </c>
      <c r="J8" s="30">
        <f t="shared" si="1"/>
        <v>976</v>
      </c>
      <c r="K8" s="30">
        <f t="shared" si="0"/>
        <v>996</v>
      </c>
      <c r="L8" s="30">
        <f t="shared" si="0"/>
        <v>1059</v>
      </c>
      <c r="M8" s="30">
        <f t="shared" si="0"/>
        <v>1074</v>
      </c>
      <c r="N8" s="30">
        <f t="shared" si="0"/>
        <v>1196</v>
      </c>
      <c r="O8" s="30">
        <f t="shared" si="0"/>
        <v>1220</v>
      </c>
    </row>
    <row r="9" spans="1:15" x14ac:dyDescent="0.3">
      <c r="A9" s="4"/>
      <c r="B9" s="5"/>
      <c r="C9" s="5"/>
      <c r="D9" s="4"/>
      <c r="E9" s="4"/>
      <c r="F9" s="5"/>
      <c r="G9" s="4"/>
      <c r="H9" s="4"/>
      <c r="I9" s="4"/>
      <c r="J9" s="4"/>
      <c r="K9" s="4"/>
      <c r="L9" s="4"/>
      <c r="M9" s="4"/>
      <c r="N9" s="4"/>
      <c r="O9" s="4"/>
    </row>
    <row r="10" spans="1:15" x14ac:dyDescent="0.3">
      <c r="A10" s="26" t="s">
        <v>207</v>
      </c>
      <c r="B10" s="4"/>
      <c r="C10" s="4"/>
      <c r="D10" s="4"/>
      <c r="E10" s="4"/>
      <c r="F10" s="4"/>
      <c r="G10" s="4"/>
      <c r="H10" s="4"/>
      <c r="I10" s="4"/>
      <c r="J10" s="4" t="s">
        <v>205</v>
      </c>
      <c r="K10" s="4"/>
      <c r="L10" s="4">
        <v>157</v>
      </c>
      <c r="M10" s="4"/>
      <c r="N10" s="4"/>
      <c r="O10" s="4"/>
    </row>
    <row r="11" spans="1:15" x14ac:dyDescent="0.3">
      <c r="A11" s="38" t="s">
        <v>215</v>
      </c>
      <c r="B11" s="26">
        <v>1</v>
      </c>
      <c r="C11" s="26">
        <v>2</v>
      </c>
      <c r="D11" s="26">
        <v>3</v>
      </c>
      <c r="E11" s="26">
        <v>4</v>
      </c>
      <c r="F11" s="26">
        <v>5</v>
      </c>
      <c r="G11" s="26">
        <v>6</v>
      </c>
      <c r="H11" s="4"/>
      <c r="I11" s="27"/>
      <c r="J11" s="4">
        <v>1</v>
      </c>
      <c r="K11" s="4">
        <v>2</v>
      </c>
      <c r="L11" s="4">
        <v>3</v>
      </c>
      <c r="M11" s="4">
        <v>4</v>
      </c>
      <c r="N11" s="4">
        <v>5</v>
      </c>
      <c r="O11" s="4">
        <v>6</v>
      </c>
    </row>
    <row r="12" spans="1:15" x14ac:dyDescent="0.3">
      <c r="A12" s="28" t="s">
        <v>1</v>
      </c>
      <c r="B12" s="29">
        <v>802</v>
      </c>
      <c r="C12" s="29">
        <v>819</v>
      </c>
      <c r="D12" s="29">
        <v>807</v>
      </c>
      <c r="E12" s="29">
        <v>469</v>
      </c>
      <c r="F12" s="29">
        <v>472</v>
      </c>
      <c r="G12" s="29">
        <v>488</v>
      </c>
      <c r="H12" s="4"/>
      <c r="I12" s="28" t="s">
        <v>1</v>
      </c>
      <c r="J12" s="30">
        <f>B12-$L$3</f>
        <v>645</v>
      </c>
      <c r="K12" s="30">
        <f t="shared" ref="K12:O15" si="2">C12-$L$3</f>
        <v>662</v>
      </c>
      <c r="L12" s="30">
        <f t="shared" si="2"/>
        <v>650</v>
      </c>
      <c r="M12" s="30">
        <f t="shared" si="2"/>
        <v>312</v>
      </c>
      <c r="N12" s="30">
        <f t="shared" si="2"/>
        <v>315</v>
      </c>
      <c r="O12" s="30">
        <f t="shared" si="2"/>
        <v>331</v>
      </c>
    </row>
    <row r="13" spans="1:15" x14ac:dyDescent="0.3">
      <c r="A13" s="28" t="s">
        <v>2</v>
      </c>
      <c r="B13" s="29">
        <v>491</v>
      </c>
      <c r="C13" s="29">
        <v>489</v>
      </c>
      <c r="D13" s="29">
        <v>518</v>
      </c>
      <c r="E13" s="29">
        <v>525</v>
      </c>
      <c r="F13" s="29">
        <v>505</v>
      </c>
      <c r="G13" s="29">
        <v>537</v>
      </c>
      <c r="H13" s="4"/>
      <c r="I13" s="28" t="s">
        <v>2</v>
      </c>
      <c r="J13" s="30">
        <f t="shared" ref="J13:J15" si="3">B13-$L$3</f>
        <v>334</v>
      </c>
      <c r="K13" s="30">
        <f t="shared" si="2"/>
        <v>332</v>
      </c>
      <c r="L13" s="30">
        <f t="shared" si="2"/>
        <v>361</v>
      </c>
      <c r="M13" s="30">
        <f t="shared" si="2"/>
        <v>368</v>
      </c>
      <c r="N13" s="30">
        <f t="shared" si="2"/>
        <v>348</v>
      </c>
      <c r="O13" s="30">
        <f t="shared" si="2"/>
        <v>380</v>
      </c>
    </row>
    <row r="14" spans="1:15" x14ac:dyDescent="0.3">
      <c r="A14" s="28" t="s">
        <v>3</v>
      </c>
      <c r="B14" s="29">
        <v>520</v>
      </c>
      <c r="C14" s="29">
        <v>502</v>
      </c>
      <c r="D14" s="29">
        <v>481</v>
      </c>
      <c r="E14" s="29">
        <v>517</v>
      </c>
      <c r="F14" s="29">
        <v>514</v>
      </c>
      <c r="G14" s="29">
        <v>568</v>
      </c>
      <c r="H14" s="4"/>
      <c r="I14" s="28" t="s">
        <v>3</v>
      </c>
      <c r="J14" s="30">
        <f t="shared" si="3"/>
        <v>363</v>
      </c>
      <c r="K14" s="30">
        <f t="shared" si="2"/>
        <v>345</v>
      </c>
      <c r="L14" s="30">
        <f t="shared" si="2"/>
        <v>324</v>
      </c>
      <c r="M14" s="30">
        <f t="shared" si="2"/>
        <v>360</v>
      </c>
      <c r="N14" s="30">
        <f t="shared" si="2"/>
        <v>357</v>
      </c>
      <c r="O14" s="30">
        <f t="shared" si="2"/>
        <v>411</v>
      </c>
    </row>
    <row r="15" spans="1:15" x14ac:dyDescent="0.3">
      <c r="A15" s="28" t="s">
        <v>4</v>
      </c>
      <c r="B15" s="29">
        <v>517</v>
      </c>
      <c r="C15" s="29">
        <v>571</v>
      </c>
      <c r="D15" s="29">
        <v>533</v>
      </c>
      <c r="E15" s="29">
        <v>524</v>
      </c>
      <c r="F15" s="29">
        <v>616</v>
      </c>
      <c r="G15" s="29">
        <v>579</v>
      </c>
      <c r="H15" s="4"/>
      <c r="I15" s="28" t="s">
        <v>4</v>
      </c>
      <c r="J15" s="30">
        <f t="shared" si="3"/>
        <v>360</v>
      </c>
      <c r="K15" s="30">
        <f t="shared" si="2"/>
        <v>414</v>
      </c>
      <c r="L15" s="30">
        <f t="shared" si="2"/>
        <v>376</v>
      </c>
      <c r="M15" s="30">
        <f t="shared" si="2"/>
        <v>367</v>
      </c>
      <c r="N15" s="30">
        <f t="shared" si="2"/>
        <v>459</v>
      </c>
      <c r="O15" s="30">
        <f t="shared" si="2"/>
        <v>422</v>
      </c>
    </row>
    <row r="16" spans="1:15" x14ac:dyDescent="0.3">
      <c r="A16" s="4"/>
      <c r="B16" s="5"/>
      <c r="C16" s="5"/>
      <c r="D16" s="4"/>
      <c r="E16" s="4"/>
      <c r="F16" s="5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3">
      <c r="A17" s="30"/>
      <c r="B17" s="31" t="s">
        <v>204</v>
      </c>
      <c r="C17" s="31" t="s">
        <v>207</v>
      </c>
      <c r="D17" s="35" t="s">
        <v>16</v>
      </c>
      <c r="E17" s="36"/>
      <c r="F17" s="4"/>
      <c r="G17" s="4"/>
      <c r="H17" s="4"/>
      <c r="I17" s="4"/>
      <c r="J17" s="4" t="s">
        <v>16</v>
      </c>
      <c r="K17" s="4"/>
      <c r="L17" s="4"/>
      <c r="M17" s="4"/>
      <c r="N17" s="4"/>
      <c r="O17" s="4"/>
    </row>
    <row r="18" spans="1:15" x14ac:dyDescent="0.3">
      <c r="A18" s="30"/>
      <c r="B18" s="30" t="s">
        <v>6</v>
      </c>
      <c r="C18" s="30" t="s">
        <v>6</v>
      </c>
      <c r="D18" s="30" t="s">
        <v>6</v>
      </c>
      <c r="E18" s="36"/>
      <c r="F18" s="4"/>
      <c r="G18" s="4"/>
      <c r="H18" s="4"/>
      <c r="I18" s="4"/>
      <c r="J18" s="4">
        <v>1</v>
      </c>
      <c r="K18" s="4">
        <v>2</v>
      </c>
      <c r="L18" s="4">
        <v>3</v>
      </c>
      <c r="M18" s="4">
        <v>4</v>
      </c>
      <c r="N18" s="4">
        <v>5</v>
      </c>
      <c r="O18" s="4">
        <v>6</v>
      </c>
    </row>
    <row r="19" spans="1:15" x14ac:dyDescent="0.3">
      <c r="A19" s="30" t="s">
        <v>8</v>
      </c>
      <c r="B19" s="32">
        <f>AVERAGE(J5:L5)</f>
        <v>970</v>
      </c>
      <c r="C19" s="32">
        <f>AVERAGE(J12:L12)</f>
        <v>652.33333333333337</v>
      </c>
      <c r="D19" s="33">
        <f>C19/B19*100</f>
        <v>67.250859106529219</v>
      </c>
      <c r="E19" s="37"/>
      <c r="F19" s="4"/>
      <c r="G19" s="4"/>
      <c r="H19" s="4"/>
      <c r="I19" s="4" t="s">
        <v>1</v>
      </c>
      <c r="J19" s="34">
        <f>J12/J5*100</f>
        <v>69.057815845824408</v>
      </c>
      <c r="K19" s="34">
        <f t="shared" ref="K19:O19" si="4">K12/K5*100</f>
        <v>67.071935157041537</v>
      </c>
      <c r="L19" s="34">
        <f t="shared" si="4"/>
        <v>65.722952477249748</v>
      </c>
      <c r="M19" s="34">
        <f t="shared" si="4"/>
        <v>30.983118172790469</v>
      </c>
      <c r="N19" s="34">
        <f t="shared" si="4"/>
        <v>32.47422680412371</v>
      </c>
      <c r="O19" s="34">
        <f t="shared" si="4"/>
        <v>34.018499486125386</v>
      </c>
    </row>
    <row r="20" spans="1:15" x14ac:dyDescent="0.3">
      <c r="A20" s="30" t="s">
        <v>17</v>
      </c>
      <c r="B20" s="32">
        <f>AVERAGE(M5:O5)</f>
        <v>983.33333333333337</v>
      </c>
      <c r="C20" s="32">
        <f>AVERAGE(M12:O12)</f>
        <v>319.33333333333331</v>
      </c>
      <c r="D20" s="33">
        <f t="shared" ref="D20:D26" si="5">C20/B20*100</f>
        <v>32.474576271186436</v>
      </c>
      <c r="E20" s="37"/>
      <c r="F20" s="4"/>
      <c r="G20" s="4"/>
      <c r="H20" s="4"/>
      <c r="I20" s="4" t="s">
        <v>2</v>
      </c>
      <c r="J20" s="34">
        <f t="shared" ref="J20:O22" si="6">J13/J6*100</f>
        <v>35.047219307450156</v>
      </c>
      <c r="K20" s="34">
        <f t="shared" si="6"/>
        <v>31.770334928229666</v>
      </c>
      <c r="L20" s="34">
        <f t="shared" si="6"/>
        <v>34.38095238095238</v>
      </c>
      <c r="M20" s="34">
        <f t="shared" si="6"/>
        <v>35.114503816793892</v>
      </c>
      <c r="N20" s="34">
        <f t="shared" si="6"/>
        <v>31.016042780748666</v>
      </c>
      <c r="O20" s="34">
        <f t="shared" si="6"/>
        <v>31.932773109243694</v>
      </c>
    </row>
    <row r="21" spans="1:15" x14ac:dyDescent="0.3">
      <c r="A21" s="30" t="s">
        <v>9</v>
      </c>
      <c r="B21" s="32">
        <f>AVERAGE(J6:J8)</f>
        <v>976.66666666666663</v>
      </c>
      <c r="C21" s="32">
        <f>AVERAGE(J13:J15)</f>
        <v>352.33333333333331</v>
      </c>
      <c r="D21" s="33">
        <f t="shared" si="5"/>
        <v>36.075085324232084</v>
      </c>
      <c r="E21" s="37"/>
      <c r="F21" s="4"/>
      <c r="G21" s="4"/>
      <c r="H21" s="4"/>
      <c r="I21" s="4" t="s">
        <v>3</v>
      </c>
      <c r="J21" s="34">
        <f t="shared" si="6"/>
        <v>36.263736263736263</v>
      </c>
      <c r="K21" s="34">
        <f t="shared" si="6"/>
        <v>32.033426183844007</v>
      </c>
      <c r="L21" s="34">
        <f t="shared" si="6"/>
        <v>28.980322003577818</v>
      </c>
      <c r="M21" s="34">
        <f t="shared" si="6"/>
        <v>35.259549461312439</v>
      </c>
      <c r="N21" s="34">
        <f t="shared" si="6"/>
        <v>30.152027027027028</v>
      </c>
      <c r="O21" s="34">
        <f t="shared" si="6"/>
        <v>35.278969957081543</v>
      </c>
    </row>
    <row r="22" spans="1:15" x14ac:dyDescent="0.3">
      <c r="A22" s="30" t="s">
        <v>10</v>
      </c>
      <c r="B22" s="32">
        <f>AVERAGE(K6:K8)</f>
        <v>1039.3333333333333</v>
      </c>
      <c r="C22" s="32">
        <f>AVERAGE(K13:K15)</f>
        <v>363.66666666666669</v>
      </c>
      <c r="D22" s="33">
        <f t="shared" si="5"/>
        <v>34.990378447722904</v>
      </c>
      <c r="E22" s="37"/>
      <c r="F22" s="4"/>
      <c r="G22" s="4"/>
      <c r="H22" s="4"/>
      <c r="I22" s="4" t="s">
        <v>4</v>
      </c>
      <c r="J22" s="34">
        <f t="shared" si="6"/>
        <v>36.885245901639344</v>
      </c>
      <c r="K22" s="34">
        <f t="shared" si="6"/>
        <v>41.566265060240966</v>
      </c>
      <c r="L22" s="34">
        <f t="shared" si="6"/>
        <v>35.505193578847972</v>
      </c>
      <c r="M22" s="34">
        <f t="shared" si="6"/>
        <v>34.171322160148975</v>
      </c>
      <c r="N22" s="34">
        <f t="shared" si="6"/>
        <v>38.377926421404688</v>
      </c>
      <c r="O22" s="34">
        <f t="shared" si="6"/>
        <v>34.590163934426229</v>
      </c>
    </row>
    <row r="23" spans="1:15" x14ac:dyDescent="0.3">
      <c r="A23" s="30" t="s">
        <v>11</v>
      </c>
      <c r="B23" s="32">
        <f>AVERAGE(L6:L8)</f>
        <v>1075.6666666666667</v>
      </c>
      <c r="C23" s="32">
        <f>AVERAGE(L13:L15)</f>
        <v>353.66666666666669</v>
      </c>
      <c r="D23" s="33">
        <f t="shared" si="5"/>
        <v>32.878834831112485</v>
      </c>
      <c r="E23" s="3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3">
      <c r="A24" s="30" t="s">
        <v>12</v>
      </c>
      <c r="B24" s="32">
        <f>AVERAGE(M6:M8)</f>
        <v>1047.6666666666667</v>
      </c>
      <c r="C24" s="32">
        <f>AVERAGE(M13:M15)</f>
        <v>365</v>
      </c>
      <c r="D24" s="33">
        <f t="shared" si="5"/>
        <v>34.839325485205215</v>
      </c>
      <c r="E24" s="37"/>
      <c r="F24" s="4"/>
      <c r="G24" s="4"/>
      <c r="H24" s="4"/>
      <c r="I24" s="4"/>
      <c r="J24" s="4"/>
      <c r="K24" s="26" t="s">
        <v>16</v>
      </c>
      <c r="L24" s="4"/>
      <c r="M24" s="4"/>
      <c r="N24" s="4"/>
      <c r="O24" s="4"/>
    </row>
    <row r="25" spans="1:15" x14ac:dyDescent="0.3">
      <c r="A25" s="30" t="s">
        <v>13</v>
      </c>
      <c r="B25" s="32">
        <f>AVERAGE(N6:N8)</f>
        <v>1167.3333333333333</v>
      </c>
      <c r="C25" s="32">
        <f>AVERAGE(N13:N15)</f>
        <v>388</v>
      </c>
      <c r="D25" s="33">
        <f t="shared" si="5"/>
        <v>33.238149628783553</v>
      </c>
      <c r="E25" s="37"/>
      <c r="F25" s="4"/>
      <c r="G25" s="4"/>
      <c r="H25" s="4"/>
      <c r="I25" s="4"/>
      <c r="J25" s="4"/>
      <c r="K25" s="4" t="s">
        <v>6</v>
      </c>
      <c r="L25" s="4" t="s">
        <v>118</v>
      </c>
      <c r="M25" s="4"/>
      <c r="N25" s="4"/>
      <c r="O25" s="4"/>
    </row>
    <row r="26" spans="1:15" x14ac:dyDescent="0.3">
      <c r="A26" s="30" t="s">
        <v>14</v>
      </c>
      <c r="B26" s="32">
        <f>AVERAGE(O6:O8)</f>
        <v>1191.6666666666667</v>
      </c>
      <c r="C26" s="32">
        <f>AVERAGE(O13:O15)</f>
        <v>404.33333333333331</v>
      </c>
      <c r="D26" s="33">
        <f t="shared" si="5"/>
        <v>33.930069930069926</v>
      </c>
      <c r="E26" s="37"/>
      <c r="F26" s="4"/>
      <c r="G26" s="4"/>
      <c r="H26" s="4"/>
      <c r="I26" s="4"/>
      <c r="J26" s="25" t="s">
        <v>8</v>
      </c>
      <c r="K26" s="5">
        <f>D19</f>
        <v>67.250859106529219</v>
      </c>
      <c r="L26" s="5">
        <f>(STDEV(J19:L19))/(SQRT(COUNT(J19:L19)))</f>
        <v>0.96852666077914706</v>
      </c>
      <c r="M26" s="4"/>
      <c r="N26" s="4"/>
      <c r="O26" s="4"/>
    </row>
    <row r="27" spans="1:15" x14ac:dyDescent="0.3">
      <c r="A27" s="4"/>
      <c r="B27" s="4"/>
      <c r="C27" s="4"/>
      <c r="D27" s="4"/>
      <c r="E27" s="4"/>
      <c r="F27" s="4"/>
      <c r="G27" s="4"/>
      <c r="H27" s="4"/>
      <c r="I27" s="4"/>
      <c r="J27" s="25" t="s">
        <v>194</v>
      </c>
      <c r="K27" s="5">
        <f>D20</f>
        <v>32.474576271186436</v>
      </c>
      <c r="L27" s="5">
        <f>(STDEV(M19:O19))/(SQRT(COUNT(M19:O19)))</f>
        <v>0.87628390833602754</v>
      </c>
      <c r="M27" s="4"/>
      <c r="N27" s="4"/>
      <c r="O27" s="4"/>
    </row>
    <row r="28" spans="1:15" x14ac:dyDescent="0.3">
      <c r="A28" s="4"/>
      <c r="B28" s="4"/>
      <c r="C28" s="4"/>
      <c r="D28" s="4"/>
      <c r="E28" s="4"/>
      <c r="F28" s="4"/>
      <c r="G28" s="4"/>
      <c r="H28" s="4"/>
      <c r="I28" s="4"/>
      <c r="J28" s="4" t="s">
        <v>119</v>
      </c>
      <c r="K28" s="5">
        <f>AVERAGE(D21:D23)</f>
        <v>34.648099534355829</v>
      </c>
      <c r="L28" s="5">
        <f>(STDEV(D21:D23))/(SQRT(COUNT(D21:D23)))</f>
        <v>0.93841540989649719</v>
      </c>
      <c r="M28" s="4"/>
      <c r="N28" s="4"/>
      <c r="O28" s="4"/>
    </row>
    <row r="29" spans="1:15" x14ac:dyDescent="0.3">
      <c r="A29" s="4"/>
      <c r="B29" s="4"/>
      <c r="C29" s="4"/>
      <c r="D29" s="4"/>
      <c r="E29" s="4"/>
      <c r="F29" s="4"/>
      <c r="G29" s="4"/>
      <c r="H29" s="4"/>
      <c r="I29" s="4"/>
      <c r="J29" s="4" t="s">
        <v>120</v>
      </c>
      <c r="K29" s="5">
        <f>AVERAGE(D24:D26)</f>
        <v>34.002515014686232</v>
      </c>
      <c r="L29" s="5">
        <f>(STDEV(D24:D26))/(SQRT(COUNT(D24:D26)))</f>
        <v>0.46363680056365547</v>
      </c>
      <c r="M29" s="4"/>
      <c r="N29" s="4"/>
      <c r="O29" s="4"/>
    </row>
    <row r="30" spans="1:15" ht="15" thickBot="1" x14ac:dyDescent="0.35"/>
    <row r="31" spans="1:15" x14ac:dyDescent="0.3">
      <c r="J31" s="17"/>
      <c r="K31" s="18" t="s">
        <v>21</v>
      </c>
    </row>
    <row r="32" spans="1:15" x14ac:dyDescent="0.3">
      <c r="J32" s="19" t="s">
        <v>18</v>
      </c>
      <c r="K32" s="20">
        <f>TTEST(D21:D23,M19:O19,2,2)</f>
        <v>0.16838787326939084</v>
      </c>
    </row>
    <row r="33" spans="10:11" x14ac:dyDescent="0.3">
      <c r="J33" s="19" t="s">
        <v>19</v>
      </c>
      <c r="K33" s="20">
        <f>TTEST(D24:D26,M19:O19,2,2)</f>
        <v>0.20225705153062482</v>
      </c>
    </row>
    <row r="34" spans="10:11" ht="15" thickBot="1" x14ac:dyDescent="0.35">
      <c r="J34" s="21" t="s">
        <v>20</v>
      </c>
      <c r="K34" s="22">
        <f>TTEST(D21:D23,D24:D26,2,2)</f>
        <v>0.57075390993248387</v>
      </c>
    </row>
  </sheetData>
  <conditionalFormatting sqref="K32:K34">
    <cfRule type="cellIs" dxfId="54" priority="1" operator="lessThan">
      <formula>0.001</formula>
    </cfRule>
    <cfRule type="cellIs" dxfId="53" priority="2" operator="lessThan">
      <formula>0.01</formula>
    </cfRule>
    <cfRule type="cellIs" dxfId="52" priority="3" operator="lessThan">
      <formula>0.001</formula>
    </cfRule>
    <cfRule type="cellIs" dxfId="51" priority="4" operator="lessThan">
      <formula>0.01</formula>
    </cfRule>
    <cfRule type="cellIs" dxfId="50" priority="5" operator="lessThan">
      <formula>0.05</formula>
    </cfRule>
  </conditionalFormatting>
  <pageMargins left="0.7" right="0.7" top="0.75" bottom="0.75" header="0.3" footer="0.3"/>
  <pageSetup paperSize="9" orientation="portrait" r:id="rId1"/>
  <headerFooter>
    <oddHeader>&amp;R&amp;"Calibri"&amp;10 For Internal Use Only&amp;1#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16" workbookViewId="0">
      <selection activeCell="J42" sqref="J42"/>
    </sheetView>
  </sheetViews>
  <sheetFormatPr defaultRowHeight="14.4" x14ac:dyDescent="0.3"/>
  <cols>
    <col min="1" max="2" width="8.88671875" style="25"/>
    <col min="3" max="3" width="12" style="25" bestFit="1" customWidth="1"/>
    <col min="4" max="4" width="14.6640625" style="25" customWidth="1"/>
    <col min="5" max="8" width="8.88671875" style="25"/>
    <col min="9" max="9" width="11.109375" style="25" customWidth="1"/>
    <col min="10" max="16384" width="8.88671875" style="25"/>
  </cols>
  <sheetData>
    <row r="1" spans="1:15" x14ac:dyDescent="0.3">
      <c r="A1" s="26" t="s">
        <v>216</v>
      </c>
      <c r="B1" s="4"/>
      <c r="C1" s="4"/>
      <c r="D1" s="4"/>
      <c r="E1" s="4" t="s">
        <v>214</v>
      </c>
      <c r="F1" s="4"/>
      <c r="G1" s="4"/>
      <c r="H1" s="4" t="s">
        <v>213</v>
      </c>
      <c r="I1" s="4"/>
      <c r="J1" s="4"/>
      <c r="K1" s="4"/>
      <c r="L1" s="4"/>
      <c r="M1" s="4"/>
      <c r="N1" s="4"/>
      <c r="O1" s="4"/>
    </row>
    <row r="2" spans="1:1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3">
      <c r="A3" s="26" t="s">
        <v>204</v>
      </c>
      <c r="B3" s="4"/>
      <c r="C3" s="4"/>
      <c r="D3" s="4"/>
      <c r="E3" s="4"/>
      <c r="F3" s="4"/>
      <c r="G3" s="4"/>
      <c r="H3" s="4"/>
      <c r="I3" s="4"/>
      <c r="J3" s="4" t="s">
        <v>205</v>
      </c>
      <c r="K3" s="4"/>
      <c r="L3" s="4">
        <v>157</v>
      </c>
      <c r="M3" s="4"/>
      <c r="N3" s="4"/>
      <c r="O3" s="4"/>
    </row>
    <row r="4" spans="1:15" x14ac:dyDescent="0.3">
      <c r="A4" s="38" t="s">
        <v>215</v>
      </c>
      <c r="B4" s="26">
        <v>1</v>
      </c>
      <c r="C4" s="26">
        <v>2</v>
      </c>
      <c r="D4" s="26">
        <v>3</v>
      </c>
      <c r="E4" s="26">
        <v>4</v>
      </c>
      <c r="F4" s="26">
        <v>5</v>
      </c>
      <c r="G4" s="26">
        <v>6</v>
      </c>
      <c r="H4" s="4"/>
      <c r="I4" s="27"/>
      <c r="J4" s="4">
        <v>1</v>
      </c>
      <c r="K4" s="4">
        <v>2</v>
      </c>
      <c r="L4" s="4">
        <v>3</v>
      </c>
      <c r="M4" s="4">
        <v>4</v>
      </c>
      <c r="N4" s="4">
        <v>5</v>
      </c>
      <c r="O4" s="4">
        <v>6</v>
      </c>
    </row>
    <row r="5" spans="1:15" x14ac:dyDescent="0.3">
      <c r="A5" s="28" t="s">
        <v>1</v>
      </c>
      <c r="B5" s="29">
        <v>1193</v>
      </c>
      <c r="C5" s="29">
        <v>1272</v>
      </c>
      <c r="D5" s="29">
        <v>1267</v>
      </c>
      <c r="E5" s="29">
        <v>1229</v>
      </c>
      <c r="F5" s="29">
        <v>1208</v>
      </c>
      <c r="G5" s="29">
        <v>1264</v>
      </c>
      <c r="H5" s="4"/>
      <c r="I5" s="28" t="s">
        <v>1</v>
      </c>
      <c r="J5" s="30">
        <f>B5-$L$3</f>
        <v>1036</v>
      </c>
      <c r="K5" s="30">
        <f t="shared" ref="K5:O8" si="0">C5-$L$3</f>
        <v>1115</v>
      </c>
      <c r="L5" s="30">
        <f t="shared" si="0"/>
        <v>1110</v>
      </c>
      <c r="M5" s="30">
        <f t="shared" si="0"/>
        <v>1072</v>
      </c>
      <c r="N5" s="30">
        <f t="shared" si="0"/>
        <v>1051</v>
      </c>
      <c r="O5" s="30">
        <f t="shared" si="0"/>
        <v>1107</v>
      </c>
    </row>
    <row r="6" spans="1:15" x14ac:dyDescent="0.3">
      <c r="A6" s="28" t="s">
        <v>2</v>
      </c>
      <c r="B6" s="29">
        <v>1260</v>
      </c>
      <c r="C6" s="29">
        <v>1291</v>
      </c>
      <c r="D6" s="29">
        <v>1211</v>
      </c>
      <c r="E6" s="29">
        <v>1381</v>
      </c>
      <c r="F6" s="29">
        <v>1421</v>
      </c>
      <c r="G6" s="29">
        <v>1328</v>
      </c>
      <c r="H6" s="4"/>
      <c r="I6" s="28" t="s">
        <v>2</v>
      </c>
      <c r="J6" s="30">
        <f t="shared" ref="J6:J8" si="1">B6-$L$3</f>
        <v>1103</v>
      </c>
      <c r="K6" s="30">
        <f t="shared" si="0"/>
        <v>1134</v>
      </c>
      <c r="L6" s="30">
        <f t="shared" si="0"/>
        <v>1054</v>
      </c>
      <c r="M6" s="30">
        <f t="shared" si="0"/>
        <v>1224</v>
      </c>
      <c r="N6" s="30">
        <f t="shared" si="0"/>
        <v>1264</v>
      </c>
      <c r="O6" s="30">
        <f t="shared" si="0"/>
        <v>1171</v>
      </c>
    </row>
    <row r="7" spans="1:15" x14ac:dyDescent="0.3">
      <c r="A7" s="28" t="s">
        <v>3</v>
      </c>
      <c r="B7" s="29">
        <v>1269</v>
      </c>
      <c r="C7" s="29">
        <v>1240</v>
      </c>
      <c r="D7" s="29">
        <v>1233</v>
      </c>
      <c r="E7" s="29">
        <v>1386</v>
      </c>
      <c r="F7" s="29">
        <v>1286</v>
      </c>
      <c r="G7" s="29">
        <v>1288</v>
      </c>
      <c r="H7" s="4"/>
      <c r="I7" s="28" t="s">
        <v>3</v>
      </c>
      <c r="J7" s="30">
        <f t="shared" si="1"/>
        <v>1112</v>
      </c>
      <c r="K7" s="30">
        <f t="shared" si="0"/>
        <v>1083</v>
      </c>
      <c r="L7" s="30">
        <f t="shared" si="0"/>
        <v>1076</v>
      </c>
      <c r="M7" s="30">
        <f t="shared" si="0"/>
        <v>1229</v>
      </c>
      <c r="N7" s="30">
        <f t="shared" si="0"/>
        <v>1129</v>
      </c>
      <c r="O7" s="30">
        <f t="shared" si="0"/>
        <v>1131</v>
      </c>
    </row>
    <row r="8" spans="1:15" x14ac:dyDescent="0.3">
      <c r="A8" s="28" t="s">
        <v>4</v>
      </c>
      <c r="B8" s="29">
        <v>1251</v>
      </c>
      <c r="C8" s="29">
        <v>1170</v>
      </c>
      <c r="D8" s="29">
        <v>1270</v>
      </c>
      <c r="E8" s="29">
        <v>1377</v>
      </c>
      <c r="F8" s="29">
        <v>1390</v>
      </c>
      <c r="G8" s="29">
        <v>1298</v>
      </c>
      <c r="H8" s="4"/>
      <c r="I8" s="28" t="s">
        <v>4</v>
      </c>
      <c r="J8" s="30">
        <f t="shared" si="1"/>
        <v>1094</v>
      </c>
      <c r="K8" s="30">
        <f t="shared" si="0"/>
        <v>1013</v>
      </c>
      <c r="L8" s="30">
        <f t="shared" si="0"/>
        <v>1113</v>
      </c>
      <c r="M8" s="30">
        <f t="shared" si="0"/>
        <v>1220</v>
      </c>
      <c r="N8" s="30">
        <f t="shared" si="0"/>
        <v>1233</v>
      </c>
      <c r="O8" s="30">
        <f t="shared" si="0"/>
        <v>1141</v>
      </c>
    </row>
    <row r="9" spans="1:15" x14ac:dyDescent="0.3">
      <c r="A9" s="4"/>
      <c r="B9" s="5"/>
      <c r="C9" s="5"/>
      <c r="D9" s="4"/>
      <c r="E9" s="4"/>
      <c r="F9" s="5"/>
      <c r="G9" s="4"/>
      <c r="H9" s="4"/>
      <c r="I9" s="4"/>
      <c r="J9" s="4"/>
      <c r="K9" s="4"/>
      <c r="L9" s="4"/>
      <c r="M9" s="4"/>
      <c r="N9" s="4"/>
      <c r="O9" s="4"/>
    </row>
    <row r="10" spans="1:15" x14ac:dyDescent="0.3">
      <c r="A10" s="26" t="s">
        <v>207</v>
      </c>
      <c r="B10" s="4"/>
      <c r="C10" s="4"/>
      <c r="D10" s="4"/>
      <c r="E10" s="4"/>
      <c r="F10" s="4"/>
      <c r="G10" s="4"/>
      <c r="H10" s="4"/>
      <c r="I10" s="4"/>
      <c r="J10" s="4" t="s">
        <v>205</v>
      </c>
      <c r="K10" s="4"/>
      <c r="L10" s="4">
        <v>157</v>
      </c>
      <c r="M10" s="4"/>
      <c r="N10" s="4"/>
      <c r="O10" s="4"/>
    </row>
    <row r="11" spans="1:15" x14ac:dyDescent="0.3">
      <c r="A11" s="38" t="s">
        <v>215</v>
      </c>
      <c r="B11" s="26">
        <v>1</v>
      </c>
      <c r="C11" s="26">
        <v>2</v>
      </c>
      <c r="D11" s="26">
        <v>3</v>
      </c>
      <c r="E11" s="26">
        <v>4</v>
      </c>
      <c r="F11" s="26">
        <v>5</v>
      </c>
      <c r="G11" s="26">
        <v>6</v>
      </c>
      <c r="H11" s="4"/>
      <c r="I11" s="27"/>
      <c r="J11" s="4">
        <v>1</v>
      </c>
      <c r="K11" s="4">
        <v>2</v>
      </c>
      <c r="L11" s="4">
        <v>3</v>
      </c>
      <c r="M11" s="4">
        <v>4</v>
      </c>
      <c r="N11" s="4">
        <v>5</v>
      </c>
      <c r="O11" s="4">
        <v>6</v>
      </c>
    </row>
    <row r="12" spans="1:15" x14ac:dyDescent="0.3">
      <c r="A12" s="28" t="s">
        <v>1</v>
      </c>
      <c r="B12" s="29">
        <v>922</v>
      </c>
      <c r="C12" s="29">
        <v>982</v>
      </c>
      <c r="D12" s="29">
        <v>920</v>
      </c>
      <c r="E12" s="29">
        <v>426</v>
      </c>
      <c r="F12" s="29">
        <v>462</v>
      </c>
      <c r="G12" s="29">
        <v>400</v>
      </c>
      <c r="H12" s="4"/>
      <c r="I12" s="28" t="s">
        <v>1</v>
      </c>
      <c r="J12" s="30">
        <f>B12-$L$3</f>
        <v>765</v>
      </c>
      <c r="K12" s="30">
        <f t="shared" ref="K12:O15" si="2">C12-$L$3</f>
        <v>825</v>
      </c>
      <c r="L12" s="30">
        <f t="shared" si="2"/>
        <v>763</v>
      </c>
      <c r="M12" s="30">
        <f t="shared" si="2"/>
        <v>269</v>
      </c>
      <c r="N12" s="30">
        <f t="shared" si="2"/>
        <v>305</v>
      </c>
      <c r="O12" s="30">
        <f t="shared" si="2"/>
        <v>243</v>
      </c>
    </row>
    <row r="13" spans="1:15" x14ac:dyDescent="0.3">
      <c r="A13" s="28" t="s">
        <v>2</v>
      </c>
      <c r="B13" s="29">
        <v>502</v>
      </c>
      <c r="C13" s="29">
        <v>495</v>
      </c>
      <c r="D13" s="29">
        <v>437</v>
      </c>
      <c r="E13" s="29">
        <v>478</v>
      </c>
      <c r="F13" s="29">
        <v>517</v>
      </c>
      <c r="G13" s="29">
        <v>448</v>
      </c>
      <c r="H13" s="4"/>
      <c r="I13" s="28" t="s">
        <v>2</v>
      </c>
      <c r="J13" s="30">
        <f t="shared" ref="J13:J15" si="3">B13-$L$3</f>
        <v>345</v>
      </c>
      <c r="K13" s="30">
        <f t="shared" si="2"/>
        <v>338</v>
      </c>
      <c r="L13" s="30">
        <f t="shared" si="2"/>
        <v>280</v>
      </c>
      <c r="M13" s="30">
        <f t="shared" si="2"/>
        <v>321</v>
      </c>
      <c r="N13" s="30">
        <f t="shared" si="2"/>
        <v>360</v>
      </c>
      <c r="O13" s="30">
        <f t="shared" si="2"/>
        <v>291</v>
      </c>
    </row>
    <row r="14" spans="1:15" x14ac:dyDescent="0.3">
      <c r="A14" s="28" t="s">
        <v>3</v>
      </c>
      <c r="B14" s="29">
        <v>518</v>
      </c>
      <c r="C14" s="29">
        <v>453</v>
      </c>
      <c r="D14" s="29">
        <v>429</v>
      </c>
      <c r="E14" s="29">
        <v>476</v>
      </c>
      <c r="F14" s="29">
        <v>510</v>
      </c>
      <c r="G14" s="29">
        <v>583</v>
      </c>
      <c r="H14" s="4"/>
      <c r="I14" s="28" t="s">
        <v>3</v>
      </c>
      <c r="J14" s="30">
        <f t="shared" si="3"/>
        <v>361</v>
      </c>
      <c r="K14" s="30">
        <f t="shared" si="2"/>
        <v>296</v>
      </c>
      <c r="L14" s="30">
        <f t="shared" si="2"/>
        <v>272</v>
      </c>
      <c r="M14" s="30">
        <f t="shared" si="2"/>
        <v>319</v>
      </c>
      <c r="N14" s="30">
        <f t="shared" si="2"/>
        <v>353</v>
      </c>
      <c r="O14" s="30">
        <f t="shared" si="2"/>
        <v>426</v>
      </c>
    </row>
    <row r="15" spans="1:15" x14ac:dyDescent="0.3">
      <c r="A15" s="28" t="s">
        <v>4</v>
      </c>
      <c r="B15" s="29">
        <v>461</v>
      </c>
      <c r="C15" s="29">
        <v>488</v>
      </c>
      <c r="D15" s="29">
        <v>477</v>
      </c>
      <c r="E15" s="29">
        <v>564</v>
      </c>
      <c r="F15" s="29">
        <v>557</v>
      </c>
      <c r="G15" s="29">
        <v>649</v>
      </c>
      <c r="H15" s="4"/>
      <c r="I15" s="28" t="s">
        <v>4</v>
      </c>
      <c r="J15" s="30">
        <f t="shared" si="3"/>
        <v>304</v>
      </c>
      <c r="K15" s="30">
        <f t="shared" si="2"/>
        <v>331</v>
      </c>
      <c r="L15" s="30">
        <f t="shared" si="2"/>
        <v>320</v>
      </c>
      <c r="M15" s="30">
        <f t="shared" si="2"/>
        <v>407</v>
      </c>
      <c r="N15" s="30">
        <f t="shared" si="2"/>
        <v>400</v>
      </c>
      <c r="O15" s="30">
        <f t="shared" si="2"/>
        <v>492</v>
      </c>
    </row>
    <row r="16" spans="1:15" x14ac:dyDescent="0.3">
      <c r="A16" s="4"/>
      <c r="B16" s="5"/>
      <c r="C16" s="5"/>
      <c r="D16" s="4"/>
      <c r="E16" s="4"/>
      <c r="F16" s="5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3">
      <c r="A17" s="30"/>
      <c r="B17" s="31" t="s">
        <v>204</v>
      </c>
      <c r="C17" s="31" t="s">
        <v>207</v>
      </c>
      <c r="D17" s="35" t="s">
        <v>16</v>
      </c>
      <c r="E17" s="36"/>
      <c r="F17" s="4"/>
      <c r="G17" s="4"/>
      <c r="H17" s="4"/>
      <c r="I17" s="4"/>
      <c r="J17" s="4" t="s">
        <v>16</v>
      </c>
      <c r="K17" s="4"/>
      <c r="L17" s="4"/>
      <c r="M17" s="4"/>
      <c r="N17" s="4"/>
      <c r="O17" s="4"/>
    </row>
    <row r="18" spans="1:15" x14ac:dyDescent="0.3">
      <c r="A18" s="30"/>
      <c r="B18" s="30" t="s">
        <v>6</v>
      </c>
      <c r="C18" s="30" t="s">
        <v>6</v>
      </c>
      <c r="D18" s="30" t="s">
        <v>6</v>
      </c>
      <c r="E18" s="36"/>
      <c r="F18" s="4"/>
      <c r="G18" s="4"/>
      <c r="H18" s="4"/>
      <c r="I18" s="4"/>
      <c r="J18" s="4">
        <v>1</v>
      </c>
      <c r="K18" s="4">
        <v>2</v>
      </c>
      <c r="L18" s="4">
        <v>3</v>
      </c>
      <c r="M18" s="4">
        <v>4</v>
      </c>
      <c r="N18" s="4">
        <v>5</v>
      </c>
      <c r="O18" s="4">
        <v>6</v>
      </c>
    </row>
    <row r="19" spans="1:15" x14ac:dyDescent="0.3">
      <c r="A19" s="30" t="s">
        <v>8</v>
      </c>
      <c r="B19" s="32">
        <f>AVERAGE(J5:L5)</f>
        <v>1087</v>
      </c>
      <c r="C19" s="32">
        <f>AVERAGE(J12:L12)</f>
        <v>784.33333333333337</v>
      </c>
      <c r="D19" s="33">
        <f>C19/B19*100</f>
        <v>72.155780435449259</v>
      </c>
      <c r="E19" s="37"/>
      <c r="F19" s="4"/>
      <c r="G19" s="4"/>
      <c r="H19" s="4"/>
      <c r="I19" s="4" t="s">
        <v>1</v>
      </c>
      <c r="J19" s="34">
        <f>J12/J5*100</f>
        <v>73.841698841698843</v>
      </c>
      <c r="K19" s="34">
        <f t="shared" ref="K19:O19" si="4">K12/K5*100</f>
        <v>73.991031390134538</v>
      </c>
      <c r="L19" s="34">
        <f t="shared" si="4"/>
        <v>68.738738738738732</v>
      </c>
      <c r="M19" s="34">
        <f t="shared" si="4"/>
        <v>25.093283582089555</v>
      </c>
      <c r="N19" s="34">
        <f t="shared" si="4"/>
        <v>29.019980970504282</v>
      </c>
      <c r="O19" s="34">
        <f t="shared" si="4"/>
        <v>21.951219512195124</v>
      </c>
    </row>
    <row r="20" spans="1:15" x14ac:dyDescent="0.3">
      <c r="A20" s="30" t="s">
        <v>17</v>
      </c>
      <c r="B20" s="32">
        <f>AVERAGE(M5:O5)</f>
        <v>1076.6666666666667</v>
      </c>
      <c r="C20" s="32">
        <f>AVERAGE(M12:O12)</f>
        <v>272.33333333333331</v>
      </c>
      <c r="D20" s="33">
        <f t="shared" ref="D20:D26" si="5">C20/B20*100</f>
        <v>25.294117647058822</v>
      </c>
      <c r="E20" s="37"/>
      <c r="F20" s="4"/>
      <c r="G20" s="4"/>
      <c r="H20" s="4"/>
      <c r="I20" s="4" t="s">
        <v>2</v>
      </c>
      <c r="J20" s="34">
        <f t="shared" ref="J20:O22" si="6">J13/J6*100</f>
        <v>31.278331822302814</v>
      </c>
      <c r="K20" s="34">
        <f t="shared" si="6"/>
        <v>29.805996472663139</v>
      </c>
      <c r="L20" s="34">
        <f t="shared" si="6"/>
        <v>26.565464895635671</v>
      </c>
      <c r="M20" s="34">
        <f t="shared" si="6"/>
        <v>26.225490196078432</v>
      </c>
      <c r="N20" s="34">
        <f t="shared" si="6"/>
        <v>28.481012658227851</v>
      </c>
      <c r="O20" s="34">
        <f t="shared" si="6"/>
        <v>24.850555081127244</v>
      </c>
    </row>
    <row r="21" spans="1:15" x14ac:dyDescent="0.3">
      <c r="A21" s="30" t="s">
        <v>9</v>
      </c>
      <c r="B21" s="32">
        <f>AVERAGE(J6:J8)</f>
        <v>1103</v>
      </c>
      <c r="C21" s="32">
        <f>AVERAGE(J13:J15)</f>
        <v>336.66666666666669</v>
      </c>
      <c r="D21" s="33">
        <f t="shared" si="5"/>
        <v>30.522816560894533</v>
      </c>
      <c r="E21" s="37"/>
      <c r="F21" s="4"/>
      <c r="G21" s="4"/>
      <c r="H21" s="4"/>
      <c r="I21" s="4" t="s">
        <v>3</v>
      </c>
      <c r="J21" s="34">
        <f t="shared" si="6"/>
        <v>32.464028776978417</v>
      </c>
      <c r="K21" s="34">
        <f t="shared" si="6"/>
        <v>27.331486611265003</v>
      </c>
      <c r="L21" s="34">
        <f t="shared" si="6"/>
        <v>25.278810408921931</v>
      </c>
      <c r="M21" s="34">
        <f t="shared" si="6"/>
        <v>25.956061838893408</v>
      </c>
      <c r="N21" s="34">
        <f t="shared" si="6"/>
        <v>31.266607617360499</v>
      </c>
      <c r="O21" s="34">
        <f t="shared" si="6"/>
        <v>37.665782493368702</v>
      </c>
    </row>
    <row r="22" spans="1:15" x14ac:dyDescent="0.3">
      <c r="A22" s="30" t="s">
        <v>10</v>
      </c>
      <c r="B22" s="32">
        <f>AVERAGE(K6:K8)</f>
        <v>1076.6666666666667</v>
      </c>
      <c r="C22" s="32">
        <f>AVERAGE(K13:K15)</f>
        <v>321.66666666666669</v>
      </c>
      <c r="D22" s="33">
        <f t="shared" si="5"/>
        <v>29.876160990712076</v>
      </c>
      <c r="E22" s="37"/>
      <c r="F22" s="4"/>
      <c r="G22" s="4"/>
      <c r="H22" s="4"/>
      <c r="I22" s="4" t="s">
        <v>4</v>
      </c>
      <c r="J22" s="34">
        <f t="shared" si="6"/>
        <v>27.787934186471663</v>
      </c>
      <c r="K22" s="34">
        <f t="shared" si="6"/>
        <v>32.675222112537014</v>
      </c>
      <c r="L22" s="34">
        <f t="shared" si="6"/>
        <v>28.751123090745732</v>
      </c>
      <c r="M22" s="34">
        <f t="shared" si="6"/>
        <v>33.360655737704917</v>
      </c>
      <c r="N22" s="34">
        <f t="shared" si="6"/>
        <v>32.441200324412002</v>
      </c>
      <c r="O22" s="34">
        <f t="shared" si="6"/>
        <v>43.120070113935142</v>
      </c>
    </row>
    <row r="23" spans="1:15" x14ac:dyDescent="0.3">
      <c r="A23" s="30" t="s">
        <v>11</v>
      </c>
      <c r="B23" s="32">
        <f>AVERAGE(L6:L8)</f>
        <v>1081</v>
      </c>
      <c r="C23" s="32">
        <f>AVERAGE(L13:L15)</f>
        <v>290.66666666666669</v>
      </c>
      <c r="D23" s="33">
        <f t="shared" si="5"/>
        <v>26.888683317915511</v>
      </c>
      <c r="E23" s="3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3">
      <c r="A24" s="30" t="s">
        <v>12</v>
      </c>
      <c r="B24" s="32">
        <f>AVERAGE(M6:M8)</f>
        <v>1224.3333333333333</v>
      </c>
      <c r="C24" s="32">
        <f>AVERAGE(M13:M15)</f>
        <v>349</v>
      </c>
      <c r="D24" s="33">
        <f t="shared" si="5"/>
        <v>28.505309011707052</v>
      </c>
      <c r="E24" s="37"/>
      <c r="F24" s="4"/>
      <c r="G24" s="4"/>
      <c r="H24" s="4"/>
      <c r="I24" s="4"/>
      <c r="J24" s="4"/>
      <c r="K24" s="26" t="s">
        <v>16</v>
      </c>
      <c r="L24" s="4"/>
      <c r="M24" s="4"/>
      <c r="N24" s="4"/>
      <c r="O24" s="4"/>
    </row>
    <row r="25" spans="1:15" x14ac:dyDescent="0.3">
      <c r="A25" s="30" t="s">
        <v>13</v>
      </c>
      <c r="B25" s="32">
        <f>AVERAGE(N6:N8)</f>
        <v>1208.6666666666667</v>
      </c>
      <c r="C25" s="32">
        <f>AVERAGE(N13:N15)</f>
        <v>371</v>
      </c>
      <c r="D25" s="33">
        <f t="shared" si="5"/>
        <v>30.694980694980696</v>
      </c>
      <c r="E25" s="37"/>
      <c r="F25" s="4"/>
      <c r="G25" s="4"/>
      <c r="H25" s="4"/>
      <c r="I25" s="4"/>
      <c r="J25" s="4"/>
      <c r="K25" s="4" t="s">
        <v>6</v>
      </c>
      <c r="L25" s="4" t="s">
        <v>118</v>
      </c>
      <c r="M25" s="4"/>
      <c r="N25" s="4"/>
      <c r="O25" s="4"/>
    </row>
    <row r="26" spans="1:15" x14ac:dyDescent="0.3">
      <c r="A26" s="30" t="s">
        <v>14</v>
      </c>
      <c r="B26" s="32">
        <f>AVERAGE(O6:O8)</f>
        <v>1147.6666666666667</v>
      </c>
      <c r="C26" s="32">
        <f>AVERAGE(O13:O15)</f>
        <v>403</v>
      </c>
      <c r="D26" s="33">
        <f t="shared" si="5"/>
        <v>35.114725530060994</v>
      </c>
      <c r="E26" s="37"/>
      <c r="F26" s="4"/>
      <c r="G26" s="4"/>
      <c r="H26" s="4"/>
      <c r="I26" s="4"/>
      <c r="J26" s="25" t="s">
        <v>8</v>
      </c>
      <c r="K26" s="5">
        <f>D19</f>
        <v>72.155780435449259</v>
      </c>
      <c r="L26" s="5">
        <f>(STDEV(J19:L19))/(SQRT(COUNT(J19:L19)))</f>
        <v>1.7264137542948412</v>
      </c>
      <c r="M26" s="4"/>
      <c r="N26" s="4"/>
      <c r="O26" s="4"/>
    </row>
    <row r="27" spans="1:15" x14ac:dyDescent="0.3">
      <c r="A27" s="4"/>
      <c r="B27" s="4"/>
      <c r="C27" s="4"/>
      <c r="D27" s="4"/>
      <c r="E27" s="4"/>
      <c r="F27" s="4"/>
      <c r="G27" s="4"/>
      <c r="H27" s="4"/>
      <c r="I27" s="4"/>
      <c r="J27" s="25" t="s">
        <v>194</v>
      </c>
      <c r="K27" s="5">
        <f>D20</f>
        <v>25.294117647058822</v>
      </c>
      <c r="L27" s="5">
        <f>(STDEV(M19:O19))/(SQRT(COUNT(M19:O19)))</f>
        <v>2.0447617024156397</v>
      </c>
      <c r="M27" s="4"/>
      <c r="N27" s="4"/>
      <c r="O27" s="4"/>
    </row>
    <row r="28" spans="1:15" x14ac:dyDescent="0.3">
      <c r="A28" s="4"/>
      <c r="B28" s="4"/>
      <c r="C28" s="4"/>
      <c r="D28" s="4"/>
      <c r="E28" s="4"/>
      <c r="F28" s="4"/>
      <c r="G28" s="4"/>
      <c r="H28" s="4"/>
      <c r="I28" s="4"/>
      <c r="J28" s="4" t="s">
        <v>119</v>
      </c>
      <c r="K28" s="5">
        <f>AVERAGE(D21:D23)</f>
        <v>29.095886956507371</v>
      </c>
      <c r="L28" s="5">
        <f>(STDEV(D21:D23))/(SQRT(COUNT(D21:D23)))</f>
        <v>1.1192783066589334</v>
      </c>
      <c r="M28" s="4"/>
      <c r="N28" s="4"/>
      <c r="O28" s="4"/>
    </row>
    <row r="29" spans="1:15" x14ac:dyDescent="0.3">
      <c r="A29" s="4"/>
      <c r="B29" s="4"/>
      <c r="C29" s="4"/>
      <c r="D29" s="4"/>
      <c r="E29" s="4"/>
      <c r="F29" s="4"/>
      <c r="G29" s="4"/>
      <c r="H29" s="4"/>
      <c r="I29" s="4"/>
      <c r="J29" s="4" t="s">
        <v>120</v>
      </c>
      <c r="K29" s="5">
        <f>AVERAGE(D24:D26)</f>
        <v>31.438338412249578</v>
      </c>
      <c r="L29" s="5">
        <f>(STDEV(D24:D26))/(SQRT(COUNT(D24:D26)))</f>
        <v>1.943839173743539</v>
      </c>
      <c r="M29" s="4"/>
      <c r="N29" s="4"/>
      <c r="O29" s="4"/>
    </row>
    <row r="30" spans="1:15" ht="15" thickBot="1" x14ac:dyDescent="0.35"/>
    <row r="31" spans="1:15" x14ac:dyDescent="0.3">
      <c r="J31" s="17"/>
      <c r="K31" s="18" t="s">
        <v>21</v>
      </c>
    </row>
    <row r="32" spans="1:15" x14ac:dyDescent="0.3">
      <c r="J32" s="19" t="s">
        <v>18</v>
      </c>
      <c r="K32" s="20">
        <f>TTEST(D21:D23,M19:O19,2,2)</f>
        <v>0.18379066725117363</v>
      </c>
    </row>
    <row r="33" spans="10:11" x14ac:dyDescent="0.3">
      <c r="J33" s="19" t="s">
        <v>19</v>
      </c>
      <c r="K33" s="20">
        <f>TTEST(D24:D26,M19:O19,2,2)</f>
        <v>9.729146183452686E-2</v>
      </c>
    </row>
    <row r="34" spans="10:11" ht="15" thickBot="1" x14ac:dyDescent="0.35">
      <c r="J34" s="21" t="s">
        <v>20</v>
      </c>
      <c r="K34" s="22">
        <f>TTEST(D21:D23,D24:D26,2,2)</f>
        <v>0.35529516425357954</v>
      </c>
    </row>
  </sheetData>
  <conditionalFormatting sqref="K32:K34">
    <cfRule type="cellIs" dxfId="49" priority="1" operator="lessThan">
      <formula>0.001</formula>
    </cfRule>
    <cfRule type="cellIs" dxfId="48" priority="2" operator="lessThan">
      <formula>0.01</formula>
    </cfRule>
    <cfRule type="cellIs" dxfId="47" priority="3" operator="lessThan">
      <formula>0.001</formula>
    </cfRule>
    <cfRule type="cellIs" dxfId="46" priority="4" operator="lessThan">
      <formula>0.01</formula>
    </cfRule>
    <cfRule type="cellIs" dxfId="45" priority="5" operator="lessThan">
      <formula>0.05</formula>
    </cfRule>
  </conditionalFormatting>
  <pageMargins left="0.7" right="0.7" top="0.75" bottom="0.75" header="0.3" footer="0.3"/>
  <pageSetup paperSize="9" orientation="portrait" r:id="rId1"/>
  <headerFooter>
    <oddHeader>&amp;R&amp;"Calibri"&amp;10 For Internal Use Only&amp;1#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16" workbookViewId="0">
      <selection activeCell="M42" sqref="M42"/>
    </sheetView>
  </sheetViews>
  <sheetFormatPr defaultRowHeight="14.4" x14ac:dyDescent="0.3"/>
  <cols>
    <col min="1" max="2" width="8.88671875" style="25"/>
    <col min="3" max="3" width="12" style="25" bestFit="1" customWidth="1"/>
    <col min="4" max="4" width="14.6640625" style="25" customWidth="1"/>
    <col min="5" max="8" width="8.88671875" style="25"/>
    <col min="9" max="9" width="11.109375" style="25" customWidth="1"/>
    <col min="10" max="16384" width="8.88671875" style="25"/>
  </cols>
  <sheetData>
    <row r="1" spans="1:15" x14ac:dyDescent="0.3">
      <c r="A1" s="26" t="s">
        <v>212</v>
      </c>
      <c r="B1" s="4"/>
      <c r="C1" s="4"/>
      <c r="D1" s="4"/>
      <c r="E1" s="4" t="s">
        <v>214</v>
      </c>
      <c r="F1" s="4"/>
      <c r="G1" s="4"/>
      <c r="H1" s="4" t="s">
        <v>213</v>
      </c>
      <c r="I1" s="4"/>
      <c r="J1" s="4"/>
      <c r="K1" s="4"/>
      <c r="L1" s="4"/>
      <c r="M1" s="4"/>
      <c r="N1" s="4"/>
      <c r="O1" s="4"/>
    </row>
    <row r="2" spans="1:1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3">
      <c r="A3" s="26" t="s">
        <v>204</v>
      </c>
      <c r="B3" s="4"/>
      <c r="C3" s="4"/>
      <c r="D3" s="4"/>
      <c r="E3" s="4"/>
      <c r="F3" s="4"/>
      <c r="G3" s="4"/>
      <c r="H3" s="4"/>
      <c r="I3" s="4"/>
      <c r="J3" s="4" t="s">
        <v>205</v>
      </c>
      <c r="K3" s="4"/>
      <c r="L3" s="4">
        <v>157</v>
      </c>
      <c r="M3" s="4"/>
      <c r="N3" s="4"/>
      <c r="O3" s="4"/>
    </row>
    <row r="4" spans="1:15" x14ac:dyDescent="0.3">
      <c r="A4" s="38" t="s">
        <v>215</v>
      </c>
      <c r="B4" s="26">
        <v>1</v>
      </c>
      <c r="C4" s="26">
        <v>2</v>
      </c>
      <c r="D4" s="26">
        <v>3</v>
      </c>
      <c r="E4" s="26">
        <v>4</v>
      </c>
      <c r="F4" s="26">
        <v>5</v>
      </c>
      <c r="G4" s="26">
        <v>6</v>
      </c>
      <c r="H4" s="4"/>
      <c r="I4" s="27"/>
      <c r="J4" s="4">
        <v>1</v>
      </c>
      <c r="K4" s="4">
        <v>2</v>
      </c>
      <c r="L4" s="4">
        <v>3</v>
      </c>
      <c r="M4" s="4">
        <v>4</v>
      </c>
      <c r="N4" s="4">
        <v>5</v>
      </c>
      <c r="O4" s="4">
        <v>6</v>
      </c>
    </row>
    <row r="5" spans="1:15" x14ac:dyDescent="0.3">
      <c r="A5" s="28" t="s">
        <v>1</v>
      </c>
      <c r="B5" s="29">
        <v>1036</v>
      </c>
      <c r="C5" s="29">
        <v>1056</v>
      </c>
      <c r="D5" s="29">
        <v>1019</v>
      </c>
      <c r="E5" s="29">
        <v>1079</v>
      </c>
      <c r="F5" s="29">
        <v>1080</v>
      </c>
      <c r="G5" s="29">
        <v>1057</v>
      </c>
      <c r="H5" s="4"/>
      <c r="I5" s="28" t="s">
        <v>1</v>
      </c>
      <c r="J5" s="30">
        <f>B5-$L$3</f>
        <v>879</v>
      </c>
      <c r="K5" s="30">
        <f t="shared" ref="K5:O8" si="0">C5-$L$3</f>
        <v>899</v>
      </c>
      <c r="L5" s="30">
        <f t="shared" si="0"/>
        <v>862</v>
      </c>
      <c r="M5" s="30">
        <f t="shared" si="0"/>
        <v>922</v>
      </c>
      <c r="N5" s="30">
        <f t="shared" si="0"/>
        <v>923</v>
      </c>
      <c r="O5" s="30">
        <f t="shared" si="0"/>
        <v>900</v>
      </c>
    </row>
    <row r="6" spans="1:15" x14ac:dyDescent="0.3">
      <c r="A6" s="28" t="s">
        <v>2</v>
      </c>
      <c r="B6" s="29">
        <v>1092</v>
      </c>
      <c r="C6" s="29">
        <v>1167</v>
      </c>
      <c r="D6" s="29">
        <v>1071</v>
      </c>
      <c r="E6" s="29">
        <v>1126</v>
      </c>
      <c r="F6" s="29">
        <v>1164</v>
      </c>
      <c r="G6" s="29">
        <v>1173</v>
      </c>
      <c r="H6" s="4"/>
      <c r="I6" s="28" t="s">
        <v>2</v>
      </c>
      <c r="J6" s="30">
        <f t="shared" ref="J6:J8" si="1">B6-$L$3</f>
        <v>935</v>
      </c>
      <c r="K6" s="30">
        <f t="shared" si="0"/>
        <v>1010</v>
      </c>
      <c r="L6" s="30">
        <f t="shared" si="0"/>
        <v>914</v>
      </c>
      <c r="M6" s="30">
        <f t="shared" si="0"/>
        <v>969</v>
      </c>
      <c r="N6" s="30">
        <f t="shared" si="0"/>
        <v>1007</v>
      </c>
      <c r="O6" s="30">
        <f t="shared" si="0"/>
        <v>1016</v>
      </c>
    </row>
    <row r="7" spans="1:15" x14ac:dyDescent="0.3">
      <c r="A7" s="28" t="s">
        <v>3</v>
      </c>
      <c r="B7" s="29">
        <v>1170</v>
      </c>
      <c r="C7" s="29">
        <v>1070</v>
      </c>
      <c r="D7" s="29">
        <v>1047</v>
      </c>
      <c r="E7" s="29">
        <v>1107</v>
      </c>
      <c r="F7" s="29">
        <v>1146</v>
      </c>
      <c r="G7" s="29">
        <v>1233</v>
      </c>
      <c r="H7" s="4"/>
      <c r="I7" s="28" t="s">
        <v>3</v>
      </c>
      <c r="J7" s="30">
        <f t="shared" si="1"/>
        <v>1013</v>
      </c>
      <c r="K7" s="30">
        <f t="shared" si="0"/>
        <v>913</v>
      </c>
      <c r="L7" s="30">
        <f t="shared" si="0"/>
        <v>890</v>
      </c>
      <c r="M7" s="30">
        <f t="shared" si="0"/>
        <v>950</v>
      </c>
      <c r="N7" s="30">
        <f t="shared" si="0"/>
        <v>989</v>
      </c>
      <c r="O7" s="30">
        <f t="shared" si="0"/>
        <v>1076</v>
      </c>
    </row>
    <row r="8" spans="1:15" x14ac:dyDescent="0.3">
      <c r="A8" s="28" t="s">
        <v>4</v>
      </c>
      <c r="B8" s="29">
        <v>1023</v>
      </c>
      <c r="C8" s="29">
        <v>1030</v>
      </c>
      <c r="D8" s="29">
        <v>1113</v>
      </c>
      <c r="E8" s="29">
        <v>1080</v>
      </c>
      <c r="F8" s="29">
        <v>1231</v>
      </c>
      <c r="G8" s="29">
        <v>1202</v>
      </c>
      <c r="H8" s="4"/>
      <c r="I8" s="28" t="s">
        <v>4</v>
      </c>
      <c r="J8" s="30">
        <f t="shared" si="1"/>
        <v>866</v>
      </c>
      <c r="K8" s="30">
        <f t="shared" si="0"/>
        <v>873</v>
      </c>
      <c r="L8" s="30">
        <f t="shared" si="0"/>
        <v>956</v>
      </c>
      <c r="M8" s="30">
        <f t="shared" si="0"/>
        <v>923</v>
      </c>
      <c r="N8" s="30">
        <f t="shared" si="0"/>
        <v>1074</v>
      </c>
      <c r="O8" s="30">
        <f t="shared" si="0"/>
        <v>1045</v>
      </c>
    </row>
    <row r="9" spans="1:15" x14ac:dyDescent="0.3">
      <c r="A9" s="4"/>
      <c r="B9" s="5"/>
      <c r="C9" s="5"/>
      <c r="D9" s="4"/>
      <c r="E9" s="4"/>
      <c r="F9" s="5"/>
      <c r="G9" s="4"/>
      <c r="H9" s="4"/>
      <c r="I9" s="4"/>
      <c r="J9" s="4"/>
      <c r="K9" s="4"/>
      <c r="L9" s="4"/>
      <c r="M9" s="4"/>
      <c r="N9" s="4"/>
      <c r="O9" s="4"/>
    </row>
    <row r="10" spans="1:15" x14ac:dyDescent="0.3">
      <c r="A10" s="26" t="s">
        <v>207</v>
      </c>
      <c r="B10" s="4"/>
      <c r="C10" s="4"/>
      <c r="D10" s="4"/>
      <c r="E10" s="4"/>
      <c r="F10" s="4"/>
      <c r="G10" s="4"/>
      <c r="H10" s="4"/>
      <c r="I10" s="4"/>
      <c r="J10" s="4" t="s">
        <v>205</v>
      </c>
      <c r="K10" s="4"/>
      <c r="L10" s="4">
        <v>157</v>
      </c>
      <c r="M10" s="4"/>
      <c r="N10" s="4"/>
      <c r="O10" s="4"/>
    </row>
    <row r="11" spans="1:15" x14ac:dyDescent="0.3">
      <c r="A11" s="38" t="s">
        <v>215</v>
      </c>
      <c r="B11" s="26">
        <v>1</v>
      </c>
      <c r="C11" s="26">
        <v>2</v>
      </c>
      <c r="D11" s="26">
        <v>3</v>
      </c>
      <c r="E11" s="26">
        <v>4</v>
      </c>
      <c r="F11" s="26">
        <v>5</v>
      </c>
      <c r="G11" s="26">
        <v>6</v>
      </c>
      <c r="H11" s="4"/>
      <c r="I11" s="27"/>
      <c r="J11" s="4">
        <v>1</v>
      </c>
      <c r="K11" s="4">
        <v>2</v>
      </c>
      <c r="L11" s="4">
        <v>3</v>
      </c>
      <c r="M11" s="4">
        <v>4</v>
      </c>
      <c r="N11" s="4">
        <v>5</v>
      </c>
      <c r="O11" s="4">
        <v>6</v>
      </c>
    </row>
    <row r="12" spans="1:15" x14ac:dyDescent="0.3">
      <c r="A12" s="28" t="s">
        <v>1</v>
      </c>
      <c r="B12" s="29">
        <v>783</v>
      </c>
      <c r="C12" s="29">
        <v>781</v>
      </c>
      <c r="D12" s="29">
        <v>748</v>
      </c>
      <c r="E12" s="29">
        <v>506</v>
      </c>
      <c r="F12" s="29">
        <v>530</v>
      </c>
      <c r="G12" s="29">
        <v>502</v>
      </c>
      <c r="H12" s="4"/>
      <c r="I12" s="28" t="s">
        <v>1</v>
      </c>
      <c r="J12" s="30">
        <f>B12-$L$3</f>
        <v>626</v>
      </c>
      <c r="K12" s="30">
        <f t="shared" ref="K12:O15" si="2">C12-$L$3</f>
        <v>624</v>
      </c>
      <c r="L12" s="30">
        <f t="shared" si="2"/>
        <v>591</v>
      </c>
      <c r="M12" s="30">
        <f t="shared" si="2"/>
        <v>349</v>
      </c>
      <c r="N12" s="30">
        <f t="shared" si="2"/>
        <v>373</v>
      </c>
      <c r="O12" s="30">
        <f t="shared" si="2"/>
        <v>345</v>
      </c>
    </row>
    <row r="13" spans="1:15" x14ac:dyDescent="0.3">
      <c r="A13" s="28" t="s">
        <v>2</v>
      </c>
      <c r="B13" s="29">
        <v>454</v>
      </c>
      <c r="C13" s="29">
        <v>476</v>
      </c>
      <c r="D13" s="29">
        <v>391</v>
      </c>
      <c r="E13" s="29">
        <v>468</v>
      </c>
      <c r="F13" s="29">
        <v>500</v>
      </c>
      <c r="G13" s="29">
        <v>672</v>
      </c>
      <c r="H13" s="4"/>
      <c r="I13" s="28" t="s">
        <v>2</v>
      </c>
      <c r="J13" s="30">
        <f t="shared" ref="J13:J15" si="3">B13-$L$3</f>
        <v>297</v>
      </c>
      <c r="K13" s="30">
        <f t="shared" si="2"/>
        <v>319</v>
      </c>
      <c r="L13" s="30">
        <f t="shared" si="2"/>
        <v>234</v>
      </c>
      <c r="M13" s="30">
        <f t="shared" si="2"/>
        <v>311</v>
      </c>
      <c r="N13" s="30">
        <f t="shared" si="2"/>
        <v>343</v>
      </c>
      <c r="O13" s="30">
        <f t="shared" si="2"/>
        <v>515</v>
      </c>
    </row>
    <row r="14" spans="1:15" x14ac:dyDescent="0.3">
      <c r="A14" s="28" t="s">
        <v>3</v>
      </c>
      <c r="B14" s="29">
        <v>450</v>
      </c>
      <c r="C14" s="29">
        <v>490</v>
      </c>
      <c r="D14" s="29">
        <v>507</v>
      </c>
      <c r="E14" s="29">
        <v>526</v>
      </c>
      <c r="F14" s="29">
        <v>523</v>
      </c>
      <c r="G14" s="29">
        <v>592</v>
      </c>
      <c r="H14" s="4"/>
      <c r="I14" s="28" t="s">
        <v>3</v>
      </c>
      <c r="J14" s="30">
        <f t="shared" si="3"/>
        <v>293</v>
      </c>
      <c r="K14" s="30">
        <f t="shared" si="2"/>
        <v>333</v>
      </c>
      <c r="L14" s="30">
        <f t="shared" si="2"/>
        <v>350</v>
      </c>
      <c r="M14" s="30">
        <f t="shared" si="2"/>
        <v>369</v>
      </c>
      <c r="N14" s="30">
        <f t="shared" si="2"/>
        <v>366</v>
      </c>
      <c r="O14" s="30">
        <f t="shared" si="2"/>
        <v>435</v>
      </c>
    </row>
    <row r="15" spans="1:15" x14ac:dyDescent="0.3">
      <c r="A15" s="28" t="s">
        <v>4</v>
      </c>
      <c r="B15" s="29">
        <v>526</v>
      </c>
      <c r="C15" s="29">
        <v>539</v>
      </c>
      <c r="D15" s="29">
        <v>524</v>
      </c>
      <c r="E15" s="29">
        <v>537</v>
      </c>
      <c r="F15" s="29">
        <v>574</v>
      </c>
      <c r="G15" s="29">
        <v>595</v>
      </c>
      <c r="H15" s="4"/>
      <c r="I15" s="28" t="s">
        <v>4</v>
      </c>
      <c r="J15" s="30">
        <f t="shared" si="3"/>
        <v>369</v>
      </c>
      <c r="K15" s="30">
        <f t="shared" si="2"/>
        <v>382</v>
      </c>
      <c r="L15" s="30">
        <f t="shared" si="2"/>
        <v>367</v>
      </c>
      <c r="M15" s="30">
        <f t="shared" si="2"/>
        <v>380</v>
      </c>
      <c r="N15" s="30">
        <f t="shared" si="2"/>
        <v>417</v>
      </c>
      <c r="O15" s="30">
        <f t="shared" si="2"/>
        <v>438</v>
      </c>
    </row>
    <row r="16" spans="1:15" x14ac:dyDescent="0.3">
      <c r="A16" s="4"/>
      <c r="B16" s="5"/>
      <c r="C16" s="5"/>
      <c r="D16" s="4"/>
      <c r="E16" s="4"/>
      <c r="F16" s="5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3">
      <c r="A17" s="30"/>
      <c r="B17" s="31" t="s">
        <v>204</v>
      </c>
      <c r="C17" s="31" t="s">
        <v>207</v>
      </c>
      <c r="D17" s="35" t="s">
        <v>16</v>
      </c>
      <c r="E17" s="36"/>
      <c r="F17" s="4"/>
      <c r="G17" s="4"/>
      <c r="H17" s="4"/>
      <c r="I17" s="4"/>
      <c r="J17" s="4" t="s">
        <v>16</v>
      </c>
      <c r="K17" s="4"/>
      <c r="L17" s="4"/>
      <c r="M17" s="4"/>
      <c r="N17" s="4"/>
      <c r="O17" s="4"/>
    </row>
    <row r="18" spans="1:15" x14ac:dyDescent="0.3">
      <c r="A18" s="30"/>
      <c r="B18" s="30" t="s">
        <v>6</v>
      </c>
      <c r="C18" s="30" t="s">
        <v>6</v>
      </c>
      <c r="D18" s="30" t="s">
        <v>6</v>
      </c>
      <c r="E18" s="36"/>
      <c r="F18" s="4"/>
      <c r="G18" s="4"/>
      <c r="H18" s="4"/>
      <c r="I18" s="4"/>
      <c r="J18" s="4">
        <v>1</v>
      </c>
      <c r="K18" s="4">
        <v>2</v>
      </c>
      <c r="L18" s="4">
        <v>3</v>
      </c>
      <c r="M18" s="4">
        <v>4</v>
      </c>
      <c r="N18" s="4">
        <v>5</v>
      </c>
      <c r="O18" s="4">
        <v>6</v>
      </c>
    </row>
    <row r="19" spans="1:15" x14ac:dyDescent="0.3">
      <c r="A19" s="30" t="s">
        <v>8</v>
      </c>
      <c r="B19" s="32">
        <f>AVERAGE(J5:L5)</f>
        <v>880</v>
      </c>
      <c r="C19" s="32">
        <f>AVERAGE(J12:L12)</f>
        <v>613.66666666666663</v>
      </c>
      <c r="D19" s="33">
        <f>C19/B19*100</f>
        <v>69.73484848484847</v>
      </c>
      <c r="E19" s="37"/>
      <c r="F19" s="4"/>
      <c r="G19" s="4"/>
      <c r="H19" s="4"/>
      <c r="I19" s="4" t="s">
        <v>1</v>
      </c>
      <c r="J19" s="34">
        <f>J12/J5*100</f>
        <v>71.217292377701938</v>
      </c>
      <c r="K19" s="34">
        <f t="shared" ref="K19:O19" si="4">K12/K5*100</f>
        <v>69.410456062291431</v>
      </c>
      <c r="L19" s="34">
        <f t="shared" si="4"/>
        <v>68.561484918793496</v>
      </c>
      <c r="M19" s="34">
        <f t="shared" si="4"/>
        <v>37.85249457700651</v>
      </c>
      <c r="N19" s="34">
        <f t="shared" si="4"/>
        <v>40.411700975081253</v>
      </c>
      <c r="O19" s="34">
        <f t="shared" si="4"/>
        <v>38.333333333333336</v>
      </c>
    </row>
    <row r="20" spans="1:15" x14ac:dyDescent="0.3">
      <c r="A20" s="30" t="s">
        <v>17</v>
      </c>
      <c r="B20" s="32">
        <f>AVERAGE(M5:O5)</f>
        <v>915</v>
      </c>
      <c r="C20" s="32">
        <f>AVERAGE(M12:O12)</f>
        <v>355.66666666666669</v>
      </c>
      <c r="D20" s="33">
        <f t="shared" ref="D20:D26" si="5">C20/B20*100</f>
        <v>38.87067395264117</v>
      </c>
      <c r="E20" s="37"/>
      <c r="F20" s="4"/>
      <c r="G20" s="4"/>
      <c r="H20" s="4"/>
      <c r="I20" s="4" t="s">
        <v>2</v>
      </c>
      <c r="J20" s="34">
        <f t="shared" ref="J20:O22" si="6">J13/J6*100</f>
        <v>31.764705882352938</v>
      </c>
      <c r="K20" s="34">
        <f t="shared" si="6"/>
        <v>31.584158415841586</v>
      </c>
      <c r="L20" s="34">
        <f t="shared" si="6"/>
        <v>25.601750547045953</v>
      </c>
      <c r="M20" s="34">
        <f t="shared" si="6"/>
        <v>32.094943240454079</v>
      </c>
      <c r="N20" s="34">
        <f t="shared" si="6"/>
        <v>34.061569016881826</v>
      </c>
      <c r="O20" s="34">
        <f t="shared" si="6"/>
        <v>50.688976377952756</v>
      </c>
    </row>
    <row r="21" spans="1:15" x14ac:dyDescent="0.3">
      <c r="A21" s="30" t="s">
        <v>9</v>
      </c>
      <c r="B21" s="32">
        <f>AVERAGE(J6:J8)</f>
        <v>938</v>
      </c>
      <c r="C21" s="32">
        <f>AVERAGE(J13:J15)</f>
        <v>319.66666666666669</v>
      </c>
      <c r="D21" s="33">
        <f t="shared" si="5"/>
        <v>34.079601990049753</v>
      </c>
      <c r="E21" s="37"/>
      <c r="F21" s="4"/>
      <c r="G21" s="4"/>
      <c r="H21" s="4"/>
      <c r="I21" s="4" t="s">
        <v>3</v>
      </c>
      <c r="J21" s="34">
        <f t="shared" si="6"/>
        <v>28.923988153998025</v>
      </c>
      <c r="K21" s="34">
        <f t="shared" si="6"/>
        <v>36.473165388828036</v>
      </c>
      <c r="L21" s="34">
        <f t="shared" si="6"/>
        <v>39.325842696629216</v>
      </c>
      <c r="M21" s="34">
        <f t="shared" si="6"/>
        <v>38.842105263157897</v>
      </c>
      <c r="N21" s="34">
        <f t="shared" si="6"/>
        <v>37.007077856420629</v>
      </c>
      <c r="O21" s="34">
        <f t="shared" si="6"/>
        <v>40.427509293680295</v>
      </c>
    </row>
    <row r="22" spans="1:15" x14ac:dyDescent="0.3">
      <c r="A22" s="30" t="s">
        <v>10</v>
      </c>
      <c r="B22" s="32">
        <f>AVERAGE(K6:K8)</f>
        <v>932</v>
      </c>
      <c r="C22" s="32">
        <f>AVERAGE(K13:K15)</f>
        <v>344.66666666666669</v>
      </c>
      <c r="D22" s="33">
        <f t="shared" si="5"/>
        <v>36.98140200286123</v>
      </c>
      <c r="E22" s="37"/>
      <c r="F22" s="4"/>
      <c r="G22" s="4"/>
      <c r="H22" s="4"/>
      <c r="I22" s="4" t="s">
        <v>4</v>
      </c>
      <c r="J22" s="34">
        <f t="shared" si="6"/>
        <v>42.609699769053115</v>
      </c>
      <c r="K22" s="34">
        <f t="shared" si="6"/>
        <v>43.757159221076748</v>
      </c>
      <c r="L22" s="34">
        <f t="shared" si="6"/>
        <v>38.389121338912133</v>
      </c>
      <c r="M22" s="34">
        <f t="shared" si="6"/>
        <v>41.170097508125671</v>
      </c>
      <c r="N22" s="34">
        <f t="shared" si="6"/>
        <v>38.826815642458101</v>
      </c>
      <c r="O22" s="34">
        <f t="shared" si="6"/>
        <v>41.913875598086122</v>
      </c>
    </row>
    <row r="23" spans="1:15" x14ac:dyDescent="0.3">
      <c r="A23" s="30" t="s">
        <v>11</v>
      </c>
      <c r="B23" s="32">
        <f>AVERAGE(L6:L8)</f>
        <v>920</v>
      </c>
      <c r="C23" s="32">
        <f>AVERAGE(L13:L15)</f>
        <v>317</v>
      </c>
      <c r="D23" s="33">
        <f t="shared" si="5"/>
        <v>34.456521739130437</v>
      </c>
      <c r="E23" s="3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3">
      <c r="A24" s="30" t="s">
        <v>12</v>
      </c>
      <c r="B24" s="32">
        <f>AVERAGE(M6:M8)</f>
        <v>947.33333333333337</v>
      </c>
      <c r="C24" s="32">
        <f>AVERAGE(M13:M15)</f>
        <v>353.33333333333331</v>
      </c>
      <c r="D24" s="33">
        <f t="shared" si="5"/>
        <v>37.29767769176636</v>
      </c>
      <c r="E24" s="37"/>
      <c r="F24" s="4"/>
      <c r="G24" s="4"/>
      <c r="H24" s="4"/>
      <c r="I24" s="4"/>
      <c r="J24" s="4"/>
      <c r="K24" s="26" t="s">
        <v>16</v>
      </c>
      <c r="L24" s="4"/>
      <c r="M24" s="4"/>
      <c r="N24" s="4"/>
      <c r="O24" s="4"/>
    </row>
    <row r="25" spans="1:15" x14ac:dyDescent="0.3">
      <c r="A25" s="30" t="s">
        <v>13</v>
      </c>
      <c r="B25" s="32">
        <f>AVERAGE(N6:N8)</f>
        <v>1023.3333333333334</v>
      </c>
      <c r="C25" s="32">
        <f>AVERAGE(N13:N15)</f>
        <v>375.33333333333331</v>
      </c>
      <c r="D25" s="33">
        <f t="shared" si="5"/>
        <v>36.67752442996742</v>
      </c>
      <c r="E25" s="37"/>
      <c r="F25" s="4"/>
      <c r="G25" s="4"/>
      <c r="H25" s="4"/>
      <c r="I25" s="4"/>
      <c r="J25" s="4"/>
      <c r="K25" s="4" t="s">
        <v>6</v>
      </c>
      <c r="L25" s="4" t="s">
        <v>118</v>
      </c>
      <c r="M25" s="4"/>
      <c r="N25" s="4"/>
      <c r="O25" s="4"/>
    </row>
    <row r="26" spans="1:15" x14ac:dyDescent="0.3">
      <c r="A26" s="30" t="s">
        <v>14</v>
      </c>
      <c r="B26" s="32">
        <f>AVERAGE(O6:O8)</f>
        <v>1045.6666666666667</v>
      </c>
      <c r="C26" s="32">
        <f>AVERAGE(O13:O15)</f>
        <v>462.66666666666669</v>
      </c>
      <c r="D26" s="33">
        <f t="shared" si="5"/>
        <v>44.246094995218357</v>
      </c>
      <c r="E26" s="37"/>
      <c r="F26" s="4"/>
      <c r="G26" s="4"/>
      <c r="H26" s="4"/>
      <c r="I26" s="4"/>
      <c r="J26" s="25" t="s">
        <v>8</v>
      </c>
      <c r="K26" s="5">
        <f>D19</f>
        <v>69.73484848484847</v>
      </c>
      <c r="L26" s="5">
        <f>(STDEV(J19:L19))/(SQRT(COUNT(J19:L19)))</f>
        <v>0.78311070353970469</v>
      </c>
      <c r="M26" s="4"/>
      <c r="N26" s="4"/>
      <c r="O26" s="4"/>
    </row>
    <row r="27" spans="1:15" x14ac:dyDescent="0.3">
      <c r="A27" s="4"/>
      <c r="B27" s="4"/>
      <c r="C27" s="4"/>
      <c r="D27" s="4"/>
      <c r="E27" s="4"/>
      <c r="F27" s="4"/>
      <c r="G27" s="4"/>
      <c r="H27" s="4"/>
      <c r="I27" s="4"/>
      <c r="J27" s="25" t="s">
        <v>194</v>
      </c>
      <c r="K27" s="5">
        <f>D20</f>
        <v>38.87067395264117</v>
      </c>
      <c r="L27" s="5">
        <f>(STDEV(M19:O19))/(SQRT(COUNT(M19:O19)))</f>
        <v>0.78529383572850642</v>
      </c>
      <c r="M27" s="4"/>
      <c r="N27" s="4"/>
      <c r="O27" s="4"/>
    </row>
    <row r="28" spans="1:15" x14ac:dyDescent="0.3">
      <c r="A28" s="4"/>
      <c r="B28" s="4"/>
      <c r="C28" s="4"/>
      <c r="D28" s="4"/>
      <c r="E28" s="4"/>
      <c r="F28" s="4"/>
      <c r="G28" s="4"/>
      <c r="H28" s="4"/>
      <c r="I28" s="4"/>
      <c r="J28" s="4" t="s">
        <v>119</v>
      </c>
      <c r="K28" s="5">
        <f>AVERAGE(D21:D23)</f>
        <v>35.172508577347138</v>
      </c>
      <c r="L28" s="5">
        <f>(STDEV(D21:D23))/(SQRT(COUNT(D21:D23)))</f>
        <v>0.91096811011927248</v>
      </c>
      <c r="M28" s="4"/>
      <c r="N28" s="4"/>
      <c r="O28" s="4"/>
    </row>
    <row r="29" spans="1:15" x14ac:dyDescent="0.3">
      <c r="A29" s="4"/>
      <c r="B29" s="4"/>
      <c r="C29" s="4"/>
      <c r="D29" s="4"/>
      <c r="E29" s="4"/>
      <c r="F29" s="4"/>
      <c r="G29" s="4"/>
      <c r="H29" s="4"/>
      <c r="I29" s="4"/>
      <c r="J29" s="4" t="s">
        <v>120</v>
      </c>
      <c r="K29" s="5">
        <f>AVERAGE(D24:D26)</f>
        <v>39.40709903898405</v>
      </c>
      <c r="L29" s="5">
        <f>(STDEV(D24:D26))/(SQRT(COUNT(D24:D26)))</f>
        <v>2.4261120416123259</v>
      </c>
      <c r="M29" s="4"/>
      <c r="N29" s="4"/>
      <c r="O29" s="4"/>
    </row>
    <row r="30" spans="1:15" ht="15" thickBot="1" x14ac:dyDescent="0.35"/>
    <row r="31" spans="1:15" x14ac:dyDescent="0.3">
      <c r="J31" s="17"/>
      <c r="K31" s="18" t="s">
        <v>21</v>
      </c>
    </row>
    <row r="32" spans="1:15" x14ac:dyDescent="0.3">
      <c r="J32" s="19" t="s">
        <v>18</v>
      </c>
      <c r="K32" s="20">
        <f>TTEST(D21:D23,M19:O19,2,2)</f>
        <v>3.7263784812668864E-2</v>
      </c>
    </row>
    <row r="33" spans="10:11" x14ac:dyDescent="0.3">
      <c r="J33" s="19" t="s">
        <v>19</v>
      </c>
      <c r="K33" s="20">
        <f>TTEST(D24:D26,M19:O19,2,2)</f>
        <v>0.84228622522195085</v>
      </c>
    </row>
    <row r="34" spans="10:11" ht="15" thickBot="1" x14ac:dyDescent="0.35">
      <c r="J34" s="21" t="s">
        <v>20</v>
      </c>
      <c r="K34" s="22">
        <f>TTEST(D21:D23,D24:D26,2,2)</f>
        <v>0.1775912235298909</v>
      </c>
    </row>
  </sheetData>
  <conditionalFormatting sqref="K32:K34">
    <cfRule type="cellIs" dxfId="44" priority="1" operator="lessThan">
      <formula>0.001</formula>
    </cfRule>
    <cfRule type="cellIs" dxfId="43" priority="2" operator="lessThan">
      <formula>0.01</formula>
    </cfRule>
    <cfRule type="cellIs" dxfId="42" priority="3" operator="lessThan">
      <formula>0.001</formula>
    </cfRule>
    <cfRule type="cellIs" dxfId="41" priority="4" operator="lessThan">
      <formula>0.01</formula>
    </cfRule>
    <cfRule type="cellIs" dxfId="40" priority="5" operator="lessThan">
      <formula>0.05</formula>
    </cfRule>
  </conditionalFormatting>
  <pageMargins left="0.7" right="0.7" top="0.75" bottom="0.75" header="0.3" footer="0.3"/>
  <pageSetup paperSize="9" orientation="portrait" r:id="rId1"/>
  <headerFooter>
    <oddHeader>&amp;R&amp;"Calibri"&amp;10 For Internal Use Only&amp;1#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13" workbookViewId="0">
      <selection activeCell="D32" sqref="D32"/>
    </sheetView>
  </sheetViews>
  <sheetFormatPr defaultRowHeight="14.4" x14ac:dyDescent="0.3"/>
  <cols>
    <col min="1" max="2" width="8.88671875" style="25"/>
    <col min="3" max="3" width="12" style="25" bestFit="1" customWidth="1"/>
    <col min="4" max="4" width="14.6640625" style="25" customWidth="1"/>
    <col min="5" max="8" width="8.88671875" style="25"/>
    <col min="9" max="9" width="11.109375" style="25" customWidth="1"/>
    <col min="10" max="16384" width="8.88671875" style="25"/>
  </cols>
  <sheetData>
    <row r="1" spans="1:15" x14ac:dyDescent="0.3">
      <c r="A1" s="26" t="s">
        <v>209</v>
      </c>
      <c r="B1" s="4"/>
      <c r="C1" s="4"/>
      <c r="D1" s="4"/>
      <c r="E1" s="4" t="s">
        <v>214</v>
      </c>
      <c r="F1" s="4"/>
      <c r="G1" s="4"/>
      <c r="H1" s="4" t="s">
        <v>213</v>
      </c>
      <c r="I1" s="4"/>
      <c r="J1" s="4"/>
      <c r="K1" s="4"/>
      <c r="L1" s="4"/>
      <c r="M1" s="4"/>
      <c r="N1" s="4"/>
      <c r="O1" s="4"/>
    </row>
    <row r="2" spans="1:1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3">
      <c r="A3" s="26" t="s">
        <v>204</v>
      </c>
      <c r="B3" s="4"/>
      <c r="C3" s="4"/>
      <c r="D3" s="4"/>
      <c r="E3" s="4"/>
      <c r="F3" s="4"/>
      <c r="G3" s="4"/>
      <c r="H3" s="4"/>
      <c r="I3" s="4"/>
      <c r="J3" s="4" t="s">
        <v>205</v>
      </c>
      <c r="K3" s="4"/>
      <c r="L3" s="4">
        <v>157</v>
      </c>
      <c r="M3" s="4"/>
      <c r="N3" s="4"/>
      <c r="O3" s="4"/>
    </row>
    <row r="4" spans="1:15" x14ac:dyDescent="0.3">
      <c r="A4" s="38" t="s">
        <v>215</v>
      </c>
      <c r="B4" s="26">
        <v>1</v>
      </c>
      <c r="C4" s="26">
        <v>2</v>
      </c>
      <c r="D4" s="26">
        <v>3</v>
      </c>
      <c r="E4" s="26">
        <v>4</v>
      </c>
      <c r="F4" s="26">
        <v>5</v>
      </c>
      <c r="G4" s="26">
        <v>6</v>
      </c>
      <c r="H4" s="4"/>
      <c r="I4" s="27"/>
      <c r="J4" s="4">
        <v>1</v>
      </c>
      <c r="K4" s="4">
        <v>2</v>
      </c>
      <c r="L4" s="4">
        <v>3</v>
      </c>
      <c r="M4" s="4">
        <v>4</v>
      </c>
      <c r="N4" s="4">
        <v>5</v>
      </c>
      <c r="O4" s="4">
        <v>6</v>
      </c>
    </row>
    <row r="5" spans="1:15" x14ac:dyDescent="0.3">
      <c r="A5" s="28" t="s">
        <v>1</v>
      </c>
      <c r="B5" s="29">
        <v>1133</v>
      </c>
      <c r="C5" s="29">
        <v>1146</v>
      </c>
      <c r="D5" s="29">
        <v>1118</v>
      </c>
      <c r="E5" s="29">
        <v>1130</v>
      </c>
      <c r="F5" s="29">
        <v>1101</v>
      </c>
      <c r="G5" s="29">
        <v>1062</v>
      </c>
      <c r="H5" s="4"/>
      <c r="I5" s="28" t="s">
        <v>1</v>
      </c>
      <c r="J5" s="30">
        <f>B5-$L$3</f>
        <v>976</v>
      </c>
      <c r="K5" s="30">
        <f t="shared" ref="K5:O8" si="0">C5-$L$3</f>
        <v>989</v>
      </c>
      <c r="L5" s="30">
        <f t="shared" si="0"/>
        <v>961</v>
      </c>
      <c r="M5" s="30">
        <f t="shared" si="0"/>
        <v>973</v>
      </c>
      <c r="N5" s="30">
        <f t="shared" si="0"/>
        <v>944</v>
      </c>
      <c r="O5" s="30">
        <f t="shared" si="0"/>
        <v>905</v>
      </c>
    </row>
    <row r="6" spans="1:15" x14ac:dyDescent="0.3">
      <c r="A6" s="28" t="s">
        <v>2</v>
      </c>
      <c r="B6" s="29">
        <v>1048</v>
      </c>
      <c r="C6" s="29">
        <v>1156</v>
      </c>
      <c r="D6" s="29">
        <v>1146</v>
      </c>
      <c r="E6" s="29">
        <v>1310</v>
      </c>
      <c r="F6" s="29">
        <v>1420</v>
      </c>
      <c r="G6" s="29">
        <v>1308</v>
      </c>
      <c r="H6" s="4"/>
      <c r="I6" s="28" t="s">
        <v>2</v>
      </c>
      <c r="J6" s="30">
        <f t="shared" ref="J6:J8" si="1">B6-$L$3</f>
        <v>891</v>
      </c>
      <c r="K6" s="30">
        <f t="shared" si="0"/>
        <v>999</v>
      </c>
      <c r="L6" s="30">
        <f t="shared" si="0"/>
        <v>989</v>
      </c>
      <c r="M6" s="30">
        <f t="shared" si="0"/>
        <v>1153</v>
      </c>
      <c r="N6" s="30">
        <f t="shared" si="0"/>
        <v>1263</v>
      </c>
      <c r="O6" s="30">
        <f t="shared" si="0"/>
        <v>1151</v>
      </c>
    </row>
    <row r="7" spans="1:15" x14ac:dyDescent="0.3">
      <c r="A7" s="28" t="s">
        <v>3</v>
      </c>
      <c r="B7" s="29">
        <v>962</v>
      </c>
      <c r="C7" s="29">
        <v>840</v>
      </c>
      <c r="D7" s="29">
        <v>935</v>
      </c>
      <c r="E7" s="29">
        <v>1010</v>
      </c>
      <c r="F7" s="29">
        <v>1215</v>
      </c>
      <c r="G7" s="29">
        <v>1319</v>
      </c>
      <c r="H7" s="4"/>
      <c r="I7" s="28" t="s">
        <v>3</v>
      </c>
      <c r="J7" s="30">
        <f t="shared" si="1"/>
        <v>805</v>
      </c>
      <c r="K7" s="30">
        <f t="shared" si="0"/>
        <v>683</v>
      </c>
      <c r="L7" s="30">
        <f t="shared" si="0"/>
        <v>778</v>
      </c>
      <c r="M7" s="30">
        <f t="shared" si="0"/>
        <v>853</v>
      </c>
      <c r="N7" s="30">
        <f t="shared" si="0"/>
        <v>1058</v>
      </c>
      <c r="O7" s="30">
        <f t="shared" si="0"/>
        <v>1162</v>
      </c>
    </row>
    <row r="8" spans="1:15" x14ac:dyDescent="0.3">
      <c r="A8" s="28" t="s">
        <v>4</v>
      </c>
      <c r="B8" s="29">
        <v>1026</v>
      </c>
      <c r="C8" s="29">
        <v>977</v>
      </c>
      <c r="D8" s="29">
        <v>1092</v>
      </c>
      <c r="E8" s="29">
        <v>1202</v>
      </c>
      <c r="F8" s="29">
        <v>1272</v>
      </c>
      <c r="G8" s="29">
        <v>1198</v>
      </c>
      <c r="H8" s="4"/>
      <c r="I8" s="28" t="s">
        <v>4</v>
      </c>
      <c r="J8" s="30">
        <f t="shared" si="1"/>
        <v>869</v>
      </c>
      <c r="K8" s="30">
        <f t="shared" si="0"/>
        <v>820</v>
      </c>
      <c r="L8" s="30">
        <f t="shared" si="0"/>
        <v>935</v>
      </c>
      <c r="M8" s="30">
        <f t="shared" si="0"/>
        <v>1045</v>
      </c>
      <c r="N8" s="30">
        <f t="shared" si="0"/>
        <v>1115</v>
      </c>
      <c r="O8" s="30">
        <f t="shared" si="0"/>
        <v>1041</v>
      </c>
    </row>
    <row r="9" spans="1:15" x14ac:dyDescent="0.3">
      <c r="A9" s="4"/>
      <c r="B9" s="5"/>
      <c r="C9" s="5"/>
      <c r="D9" s="4"/>
      <c r="E9" s="4"/>
      <c r="F9" s="5"/>
      <c r="G9" s="4"/>
      <c r="H9" s="4"/>
      <c r="I9" s="4"/>
      <c r="J9" s="4"/>
      <c r="K9" s="4"/>
      <c r="L9" s="4"/>
      <c r="M9" s="4"/>
      <c r="N9" s="4"/>
      <c r="O9" s="4"/>
    </row>
    <row r="10" spans="1:15" x14ac:dyDescent="0.3">
      <c r="A10" s="26" t="s">
        <v>207</v>
      </c>
      <c r="B10" s="4"/>
      <c r="C10" s="4"/>
      <c r="D10" s="4"/>
      <c r="E10" s="4"/>
      <c r="F10" s="4"/>
      <c r="G10" s="4"/>
      <c r="H10" s="4"/>
      <c r="I10" s="4"/>
      <c r="J10" s="4" t="s">
        <v>205</v>
      </c>
      <c r="K10" s="4"/>
      <c r="L10" s="4">
        <v>157</v>
      </c>
      <c r="M10" s="4"/>
      <c r="N10" s="4"/>
      <c r="O10" s="4"/>
    </row>
    <row r="11" spans="1:15" x14ac:dyDescent="0.3">
      <c r="A11" s="38" t="s">
        <v>215</v>
      </c>
      <c r="B11" s="26">
        <v>1</v>
      </c>
      <c r="C11" s="26">
        <v>2</v>
      </c>
      <c r="D11" s="26">
        <v>3</v>
      </c>
      <c r="E11" s="26">
        <v>4</v>
      </c>
      <c r="F11" s="26">
        <v>5</v>
      </c>
      <c r="G11" s="26">
        <v>6</v>
      </c>
      <c r="H11" s="4"/>
      <c r="I11" s="27"/>
      <c r="J11" s="4">
        <v>1</v>
      </c>
      <c r="K11" s="4">
        <v>2</v>
      </c>
      <c r="L11" s="4">
        <v>3</v>
      </c>
      <c r="M11" s="4">
        <v>4</v>
      </c>
      <c r="N11" s="4">
        <v>5</v>
      </c>
      <c r="O11" s="4">
        <v>6</v>
      </c>
    </row>
    <row r="12" spans="1:15" x14ac:dyDescent="0.3">
      <c r="A12" s="28" t="s">
        <v>1</v>
      </c>
      <c r="B12" s="29">
        <v>889</v>
      </c>
      <c r="C12" s="29">
        <v>898</v>
      </c>
      <c r="D12" s="29">
        <v>890</v>
      </c>
      <c r="E12" s="29">
        <v>474</v>
      </c>
      <c r="F12" s="29">
        <v>452</v>
      </c>
      <c r="G12" s="29">
        <v>465</v>
      </c>
      <c r="H12" s="4"/>
      <c r="I12" s="28" t="s">
        <v>1</v>
      </c>
      <c r="J12" s="30">
        <f>B12-$L$3</f>
        <v>732</v>
      </c>
      <c r="K12" s="30">
        <f t="shared" ref="K12:O15" si="2">C12-$L$3</f>
        <v>741</v>
      </c>
      <c r="L12" s="30">
        <f t="shared" si="2"/>
        <v>733</v>
      </c>
      <c r="M12" s="30">
        <f t="shared" si="2"/>
        <v>317</v>
      </c>
      <c r="N12" s="30">
        <f t="shared" si="2"/>
        <v>295</v>
      </c>
      <c r="O12" s="30">
        <f t="shared" si="2"/>
        <v>308</v>
      </c>
    </row>
    <row r="13" spans="1:15" x14ac:dyDescent="0.3">
      <c r="A13" s="28" t="s">
        <v>2</v>
      </c>
      <c r="B13" s="29">
        <v>405</v>
      </c>
      <c r="C13" s="29">
        <v>389</v>
      </c>
      <c r="D13" s="29">
        <v>426</v>
      </c>
      <c r="E13" s="29">
        <v>472</v>
      </c>
      <c r="F13" s="29">
        <v>489</v>
      </c>
      <c r="G13" s="29">
        <v>552</v>
      </c>
      <c r="H13" s="4"/>
      <c r="I13" s="28" t="s">
        <v>2</v>
      </c>
      <c r="J13" s="30">
        <f t="shared" ref="J13:J15" si="3">B13-$L$3</f>
        <v>248</v>
      </c>
      <c r="K13" s="30">
        <f t="shared" si="2"/>
        <v>232</v>
      </c>
      <c r="L13" s="30">
        <f t="shared" si="2"/>
        <v>269</v>
      </c>
      <c r="M13" s="30">
        <f t="shared" si="2"/>
        <v>315</v>
      </c>
      <c r="N13" s="30">
        <f t="shared" si="2"/>
        <v>332</v>
      </c>
      <c r="O13" s="30">
        <f t="shared" si="2"/>
        <v>395</v>
      </c>
    </row>
    <row r="14" spans="1:15" x14ac:dyDescent="0.3">
      <c r="A14" s="28" t="s">
        <v>3</v>
      </c>
      <c r="B14" s="29">
        <v>448</v>
      </c>
      <c r="C14" s="29">
        <v>396</v>
      </c>
      <c r="D14" s="29">
        <v>430</v>
      </c>
      <c r="E14" s="29">
        <v>449</v>
      </c>
      <c r="F14" s="29">
        <v>474</v>
      </c>
      <c r="G14" s="29">
        <v>531</v>
      </c>
      <c r="H14" s="4"/>
      <c r="I14" s="28" t="s">
        <v>3</v>
      </c>
      <c r="J14" s="30">
        <f t="shared" si="3"/>
        <v>291</v>
      </c>
      <c r="K14" s="30">
        <f t="shared" si="2"/>
        <v>239</v>
      </c>
      <c r="L14" s="30">
        <f t="shared" si="2"/>
        <v>273</v>
      </c>
      <c r="M14" s="30">
        <f t="shared" si="2"/>
        <v>292</v>
      </c>
      <c r="N14" s="30">
        <f t="shared" si="2"/>
        <v>317</v>
      </c>
      <c r="O14" s="30">
        <f t="shared" si="2"/>
        <v>374</v>
      </c>
    </row>
    <row r="15" spans="1:15" x14ac:dyDescent="0.3">
      <c r="A15" s="28" t="s">
        <v>4</v>
      </c>
      <c r="B15" s="29">
        <v>511</v>
      </c>
      <c r="C15" s="29">
        <v>435</v>
      </c>
      <c r="D15" s="29">
        <v>473</v>
      </c>
      <c r="E15" s="29">
        <v>473</v>
      </c>
      <c r="F15" s="29">
        <v>598</v>
      </c>
      <c r="G15" s="29">
        <v>563</v>
      </c>
      <c r="H15" s="4"/>
      <c r="I15" s="28" t="s">
        <v>4</v>
      </c>
      <c r="J15" s="30">
        <f t="shared" si="3"/>
        <v>354</v>
      </c>
      <c r="K15" s="30">
        <f t="shared" si="2"/>
        <v>278</v>
      </c>
      <c r="L15" s="30">
        <f t="shared" si="2"/>
        <v>316</v>
      </c>
      <c r="M15" s="30">
        <f t="shared" si="2"/>
        <v>316</v>
      </c>
      <c r="N15" s="30">
        <f t="shared" si="2"/>
        <v>441</v>
      </c>
      <c r="O15" s="30">
        <f t="shared" si="2"/>
        <v>406</v>
      </c>
    </row>
    <row r="16" spans="1:15" x14ac:dyDescent="0.3">
      <c r="A16" s="4"/>
      <c r="B16" s="5"/>
      <c r="C16" s="5"/>
      <c r="D16" s="4"/>
      <c r="E16" s="4"/>
      <c r="F16" s="5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3">
      <c r="A17" s="30"/>
      <c r="B17" s="31" t="s">
        <v>204</v>
      </c>
      <c r="C17" s="31" t="s">
        <v>207</v>
      </c>
      <c r="D17" s="35" t="s">
        <v>16</v>
      </c>
      <c r="E17" s="36"/>
      <c r="F17" s="4"/>
      <c r="G17" s="4"/>
      <c r="H17" s="4"/>
      <c r="I17" s="4"/>
      <c r="J17" s="4" t="s">
        <v>16</v>
      </c>
      <c r="K17" s="4"/>
      <c r="L17" s="4"/>
      <c r="M17" s="4"/>
      <c r="N17" s="4"/>
      <c r="O17" s="4"/>
    </row>
    <row r="18" spans="1:15" x14ac:dyDescent="0.3">
      <c r="A18" s="30"/>
      <c r="B18" s="30" t="s">
        <v>6</v>
      </c>
      <c r="C18" s="30" t="s">
        <v>6</v>
      </c>
      <c r="D18" s="30" t="s">
        <v>6</v>
      </c>
      <c r="E18" s="36"/>
      <c r="F18" s="4"/>
      <c r="G18" s="4"/>
      <c r="H18" s="4"/>
      <c r="I18" s="4"/>
      <c r="J18" s="4">
        <v>1</v>
      </c>
      <c r="K18" s="4">
        <v>2</v>
      </c>
      <c r="L18" s="4">
        <v>3</v>
      </c>
      <c r="M18" s="4">
        <v>4</v>
      </c>
      <c r="N18" s="4">
        <v>5</v>
      </c>
      <c r="O18" s="4">
        <v>6</v>
      </c>
    </row>
    <row r="19" spans="1:15" x14ac:dyDescent="0.3">
      <c r="A19" s="30" t="s">
        <v>8</v>
      </c>
      <c r="B19" s="32">
        <f>AVERAGE(J5:L5)</f>
        <v>975.33333333333337</v>
      </c>
      <c r="C19" s="32">
        <f>AVERAGE(J12:L12)</f>
        <v>735.33333333333337</v>
      </c>
      <c r="D19" s="33">
        <f>C19/B19*100</f>
        <v>75.393028024606977</v>
      </c>
      <c r="E19" s="37"/>
      <c r="F19" s="4"/>
      <c r="G19" s="4"/>
      <c r="H19" s="4"/>
      <c r="I19" s="4" t="s">
        <v>1</v>
      </c>
      <c r="J19" s="34">
        <f>J12/J5*100</f>
        <v>75</v>
      </c>
      <c r="K19" s="34">
        <f t="shared" ref="K19:O19" si="4">K12/K5*100</f>
        <v>74.924165824064715</v>
      </c>
      <c r="L19" s="34">
        <f t="shared" si="4"/>
        <v>76.274713839750262</v>
      </c>
      <c r="M19" s="34">
        <f t="shared" si="4"/>
        <v>32.579650565262078</v>
      </c>
      <c r="N19" s="34">
        <f t="shared" si="4"/>
        <v>31.25</v>
      </c>
      <c r="O19" s="34">
        <f t="shared" si="4"/>
        <v>34.033149171270715</v>
      </c>
    </row>
    <row r="20" spans="1:15" x14ac:dyDescent="0.3">
      <c r="A20" s="30" t="s">
        <v>17</v>
      </c>
      <c r="B20" s="32">
        <f>AVERAGE(M5:O5)</f>
        <v>940.66666666666663</v>
      </c>
      <c r="C20" s="32">
        <f>AVERAGE(M12:O12)</f>
        <v>306.66666666666669</v>
      </c>
      <c r="D20" s="33">
        <f t="shared" ref="D20:D26" si="5">C20/B20*100</f>
        <v>32.600992204110561</v>
      </c>
      <c r="E20" s="37"/>
      <c r="F20" s="4"/>
      <c r="G20" s="4"/>
      <c r="H20" s="4"/>
      <c r="I20" s="4" t="s">
        <v>2</v>
      </c>
      <c r="J20" s="34">
        <f t="shared" ref="J20:O22" si="6">J13/J6*100</f>
        <v>27.833894500561168</v>
      </c>
      <c r="K20" s="34">
        <f t="shared" si="6"/>
        <v>23.223223223223226</v>
      </c>
      <c r="L20" s="34">
        <f t="shared" si="6"/>
        <v>27.199191102123354</v>
      </c>
      <c r="M20" s="34">
        <f t="shared" si="6"/>
        <v>27.320034692107548</v>
      </c>
      <c r="N20" s="34">
        <f t="shared" si="6"/>
        <v>26.286619160728424</v>
      </c>
      <c r="O20" s="34">
        <f t="shared" si="6"/>
        <v>34.317984361424848</v>
      </c>
    </row>
    <row r="21" spans="1:15" x14ac:dyDescent="0.3">
      <c r="A21" s="30" t="s">
        <v>9</v>
      </c>
      <c r="B21" s="32">
        <f>AVERAGE(J6:J8)</f>
        <v>855</v>
      </c>
      <c r="C21" s="32">
        <f>AVERAGE(J13:J15)</f>
        <v>297.66666666666669</v>
      </c>
      <c r="D21" s="33">
        <f t="shared" si="5"/>
        <v>34.814814814814817</v>
      </c>
      <c r="E21" s="37"/>
      <c r="F21" s="4"/>
      <c r="G21" s="4"/>
      <c r="H21" s="4"/>
      <c r="I21" s="4" t="s">
        <v>3</v>
      </c>
      <c r="J21" s="34">
        <f t="shared" si="6"/>
        <v>36.149068322981364</v>
      </c>
      <c r="K21" s="34">
        <f t="shared" si="6"/>
        <v>34.992679355783309</v>
      </c>
      <c r="L21" s="34">
        <f t="shared" si="6"/>
        <v>35.089974293059129</v>
      </c>
      <c r="M21" s="34">
        <f t="shared" si="6"/>
        <v>34.232121922626021</v>
      </c>
      <c r="N21" s="34">
        <f t="shared" si="6"/>
        <v>29.962192816635159</v>
      </c>
      <c r="O21" s="34">
        <f t="shared" si="6"/>
        <v>32.185886402753873</v>
      </c>
    </row>
    <row r="22" spans="1:15" x14ac:dyDescent="0.3">
      <c r="A22" s="30" t="s">
        <v>10</v>
      </c>
      <c r="B22" s="32">
        <f>AVERAGE(K6:K8)</f>
        <v>834</v>
      </c>
      <c r="C22" s="32">
        <f>AVERAGE(K13:K15)</f>
        <v>249.66666666666666</v>
      </c>
      <c r="D22" s="33">
        <f t="shared" si="5"/>
        <v>29.93605115907274</v>
      </c>
      <c r="E22" s="37"/>
      <c r="F22" s="4"/>
      <c r="G22" s="4"/>
      <c r="H22" s="4"/>
      <c r="I22" s="4" t="s">
        <v>4</v>
      </c>
      <c r="J22" s="34">
        <f t="shared" si="6"/>
        <v>40.736478711162256</v>
      </c>
      <c r="K22" s="34">
        <f t="shared" si="6"/>
        <v>33.902439024390247</v>
      </c>
      <c r="L22" s="34">
        <f t="shared" si="6"/>
        <v>33.796791443850267</v>
      </c>
      <c r="M22" s="34">
        <f t="shared" si="6"/>
        <v>30.239234449760765</v>
      </c>
      <c r="N22" s="34">
        <f t="shared" si="6"/>
        <v>39.551569506726459</v>
      </c>
      <c r="O22" s="34">
        <f t="shared" si="6"/>
        <v>39.00096061479347</v>
      </c>
    </row>
    <row r="23" spans="1:15" x14ac:dyDescent="0.3">
      <c r="A23" s="30" t="s">
        <v>11</v>
      </c>
      <c r="B23" s="32">
        <f>AVERAGE(L6:L8)</f>
        <v>900.66666666666663</v>
      </c>
      <c r="C23" s="32">
        <f>AVERAGE(L13:L15)</f>
        <v>286</v>
      </c>
      <c r="D23" s="33">
        <f t="shared" si="5"/>
        <v>31.754256106587714</v>
      </c>
      <c r="E23" s="3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3">
      <c r="A24" s="30" t="s">
        <v>12</v>
      </c>
      <c r="B24" s="32">
        <f>AVERAGE(M6:M8)</f>
        <v>1017</v>
      </c>
      <c r="C24" s="32">
        <f>AVERAGE(M13:M15)</f>
        <v>307.66666666666669</v>
      </c>
      <c r="D24" s="33">
        <f t="shared" si="5"/>
        <v>30.252376270075388</v>
      </c>
      <c r="E24" s="37"/>
      <c r="F24" s="4"/>
      <c r="G24" s="4"/>
      <c r="H24" s="4"/>
      <c r="I24" s="4"/>
      <c r="J24" s="4"/>
      <c r="K24" s="26" t="s">
        <v>16</v>
      </c>
      <c r="L24" s="4"/>
      <c r="M24" s="4"/>
      <c r="N24" s="4"/>
      <c r="O24" s="4"/>
    </row>
    <row r="25" spans="1:15" x14ac:dyDescent="0.3">
      <c r="A25" s="30" t="s">
        <v>13</v>
      </c>
      <c r="B25" s="32">
        <f>AVERAGE(N6:N8)</f>
        <v>1145.3333333333333</v>
      </c>
      <c r="C25" s="32">
        <f>AVERAGE(N13:N15)</f>
        <v>363.33333333333331</v>
      </c>
      <c r="D25" s="33">
        <f t="shared" si="5"/>
        <v>31.722933643771828</v>
      </c>
      <c r="E25" s="37"/>
      <c r="F25" s="4"/>
      <c r="G25" s="4"/>
      <c r="H25" s="4"/>
      <c r="I25" s="4"/>
      <c r="J25" s="4"/>
      <c r="K25" s="4" t="s">
        <v>6</v>
      </c>
      <c r="L25" s="4" t="s">
        <v>118</v>
      </c>
      <c r="M25" s="4"/>
      <c r="N25" s="4"/>
      <c r="O25" s="4"/>
    </row>
    <row r="26" spans="1:15" x14ac:dyDescent="0.3">
      <c r="A26" s="30" t="s">
        <v>14</v>
      </c>
      <c r="B26" s="32">
        <f>AVERAGE(O6:O8)</f>
        <v>1118</v>
      </c>
      <c r="C26" s="32">
        <f>AVERAGE(O13:O15)</f>
        <v>391.66666666666669</v>
      </c>
      <c r="D26" s="33">
        <f t="shared" si="5"/>
        <v>35.032796660703639</v>
      </c>
      <c r="E26" s="37"/>
      <c r="F26" s="4"/>
      <c r="G26" s="4"/>
      <c r="H26" s="4"/>
      <c r="I26" s="4"/>
      <c r="J26" s="25" t="s">
        <v>8</v>
      </c>
      <c r="K26" s="5">
        <f>D19</f>
        <v>75.393028024606977</v>
      </c>
      <c r="L26" s="5">
        <f>(STDEV(J19:L19))/(SQRT(COUNT(J19:L19)))</f>
        <v>0.43809094300427892</v>
      </c>
      <c r="M26" s="4"/>
      <c r="N26" s="4"/>
      <c r="O26" s="4"/>
    </row>
    <row r="27" spans="1:15" x14ac:dyDescent="0.3">
      <c r="A27" s="4"/>
      <c r="B27" s="4"/>
      <c r="C27" s="4"/>
      <c r="D27" s="4"/>
      <c r="E27" s="4"/>
      <c r="F27" s="4"/>
      <c r="G27" s="4"/>
      <c r="H27" s="4"/>
      <c r="I27" s="4"/>
      <c r="J27" s="25" t="s">
        <v>194</v>
      </c>
      <c r="K27" s="5">
        <f>D20</f>
        <v>32.600992204110561</v>
      </c>
      <c r="L27" s="5">
        <f>(STDEV(M19:O19))/(SQRT(COUNT(M19:O19)))</f>
        <v>0.8036910729363228</v>
      </c>
      <c r="M27" s="4"/>
      <c r="N27" s="4"/>
      <c r="O27" s="4"/>
    </row>
    <row r="28" spans="1:15" x14ac:dyDescent="0.3">
      <c r="A28" s="4"/>
      <c r="B28" s="4"/>
      <c r="C28" s="4"/>
      <c r="D28" s="4"/>
      <c r="E28" s="4"/>
      <c r="F28" s="4"/>
      <c r="G28" s="4"/>
      <c r="H28" s="4"/>
      <c r="I28" s="4"/>
      <c r="J28" s="4" t="s">
        <v>119</v>
      </c>
      <c r="K28" s="5">
        <f>AVERAGE(D21:D23)</f>
        <v>32.168374026825092</v>
      </c>
      <c r="L28" s="5">
        <f>(STDEV(D21:D23))/(SQRT(COUNT(D21:D23)))</f>
        <v>1.4235172333629293</v>
      </c>
      <c r="M28" s="4"/>
      <c r="N28" s="4"/>
      <c r="O28" s="4"/>
    </row>
    <row r="29" spans="1:15" x14ac:dyDescent="0.3">
      <c r="A29" s="4"/>
      <c r="B29" s="4"/>
      <c r="C29" s="4"/>
      <c r="D29" s="4"/>
      <c r="E29" s="4"/>
      <c r="F29" s="4"/>
      <c r="G29" s="4"/>
      <c r="H29" s="4"/>
      <c r="I29" s="4"/>
      <c r="J29" s="4" t="s">
        <v>120</v>
      </c>
      <c r="K29" s="5">
        <f>AVERAGE(D24:D26)</f>
        <v>32.336035524850281</v>
      </c>
      <c r="L29" s="5">
        <f>(STDEV(D24:D26))/(SQRT(COUNT(D24:D26)))</f>
        <v>1.4136271567873482</v>
      </c>
      <c r="M29" s="4"/>
      <c r="N29" s="4"/>
      <c r="O29" s="4"/>
    </row>
    <row r="30" spans="1:15" ht="15" thickBot="1" x14ac:dyDescent="0.35"/>
    <row r="31" spans="1:15" x14ac:dyDescent="0.3">
      <c r="J31" s="17"/>
      <c r="K31" s="18" t="s">
        <v>21</v>
      </c>
    </row>
    <row r="32" spans="1:15" x14ac:dyDescent="0.3">
      <c r="J32" s="19" t="s">
        <v>18</v>
      </c>
      <c r="K32" s="20">
        <f>TTEST(D21:D23,M19:O19,2,2)</f>
        <v>0.79561877767015443</v>
      </c>
    </row>
    <row r="33" spans="10:11" x14ac:dyDescent="0.3">
      <c r="J33" s="19" t="s">
        <v>19</v>
      </c>
      <c r="K33" s="20">
        <f>TTEST(D24:D26,M19:O19,2,2)</f>
        <v>0.86943275807070908</v>
      </c>
    </row>
    <row r="34" spans="10:11" ht="15" thickBot="1" x14ac:dyDescent="0.35">
      <c r="J34" s="21" t="s">
        <v>20</v>
      </c>
      <c r="K34" s="22">
        <f>TTEST(D21:D23,D24:D26,2,2)</f>
        <v>0.9374115365123854</v>
      </c>
    </row>
  </sheetData>
  <conditionalFormatting sqref="K32:K34">
    <cfRule type="cellIs" dxfId="39" priority="1" operator="lessThan">
      <formula>0.001</formula>
    </cfRule>
    <cfRule type="cellIs" dxfId="38" priority="2" operator="lessThan">
      <formula>0.01</formula>
    </cfRule>
    <cfRule type="cellIs" dxfId="37" priority="3" operator="lessThan">
      <formula>0.001</formula>
    </cfRule>
    <cfRule type="cellIs" dxfId="36" priority="4" operator="lessThan">
      <formula>0.01</formula>
    </cfRule>
    <cfRule type="cellIs" dxfId="35" priority="5" operator="lessThan">
      <formula>0.05</formula>
    </cfRule>
  </conditionalFormatting>
  <pageMargins left="0.7" right="0.7" top="0.75" bottom="0.75" header="0.3" footer="0.3"/>
  <pageSetup paperSize="9" orientation="portrait" r:id="rId1"/>
  <headerFooter>
    <oddHeader>&amp;R&amp;"Calibri"&amp;10 For Internal Use Only&amp;1#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D10" workbookViewId="0">
      <selection activeCell="D31" sqref="D31"/>
    </sheetView>
  </sheetViews>
  <sheetFormatPr defaultRowHeight="14.4" x14ac:dyDescent="0.3"/>
  <cols>
    <col min="1" max="2" width="8.88671875" style="25"/>
    <col min="3" max="3" width="12" style="25" bestFit="1" customWidth="1"/>
    <col min="4" max="4" width="14.6640625" style="25" customWidth="1"/>
    <col min="5" max="8" width="8.88671875" style="25"/>
    <col min="9" max="9" width="11.109375" style="25" customWidth="1"/>
    <col min="10" max="16384" width="8.88671875" style="25"/>
  </cols>
  <sheetData>
    <row r="1" spans="1:15" x14ac:dyDescent="0.3">
      <c r="A1" s="26" t="s">
        <v>209</v>
      </c>
      <c r="B1" s="4"/>
      <c r="C1" s="4"/>
      <c r="D1" s="4"/>
      <c r="E1" s="4" t="s">
        <v>214</v>
      </c>
      <c r="F1" s="4"/>
      <c r="G1" s="4"/>
      <c r="H1" s="4" t="s">
        <v>213</v>
      </c>
      <c r="I1" s="4"/>
      <c r="J1" s="4"/>
      <c r="K1" s="4"/>
      <c r="L1" s="4"/>
      <c r="M1" s="4"/>
      <c r="N1" s="4"/>
      <c r="O1" s="4"/>
    </row>
    <row r="2" spans="1:1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3">
      <c r="A3" s="26" t="s">
        <v>204</v>
      </c>
      <c r="B3" s="4"/>
      <c r="C3" s="4"/>
      <c r="D3" s="4"/>
      <c r="E3" s="4"/>
      <c r="F3" s="4"/>
      <c r="G3" s="4"/>
      <c r="H3" s="4"/>
      <c r="I3" s="4"/>
      <c r="J3" s="4" t="s">
        <v>205</v>
      </c>
      <c r="K3" s="4"/>
      <c r="L3" s="4">
        <v>157</v>
      </c>
      <c r="M3" s="4"/>
      <c r="N3" s="4"/>
      <c r="O3" s="4"/>
    </row>
    <row r="4" spans="1:15" x14ac:dyDescent="0.3">
      <c r="A4" s="38" t="s">
        <v>215</v>
      </c>
      <c r="B4" s="26">
        <v>1</v>
      </c>
      <c r="C4" s="26">
        <v>2</v>
      </c>
      <c r="D4" s="26">
        <v>3</v>
      </c>
      <c r="E4" s="26">
        <v>4</v>
      </c>
      <c r="F4" s="26">
        <v>5</v>
      </c>
      <c r="G4" s="26">
        <v>6</v>
      </c>
      <c r="H4" s="4"/>
      <c r="I4" s="27"/>
      <c r="J4" s="4">
        <v>1</v>
      </c>
      <c r="K4" s="4">
        <v>2</v>
      </c>
      <c r="L4" s="4">
        <v>3</v>
      </c>
      <c r="M4" s="4">
        <v>4</v>
      </c>
      <c r="N4" s="4">
        <v>5</v>
      </c>
      <c r="O4" s="4">
        <v>6</v>
      </c>
    </row>
    <row r="5" spans="1:15" x14ac:dyDescent="0.3">
      <c r="A5" s="28" t="s">
        <v>1</v>
      </c>
      <c r="B5" s="29">
        <v>1026</v>
      </c>
      <c r="C5" s="29">
        <v>1063</v>
      </c>
      <c r="D5" s="29">
        <v>1065</v>
      </c>
      <c r="E5" s="29">
        <v>1057</v>
      </c>
      <c r="F5" s="29">
        <v>1072</v>
      </c>
      <c r="G5" s="29">
        <v>1035</v>
      </c>
      <c r="H5" s="4"/>
      <c r="I5" s="28" t="s">
        <v>1</v>
      </c>
      <c r="J5" s="30">
        <f>B5-$L$3</f>
        <v>869</v>
      </c>
      <c r="K5" s="30">
        <f t="shared" ref="K5:O8" si="0">C5-$L$3</f>
        <v>906</v>
      </c>
      <c r="L5" s="30">
        <f t="shared" si="0"/>
        <v>908</v>
      </c>
      <c r="M5" s="30">
        <f t="shared" si="0"/>
        <v>900</v>
      </c>
      <c r="N5" s="30">
        <f t="shared" si="0"/>
        <v>915</v>
      </c>
      <c r="O5" s="30">
        <f t="shared" si="0"/>
        <v>878</v>
      </c>
    </row>
    <row r="6" spans="1:15" x14ac:dyDescent="0.3">
      <c r="A6" s="28" t="s">
        <v>2</v>
      </c>
      <c r="B6" s="29">
        <v>1082</v>
      </c>
      <c r="C6" s="29">
        <v>1128</v>
      </c>
      <c r="D6" s="29">
        <v>1100</v>
      </c>
      <c r="E6" s="29">
        <v>1263</v>
      </c>
      <c r="F6" s="29">
        <v>1240</v>
      </c>
      <c r="G6" s="29">
        <v>1158</v>
      </c>
      <c r="H6" s="4"/>
      <c r="I6" s="28" t="s">
        <v>2</v>
      </c>
      <c r="J6" s="30">
        <f t="shared" ref="J6:J8" si="1">B6-$L$3</f>
        <v>925</v>
      </c>
      <c r="K6" s="30">
        <f t="shared" si="0"/>
        <v>971</v>
      </c>
      <c r="L6" s="30">
        <f t="shared" si="0"/>
        <v>943</v>
      </c>
      <c r="M6" s="30">
        <f t="shared" si="0"/>
        <v>1106</v>
      </c>
      <c r="N6" s="30">
        <f t="shared" si="0"/>
        <v>1083</v>
      </c>
      <c r="O6" s="30">
        <f t="shared" si="0"/>
        <v>1001</v>
      </c>
    </row>
    <row r="7" spans="1:15" x14ac:dyDescent="0.3">
      <c r="A7" s="28" t="s">
        <v>3</v>
      </c>
      <c r="B7" s="29">
        <v>1010</v>
      </c>
      <c r="C7" s="29">
        <v>923</v>
      </c>
      <c r="D7" s="29">
        <v>979</v>
      </c>
      <c r="E7" s="29">
        <v>1091</v>
      </c>
      <c r="F7" s="29">
        <v>1158</v>
      </c>
      <c r="G7" s="29">
        <v>1181</v>
      </c>
      <c r="H7" s="4"/>
      <c r="I7" s="28" t="s">
        <v>3</v>
      </c>
      <c r="J7" s="30">
        <f t="shared" si="1"/>
        <v>853</v>
      </c>
      <c r="K7" s="30">
        <f t="shared" si="0"/>
        <v>766</v>
      </c>
      <c r="L7" s="30">
        <f t="shared" si="0"/>
        <v>822</v>
      </c>
      <c r="M7" s="30">
        <f t="shared" si="0"/>
        <v>934</v>
      </c>
      <c r="N7" s="30">
        <f t="shared" si="0"/>
        <v>1001</v>
      </c>
      <c r="O7" s="30">
        <f t="shared" si="0"/>
        <v>1024</v>
      </c>
    </row>
    <row r="8" spans="1:15" x14ac:dyDescent="0.3">
      <c r="A8" s="28" t="s">
        <v>4</v>
      </c>
      <c r="B8" s="29">
        <v>1050</v>
      </c>
      <c r="C8" s="29">
        <v>1069</v>
      </c>
      <c r="D8" s="29">
        <v>1095</v>
      </c>
      <c r="E8" s="29">
        <v>1221</v>
      </c>
      <c r="F8" s="29">
        <v>1273</v>
      </c>
      <c r="G8" s="29">
        <v>1114</v>
      </c>
      <c r="H8" s="4"/>
      <c r="I8" s="28" t="s">
        <v>4</v>
      </c>
      <c r="J8" s="30">
        <f t="shared" si="1"/>
        <v>893</v>
      </c>
      <c r="K8" s="30">
        <f t="shared" si="0"/>
        <v>912</v>
      </c>
      <c r="L8" s="30">
        <f t="shared" si="0"/>
        <v>938</v>
      </c>
      <c r="M8" s="30">
        <f t="shared" si="0"/>
        <v>1064</v>
      </c>
      <c r="N8" s="30">
        <f t="shared" si="0"/>
        <v>1116</v>
      </c>
      <c r="O8" s="30">
        <f t="shared" si="0"/>
        <v>957</v>
      </c>
    </row>
    <row r="9" spans="1:15" x14ac:dyDescent="0.3">
      <c r="A9" s="4"/>
      <c r="B9" s="5"/>
      <c r="C9" s="5"/>
      <c r="D9" s="4"/>
      <c r="E9" s="4"/>
      <c r="F9" s="5"/>
      <c r="G9" s="4"/>
      <c r="H9" s="4"/>
      <c r="I9" s="4"/>
      <c r="J9" s="4"/>
      <c r="K9" s="4"/>
      <c r="L9" s="4"/>
      <c r="M9" s="4"/>
      <c r="N9" s="4"/>
      <c r="O9" s="4"/>
    </row>
    <row r="10" spans="1:15" x14ac:dyDescent="0.3">
      <c r="A10" s="26" t="s">
        <v>207</v>
      </c>
      <c r="B10" s="4"/>
      <c r="C10" s="4"/>
      <c r="D10" s="4"/>
      <c r="E10" s="4"/>
      <c r="F10" s="4"/>
      <c r="G10" s="4"/>
      <c r="H10" s="4"/>
      <c r="I10" s="4"/>
      <c r="J10" s="4" t="s">
        <v>205</v>
      </c>
      <c r="K10" s="4"/>
      <c r="L10" s="4">
        <v>157</v>
      </c>
      <c r="M10" s="4"/>
      <c r="N10" s="4"/>
      <c r="O10" s="4"/>
    </row>
    <row r="11" spans="1:15" x14ac:dyDescent="0.3">
      <c r="A11" s="38" t="s">
        <v>215</v>
      </c>
      <c r="B11" s="26">
        <v>1</v>
      </c>
      <c r="C11" s="26">
        <v>2</v>
      </c>
      <c r="D11" s="26">
        <v>3</v>
      </c>
      <c r="E11" s="26">
        <v>4</v>
      </c>
      <c r="F11" s="26">
        <v>5</v>
      </c>
      <c r="G11" s="26">
        <v>6</v>
      </c>
      <c r="H11" s="4"/>
      <c r="I11" s="27"/>
      <c r="J11" s="4">
        <v>1</v>
      </c>
      <c r="K11" s="4">
        <v>2</v>
      </c>
      <c r="L11" s="4">
        <v>3</v>
      </c>
      <c r="M11" s="4">
        <v>4</v>
      </c>
      <c r="N11" s="4">
        <v>5</v>
      </c>
      <c r="O11" s="4">
        <v>6</v>
      </c>
    </row>
    <row r="12" spans="1:15" x14ac:dyDescent="0.3">
      <c r="A12" s="28" t="s">
        <v>1</v>
      </c>
      <c r="B12" s="29">
        <v>847</v>
      </c>
      <c r="C12" s="29">
        <v>847</v>
      </c>
      <c r="D12" s="29">
        <v>862</v>
      </c>
      <c r="E12" s="29">
        <v>446</v>
      </c>
      <c r="F12" s="29">
        <v>418</v>
      </c>
      <c r="G12" s="29">
        <v>417</v>
      </c>
      <c r="H12" s="4"/>
      <c r="I12" s="28" t="s">
        <v>1</v>
      </c>
      <c r="J12" s="30">
        <f>B12-$L$3</f>
        <v>690</v>
      </c>
      <c r="K12" s="30">
        <f t="shared" ref="K12:O15" si="2">C12-$L$3</f>
        <v>690</v>
      </c>
      <c r="L12" s="30">
        <f t="shared" si="2"/>
        <v>705</v>
      </c>
      <c r="M12" s="30">
        <f t="shared" si="2"/>
        <v>289</v>
      </c>
      <c r="N12" s="30">
        <f t="shared" si="2"/>
        <v>261</v>
      </c>
      <c r="O12" s="30">
        <f t="shared" si="2"/>
        <v>260</v>
      </c>
    </row>
    <row r="13" spans="1:15" x14ac:dyDescent="0.3">
      <c r="A13" s="28" t="s">
        <v>2</v>
      </c>
      <c r="B13" s="29">
        <v>437</v>
      </c>
      <c r="C13" s="29">
        <v>431</v>
      </c>
      <c r="D13" s="29">
        <v>441</v>
      </c>
      <c r="E13" s="29">
        <v>468</v>
      </c>
      <c r="F13" s="29">
        <v>497</v>
      </c>
      <c r="G13" s="29">
        <v>472</v>
      </c>
      <c r="H13" s="4"/>
      <c r="I13" s="28" t="s">
        <v>2</v>
      </c>
      <c r="J13" s="30">
        <f t="shared" ref="J13:J15" si="3">B13-$L$3</f>
        <v>280</v>
      </c>
      <c r="K13" s="30">
        <f t="shared" si="2"/>
        <v>274</v>
      </c>
      <c r="L13" s="30">
        <f t="shared" si="2"/>
        <v>284</v>
      </c>
      <c r="M13" s="30">
        <f t="shared" si="2"/>
        <v>311</v>
      </c>
      <c r="N13" s="30">
        <f t="shared" si="2"/>
        <v>340</v>
      </c>
      <c r="O13" s="30">
        <f t="shared" si="2"/>
        <v>315</v>
      </c>
    </row>
    <row r="14" spans="1:15" x14ac:dyDescent="0.3">
      <c r="A14" s="28" t="s">
        <v>3</v>
      </c>
      <c r="B14" s="29">
        <v>432</v>
      </c>
      <c r="C14" s="29">
        <v>392</v>
      </c>
      <c r="D14" s="29">
        <v>433</v>
      </c>
      <c r="E14" s="29">
        <v>460</v>
      </c>
      <c r="F14" s="29">
        <v>436</v>
      </c>
      <c r="G14" s="29">
        <v>462</v>
      </c>
      <c r="H14" s="4"/>
      <c r="I14" s="28" t="s">
        <v>3</v>
      </c>
      <c r="J14" s="30">
        <f t="shared" si="3"/>
        <v>275</v>
      </c>
      <c r="K14" s="30">
        <f t="shared" si="2"/>
        <v>235</v>
      </c>
      <c r="L14" s="30">
        <f t="shared" si="2"/>
        <v>276</v>
      </c>
      <c r="M14" s="30">
        <f t="shared" si="2"/>
        <v>303</v>
      </c>
      <c r="N14" s="30">
        <f t="shared" si="2"/>
        <v>279</v>
      </c>
      <c r="O14" s="30">
        <f t="shared" si="2"/>
        <v>305</v>
      </c>
    </row>
    <row r="15" spans="1:15" x14ac:dyDescent="0.3">
      <c r="A15" s="28" t="s">
        <v>4</v>
      </c>
      <c r="B15" s="29">
        <v>470</v>
      </c>
      <c r="C15" s="29">
        <v>459</v>
      </c>
      <c r="D15" s="29">
        <v>474</v>
      </c>
      <c r="E15" s="29">
        <v>475</v>
      </c>
      <c r="F15" s="29">
        <v>515</v>
      </c>
      <c r="G15" s="29">
        <v>480</v>
      </c>
      <c r="H15" s="4"/>
      <c r="I15" s="28" t="s">
        <v>4</v>
      </c>
      <c r="J15" s="30">
        <f t="shared" si="3"/>
        <v>313</v>
      </c>
      <c r="K15" s="30">
        <f t="shared" si="2"/>
        <v>302</v>
      </c>
      <c r="L15" s="30">
        <f t="shared" si="2"/>
        <v>317</v>
      </c>
      <c r="M15" s="30">
        <f t="shared" si="2"/>
        <v>318</v>
      </c>
      <c r="N15" s="30">
        <f t="shared" si="2"/>
        <v>358</v>
      </c>
      <c r="O15" s="30">
        <f t="shared" si="2"/>
        <v>323</v>
      </c>
    </row>
    <row r="16" spans="1:15" x14ac:dyDescent="0.3">
      <c r="A16" s="4"/>
      <c r="B16" s="5"/>
      <c r="C16" s="5"/>
      <c r="D16" s="4"/>
      <c r="E16" s="4"/>
      <c r="F16" s="5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3">
      <c r="A17" s="30"/>
      <c r="B17" s="31" t="s">
        <v>204</v>
      </c>
      <c r="C17" s="31" t="s">
        <v>207</v>
      </c>
      <c r="D17" s="35" t="s">
        <v>16</v>
      </c>
      <c r="E17" s="36"/>
      <c r="F17" s="4"/>
      <c r="G17" s="4"/>
      <c r="H17" s="4"/>
      <c r="I17" s="4"/>
      <c r="J17" s="4" t="s">
        <v>16</v>
      </c>
      <c r="K17" s="4"/>
      <c r="L17" s="4"/>
      <c r="M17" s="4"/>
      <c r="N17" s="4"/>
      <c r="O17" s="4"/>
    </row>
    <row r="18" spans="1:15" x14ac:dyDescent="0.3">
      <c r="A18" s="30"/>
      <c r="B18" s="30" t="s">
        <v>6</v>
      </c>
      <c r="C18" s="30" t="s">
        <v>6</v>
      </c>
      <c r="D18" s="30" t="s">
        <v>6</v>
      </c>
      <c r="E18" s="36"/>
      <c r="F18" s="4"/>
      <c r="G18" s="4"/>
      <c r="H18" s="4"/>
      <c r="I18" s="4"/>
      <c r="J18" s="4">
        <v>1</v>
      </c>
      <c r="K18" s="4">
        <v>2</v>
      </c>
      <c r="L18" s="4">
        <v>3</v>
      </c>
      <c r="M18" s="4">
        <v>4</v>
      </c>
      <c r="N18" s="4">
        <v>5</v>
      </c>
      <c r="O18" s="4">
        <v>6</v>
      </c>
    </row>
    <row r="19" spans="1:15" x14ac:dyDescent="0.3">
      <c r="A19" s="30" t="s">
        <v>8</v>
      </c>
      <c r="B19" s="32">
        <f>AVERAGE(J5:L5)</f>
        <v>894.33333333333337</v>
      </c>
      <c r="C19" s="32">
        <f>AVERAGE(J12:L12)</f>
        <v>695</v>
      </c>
      <c r="D19" s="33">
        <f>C19/B19*100</f>
        <v>77.711516958628408</v>
      </c>
      <c r="E19" s="37"/>
      <c r="F19" s="4"/>
      <c r="G19" s="4"/>
      <c r="H19" s="4"/>
      <c r="I19" s="4" t="s">
        <v>1</v>
      </c>
      <c r="J19" s="34">
        <f>J12/J5*100</f>
        <v>79.401611047180666</v>
      </c>
      <c r="K19" s="34">
        <f t="shared" ref="K19:O19" si="4">K12/K5*100</f>
        <v>76.158940397350989</v>
      </c>
      <c r="L19" s="34">
        <f t="shared" si="4"/>
        <v>77.643171806167402</v>
      </c>
      <c r="M19" s="34">
        <f t="shared" si="4"/>
        <v>32.111111111111114</v>
      </c>
      <c r="N19" s="34">
        <f t="shared" si="4"/>
        <v>28.524590163934427</v>
      </c>
      <c r="O19" s="34">
        <f t="shared" si="4"/>
        <v>29.6127562642369</v>
      </c>
    </row>
    <row r="20" spans="1:15" x14ac:dyDescent="0.3">
      <c r="A20" s="30" t="s">
        <v>17</v>
      </c>
      <c r="B20" s="32">
        <f>AVERAGE(M5:O5)</f>
        <v>897.66666666666663</v>
      </c>
      <c r="C20" s="32">
        <f>AVERAGE(M12:O12)</f>
        <v>270</v>
      </c>
      <c r="D20" s="33">
        <f t="shared" ref="D20:D26" si="5">C20/B20*100</f>
        <v>30.077979948013368</v>
      </c>
      <c r="E20" s="37"/>
      <c r="F20" s="4"/>
      <c r="G20" s="4"/>
      <c r="H20" s="4"/>
      <c r="I20" s="4" t="s">
        <v>2</v>
      </c>
      <c r="J20" s="34">
        <f t="shared" ref="J20:O22" si="6">J13/J6*100</f>
        <v>30.270270270270274</v>
      </c>
      <c r="K20" s="34">
        <f t="shared" si="6"/>
        <v>28.218331616889802</v>
      </c>
      <c r="L20" s="34">
        <f t="shared" si="6"/>
        <v>30.116648992576884</v>
      </c>
      <c r="M20" s="34">
        <f t="shared" si="6"/>
        <v>28.119349005424954</v>
      </c>
      <c r="N20" s="34">
        <f t="shared" si="6"/>
        <v>31.39427516158818</v>
      </c>
      <c r="O20" s="34">
        <f t="shared" si="6"/>
        <v>31.46853146853147</v>
      </c>
    </row>
    <row r="21" spans="1:15" x14ac:dyDescent="0.3">
      <c r="A21" s="30" t="s">
        <v>9</v>
      </c>
      <c r="B21" s="32">
        <f>AVERAGE(J6:J8)</f>
        <v>890.33333333333337</v>
      </c>
      <c r="C21" s="32">
        <f>AVERAGE(J13:J15)</f>
        <v>289.33333333333331</v>
      </c>
      <c r="D21" s="33">
        <f t="shared" si="5"/>
        <v>32.497192062897788</v>
      </c>
      <c r="E21" s="37"/>
      <c r="F21" s="4"/>
      <c r="G21" s="4"/>
      <c r="H21" s="4"/>
      <c r="I21" s="4" t="s">
        <v>3</v>
      </c>
      <c r="J21" s="34">
        <f t="shared" si="6"/>
        <v>32.239155920281362</v>
      </c>
      <c r="K21" s="34">
        <f t="shared" si="6"/>
        <v>30.678851174934724</v>
      </c>
      <c r="L21" s="34">
        <f t="shared" si="6"/>
        <v>33.576642335766422</v>
      </c>
      <c r="M21" s="34">
        <f t="shared" si="6"/>
        <v>32.441113490364025</v>
      </c>
      <c r="N21" s="34">
        <f t="shared" si="6"/>
        <v>27.872127872127873</v>
      </c>
      <c r="O21" s="34">
        <f t="shared" si="6"/>
        <v>29.78515625</v>
      </c>
    </row>
    <row r="22" spans="1:15" x14ac:dyDescent="0.3">
      <c r="A22" s="30" t="s">
        <v>10</v>
      </c>
      <c r="B22" s="32">
        <f>AVERAGE(K6:K8)</f>
        <v>883</v>
      </c>
      <c r="C22" s="32">
        <f>AVERAGE(K13:K15)</f>
        <v>270.33333333333331</v>
      </c>
      <c r="D22" s="33">
        <f t="shared" si="5"/>
        <v>30.615326538316346</v>
      </c>
      <c r="E22" s="37"/>
      <c r="F22" s="4"/>
      <c r="G22" s="4"/>
      <c r="H22" s="4"/>
      <c r="I22" s="4" t="s">
        <v>4</v>
      </c>
      <c r="J22" s="34">
        <f t="shared" si="6"/>
        <v>35.05039193729003</v>
      </c>
      <c r="K22" s="34">
        <f t="shared" si="6"/>
        <v>33.114035087719294</v>
      </c>
      <c r="L22" s="34">
        <f t="shared" si="6"/>
        <v>33.795309168443502</v>
      </c>
      <c r="M22" s="34">
        <f t="shared" si="6"/>
        <v>29.887218045112785</v>
      </c>
      <c r="N22" s="34">
        <f t="shared" si="6"/>
        <v>32.078853046594979</v>
      </c>
      <c r="O22" s="34">
        <f t="shared" si="6"/>
        <v>33.751306165099273</v>
      </c>
    </row>
    <row r="23" spans="1:15" x14ac:dyDescent="0.3">
      <c r="A23" s="30" t="s">
        <v>11</v>
      </c>
      <c r="B23" s="32">
        <f>AVERAGE(L6:L8)</f>
        <v>901</v>
      </c>
      <c r="C23" s="32">
        <f>AVERAGE(L13:L15)</f>
        <v>292.33333333333331</v>
      </c>
      <c r="D23" s="33">
        <f t="shared" si="5"/>
        <v>32.445431002589714</v>
      </c>
      <c r="E23" s="3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3">
      <c r="A24" s="30" t="s">
        <v>12</v>
      </c>
      <c r="B24" s="32">
        <f>AVERAGE(M6:M8)</f>
        <v>1034.6666666666667</v>
      </c>
      <c r="C24" s="32">
        <f>AVERAGE(M13:M15)</f>
        <v>310.66666666666669</v>
      </c>
      <c r="D24" s="33">
        <f t="shared" si="5"/>
        <v>30.025773195876287</v>
      </c>
      <c r="E24" s="37"/>
      <c r="F24" s="4"/>
      <c r="G24" s="4"/>
      <c r="H24" s="4"/>
      <c r="I24" s="4"/>
      <c r="J24" s="4"/>
      <c r="K24" s="26" t="s">
        <v>16</v>
      </c>
      <c r="L24" s="4"/>
      <c r="M24" s="4"/>
      <c r="N24" s="4"/>
      <c r="O24" s="4"/>
    </row>
    <row r="25" spans="1:15" x14ac:dyDescent="0.3">
      <c r="A25" s="30" t="s">
        <v>13</v>
      </c>
      <c r="B25" s="32">
        <f>AVERAGE(N6:N8)</f>
        <v>1066.6666666666667</v>
      </c>
      <c r="C25" s="32">
        <f>AVERAGE(N13:N15)</f>
        <v>325.66666666666669</v>
      </c>
      <c r="D25" s="33">
        <f t="shared" si="5"/>
        <v>30.53125</v>
      </c>
      <c r="E25" s="37"/>
      <c r="F25" s="4"/>
      <c r="G25" s="4"/>
      <c r="H25" s="4"/>
      <c r="I25" s="4"/>
      <c r="J25" s="4"/>
      <c r="K25" s="4" t="s">
        <v>6</v>
      </c>
      <c r="L25" s="4" t="s">
        <v>118</v>
      </c>
      <c r="M25" s="4"/>
      <c r="N25" s="4"/>
      <c r="O25" s="4"/>
    </row>
    <row r="26" spans="1:15" x14ac:dyDescent="0.3">
      <c r="A26" s="30" t="s">
        <v>14</v>
      </c>
      <c r="B26" s="32">
        <f>AVERAGE(O6:O8)</f>
        <v>994</v>
      </c>
      <c r="C26" s="32">
        <f>AVERAGE(O13:O15)</f>
        <v>314.33333333333331</v>
      </c>
      <c r="D26" s="33">
        <f t="shared" si="5"/>
        <v>31.623071763916833</v>
      </c>
      <c r="E26" s="37"/>
      <c r="F26" s="4"/>
      <c r="G26" s="4"/>
      <c r="H26" s="4"/>
      <c r="I26" s="4"/>
      <c r="J26" s="25" t="s">
        <v>8</v>
      </c>
      <c r="K26" s="5">
        <f>D19</f>
        <v>77.711516958628408</v>
      </c>
      <c r="L26" s="5">
        <f>(STDEV(J19:L19))/(SQRT(COUNT(J19:L19)))</f>
        <v>0.9371933389564846</v>
      </c>
      <c r="M26" s="4"/>
      <c r="N26" s="4"/>
      <c r="O26" s="4"/>
    </row>
    <row r="27" spans="1:15" x14ac:dyDescent="0.3">
      <c r="A27" s="4"/>
      <c r="B27" s="4"/>
      <c r="C27" s="4"/>
      <c r="D27" s="4"/>
      <c r="E27" s="4"/>
      <c r="F27" s="4"/>
      <c r="G27" s="4"/>
      <c r="H27" s="4"/>
      <c r="I27" s="4"/>
      <c r="J27" s="25" t="s">
        <v>194</v>
      </c>
      <c r="K27" s="5">
        <f>D20</f>
        <v>30.077979948013368</v>
      </c>
      <c r="L27" s="5">
        <f>(STDEV(M19:O19))/(SQRT(COUNT(M19:O19)))</f>
        <v>1.0616814469741576</v>
      </c>
      <c r="M27" s="4"/>
      <c r="N27" s="4"/>
      <c r="O27" s="4"/>
    </row>
    <row r="28" spans="1:15" x14ac:dyDescent="0.3">
      <c r="A28" s="4"/>
      <c r="B28" s="4"/>
      <c r="C28" s="4"/>
      <c r="D28" s="4"/>
      <c r="E28" s="4"/>
      <c r="F28" s="4"/>
      <c r="G28" s="4"/>
      <c r="H28" s="4"/>
      <c r="I28" s="4"/>
      <c r="J28" s="4" t="s">
        <v>119</v>
      </c>
      <c r="K28" s="5">
        <f>AVERAGE(D21:D23)</f>
        <v>31.852649867934616</v>
      </c>
      <c r="L28" s="5">
        <f>(STDEV(D21:D23))/(SQRT(COUNT(D21:D23)))</f>
        <v>0.6188420822671663</v>
      </c>
      <c r="M28" s="4"/>
      <c r="N28" s="4"/>
      <c r="O28" s="4"/>
    </row>
    <row r="29" spans="1:15" x14ac:dyDescent="0.3">
      <c r="A29" s="4"/>
      <c r="B29" s="4"/>
      <c r="C29" s="4"/>
      <c r="D29" s="4"/>
      <c r="E29" s="4"/>
      <c r="F29" s="4"/>
      <c r="G29" s="4"/>
      <c r="H29" s="4"/>
      <c r="I29" s="4"/>
      <c r="J29" s="4" t="s">
        <v>120</v>
      </c>
      <c r="K29" s="5">
        <f>AVERAGE(D24:D26)</f>
        <v>30.726698319931035</v>
      </c>
      <c r="L29" s="5">
        <f>(STDEV(D24:D26))/(SQRT(COUNT(D24:D26)))</f>
        <v>0.47134230773716701</v>
      </c>
      <c r="M29" s="4"/>
      <c r="N29" s="4"/>
      <c r="O29" s="4"/>
    </row>
    <row r="30" spans="1:15" ht="15" thickBot="1" x14ac:dyDescent="0.35"/>
    <row r="31" spans="1:15" x14ac:dyDescent="0.3">
      <c r="J31" s="17"/>
      <c r="K31" s="18" t="s">
        <v>21</v>
      </c>
    </row>
    <row r="32" spans="1:15" x14ac:dyDescent="0.3">
      <c r="J32" s="19" t="s">
        <v>18</v>
      </c>
      <c r="K32" s="20">
        <f>TTEST(D21:D23,M19:O19,2,2)</f>
        <v>0.22323329534049455</v>
      </c>
    </row>
    <row r="33" spans="10:11" x14ac:dyDescent="0.3">
      <c r="J33" s="19" t="s">
        <v>19</v>
      </c>
      <c r="K33" s="20">
        <f>TTEST(D24:D26,M19:O19,2,2)</f>
        <v>0.60890242710645448</v>
      </c>
    </row>
    <row r="34" spans="10:11" ht="15" thickBot="1" x14ac:dyDescent="0.35">
      <c r="J34" s="21" t="s">
        <v>20</v>
      </c>
      <c r="K34" s="22">
        <f>TTEST(D21:D23,D24:D26,2,2)</f>
        <v>0.22133601529736502</v>
      </c>
    </row>
  </sheetData>
  <conditionalFormatting sqref="K32:K34">
    <cfRule type="cellIs" dxfId="34" priority="1" operator="lessThan">
      <formula>0.001</formula>
    </cfRule>
    <cfRule type="cellIs" dxfId="33" priority="2" operator="lessThan">
      <formula>0.01</formula>
    </cfRule>
    <cfRule type="cellIs" dxfId="32" priority="3" operator="lessThan">
      <formula>0.001</formula>
    </cfRule>
    <cfRule type="cellIs" dxfId="31" priority="4" operator="lessThan">
      <formula>0.01</formula>
    </cfRule>
    <cfRule type="cellIs" dxfId="30" priority="5" operator="lessThan">
      <formula>0.05</formula>
    </cfRule>
  </conditionalFormatting>
  <pageMargins left="0.7" right="0.7" top="0.75" bottom="0.75" header="0.3" footer="0.3"/>
  <pageSetup paperSize="9" orientation="portrait" r:id="rId1"/>
  <headerFooter>
    <oddHeader>&amp;R&amp;"Calibri"&amp;10 For Internal Use Only&amp;1#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A21" zoomScale="85" zoomScaleNormal="85" workbookViewId="0">
      <selection activeCell="R48" sqref="R48"/>
    </sheetView>
  </sheetViews>
  <sheetFormatPr defaultRowHeight="14.4" x14ac:dyDescent="0.3"/>
  <sheetData>
    <row r="1" spans="1:11" x14ac:dyDescent="0.3">
      <c r="A1" s="4" t="s">
        <v>197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3">
      <c r="A3" s="7" t="s">
        <v>22</v>
      </c>
      <c r="B3" s="7" t="s">
        <v>23</v>
      </c>
      <c r="C3" s="7" t="s">
        <v>24</v>
      </c>
      <c r="D3" s="7" t="s">
        <v>25</v>
      </c>
      <c r="E3" s="7" t="s">
        <v>7</v>
      </c>
      <c r="F3" s="7" t="s">
        <v>25</v>
      </c>
      <c r="G3" s="7" t="s">
        <v>118</v>
      </c>
      <c r="H3" s="7"/>
      <c r="I3" s="9"/>
      <c r="J3" s="9" t="s">
        <v>26</v>
      </c>
      <c r="K3" s="9" t="s">
        <v>118</v>
      </c>
    </row>
    <row r="4" spans="1:11" x14ac:dyDescent="0.3">
      <c r="A4" s="7" t="s">
        <v>114</v>
      </c>
      <c r="B4" s="7" t="s">
        <v>123</v>
      </c>
      <c r="C4" s="4">
        <v>91.841999999999999</v>
      </c>
      <c r="D4" s="12">
        <f>AVERAGE(C4:C5)</f>
        <v>91.622</v>
      </c>
      <c r="E4" s="12">
        <f>STDEV(C4:C5)</f>
        <v>0.31112698372207931</v>
      </c>
      <c r="F4" s="12">
        <f>AVERAGE(C4:C9)</f>
        <v>95.92883333333333</v>
      </c>
      <c r="G4" s="12">
        <f>(STDEV(C4:C9))/(SQRT(COUNT(C4:C9)))</f>
        <v>1.3901021645108602</v>
      </c>
      <c r="H4" s="7"/>
      <c r="I4" s="10" t="s">
        <v>29</v>
      </c>
      <c r="J4" s="11">
        <f>F4</f>
        <v>95.92883333333333</v>
      </c>
      <c r="K4" s="11">
        <f>G4</f>
        <v>1.3901021645108602</v>
      </c>
    </row>
    <row r="5" spans="1:11" x14ac:dyDescent="0.3">
      <c r="A5" s="7"/>
      <c r="B5" s="7" t="s">
        <v>124</v>
      </c>
      <c r="C5" s="7">
        <v>91.402000000000001</v>
      </c>
      <c r="D5" s="7"/>
      <c r="E5" s="7"/>
      <c r="F5" s="7"/>
      <c r="G5" s="7"/>
      <c r="H5" s="7"/>
      <c r="I5" s="10" t="s">
        <v>17</v>
      </c>
      <c r="J5" s="11">
        <f>F10</f>
        <v>239.44900000000004</v>
      </c>
      <c r="K5" s="11">
        <f>G10</f>
        <v>11.124503099014971</v>
      </c>
    </row>
    <row r="6" spans="1:11" x14ac:dyDescent="0.3">
      <c r="A6" s="7" t="s">
        <v>125</v>
      </c>
      <c r="B6" s="7" t="s">
        <v>126</v>
      </c>
      <c r="C6" s="4">
        <v>97.995000000000005</v>
      </c>
      <c r="D6" s="12">
        <f>AVERAGE(C6:C7)</f>
        <v>97.585499999999996</v>
      </c>
      <c r="E6" s="12">
        <f>STDEV(C6:C7)</f>
        <v>0.57912045379178423</v>
      </c>
      <c r="F6" s="12"/>
      <c r="G6" s="7"/>
      <c r="H6" s="7"/>
      <c r="I6" s="13" t="s">
        <v>32</v>
      </c>
      <c r="J6" s="11">
        <f>D16</f>
        <v>245.83949999999999</v>
      </c>
      <c r="K6" s="11">
        <f>E16</f>
        <v>0.61306157928872984</v>
      </c>
    </row>
    <row r="7" spans="1:11" x14ac:dyDescent="0.3">
      <c r="A7" s="7"/>
      <c r="B7" s="7" t="s">
        <v>127</v>
      </c>
      <c r="C7" s="4">
        <v>97.176000000000002</v>
      </c>
      <c r="D7" s="7"/>
      <c r="E7" s="7"/>
      <c r="F7" s="7"/>
      <c r="G7" s="7"/>
      <c r="H7" s="7"/>
      <c r="I7" s="13" t="s">
        <v>34</v>
      </c>
      <c r="J7" s="11">
        <f>D18</f>
        <v>268.7475</v>
      </c>
      <c r="K7" s="11">
        <f>E18</f>
        <v>8.7688311934943428</v>
      </c>
    </row>
    <row r="8" spans="1:11" x14ac:dyDescent="0.3">
      <c r="A8" s="7" t="s">
        <v>128</v>
      </c>
      <c r="B8" s="7" t="s">
        <v>129</v>
      </c>
      <c r="C8" s="4">
        <v>97.906000000000006</v>
      </c>
      <c r="D8" s="12">
        <f>AVERAGE(C8:C9)</f>
        <v>98.579000000000008</v>
      </c>
      <c r="E8" s="12">
        <f>STDEV(C8:C9)</f>
        <v>0.95176572747708554</v>
      </c>
      <c r="F8" s="12"/>
      <c r="G8" s="12"/>
      <c r="H8" s="7"/>
      <c r="I8" s="13" t="s">
        <v>37</v>
      </c>
      <c r="J8" s="11">
        <f>D20</f>
        <v>278.17450000000002</v>
      </c>
      <c r="K8" s="11">
        <f>E20</f>
        <v>10.687918997634672</v>
      </c>
    </row>
    <row r="9" spans="1:11" x14ac:dyDescent="0.3">
      <c r="A9" s="7"/>
      <c r="B9" s="7" t="s">
        <v>130</v>
      </c>
      <c r="C9" s="4">
        <v>99.251999999999995</v>
      </c>
      <c r="D9" s="7"/>
      <c r="E9" s="7"/>
      <c r="F9" s="7"/>
      <c r="G9" s="7"/>
      <c r="H9" s="7"/>
      <c r="I9" s="13" t="s">
        <v>39</v>
      </c>
      <c r="J9" s="11">
        <f>D22</f>
        <v>271.4615</v>
      </c>
      <c r="K9" s="11">
        <f>E22</f>
        <v>2.7598377669711089</v>
      </c>
    </row>
    <row r="10" spans="1:11" x14ac:dyDescent="0.3">
      <c r="A10" s="7" t="s">
        <v>131</v>
      </c>
      <c r="B10" s="7" t="s">
        <v>132</v>
      </c>
      <c r="C10" s="4">
        <v>247.00399999999999</v>
      </c>
      <c r="D10" s="14">
        <f>AVERAGE(C10:C11)</f>
        <v>248.06649999999999</v>
      </c>
      <c r="E10" s="12">
        <f>STDEV(C10:C11)</f>
        <v>1.5026019100214134</v>
      </c>
      <c r="F10" s="14">
        <f>AVERAGE(C10:C15)</f>
        <v>239.44900000000004</v>
      </c>
      <c r="G10" s="12">
        <f>(STDEV(C10:C15))/(SQRT(COUNT(C10:C15)))</f>
        <v>11.124503099014971</v>
      </c>
      <c r="H10" s="7"/>
      <c r="I10" s="13" t="s">
        <v>42</v>
      </c>
      <c r="J10" s="11">
        <f>D24</f>
        <v>265.60199999999998</v>
      </c>
      <c r="K10" s="11">
        <f>E24</f>
        <v>0.93196673760389825</v>
      </c>
    </row>
    <row r="11" spans="1:11" x14ac:dyDescent="0.3">
      <c r="A11" s="7"/>
      <c r="B11" s="7" t="s">
        <v>133</v>
      </c>
      <c r="C11" s="4">
        <v>249.12899999999999</v>
      </c>
      <c r="D11" s="15"/>
      <c r="E11" s="7"/>
      <c r="F11" s="7"/>
      <c r="G11" s="7"/>
      <c r="H11" s="7"/>
      <c r="I11" s="13" t="s">
        <v>44</v>
      </c>
      <c r="J11" s="11">
        <f>D26</f>
        <v>231.02</v>
      </c>
      <c r="K11" s="11">
        <f>E26</f>
        <v>1.1101576464628748</v>
      </c>
    </row>
    <row r="12" spans="1:11" x14ac:dyDescent="0.3">
      <c r="A12" s="7" t="s">
        <v>134</v>
      </c>
      <c r="B12" s="7" t="s">
        <v>135</v>
      </c>
      <c r="C12" s="4">
        <v>265.03199999999998</v>
      </c>
      <c r="D12" s="14">
        <f>AVERAGE(C12:C13)</f>
        <v>264.6585</v>
      </c>
      <c r="E12" s="12">
        <f>STDEV(C12:C13)</f>
        <v>0.52820876554632079</v>
      </c>
      <c r="F12" s="12"/>
      <c r="G12" s="7"/>
      <c r="H12" s="7"/>
      <c r="I12" s="13" t="s">
        <v>47</v>
      </c>
      <c r="J12" s="11">
        <f>D28</f>
        <v>228.4265</v>
      </c>
      <c r="K12" s="11">
        <f>E28</f>
        <v>1.7868588360583961</v>
      </c>
    </row>
    <row r="13" spans="1:11" x14ac:dyDescent="0.3">
      <c r="A13" s="7"/>
      <c r="B13" s="7" t="s">
        <v>136</v>
      </c>
      <c r="C13" s="4">
        <v>264.28500000000003</v>
      </c>
      <c r="D13" s="15"/>
      <c r="E13" s="7"/>
      <c r="F13" s="7"/>
      <c r="G13" s="7"/>
      <c r="H13" s="7"/>
      <c r="I13" s="13" t="s">
        <v>49</v>
      </c>
      <c r="J13" s="11">
        <f>D30</f>
        <v>244.19</v>
      </c>
      <c r="K13" s="11">
        <f>E30</f>
        <v>0.76084689655674054</v>
      </c>
    </row>
    <row r="14" spans="1:11" x14ac:dyDescent="0.3">
      <c r="A14" s="7" t="s">
        <v>137</v>
      </c>
      <c r="B14" s="7" t="s">
        <v>138</v>
      </c>
      <c r="C14" s="4">
        <v>204.62</v>
      </c>
      <c r="D14" s="14">
        <f>AVERAGE(C14:C15)</f>
        <v>205.62200000000001</v>
      </c>
      <c r="E14" s="12">
        <f>STDEV(C14:C15)</f>
        <v>1.4170419894978348</v>
      </c>
      <c r="F14" s="12"/>
      <c r="G14" s="12"/>
      <c r="H14" s="7"/>
      <c r="I14" s="13" t="s">
        <v>52</v>
      </c>
      <c r="J14" s="11">
        <f>D32</f>
        <v>282.57150000000001</v>
      </c>
      <c r="K14" s="11">
        <f>E32</f>
        <v>2.3270884168849255</v>
      </c>
    </row>
    <row r="15" spans="1:11" x14ac:dyDescent="0.3">
      <c r="A15" s="7"/>
      <c r="B15" s="7" t="s">
        <v>139</v>
      </c>
      <c r="C15" s="4">
        <v>206.624</v>
      </c>
      <c r="D15" s="7"/>
      <c r="E15" s="7"/>
      <c r="F15" s="7"/>
      <c r="G15" s="7"/>
      <c r="H15" s="7"/>
      <c r="I15" s="13" t="s">
        <v>54</v>
      </c>
      <c r="J15" s="11">
        <f>D34</f>
        <v>219.2825</v>
      </c>
      <c r="K15" s="11">
        <f>E34</f>
        <v>2.5576052275517558</v>
      </c>
    </row>
    <row r="16" spans="1:11" x14ac:dyDescent="0.3">
      <c r="A16" s="7" t="s">
        <v>140</v>
      </c>
      <c r="B16" s="7" t="s">
        <v>141</v>
      </c>
      <c r="C16" s="4">
        <v>246.273</v>
      </c>
      <c r="D16" s="12">
        <f>AVERAGE(C16:C17)</f>
        <v>245.83949999999999</v>
      </c>
      <c r="E16" s="12">
        <f>STDEV(C16:C17)</f>
        <v>0.61306157928872984</v>
      </c>
      <c r="F16" s="12">
        <f t="shared" ref="F16" si="0">AVERAGE(C16:C21)</f>
        <v>264.25383333333332</v>
      </c>
      <c r="G16" s="12">
        <f>(STDEV(C16:C21))/(SQRT(COUNT(C16:C21)))</f>
        <v>6.5768057161343769</v>
      </c>
      <c r="H16" s="7"/>
      <c r="I16" s="13" t="s">
        <v>57</v>
      </c>
      <c r="J16" s="11">
        <f>D36</f>
        <v>227.596</v>
      </c>
      <c r="K16" s="11">
        <f>E36</f>
        <v>4.1323320292541794</v>
      </c>
    </row>
    <row r="17" spans="1:15" x14ac:dyDescent="0.3">
      <c r="A17" s="7"/>
      <c r="B17" s="7" t="s">
        <v>142</v>
      </c>
      <c r="C17" s="4">
        <v>245.40600000000001</v>
      </c>
      <c r="D17" s="7"/>
      <c r="E17" s="7"/>
      <c r="F17" s="7"/>
      <c r="G17" s="7"/>
      <c r="H17" s="7"/>
      <c r="I17" s="13" t="s">
        <v>59</v>
      </c>
      <c r="J17" s="11">
        <f>D38</f>
        <v>215.8905</v>
      </c>
      <c r="K17" s="11">
        <f>E38</f>
        <v>1.0260119395016958</v>
      </c>
    </row>
    <row r="18" spans="1:15" x14ac:dyDescent="0.3">
      <c r="A18" s="7" t="s">
        <v>143</v>
      </c>
      <c r="B18" s="7" t="s">
        <v>144</v>
      </c>
      <c r="C18" s="4">
        <v>274.94799999999998</v>
      </c>
      <c r="D18" s="12">
        <f>AVERAGE(C18:C19)</f>
        <v>268.7475</v>
      </c>
      <c r="E18" s="12">
        <f>STDEV(C18:C19)</f>
        <v>8.7688311934943428</v>
      </c>
      <c r="F18" s="12"/>
      <c r="G18" s="7"/>
      <c r="H18" s="7"/>
      <c r="I18" s="13" t="s">
        <v>62</v>
      </c>
      <c r="J18" s="11">
        <f>D40</f>
        <v>224.59300000000002</v>
      </c>
      <c r="K18" s="11">
        <f>E40</f>
        <v>0.11596551211460489</v>
      </c>
    </row>
    <row r="19" spans="1:15" x14ac:dyDescent="0.3">
      <c r="A19" s="7"/>
      <c r="B19" s="7" t="s">
        <v>145</v>
      </c>
      <c r="C19" s="4">
        <v>262.54700000000003</v>
      </c>
      <c r="D19" s="7"/>
      <c r="E19" s="7"/>
      <c r="F19" s="7"/>
      <c r="G19" s="7"/>
      <c r="H19" s="7"/>
      <c r="I19" s="13" t="s">
        <v>64</v>
      </c>
      <c r="J19" s="11">
        <f>D42</f>
        <v>182.67</v>
      </c>
      <c r="K19" s="11">
        <f>E42</f>
        <v>0.31112698372207931</v>
      </c>
    </row>
    <row r="20" spans="1:15" x14ac:dyDescent="0.3">
      <c r="A20" s="7" t="s">
        <v>146</v>
      </c>
      <c r="B20" s="7" t="s">
        <v>147</v>
      </c>
      <c r="C20" s="4">
        <v>270.61700000000002</v>
      </c>
      <c r="D20" s="12">
        <f>AVERAGE(C20:C21)</f>
        <v>278.17450000000002</v>
      </c>
      <c r="E20" s="12">
        <f>STDEV(C20:C21)</f>
        <v>10.687918997634672</v>
      </c>
      <c r="F20" s="12"/>
      <c r="G20" s="12"/>
      <c r="H20" s="7"/>
      <c r="I20" s="13" t="s">
        <v>67</v>
      </c>
      <c r="J20" s="11">
        <f>D44</f>
        <v>201.755</v>
      </c>
      <c r="K20" s="11">
        <f>E44</f>
        <v>2.0548523061281112</v>
      </c>
    </row>
    <row r="21" spans="1:15" x14ac:dyDescent="0.3">
      <c r="A21" s="7"/>
      <c r="B21" s="7" t="s">
        <v>148</v>
      </c>
      <c r="C21" s="4">
        <v>285.73200000000003</v>
      </c>
      <c r="D21" s="7"/>
      <c r="E21" s="7"/>
      <c r="F21" s="7"/>
      <c r="G21" s="7"/>
      <c r="H21" s="7"/>
      <c r="I21" s="13" t="s">
        <v>69</v>
      </c>
      <c r="J21" s="11">
        <f>D46</f>
        <v>205.1705</v>
      </c>
      <c r="K21" s="11">
        <f>E46</f>
        <v>0.54376511473245892</v>
      </c>
    </row>
    <row r="22" spans="1:15" x14ac:dyDescent="0.3">
      <c r="A22" s="7" t="s">
        <v>149</v>
      </c>
      <c r="B22" s="7" t="s">
        <v>150</v>
      </c>
      <c r="C22" s="4">
        <v>273.41300000000001</v>
      </c>
      <c r="D22" s="12">
        <f>AVERAGE(C22:C23)</f>
        <v>271.4615</v>
      </c>
      <c r="E22" s="12">
        <f>STDEV(C22:C23)</f>
        <v>2.7598377669711089</v>
      </c>
      <c r="F22" s="12">
        <f t="shared" ref="F22" si="1">AVERAGE(C22:C27)</f>
        <v>256.02783333333338</v>
      </c>
      <c r="G22" s="12">
        <f>(STDEV(C22:C27))/(SQRT(COUNT(C22:C27)))</f>
        <v>8.0004721544696622</v>
      </c>
      <c r="H22" s="7"/>
      <c r="I22" s="13" t="s">
        <v>72</v>
      </c>
      <c r="J22" s="11">
        <f>D48</f>
        <v>261.87950000000001</v>
      </c>
      <c r="K22" s="11">
        <f>E48</f>
        <v>2.3709290373185001</v>
      </c>
    </row>
    <row r="23" spans="1:15" x14ac:dyDescent="0.3">
      <c r="A23" s="7"/>
      <c r="B23" s="7" t="s">
        <v>151</v>
      </c>
      <c r="C23" s="4">
        <v>269.51</v>
      </c>
      <c r="D23" s="7"/>
      <c r="E23" s="7"/>
      <c r="F23" s="7"/>
      <c r="G23" s="7"/>
      <c r="H23" s="7"/>
      <c r="I23" s="13" t="s">
        <v>74</v>
      </c>
      <c r="J23" s="11">
        <f>D50</f>
        <v>230.11849999999998</v>
      </c>
      <c r="K23" s="11">
        <f>E50</f>
        <v>0.35426049737446369</v>
      </c>
    </row>
    <row r="24" spans="1:15" x14ac:dyDescent="0.3">
      <c r="A24" s="7" t="s">
        <v>152</v>
      </c>
      <c r="B24" s="7" t="s">
        <v>153</v>
      </c>
      <c r="C24" s="4">
        <v>266.26100000000002</v>
      </c>
      <c r="D24" s="12">
        <f>AVERAGE(C24:C25)</f>
        <v>265.60199999999998</v>
      </c>
      <c r="E24" s="12">
        <f>STDEV(C24:C25)</f>
        <v>0.93196673760389825</v>
      </c>
      <c r="F24" s="12"/>
      <c r="G24" s="7"/>
      <c r="H24" s="7"/>
      <c r="I24" s="7"/>
      <c r="J24" s="7"/>
      <c r="K24" s="7"/>
    </row>
    <row r="25" spans="1:15" x14ac:dyDescent="0.3">
      <c r="A25" s="7"/>
      <c r="B25" s="7" t="s">
        <v>154</v>
      </c>
      <c r="C25" s="4">
        <v>264.94299999999998</v>
      </c>
      <c r="D25" s="7"/>
      <c r="E25" s="7"/>
      <c r="F25" s="7"/>
      <c r="G25" s="7"/>
      <c r="H25" s="7"/>
      <c r="I25" s="7"/>
      <c r="J25" s="7"/>
      <c r="K25" s="7"/>
    </row>
    <row r="26" spans="1:15" x14ac:dyDescent="0.3">
      <c r="A26" s="7" t="s">
        <v>155</v>
      </c>
      <c r="B26" s="7" t="s">
        <v>156</v>
      </c>
      <c r="C26" s="4">
        <v>230.23500000000001</v>
      </c>
      <c r="D26" s="12">
        <f>AVERAGE(C26:C27)</f>
        <v>231.02</v>
      </c>
      <c r="E26" s="12">
        <f>STDEV(C26:C27)</f>
        <v>1.1101576464628748</v>
      </c>
      <c r="F26" s="12"/>
      <c r="G26" s="12"/>
      <c r="H26" s="7"/>
      <c r="I26" s="9"/>
      <c r="J26" s="9" t="s">
        <v>26</v>
      </c>
      <c r="K26" s="9" t="s">
        <v>118</v>
      </c>
      <c r="M26" t="s">
        <v>198</v>
      </c>
      <c r="N26" s="1">
        <f>$D$10</f>
        <v>248.06649999999999</v>
      </c>
    </row>
    <row r="27" spans="1:15" x14ac:dyDescent="0.3">
      <c r="A27" s="7"/>
      <c r="B27" s="7" t="s">
        <v>157</v>
      </c>
      <c r="C27" s="4">
        <v>231.80500000000001</v>
      </c>
      <c r="D27" s="7"/>
      <c r="E27" s="7"/>
      <c r="F27" s="7"/>
      <c r="G27" s="7"/>
      <c r="H27" s="7"/>
      <c r="I27" s="10" t="s">
        <v>29</v>
      </c>
      <c r="J27" s="11">
        <f>F4</f>
        <v>95.92883333333333</v>
      </c>
      <c r="K27" s="11">
        <f>G4</f>
        <v>1.3901021645108602</v>
      </c>
      <c r="M27" t="s">
        <v>199</v>
      </c>
      <c r="N27" s="1">
        <f>$D$12</f>
        <v>264.6585</v>
      </c>
    </row>
    <row r="28" spans="1:15" x14ac:dyDescent="0.3">
      <c r="A28" s="7" t="s">
        <v>158</v>
      </c>
      <c r="B28" s="7" t="s">
        <v>159</v>
      </c>
      <c r="C28" s="4">
        <v>227.16300000000001</v>
      </c>
      <c r="D28" s="12">
        <f>AVERAGE(C28:C29)</f>
        <v>228.4265</v>
      </c>
      <c r="E28" s="12">
        <f>STDEV(C28:C29)</f>
        <v>1.7868588360583961</v>
      </c>
      <c r="F28" s="12">
        <f t="shared" ref="F28" si="2">AVERAGE(C28:C33)</f>
        <v>251.7293333333333</v>
      </c>
      <c r="G28" s="12">
        <f>(STDEV(C28:C33))/(SQRT(COUNT(C28:C33)))</f>
        <v>10.183962489020555</v>
      </c>
      <c r="H28" s="7"/>
      <c r="I28" s="39" t="s">
        <v>194</v>
      </c>
      <c r="J28" s="11">
        <f>F10</f>
        <v>239.44900000000004</v>
      </c>
      <c r="K28" s="11">
        <f>G10</f>
        <v>11.124503099014971</v>
      </c>
      <c r="M28" t="s">
        <v>200</v>
      </c>
      <c r="N28" s="1">
        <f>$D$14</f>
        <v>205.62200000000001</v>
      </c>
    </row>
    <row r="29" spans="1:15" x14ac:dyDescent="0.3">
      <c r="A29" s="7"/>
      <c r="B29" s="7" t="s">
        <v>160</v>
      </c>
      <c r="C29" s="4">
        <v>229.69</v>
      </c>
      <c r="D29" s="7"/>
      <c r="E29" s="7"/>
      <c r="F29" s="7"/>
      <c r="G29" s="7"/>
      <c r="H29" s="7"/>
      <c r="I29" s="9" t="s">
        <v>9</v>
      </c>
      <c r="J29" s="11">
        <f>F16</f>
        <v>264.25383333333332</v>
      </c>
      <c r="K29" s="11">
        <f>G16</f>
        <v>6.5768057161343769</v>
      </c>
      <c r="M29" t="str">
        <f t="shared" ref="M29:O34" si="3">I29</f>
        <v>0-1-A</v>
      </c>
      <c r="N29" s="1">
        <f t="shared" si="3"/>
        <v>264.25383333333332</v>
      </c>
      <c r="O29" s="1">
        <f t="shared" si="3"/>
        <v>6.5768057161343769</v>
      </c>
    </row>
    <row r="30" spans="1:15" x14ac:dyDescent="0.3">
      <c r="A30" s="7" t="s">
        <v>161</v>
      </c>
      <c r="B30" s="7" t="s">
        <v>162</v>
      </c>
      <c r="C30" s="4">
        <v>244.72800000000001</v>
      </c>
      <c r="D30" s="12">
        <f>AVERAGE(C30:C31)</f>
        <v>244.19</v>
      </c>
      <c r="E30" s="12">
        <f>STDEV(C30:C31)</f>
        <v>0.76084689655674054</v>
      </c>
      <c r="F30" s="12"/>
      <c r="G30" s="7"/>
      <c r="H30" s="7"/>
      <c r="I30" s="9" t="s">
        <v>10</v>
      </c>
      <c r="J30" s="11">
        <f>F22</f>
        <v>256.02783333333338</v>
      </c>
      <c r="K30" s="11">
        <f>G22</f>
        <v>8.0004721544696622</v>
      </c>
      <c r="M30" t="str">
        <f t="shared" si="3"/>
        <v>0-2-A</v>
      </c>
      <c r="N30" s="1">
        <f t="shared" si="3"/>
        <v>256.02783333333338</v>
      </c>
      <c r="O30" s="1">
        <f t="shared" si="3"/>
        <v>8.0004721544696622</v>
      </c>
    </row>
    <row r="31" spans="1:15" x14ac:dyDescent="0.3">
      <c r="A31" s="7"/>
      <c r="B31" s="7" t="s">
        <v>163</v>
      </c>
      <c r="C31" s="4">
        <v>243.65199999999999</v>
      </c>
      <c r="D31" s="7"/>
      <c r="E31" s="7"/>
      <c r="F31" s="7"/>
      <c r="G31" s="7"/>
      <c r="H31" s="7"/>
      <c r="I31" s="9" t="s">
        <v>11</v>
      </c>
      <c r="J31" s="11">
        <f>F28</f>
        <v>251.7293333333333</v>
      </c>
      <c r="K31" s="11">
        <f>G28</f>
        <v>10.183962489020555</v>
      </c>
      <c r="M31" t="str">
        <f t="shared" si="3"/>
        <v>0-3-A</v>
      </c>
      <c r="N31" s="1">
        <f t="shared" si="3"/>
        <v>251.7293333333333</v>
      </c>
      <c r="O31" s="1">
        <f t="shared" si="3"/>
        <v>10.183962489020555</v>
      </c>
    </row>
    <row r="32" spans="1:15" x14ac:dyDescent="0.3">
      <c r="A32" s="7" t="s">
        <v>164</v>
      </c>
      <c r="B32" s="7" t="s">
        <v>165</v>
      </c>
      <c r="C32" s="4">
        <v>280.92599999999999</v>
      </c>
      <c r="D32" s="12">
        <f>AVERAGE(C32:C33)</f>
        <v>282.57150000000001</v>
      </c>
      <c r="E32" s="12">
        <f>STDEV(C32:C33)</f>
        <v>2.3270884168849255</v>
      </c>
      <c r="F32" s="12"/>
      <c r="G32" s="12"/>
      <c r="H32" s="7"/>
      <c r="I32" s="9" t="s">
        <v>12</v>
      </c>
      <c r="J32" s="11">
        <f>F34</f>
        <v>220.923</v>
      </c>
      <c r="K32" s="11">
        <f>G34</f>
        <v>2.3788138781053618</v>
      </c>
      <c r="M32" t="str">
        <f t="shared" si="3"/>
        <v>24-1-A</v>
      </c>
      <c r="N32" s="1">
        <f t="shared" si="3"/>
        <v>220.923</v>
      </c>
      <c r="O32" s="1">
        <f t="shared" si="3"/>
        <v>2.3788138781053618</v>
      </c>
    </row>
    <row r="33" spans="1:15" x14ac:dyDescent="0.3">
      <c r="A33" s="7"/>
      <c r="B33" s="7" t="s">
        <v>166</v>
      </c>
      <c r="C33" s="4">
        <v>284.21699999999998</v>
      </c>
      <c r="D33" s="7"/>
      <c r="E33" s="7"/>
      <c r="F33" s="7"/>
      <c r="G33" s="7"/>
      <c r="H33" s="7"/>
      <c r="I33" s="9" t="s">
        <v>13</v>
      </c>
      <c r="J33" s="11">
        <f>F40</f>
        <v>203.006</v>
      </c>
      <c r="K33" s="11">
        <f>G40</f>
        <v>7.6736901118909788</v>
      </c>
      <c r="M33" t="str">
        <f t="shared" si="3"/>
        <v>24-2-A</v>
      </c>
      <c r="N33" s="1">
        <f t="shared" si="3"/>
        <v>203.006</v>
      </c>
      <c r="O33" s="1">
        <f t="shared" si="3"/>
        <v>7.6736901118909788</v>
      </c>
    </row>
    <row r="34" spans="1:15" x14ac:dyDescent="0.3">
      <c r="A34" s="7" t="s">
        <v>167</v>
      </c>
      <c r="B34" s="7" t="s">
        <v>168</v>
      </c>
      <c r="C34" s="4">
        <v>221.09100000000001</v>
      </c>
      <c r="D34" s="12">
        <f>AVERAGE(C34:C35)</f>
        <v>219.2825</v>
      </c>
      <c r="E34" s="12">
        <f>STDEV(C34:C35)</f>
        <v>2.5576052275517558</v>
      </c>
      <c r="F34" s="12">
        <f t="shared" ref="F34" si="4">AVERAGE(C34:C39)</f>
        <v>220.923</v>
      </c>
      <c r="G34" s="12">
        <f>(STDEV(C34:C39))/(SQRT(COUNT(C34:C39)))</f>
        <v>2.3788138781053618</v>
      </c>
      <c r="H34" s="7"/>
      <c r="I34" s="9" t="s">
        <v>14</v>
      </c>
      <c r="J34" s="11">
        <f>F46</f>
        <v>232.38949999999997</v>
      </c>
      <c r="K34" s="11">
        <f>G46</f>
        <v>10.388175151745049</v>
      </c>
      <c r="M34" t="str">
        <f t="shared" si="3"/>
        <v>24-3-A</v>
      </c>
      <c r="N34" s="1">
        <f t="shared" si="3"/>
        <v>232.38949999999997</v>
      </c>
      <c r="O34" s="1">
        <f t="shared" si="3"/>
        <v>10.388175151745049</v>
      </c>
    </row>
    <row r="35" spans="1:15" x14ac:dyDescent="0.3">
      <c r="A35" s="7"/>
      <c r="B35" s="7" t="s">
        <v>169</v>
      </c>
      <c r="C35" s="4">
        <v>217.47399999999999</v>
      </c>
      <c r="D35" s="7"/>
      <c r="E35" s="7"/>
      <c r="F35" s="7"/>
      <c r="G35" s="7"/>
      <c r="H35" s="7"/>
      <c r="I35" s="7"/>
      <c r="J35" s="7"/>
      <c r="K35" s="7"/>
    </row>
    <row r="36" spans="1:15" ht="15" thickBot="1" x14ac:dyDescent="0.35">
      <c r="A36" s="7" t="s">
        <v>170</v>
      </c>
      <c r="B36" s="7" t="s">
        <v>171</v>
      </c>
      <c r="C36" s="4">
        <v>230.518</v>
      </c>
      <c r="D36" s="12">
        <f>AVERAGE(C36:C37)</f>
        <v>227.596</v>
      </c>
      <c r="E36" s="12">
        <f>STDEV(C36:C37)</f>
        <v>4.1323320292541794</v>
      </c>
      <c r="F36" s="12"/>
      <c r="G36" s="7"/>
      <c r="H36" s="7"/>
      <c r="I36" s="7"/>
      <c r="J36" s="7"/>
      <c r="K36" s="7"/>
    </row>
    <row r="37" spans="1:15" x14ac:dyDescent="0.3">
      <c r="A37" s="7"/>
      <c r="B37" s="7" t="s">
        <v>172</v>
      </c>
      <c r="C37" s="4">
        <v>224.67400000000001</v>
      </c>
      <c r="D37" s="7"/>
      <c r="E37" s="7"/>
      <c r="F37" s="7"/>
      <c r="G37" s="7"/>
      <c r="H37" s="7"/>
      <c r="I37" s="9"/>
      <c r="J37" s="9" t="s">
        <v>6</v>
      </c>
      <c r="K37" s="9" t="s">
        <v>118</v>
      </c>
      <c r="M37" s="17"/>
      <c r="N37" s="18" t="s">
        <v>21</v>
      </c>
    </row>
    <row r="38" spans="1:15" x14ac:dyDescent="0.3">
      <c r="A38" s="7" t="s">
        <v>173</v>
      </c>
      <c r="B38" s="7" t="s">
        <v>174</v>
      </c>
      <c r="C38" s="4">
        <v>215.16499999999999</v>
      </c>
      <c r="D38" s="12">
        <f>AVERAGE(C38:C39)</f>
        <v>215.8905</v>
      </c>
      <c r="E38" s="12">
        <f>STDEV(C38:C39)</f>
        <v>1.0260119395016958</v>
      </c>
      <c r="F38" s="12"/>
      <c r="G38" s="12"/>
      <c r="H38" s="7"/>
      <c r="I38" s="9" t="s">
        <v>8</v>
      </c>
      <c r="J38" s="11">
        <f>J27</f>
        <v>95.92883333333333</v>
      </c>
      <c r="K38" s="11">
        <f>K27</f>
        <v>1.3901021645108602</v>
      </c>
      <c r="M38" s="19" t="s">
        <v>195</v>
      </c>
      <c r="N38" s="20">
        <f>TTEST(N26:N28,N29:N31,2,2)</f>
        <v>0.37558993123429252</v>
      </c>
    </row>
    <row r="39" spans="1:15" x14ac:dyDescent="0.3">
      <c r="A39" s="7"/>
      <c r="B39" s="7" t="s">
        <v>175</v>
      </c>
      <c r="C39" s="4">
        <v>216.61600000000001</v>
      </c>
      <c r="D39" s="7"/>
      <c r="E39" s="7"/>
      <c r="F39" s="7"/>
      <c r="G39" s="7"/>
      <c r="H39" s="7"/>
      <c r="I39" s="39" t="s">
        <v>194</v>
      </c>
      <c r="J39" s="11">
        <f>J28</f>
        <v>239.44900000000004</v>
      </c>
      <c r="K39" s="11">
        <f>K28</f>
        <v>11.124503099014971</v>
      </c>
      <c r="M39" s="19" t="s">
        <v>196</v>
      </c>
      <c r="N39" s="20">
        <f>TTEST(N26:N28,N32:N34,2,2)</f>
        <v>0.34982612658875772</v>
      </c>
    </row>
    <row r="40" spans="1:15" ht="15" thickBot="1" x14ac:dyDescent="0.35">
      <c r="A40" s="7" t="s">
        <v>176</v>
      </c>
      <c r="B40" s="7" t="s">
        <v>177</v>
      </c>
      <c r="C40" s="4">
        <v>224.67500000000001</v>
      </c>
      <c r="D40" s="12">
        <f>AVERAGE(C40:C41)</f>
        <v>224.59300000000002</v>
      </c>
      <c r="E40" s="12">
        <f>STDEV(C40:C41)</f>
        <v>0.11596551211460489</v>
      </c>
      <c r="F40" s="12">
        <f t="shared" ref="F40" si="5">AVERAGE(C40:C45)</f>
        <v>203.006</v>
      </c>
      <c r="G40" s="12">
        <f>(STDEV(C40:C45))/(SQRT(COUNT(C40:C45)))</f>
        <v>7.6736901118909788</v>
      </c>
      <c r="H40" s="7"/>
      <c r="I40" s="9" t="s">
        <v>119</v>
      </c>
      <c r="J40" s="11">
        <f>AVERAGE(J6:J14)</f>
        <v>257.33699999999999</v>
      </c>
      <c r="K40" s="11">
        <f>(STDEV(J6:J14))/(SQRT(COUNT(J6:J14)))</f>
        <v>6.7725244006163949</v>
      </c>
      <c r="M40" s="21" t="s">
        <v>20</v>
      </c>
      <c r="N40" s="22">
        <f>TTEST(N29:N31,N32:N34,2,2)</f>
        <v>1.4330804097257874E-2</v>
      </c>
    </row>
    <row r="41" spans="1:15" x14ac:dyDescent="0.3">
      <c r="A41" s="7"/>
      <c r="B41" s="7" t="s">
        <v>178</v>
      </c>
      <c r="C41" s="4">
        <v>224.511</v>
      </c>
      <c r="D41" s="7"/>
      <c r="E41" s="7"/>
      <c r="F41" s="7"/>
      <c r="G41" s="7"/>
      <c r="H41" s="7"/>
      <c r="I41" s="9" t="s">
        <v>120</v>
      </c>
      <c r="J41" s="11">
        <f>AVERAGE(J15:J23)</f>
        <v>218.77283333333335</v>
      </c>
      <c r="K41" s="11">
        <f>(STDEV(J15:J23))/(SQRT(COUNT(J15:J23)))</f>
        <v>7.3458640829381006</v>
      </c>
    </row>
    <row r="42" spans="1:15" x14ac:dyDescent="0.3">
      <c r="A42" s="7" t="s">
        <v>179</v>
      </c>
      <c r="B42" s="7" t="s">
        <v>180</v>
      </c>
      <c r="C42" s="4">
        <v>182.45</v>
      </c>
      <c r="D42" s="12">
        <f>AVERAGE(C42:C43)</f>
        <v>182.67</v>
      </c>
      <c r="E42" s="12">
        <f>STDEV(C42:C43)</f>
        <v>0.31112698372207931</v>
      </c>
      <c r="F42" s="12"/>
      <c r="G42" s="7"/>
      <c r="H42" s="7"/>
      <c r="I42" s="7"/>
      <c r="J42" s="7"/>
      <c r="K42" s="7"/>
    </row>
    <row r="43" spans="1:15" x14ac:dyDescent="0.3">
      <c r="A43" s="7"/>
      <c r="B43" s="7" t="s">
        <v>181</v>
      </c>
      <c r="C43" s="4">
        <v>182.89</v>
      </c>
      <c r="D43" s="7"/>
      <c r="E43" s="7"/>
      <c r="F43" s="7"/>
      <c r="G43" s="7"/>
      <c r="H43" s="7"/>
      <c r="I43" s="7"/>
      <c r="J43" s="7"/>
      <c r="K43" s="7"/>
    </row>
    <row r="44" spans="1:15" x14ac:dyDescent="0.3">
      <c r="A44" s="7" t="s">
        <v>182</v>
      </c>
      <c r="B44" s="7" t="s">
        <v>183</v>
      </c>
      <c r="C44" s="4">
        <v>200.30199999999999</v>
      </c>
      <c r="D44" s="12">
        <f>AVERAGE(C44:C45)</f>
        <v>201.755</v>
      </c>
      <c r="E44" s="12">
        <f>STDEV(C44:C45)</f>
        <v>2.0548523061281112</v>
      </c>
      <c r="F44" s="12"/>
      <c r="G44" s="12"/>
      <c r="H44" s="7"/>
      <c r="I44" s="7"/>
      <c r="J44" s="7"/>
      <c r="K44" s="7"/>
    </row>
    <row r="45" spans="1:15" x14ac:dyDescent="0.3">
      <c r="A45" s="7"/>
      <c r="B45" s="7" t="s">
        <v>184</v>
      </c>
      <c r="C45" s="4">
        <v>203.208</v>
      </c>
      <c r="D45" s="7"/>
      <c r="E45" s="7"/>
      <c r="F45" s="7"/>
      <c r="G45" s="7"/>
      <c r="H45" s="7"/>
      <c r="I45" s="7"/>
      <c r="J45" s="7"/>
      <c r="K45" s="7"/>
    </row>
    <row r="46" spans="1:15" x14ac:dyDescent="0.3">
      <c r="A46" s="7" t="s">
        <v>185</v>
      </c>
      <c r="B46" s="7" t="s">
        <v>186</v>
      </c>
      <c r="C46" s="4">
        <v>204.786</v>
      </c>
      <c r="D46" s="12">
        <f>AVERAGE(C46:C47)</f>
        <v>205.1705</v>
      </c>
      <c r="E46" s="12">
        <f>STDEV(C46:C47)</f>
        <v>0.54376511473245892</v>
      </c>
      <c r="F46" s="12">
        <f>AVERAGE(C46:C51)</f>
        <v>232.38949999999997</v>
      </c>
      <c r="G46" s="12">
        <f>(STDEV(C46:C51))/(SQRT(COUNT(C46:C51)))</f>
        <v>10.388175151745049</v>
      </c>
      <c r="H46" s="7"/>
      <c r="I46" s="7"/>
      <c r="J46" s="7"/>
      <c r="K46" s="7"/>
    </row>
    <row r="47" spans="1:15" x14ac:dyDescent="0.3">
      <c r="A47" s="7"/>
      <c r="B47" s="7" t="s">
        <v>187</v>
      </c>
      <c r="C47" s="4">
        <v>205.55500000000001</v>
      </c>
      <c r="D47" s="7"/>
      <c r="E47" s="7"/>
      <c r="F47" s="7"/>
      <c r="G47" s="7"/>
      <c r="H47" s="7"/>
      <c r="I47" s="7"/>
      <c r="J47" s="7"/>
      <c r="K47" s="7"/>
    </row>
    <row r="48" spans="1:15" x14ac:dyDescent="0.3">
      <c r="A48" s="7" t="s">
        <v>188</v>
      </c>
      <c r="B48" s="7" t="s">
        <v>189</v>
      </c>
      <c r="C48" s="4">
        <v>260.20299999999997</v>
      </c>
      <c r="D48" s="12">
        <f>AVERAGE(C48:C49)</f>
        <v>261.87950000000001</v>
      </c>
      <c r="E48" s="12">
        <f>STDEV(C48:C49)</f>
        <v>2.3709290373185001</v>
      </c>
      <c r="F48" s="12"/>
      <c r="G48" s="7"/>
      <c r="H48" s="7"/>
      <c r="I48" s="7"/>
      <c r="J48" s="7"/>
      <c r="K48" s="7"/>
    </row>
    <row r="49" spans="1:11" x14ac:dyDescent="0.3">
      <c r="A49" s="7"/>
      <c r="B49" s="7" t="s">
        <v>190</v>
      </c>
      <c r="C49" s="4">
        <v>263.55599999999998</v>
      </c>
      <c r="D49" s="7"/>
      <c r="E49" s="7"/>
      <c r="F49" s="7"/>
      <c r="G49" s="7"/>
      <c r="H49" s="7"/>
      <c r="I49" s="7"/>
      <c r="J49" s="7"/>
      <c r="K49" s="7"/>
    </row>
    <row r="50" spans="1:11" x14ac:dyDescent="0.3">
      <c r="A50" s="7" t="s">
        <v>191</v>
      </c>
      <c r="B50" s="7" t="s">
        <v>192</v>
      </c>
      <c r="C50" s="4">
        <v>229.86799999999999</v>
      </c>
      <c r="D50" s="12">
        <f>AVERAGE(C50:C51)</f>
        <v>230.11849999999998</v>
      </c>
      <c r="E50" s="12">
        <f>STDEV(C50:C51)</f>
        <v>0.35426049737446369</v>
      </c>
      <c r="F50" s="7"/>
      <c r="G50" s="7"/>
      <c r="H50" s="7"/>
      <c r="I50" s="7"/>
      <c r="J50" s="7"/>
      <c r="K50" s="7"/>
    </row>
    <row r="51" spans="1:11" x14ac:dyDescent="0.3">
      <c r="A51" s="7"/>
      <c r="B51" s="7" t="s">
        <v>193</v>
      </c>
      <c r="C51" s="4">
        <v>230.369</v>
      </c>
      <c r="D51" s="7"/>
      <c r="E51" s="7"/>
      <c r="F51" s="7"/>
      <c r="G51" s="7"/>
      <c r="H51" s="7"/>
      <c r="I51" s="7"/>
      <c r="J51" s="7"/>
      <c r="K51" s="7"/>
    </row>
    <row r="52" spans="1:1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conditionalFormatting sqref="N38:N40">
    <cfRule type="cellIs" dxfId="29" priority="1" operator="lessThan">
      <formula>0.001</formula>
    </cfRule>
    <cfRule type="cellIs" dxfId="28" priority="2" operator="lessThan">
      <formula>0.01</formula>
    </cfRule>
    <cfRule type="cellIs" dxfId="27" priority="3" operator="lessThan">
      <formula>0.001</formula>
    </cfRule>
    <cfRule type="cellIs" dxfId="26" priority="4" operator="lessThan">
      <formula>0.01</formula>
    </cfRule>
    <cfRule type="cellIs" dxfId="25" priority="5" operator="lessThan">
      <formula>0.05</formula>
    </cfRule>
  </conditionalFormatting>
  <pageMargins left="0.7" right="0.7" top="0.75" bottom="0.75" header="0.3" footer="0.3"/>
  <pageSetup paperSize="9" orientation="portrait" r:id="rId1"/>
  <headerFooter>
    <oddHeader>&amp;R&amp;"Calibri"&amp;10 For Internal Use Only&amp;1#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55" zoomScaleNormal="55" workbookViewId="0">
      <selection activeCell="AG49" sqref="AG49"/>
    </sheetView>
  </sheetViews>
  <sheetFormatPr defaultRowHeight="14.4" x14ac:dyDescent="0.3"/>
  <sheetData>
    <row r="1" spans="1:11" x14ac:dyDescent="0.3">
      <c r="A1" s="4" t="s">
        <v>201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3">
      <c r="A3" s="7" t="s">
        <v>22</v>
      </c>
      <c r="B3" s="7" t="s">
        <v>23</v>
      </c>
      <c r="C3" s="7" t="s">
        <v>24</v>
      </c>
      <c r="D3" s="7" t="s">
        <v>25</v>
      </c>
      <c r="E3" s="7" t="s">
        <v>7</v>
      </c>
      <c r="F3" s="7" t="s">
        <v>25</v>
      </c>
      <c r="G3" s="7" t="s">
        <v>118</v>
      </c>
      <c r="H3" s="7"/>
      <c r="I3" s="9"/>
      <c r="J3" s="9" t="s">
        <v>26</v>
      </c>
      <c r="K3" s="9" t="s">
        <v>118</v>
      </c>
    </row>
    <row r="4" spans="1:11" x14ac:dyDescent="0.3">
      <c r="A4" s="7" t="s">
        <v>114</v>
      </c>
      <c r="B4" s="7" t="s">
        <v>123</v>
      </c>
      <c r="C4" s="4">
        <v>102.145</v>
      </c>
      <c r="D4" s="12">
        <f>AVERAGE(C4:C5)</f>
        <v>103.4635</v>
      </c>
      <c r="E4" s="12">
        <f>STDEV(C4:C5)</f>
        <v>1.864640581988926</v>
      </c>
      <c r="F4" s="12">
        <f>AVERAGE(C4:C9)</f>
        <v>102.78416666666668</v>
      </c>
      <c r="G4" s="12">
        <f>(STDEV(C4:C9))/(SQRT(COUNT(C4:C9)))</f>
        <v>1.0760442189385675</v>
      </c>
      <c r="H4" s="7"/>
      <c r="I4" s="10" t="s">
        <v>29</v>
      </c>
      <c r="J4" s="11">
        <f>F4</f>
        <v>102.78416666666668</v>
      </c>
      <c r="K4" s="11">
        <f>G4</f>
        <v>1.0760442189385675</v>
      </c>
    </row>
    <row r="5" spans="1:11" x14ac:dyDescent="0.3">
      <c r="A5" s="7"/>
      <c r="B5" s="7" t="s">
        <v>124</v>
      </c>
      <c r="C5" s="7">
        <v>104.782</v>
      </c>
      <c r="D5" s="7"/>
      <c r="E5" s="7"/>
      <c r="F5" s="7"/>
      <c r="G5" s="7"/>
      <c r="H5" s="7"/>
      <c r="I5" s="16" t="s">
        <v>194</v>
      </c>
      <c r="J5" s="11">
        <f>F10</f>
        <v>234.08700000000002</v>
      </c>
      <c r="K5" s="11">
        <f>G10</f>
        <v>8.1608325678205134</v>
      </c>
    </row>
    <row r="6" spans="1:11" x14ac:dyDescent="0.3">
      <c r="A6" s="7" t="s">
        <v>125</v>
      </c>
      <c r="B6" s="7" t="s">
        <v>126</v>
      </c>
      <c r="C6" s="4">
        <v>101.88</v>
      </c>
      <c r="D6" s="12">
        <f>AVERAGE(C6:C7)</f>
        <v>104.40350000000001</v>
      </c>
      <c r="E6" s="12">
        <f>STDEV(C6:C7)</f>
        <v>3.5687679246485131</v>
      </c>
      <c r="F6" s="12"/>
      <c r="G6" s="7"/>
      <c r="H6" s="7"/>
      <c r="I6" s="13" t="s">
        <v>32</v>
      </c>
      <c r="J6" s="11">
        <f>D16</f>
        <v>215.58350000000002</v>
      </c>
      <c r="K6" s="11">
        <f>E16</f>
        <v>0.60033365722739152</v>
      </c>
    </row>
    <row r="7" spans="1:11" x14ac:dyDescent="0.3">
      <c r="A7" s="7"/>
      <c r="B7" s="7" t="s">
        <v>127</v>
      </c>
      <c r="C7" s="4">
        <v>106.92700000000001</v>
      </c>
      <c r="D7" s="7"/>
      <c r="E7" s="7"/>
      <c r="F7" s="7"/>
      <c r="G7" s="7"/>
      <c r="H7" s="7"/>
      <c r="I7" s="13" t="s">
        <v>34</v>
      </c>
      <c r="J7" s="11">
        <f>D18</f>
        <v>189.67400000000001</v>
      </c>
      <c r="K7" s="11">
        <f>E18</f>
        <v>6.0853609588914237</v>
      </c>
    </row>
    <row r="8" spans="1:11" x14ac:dyDescent="0.3">
      <c r="A8" s="7" t="s">
        <v>128</v>
      </c>
      <c r="B8" s="7" t="s">
        <v>129</v>
      </c>
      <c r="C8" s="4">
        <v>99.54</v>
      </c>
      <c r="D8" s="12">
        <f>AVERAGE(C8:C9)</f>
        <v>100.4855</v>
      </c>
      <c r="E8" s="12">
        <f>STDEV(C8:C9)</f>
        <v>1.3371389232237552</v>
      </c>
      <c r="F8" s="12"/>
      <c r="G8" s="12"/>
      <c r="H8" s="7"/>
      <c r="I8" s="13" t="s">
        <v>37</v>
      </c>
      <c r="J8" s="11">
        <f>D20</f>
        <v>242.45850000000002</v>
      </c>
      <c r="K8" s="11">
        <f>E20</f>
        <v>7.0350053660249499</v>
      </c>
    </row>
    <row r="9" spans="1:11" x14ac:dyDescent="0.3">
      <c r="A9" s="7"/>
      <c r="B9" s="7" t="s">
        <v>130</v>
      </c>
      <c r="C9" s="4">
        <v>101.431</v>
      </c>
      <c r="D9" s="7"/>
      <c r="E9" s="7"/>
      <c r="F9" s="7"/>
      <c r="G9" s="7"/>
      <c r="H9" s="7"/>
      <c r="I9" s="13" t="s">
        <v>39</v>
      </c>
      <c r="J9" s="11">
        <f>D22</f>
        <v>206.83300000000003</v>
      </c>
      <c r="K9" s="11">
        <f>E22</f>
        <v>4.2299127650579269</v>
      </c>
    </row>
    <row r="10" spans="1:11" x14ac:dyDescent="0.3">
      <c r="A10" s="7" t="s">
        <v>131</v>
      </c>
      <c r="B10" s="7" t="s">
        <v>132</v>
      </c>
      <c r="C10" s="4">
        <v>214.21</v>
      </c>
      <c r="D10" s="14">
        <f>AVERAGE(C10:C11)</f>
        <v>216.94850000000002</v>
      </c>
      <c r="E10" s="12">
        <f>STDEV(C10:C11)</f>
        <v>3.8728238405587234</v>
      </c>
      <c r="F10" s="14">
        <f>AVERAGE(C10:C15)</f>
        <v>234.08700000000002</v>
      </c>
      <c r="G10" s="12">
        <f>(STDEV(C10:C15))/(SQRT(COUNT(C10:C15)))</f>
        <v>8.1608325678205134</v>
      </c>
      <c r="H10" s="7"/>
      <c r="I10" s="13" t="s">
        <v>42</v>
      </c>
      <c r="J10" s="11">
        <f>D24</f>
        <v>191.5505</v>
      </c>
      <c r="K10" s="11">
        <f>E24</f>
        <v>7.0505617152110673</v>
      </c>
    </row>
    <row r="11" spans="1:11" x14ac:dyDescent="0.3">
      <c r="A11" s="7"/>
      <c r="B11" s="7" t="s">
        <v>133</v>
      </c>
      <c r="C11" s="4">
        <v>219.68700000000001</v>
      </c>
      <c r="D11" s="15"/>
      <c r="E11" s="7"/>
      <c r="F11" s="7"/>
      <c r="G11" s="7"/>
      <c r="H11" s="7"/>
      <c r="I11" s="13" t="s">
        <v>44</v>
      </c>
      <c r="J11" s="11">
        <f>D26</f>
        <v>186.8065</v>
      </c>
      <c r="K11" s="11">
        <f>E26</f>
        <v>1.1433916651786604</v>
      </c>
    </row>
    <row r="12" spans="1:11" x14ac:dyDescent="0.3">
      <c r="A12" s="7" t="s">
        <v>134</v>
      </c>
      <c r="B12" s="7" t="s">
        <v>135</v>
      </c>
      <c r="C12" s="4">
        <v>255.33699999999999</v>
      </c>
      <c r="D12" s="14">
        <f>AVERAGE(C12:C13)</f>
        <v>258.73</v>
      </c>
      <c r="E12" s="12">
        <f>STDEV(C12:C13)</f>
        <v>4.7984266171319119</v>
      </c>
      <c r="F12" s="12"/>
      <c r="G12" s="7"/>
      <c r="H12" s="7"/>
      <c r="I12" s="13" t="s">
        <v>47</v>
      </c>
      <c r="J12" s="11">
        <f>D28</f>
        <v>190.24799999999999</v>
      </c>
      <c r="K12" s="11">
        <f>E28</f>
        <v>1.0224764055957463</v>
      </c>
    </row>
    <row r="13" spans="1:11" x14ac:dyDescent="0.3">
      <c r="A13" s="7"/>
      <c r="B13" s="7" t="s">
        <v>136</v>
      </c>
      <c r="C13" s="4">
        <v>262.12299999999999</v>
      </c>
      <c r="D13" s="15"/>
      <c r="E13" s="7"/>
      <c r="F13" s="7"/>
      <c r="G13" s="7"/>
      <c r="H13" s="7"/>
      <c r="I13" s="13" t="s">
        <v>49</v>
      </c>
      <c r="J13" s="11">
        <f>D30</f>
        <v>186.755</v>
      </c>
      <c r="K13" s="11">
        <f>E30</f>
        <v>2.6219519446397173</v>
      </c>
    </row>
    <row r="14" spans="1:11" x14ac:dyDescent="0.3">
      <c r="A14" s="7" t="s">
        <v>137</v>
      </c>
      <c r="B14" s="7" t="s">
        <v>138</v>
      </c>
      <c r="C14" s="4">
        <v>221.82300000000001</v>
      </c>
      <c r="D14" s="14">
        <f>AVERAGE(C14:C15)</f>
        <v>226.58250000000001</v>
      </c>
      <c r="E14" s="12">
        <f>STDEV(C14:C15)</f>
        <v>6.7309494501147498</v>
      </c>
      <c r="F14" s="12"/>
      <c r="G14" s="12"/>
      <c r="H14" s="7"/>
      <c r="I14" s="13" t="s">
        <v>52</v>
      </c>
      <c r="J14" s="11">
        <f>D32</f>
        <v>192.41800000000001</v>
      </c>
      <c r="K14" s="11">
        <f>E32</f>
        <v>3.9343421305219457</v>
      </c>
    </row>
    <row r="15" spans="1:11" x14ac:dyDescent="0.3">
      <c r="A15" s="7"/>
      <c r="B15" s="7" t="s">
        <v>139</v>
      </c>
      <c r="C15" s="4">
        <v>231.34200000000001</v>
      </c>
      <c r="D15" s="7"/>
      <c r="E15" s="7"/>
      <c r="F15" s="7"/>
      <c r="G15" s="7"/>
      <c r="H15" s="7"/>
      <c r="I15" s="13" t="s">
        <v>54</v>
      </c>
      <c r="J15" s="11">
        <f>D34</f>
        <v>187.62400000000002</v>
      </c>
      <c r="K15" s="11">
        <f>E34</f>
        <v>1.2247089450150999</v>
      </c>
    </row>
    <row r="16" spans="1:11" x14ac:dyDescent="0.3">
      <c r="A16" s="7" t="s">
        <v>140</v>
      </c>
      <c r="B16" s="7" t="s">
        <v>141</v>
      </c>
      <c r="C16" s="4">
        <v>216.00800000000001</v>
      </c>
      <c r="D16" s="12">
        <f>AVERAGE(C16:C17)</f>
        <v>215.58350000000002</v>
      </c>
      <c r="E16" s="12">
        <f>STDEV(C16:C17)</f>
        <v>0.60033365722739152</v>
      </c>
      <c r="F16" s="12">
        <f t="shared" ref="F16" si="0">AVERAGE(C16:C21)</f>
        <v>215.90533333333335</v>
      </c>
      <c r="G16" s="12">
        <f>(STDEV(C16:C21))/(SQRT(COUNT(C16:C21)))</f>
        <v>9.7867214280937702</v>
      </c>
      <c r="H16" s="7"/>
      <c r="I16" s="13" t="s">
        <v>57</v>
      </c>
      <c r="J16" s="11">
        <f>D36</f>
        <v>199.18549999999999</v>
      </c>
      <c r="K16" s="11">
        <f>E36</f>
        <v>0.59891944366501171</v>
      </c>
    </row>
    <row r="17" spans="1:15" x14ac:dyDescent="0.3">
      <c r="A17" s="7"/>
      <c r="B17" s="7" t="s">
        <v>142</v>
      </c>
      <c r="C17" s="4">
        <v>215.15899999999999</v>
      </c>
      <c r="D17" s="7"/>
      <c r="E17" s="7"/>
      <c r="F17" s="7"/>
      <c r="G17" s="7"/>
      <c r="H17" s="7"/>
      <c r="I17" s="13" t="s">
        <v>59</v>
      </c>
      <c r="J17" s="11">
        <f>D38</f>
        <v>201.24349999999998</v>
      </c>
      <c r="K17" s="11">
        <f>E38</f>
        <v>0.77286771183688885</v>
      </c>
    </row>
    <row r="18" spans="1:15" x14ac:dyDescent="0.3">
      <c r="A18" s="7" t="s">
        <v>143</v>
      </c>
      <c r="B18" s="7" t="s">
        <v>144</v>
      </c>
      <c r="C18" s="4">
        <v>185.37100000000001</v>
      </c>
      <c r="D18" s="12">
        <f>AVERAGE(C18:C19)</f>
        <v>189.67400000000001</v>
      </c>
      <c r="E18" s="12">
        <f>STDEV(C18:C19)</f>
        <v>6.0853609588914237</v>
      </c>
      <c r="F18" s="12"/>
      <c r="G18" s="7"/>
      <c r="H18" s="7"/>
      <c r="I18" s="13" t="s">
        <v>62</v>
      </c>
      <c r="J18" s="11">
        <f>D40</f>
        <v>190.9435</v>
      </c>
      <c r="K18" s="11">
        <f>E40</f>
        <v>0.53386561979584013</v>
      </c>
    </row>
    <row r="19" spans="1:15" x14ac:dyDescent="0.3">
      <c r="A19" s="7"/>
      <c r="B19" s="7" t="s">
        <v>145</v>
      </c>
      <c r="C19" s="4">
        <v>193.977</v>
      </c>
      <c r="D19" s="7"/>
      <c r="E19" s="7"/>
      <c r="F19" s="7"/>
      <c r="G19" s="7"/>
      <c r="H19" s="7"/>
      <c r="I19" s="13" t="s">
        <v>64</v>
      </c>
      <c r="J19" s="11">
        <f>D42</f>
        <v>193.7415</v>
      </c>
      <c r="K19" s="11">
        <f>E42</f>
        <v>0.40517218561987695</v>
      </c>
    </row>
    <row r="20" spans="1:15" x14ac:dyDescent="0.3">
      <c r="A20" s="7" t="s">
        <v>146</v>
      </c>
      <c r="B20" s="7" t="s">
        <v>147</v>
      </c>
      <c r="C20" s="4">
        <v>237.48400000000001</v>
      </c>
      <c r="D20" s="12">
        <f>AVERAGE(C20:C21)</f>
        <v>242.45850000000002</v>
      </c>
      <c r="E20" s="12">
        <f>STDEV(C20:C21)</f>
        <v>7.0350053660249499</v>
      </c>
      <c r="F20" s="12"/>
      <c r="G20" s="12"/>
      <c r="H20" s="7"/>
      <c r="I20" s="13" t="s">
        <v>67</v>
      </c>
      <c r="J20" s="11">
        <f>D44</f>
        <v>248.1335</v>
      </c>
      <c r="K20" s="11">
        <f>E44</f>
        <v>5.3577480810504694</v>
      </c>
    </row>
    <row r="21" spans="1:15" x14ac:dyDescent="0.3">
      <c r="A21" s="7"/>
      <c r="B21" s="7" t="s">
        <v>148</v>
      </c>
      <c r="C21" s="4">
        <v>247.43299999999999</v>
      </c>
      <c r="D21" s="7"/>
      <c r="E21" s="7"/>
      <c r="F21" s="7"/>
      <c r="G21" s="7"/>
      <c r="H21" s="7"/>
      <c r="I21" s="13" t="s">
        <v>69</v>
      </c>
      <c r="J21" s="11">
        <f>D46</f>
        <v>197.524</v>
      </c>
      <c r="K21" s="11">
        <f>E46</f>
        <v>2.5540696936458263</v>
      </c>
    </row>
    <row r="22" spans="1:15" x14ac:dyDescent="0.3">
      <c r="A22" s="7" t="s">
        <v>149</v>
      </c>
      <c r="B22" s="7" t="s">
        <v>150</v>
      </c>
      <c r="C22" s="4">
        <v>209.82400000000001</v>
      </c>
      <c r="D22" s="12">
        <f>AVERAGE(C22:C23)</f>
        <v>206.83300000000003</v>
      </c>
      <c r="E22" s="12">
        <f>STDEV(C22:C23)</f>
        <v>4.2299127650579269</v>
      </c>
      <c r="F22" s="12">
        <f t="shared" ref="F22" si="1">AVERAGE(C22:C27)</f>
        <v>195.06333333333336</v>
      </c>
      <c r="G22" s="12">
        <f>(STDEV(C22:C27))/(SQRT(COUNT(C22:C27)))</f>
        <v>4.1109229431411709</v>
      </c>
      <c r="H22" s="7"/>
      <c r="I22" s="13" t="s">
        <v>72</v>
      </c>
      <c r="J22" s="11">
        <f>D48</f>
        <v>184.02850000000001</v>
      </c>
      <c r="K22" s="11">
        <f>E48</f>
        <v>5.5811938239054202</v>
      </c>
    </row>
    <row r="23" spans="1:15" x14ac:dyDescent="0.3">
      <c r="A23" s="7"/>
      <c r="B23" s="7" t="s">
        <v>151</v>
      </c>
      <c r="C23" s="4">
        <v>203.84200000000001</v>
      </c>
      <c r="D23" s="7"/>
      <c r="E23" s="7"/>
      <c r="F23" s="7"/>
      <c r="G23" s="7"/>
      <c r="H23" s="7"/>
      <c r="I23" s="13" t="s">
        <v>74</v>
      </c>
      <c r="J23" s="11">
        <f>D50</f>
        <v>201.36150000000001</v>
      </c>
      <c r="K23" s="11">
        <f>E50</f>
        <v>0.24678026663409769</v>
      </c>
    </row>
    <row r="24" spans="1:15" x14ac:dyDescent="0.3">
      <c r="A24" s="7" t="s">
        <v>152</v>
      </c>
      <c r="B24" s="7" t="s">
        <v>153</v>
      </c>
      <c r="C24" s="4">
        <v>186.565</v>
      </c>
      <c r="D24" s="12">
        <f>AVERAGE(C24:C25)</f>
        <v>191.5505</v>
      </c>
      <c r="E24" s="12">
        <f>STDEV(C24:C25)</f>
        <v>7.0505617152110673</v>
      </c>
      <c r="F24" s="12"/>
      <c r="G24" s="7"/>
      <c r="H24" s="7"/>
      <c r="I24" s="7"/>
      <c r="J24" s="7"/>
      <c r="K24" s="7"/>
    </row>
    <row r="25" spans="1:15" x14ac:dyDescent="0.3">
      <c r="A25" s="7"/>
      <c r="B25" s="7" t="s">
        <v>154</v>
      </c>
      <c r="C25" s="4">
        <v>196.536</v>
      </c>
      <c r="D25" s="7"/>
      <c r="E25" s="7"/>
      <c r="F25" s="7"/>
      <c r="G25" s="7"/>
      <c r="H25" s="7"/>
      <c r="I25" s="7"/>
      <c r="J25" s="7"/>
      <c r="K25" s="7"/>
    </row>
    <row r="26" spans="1:15" x14ac:dyDescent="0.3">
      <c r="A26" s="7" t="s">
        <v>155</v>
      </c>
      <c r="B26" s="7" t="s">
        <v>156</v>
      </c>
      <c r="C26" s="4">
        <v>185.99799999999999</v>
      </c>
      <c r="D26" s="12">
        <f>AVERAGE(C26:C27)</f>
        <v>186.8065</v>
      </c>
      <c r="E26" s="12">
        <f>STDEV(C26:C27)</f>
        <v>1.1433916651786604</v>
      </c>
      <c r="F26" s="12"/>
      <c r="G26" s="12"/>
      <c r="H26" s="7"/>
      <c r="I26" s="9"/>
      <c r="J26" s="9" t="s">
        <v>26</v>
      </c>
      <c r="K26" s="9" t="s">
        <v>118</v>
      </c>
      <c r="M26" t="s">
        <v>198</v>
      </c>
      <c r="N26" s="1">
        <f>$D$10</f>
        <v>216.94850000000002</v>
      </c>
    </row>
    <row r="27" spans="1:15" x14ac:dyDescent="0.3">
      <c r="A27" s="7"/>
      <c r="B27" s="7" t="s">
        <v>157</v>
      </c>
      <c r="C27" s="4">
        <v>187.61500000000001</v>
      </c>
      <c r="D27" s="7"/>
      <c r="E27" s="7"/>
      <c r="F27" s="7"/>
      <c r="G27" s="7"/>
      <c r="H27" s="7"/>
      <c r="I27" s="10" t="s">
        <v>29</v>
      </c>
      <c r="J27" s="11">
        <f>F4</f>
        <v>102.78416666666668</v>
      </c>
      <c r="K27" s="11">
        <f>G4</f>
        <v>1.0760442189385675</v>
      </c>
      <c r="M27" t="s">
        <v>199</v>
      </c>
      <c r="N27" s="1">
        <f>$D$12</f>
        <v>258.73</v>
      </c>
    </row>
    <row r="28" spans="1:15" x14ac:dyDescent="0.3">
      <c r="A28" s="7" t="s">
        <v>158</v>
      </c>
      <c r="B28" s="7" t="s">
        <v>159</v>
      </c>
      <c r="C28" s="4">
        <v>190.971</v>
      </c>
      <c r="D28" s="12">
        <f>AVERAGE(C28:C29)</f>
        <v>190.24799999999999</v>
      </c>
      <c r="E28" s="12">
        <f>STDEV(C28:C29)</f>
        <v>1.0224764055957463</v>
      </c>
      <c r="F28" s="12">
        <f t="shared" ref="F28" si="2">AVERAGE(C28:C33)</f>
        <v>189.80699999999999</v>
      </c>
      <c r="G28" s="12">
        <f>(STDEV(C28:C33))/(SQRT(COUNT(C28:C33)))</f>
        <v>1.3668961189497877</v>
      </c>
      <c r="H28" s="7"/>
      <c r="I28" s="16" t="s">
        <v>194</v>
      </c>
      <c r="J28" s="11">
        <f>F10</f>
        <v>234.08700000000002</v>
      </c>
      <c r="K28" s="11">
        <f>G10</f>
        <v>8.1608325678205134</v>
      </c>
      <c r="M28" t="s">
        <v>200</v>
      </c>
      <c r="N28" s="1">
        <f>$D$14</f>
        <v>226.58250000000001</v>
      </c>
    </row>
    <row r="29" spans="1:15" x14ac:dyDescent="0.3">
      <c r="A29" s="7"/>
      <c r="B29" s="7" t="s">
        <v>160</v>
      </c>
      <c r="C29" s="4">
        <v>189.52500000000001</v>
      </c>
      <c r="D29" s="7"/>
      <c r="E29" s="7"/>
      <c r="F29" s="7"/>
      <c r="G29" s="7"/>
      <c r="H29" s="7"/>
      <c r="I29" s="9" t="s">
        <v>9</v>
      </c>
      <c r="J29" s="11">
        <f>F16</f>
        <v>215.90533333333335</v>
      </c>
      <c r="K29" s="11">
        <f>G16</f>
        <v>9.7867214280937702</v>
      </c>
      <c r="M29" t="str">
        <f t="shared" ref="M29:M34" si="3">I29</f>
        <v>0-1-A</v>
      </c>
      <c r="N29" s="1">
        <f t="shared" ref="N29:O34" si="4">J29</f>
        <v>215.90533333333335</v>
      </c>
      <c r="O29" s="1">
        <f t="shared" si="4"/>
        <v>9.7867214280937702</v>
      </c>
    </row>
    <row r="30" spans="1:15" x14ac:dyDescent="0.3">
      <c r="A30" s="7" t="s">
        <v>161</v>
      </c>
      <c r="B30" s="7" t="s">
        <v>162</v>
      </c>
      <c r="C30" s="4">
        <v>184.90100000000001</v>
      </c>
      <c r="D30" s="12">
        <f>AVERAGE(C30:C31)</f>
        <v>186.755</v>
      </c>
      <c r="E30" s="12">
        <f>STDEV(C30:C31)</f>
        <v>2.6219519446397173</v>
      </c>
      <c r="F30" s="12"/>
      <c r="G30" s="7"/>
      <c r="H30" s="7"/>
      <c r="I30" s="9" t="s">
        <v>10</v>
      </c>
      <c r="J30" s="11">
        <f>F22</f>
        <v>195.06333333333336</v>
      </c>
      <c r="K30" s="11">
        <f>G22</f>
        <v>4.1109229431411709</v>
      </c>
      <c r="M30" t="str">
        <f t="shared" si="3"/>
        <v>0-2-A</v>
      </c>
      <c r="N30" s="1">
        <f t="shared" si="4"/>
        <v>195.06333333333336</v>
      </c>
      <c r="O30" s="1">
        <f t="shared" si="4"/>
        <v>4.1109229431411709</v>
      </c>
    </row>
    <row r="31" spans="1:15" x14ac:dyDescent="0.3">
      <c r="A31" s="7"/>
      <c r="B31" s="7" t="s">
        <v>163</v>
      </c>
      <c r="C31" s="4">
        <v>188.60900000000001</v>
      </c>
      <c r="D31" s="7"/>
      <c r="E31" s="7"/>
      <c r="F31" s="7"/>
      <c r="G31" s="7"/>
      <c r="H31" s="7"/>
      <c r="I31" s="9" t="s">
        <v>11</v>
      </c>
      <c r="J31" s="11">
        <f>F28</f>
        <v>189.80699999999999</v>
      </c>
      <c r="K31" s="11">
        <f>G28</f>
        <v>1.3668961189497877</v>
      </c>
      <c r="M31" t="str">
        <f t="shared" si="3"/>
        <v>0-3-A</v>
      </c>
      <c r="N31" s="1">
        <f t="shared" si="4"/>
        <v>189.80699999999999</v>
      </c>
      <c r="O31" s="1">
        <f t="shared" si="4"/>
        <v>1.3668961189497877</v>
      </c>
    </row>
    <row r="32" spans="1:15" x14ac:dyDescent="0.3">
      <c r="A32" s="7" t="s">
        <v>164</v>
      </c>
      <c r="B32" s="7" t="s">
        <v>165</v>
      </c>
      <c r="C32" s="4">
        <v>189.636</v>
      </c>
      <c r="D32" s="12">
        <f>AVERAGE(C32:C33)</f>
        <v>192.41800000000001</v>
      </c>
      <c r="E32" s="12">
        <f>STDEV(C32:C33)</f>
        <v>3.9343421305219457</v>
      </c>
      <c r="F32" s="12"/>
      <c r="G32" s="12"/>
      <c r="H32" s="7"/>
      <c r="I32" s="9" t="s">
        <v>12</v>
      </c>
      <c r="J32" s="11">
        <f>F34</f>
        <v>196.01766666666666</v>
      </c>
      <c r="K32" s="11">
        <f>G34</f>
        <v>2.6959984256507092</v>
      </c>
      <c r="M32" t="str">
        <f t="shared" si="3"/>
        <v>24-1-A</v>
      </c>
      <c r="N32" s="1">
        <f t="shared" si="4"/>
        <v>196.01766666666666</v>
      </c>
      <c r="O32" s="1">
        <f t="shared" si="4"/>
        <v>2.6959984256507092</v>
      </c>
    </row>
    <row r="33" spans="1:15" x14ac:dyDescent="0.3">
      <c r="A33" s="7"/>
      <c r="B33" s="7" t="s">
        <v>166</v>
      </c>
      <c r="C33" s="4">
        <v>195.2</v>
      </c>
      <c r="D33" s="7"/>
      <c r="E33" s="7"/>
      <c r="F33" s="7"/>
      <c r="G33" s="7"/>
      <c r="H33" s="7"/>
      <c r="I33" s="9" t="s">
        <v>13</v>
      </c>
      <c r="J33" s="11">
        <f>F40</f>
        <v>210.93949999999998</v>
      </c>
      <c r="K33" s="11">
        <f>G40</f>
        <v>11.814065562568494</v>
      </c>
      <c r="M33" t="str">
        <f t="shared" si="3"/>
        <v>24-2-A</v>
      </c>
      <c r="N33" s="1">
        <f t="shared" si="4"/>
        <v>210.93949999999998</v>
      </c>
      <c r="O33" s="1">
        <f t="shared" si="4"/>
        <v>11.814065562568494</v>
      </c>
    </row>
    <row r="34" spans="1:15" x14ac:dyDescent="0.3">
      <c r="A34" s="7" t="s">
        <v>167</v>
      </c>
      <c r="B34" s="7" t="s">
        <v>168</v>
      </c>
      <c r="C34" s="4">
        <v>188.49</v>
      </c>
      <c r="D34" s="12">
        <f>AVERAGE(C34:C35)</f>
        <v>187.62400000000002</v>
      </c>
      <c r="E34" s="12">
        <f>STDEV(C34:C35)</f>
        <v>1.2247089450150999</v>
      </c>
      <c r="F34" s="12">
        <f t="shared" ref="F34" si="5">AVERAGE(C34:C39)</f>
        <v>196.01766666666666</v>
      </c>
      <c r="G34" s="12">
        <f>(STDEV(C34:C39))/(SQRT(COUNT(C34:C39)))</f>
        <v>2.6959984256507092</v>
      </c>
      <c r="H34" s="7"/>
      <c r="I34" s="9" t="s">
        <v>14</v>
      </c>
      <c r="J34" s="11">
        <f>F46</f>
        <v>194.30466666666666</v>
      </c>
      <c r="K34" s="11">
        <f>G46</f>
        <v>3.508366701345675</v>
      </c>
      <c r="M34" t="str">
        <f t="shared" si="3"/>
        <v>24-3-A</v>
      </c>
      <c r="N34" s="1">
        <f t="shared" si="4"/>
        <v>194.30466666666666</v>
      </c>
      <c r="O34" s="1">
        <f t="shared" si="4"/>
        <v>3.508366701345675</v>
      </c>
    </row>
    <row r="35" spans="1:15" x14ac:dyDescent="0.3">
      <c r="A35" s="7"/>
      <c r="B35" s="7" t="s">
        <v>169</v>
      </c>
      <c r="C35" s="4">
        <v>186.75800000000001</v>
      </c>
      <c r="D35" s="7"/>
      <c r="E35" s="7"/>
      <c r="F35" s="7"/>
      <c r="G35" s="7"/>
      <c r="H35" s="7"/>
      <c r="I35" s="7"/>
      <c r="J35" s="7"/>
      <c r="K35" s="7"/>
    </row>
    <row r="36" spans="1:15" ht="15" thickBot="1" x14ac:dyDescent="0.35">
      <c r="A36" s="7" t="s">
        <v>170</v>
      </c>
      <c r="B36" s="7" t="s">
        <v>171</v>
      </c>
      <c r="C36" s="4">
        <v>198.762</v>
      </c>
      <c r="D36" s="12">
        <f>AVERAGE(C36:C37)</f>
        <v>199.18549999999999</v>
      </c>
      <c r="E36" s="12">
        <f>STDEV(C36:C37)</f>
        <v>0.59891944366501171</v>
      </c>
      <c r="F36" s="12"/>
      <c r="G36" s="7"/>
      <c r="H36" s="7"/>
      <c r="I36" s="7"/>
      <c r="J36" s="7"/>
      <c r="K36" s="7"/>
    </row>
    <row r="37" spans="1:15" x14ac:dyDescent="0.3">
      <c r="A37" s="7"/>
      <c r="B37" s="7" t="s">
        <v>172</v>
      </c>
      <c r="C37" s="4">
        <v>199.60900000000001</v>
      </c>
      <c r="D37" s="7"/>
      <c r="E37" s="7"/>
      <c r="F37" s="7"/>
      <c r="G37" s="7"/>
      <c r="H37" s="7"/>
      <c r="I37" s="9"/>
      <c r="J37" s="9" t="s">
        <v>6</v>
      </c>
      <c r="K37" s="9" t="s">
        <v>118</v>
      </c>
      <c r="M37" s="17"/>
      <c r="N37" s="18" t="s">
        <v>21</v>
      </c>
    </row>
    <row r="38" spans="1:15" x14ac:dyDescent="0.3">
      <c r="A38" s="7" t="s">
        <v>173</v>
      </c>
      <c r="B38" s="7" t="s">
        <v>174</v>
      </c>
      <c r="C38" s="4">
        <v>200.697</v>
      </c>
      <c r="D38" s="12">
        <f>AVERAGE(C38:C39)</f>
        <v>201.24349999999998</v>
      </c>
      <c r="E38" s="12">
        <f>STDEV(C38:C39)</f>
        <v>0.77286771183688885</v>
      </c>
      <c r="F38" s="12"/>
      <c r="G38" s="12"/>
      <c r="H38" s="7"/>
      <c r="I38" s="9" t="s">
        <v>8</v>
      </c>
      <c r="J38" s="11">
        <f>J27</f>
        <v>102.78416666666668</v>
      </c>
      <c r="K38" s="11">
        <f>K27</f>
        <v>1.0760442189385675</v>
      </c>
      <c r="M38" s="19" t="s">
        <v>195</v>
      </c>
      <c r="N38" s="20">
        <f>TTEST(N26:N28,N29:N31,2,2)</f>
        <v>8.6201916615253782E-2</v>
      </c>
    </row>
    <row r="39" spans="1:15" x14ac:dyDescent="0.3">
      <c r="A39" s="7"/>
      <c r="B39" s="7" t="s">
        <v>175</v>
      </c>
      <c r="C39" s="4">
        <v>201.79</v>
      </c>
      <c r="D39" s="7"/>
      <c r="E39" s="7"/>
      <c r="F39" s="7"/>
      <c r="G39" s="7"/>
      <c r="H39" s="7"/>
      <c r="I39" s="16" t="s">
        <v>194</v>
      </c>
      <c r="J39" s="11">
        <f>J28</f>
        <v>234.08700000000002</v>
      </c>
      <c r="K39" s="11">
        <f>K28</f>
        <v>8.1608325678205134</v>
      </c>
      <c r="M39" s="19" t="s">
        <v>196</v>
      </c>
      <c r="N39" s="20">
        <f>TTEST(N26:N28,N32:N34,2,2)</f>
        <v>6.977340005557485E-2</v>
      </c>
    </row>
    <row r="40" spans="1:15" ht="15" thickBot="1" x14ac:dyDescent="0.35">
      <c r="A40" s="7" t="s">
        <v>176</v>
      </c>
      <c r="B40" s="7" t="s">
        <v>177</v>
      </c>
      <c r="C40" s="4">
        <v>191.321</v>
      </c>
      <c r="D40" s="12">
        <f>AVERAGE(C40:C41)</f>
        <v>190.9435</v>
      </c>
      <c r="E40" s="12">
        <f>STDEV(C40:C41)</f>
        <v>0.53386561979584013</v>
      </c>
      <c r="F40" s="12">
        <f t="shared" ref="F40" si="6">AVERAGE(C40:C45)</f>
        <v>210.93949999999998</v>
      </c>
      <c r="G40" s="12">
        <f>(STDEV(C40:C45))/(SQRT(COUNT(C40:C45)))</f>
        <v>11.814065562568494</v>
      </c>
      <c r="H40" s="7"/>
      <c r="I40" s="9" t="s">
        <v>119</v>
      </c>
      <c r="J40" s="11">
        <f>AVERAGE(J6:J14)</f>
        <v>200.25855555555557</v>
      </c>
      <c r="K40" s="11">
        <f>(STDEV(J6:J14))/(SQRT(COUNT(J6:J14)))</f>
        <v>6.20457374556847</v>
      </c>
      <c r="M40" s="21" t="s">
        <v>20</v>
      </c>
      <c r="N40" s="22">
        <f>TTEST(N29:N31,N32:N34,2,2)</f>
        <v>0.9872886243500083</v>
      </c>
    </row>
    <row r="41" spans="1:15" x14ac:dyDescent="0.3">
      <c r="A41" s="7"/>
      <c r="B41" s="7" t="s">
        <v>178</v>
      </c>
      <c r="C41" s="4">
        <v>190.566</v>
      </c>
      <c r="D41" s="7"/>
      <c r="E41" s="7"/>
      <c r="F41" s="7"/>
      <c r="G41" s="7"/>
      <c r="H41" s="7"/>
      <c r="I41" s="9" t="s">
        <v>120</v>
      </c>
      <c r="J41" s="11">
        <f>AVERAGE(J15:J23)</f>
        <v>200.4206111111111</v>
      </c>
      <c r="K41" s="11">
        <f>(STDEV(J15:J23))/(SQRT(COUNT(J15:J23)))</f>
        <v>6.2969114589668393</v>
      </c>
    </row>
    <row r="42" spans="1:15" x14ac:dyDescent="0.3">
      <c r="A42" s="7" t="s">
        <v>179</v>
      </c>
      <c r="B42" s="7" t="s">
        <v>180</v>
      </c>
      <c r="C42" s="4">
        <v>194.02799999999999</v>
      </c>
      <c r="D42" s="12">
        <f>AVERAGE(C42:C43)</f>
        <v>193.7415</v>
      </c>
      <c r="E42" s="12">
        <f>STDEV(C42:C43)</f>
        <v>0.40517218561987695</v>
      </c>
      <c r="F42" s="12"/>
      <c r="G42" s="7"/>
      <c r="H42" s="7"/>
      <c r="I42" s="7"/>
      <c r="J42" s="7"/>
      <c r="K42" s="7"/>
    </row>
    <row r="43" spans="1:15" x14ac:dyDescent="0.3">
      <c r="A43" s="7"/>
      <c r="B43" s="7" t="s">
        <v>181</v>
      </c>
      <c r="C43" s="4">
        <v>193.45500000000001</v>
      </c>
      <c r="D43" s="7"/>
      <c r="E43" s="7"/>
      <c r="F43" s="7"/>
      <c r="G43" s="7"/>
      <c r="H43" s="7"/>
      <c r="I43" s="7"/>
      <c r="J43" s="7"/>
      <c r="K43" s="7"/>
    </row>
    <row r="44" spans="1:15" x14ac:dyDescent="0.3">
      <c r="A44" s="7" t="s">
        <v>182</v>
      </c>
      <c r="B44" s="7" t="s">
        <v>183</v>
      </c>
      <c r="C44" s="4">
        <v>244.345</v>
      </c>
      <c r="D44" s="12">
        <f>AVERAGE(C44:C45)</f>
        <v>248.1335</v>
      </c>
      <c r="E44" s="12">
        <f>STDEV(C44:C45)</f>
        <v>5.3577480810504694</v>
      </c>
      <c r="F44" s="12"/>
      <c r="G44" s="12"/>
      <c r="H44" s="7"/>
      <c r="I44" s="7"/>
      <c r="J44" s="7"/>
      <c r="K44" s="7"/>
    </row>
    <row r="45" spans="1:15" x14ac:dyDescent="0.3">
      <c r="A45" s="7"/>
      <c r="B45" s="7" t="s">
        <v>184</v>
      </c>
      <c r="C45" s="4">
        <v>251.922</v>
      </c>
      <c r="D45" s="7"/>
      <c r="E45" s="7"/>
      <c r="F45" s="7"/>
      <c r="G45" s="7"/>
      <c r="H45" s="7"/>
      <c r="I45" s="7"/>
      <c r="J45" s="7"/>
      <c r="K45" s="7"/>
    </row>
    <row r="46" spans="1:15" x14ac:dyDescent="0.3">
      <c r="A46" s="7" t="s">
        <v>185</v>
      </c>
      <c r="B46" s="7" t="s">
        <v>186</v>
      </c>
      <c r="C46" s="4">
        <v>199.33</v>
      </c>
      <c r="D46" s="12">
        <f>AVERAGE(C46:C47)</f>
        <v>197.524</v>
      </c>
      <c r="E46" s="12">
        <f>STDEV(C46:C47)</f>
        <v>2.5540696936458263</v>
      </c>
      <c r="F46" s="12">
        <f>AVERAGE(C46:C51)</f>
        <v>194.30466666666666</v>
      </c>
      <c r="G46" s="12">
        <f>(STDEV(C46:C51))/(SQRT(COUNT(C46:C51)))</f>
        <v>3.508366701345675</v>
      </c>
      <c r="H46" s="7"/>
      <c r="I46" s="7"/>
      <c r="J46" s="7"/>
      <c r="K46" s="7"/>
    </row>
    <row r="47" spans="1:15" x14ac:dyDescent="0.3">
      <c r="A47" s="7"/>
      <c r="B47" s="7" t="s">
        <v>187</v>
      </c>
      <c r="C47" s="4">
        <v>195.71799999999999</v>
      </c>
      <c r="D47" s="7"/>
      <c r="E47" s="7"/>
      <c r="F47" s="7"/>
      <c r="G47" s="7"/>
      <c r="H47" s="7"/>
      <c r="I47" s="7"/>
      <c r="J47" s="7"/>
      <c r="K47" s="7"/>
    </row>
    <row r="48" spans="1:15" x14ac:dyDescent="0.3">
      <c r="A48" s="7" t="s">
        <v>188</v>
      </c>
      <c r="B48" s="7" t="s">
        <v>189</v>
      </c>
      <c r="C48" s="4">
        <v>180.08199999999999</v>
      </c>
      <c r="D48" s="12">
        <f>AVERAGE(C48:C49)</f>
        <v>184.02850000000001</v>
      </c>
      <c r="E48" s="12">
        <f>STDEV(C48:C49)</f>
        <v>5.5811938239054202</v>
      </c>
      <c r="F48" s="12"/>
      <c r="G48" s="7"/>
      <c r="H48" s="7"/>
      <c r="I48" s="7"/>
      <c r="J48" s="7"/>
      <c r="K48" s="7"/>
    </row>
    <row r="49" spans="1:11" x14ac:dyDescent="0.3">
      <c r="A49" s="7"/>
      <c r="B49" s="7" t="s">
        <v>190</v>
      </c>
      <c r="C49" s="4">
        <v>187.97499999999999</v>
      </c>
      <c r="D49" s="7"/>
      <c r="E49" s="7"/>
      <c r="F49" s="7"/>
      <c r="G49" s="7"/>
      <c r="H49" s="7"/>
      <c r="I49" s="7"/>
      <c r="J49" s="7"/>
      <c r="K49" s="7"/>
    </row>
    <row r="50" spans="1:11" x14ac:dyDescent="0.3">
      <c r="A50" s="7" t="s">
        <v>191</v>
      </c>
      <c r="B50" s="7" t="s">
        <v>192</v>
      </c>
      <c r="C50" s="4">
        <v>201.18700000000001</v>
      </c>
      <c r="D50" s="12">
        <f>AVERAGE(C50:C51)</f>
        <v>201.36150000000001</v>
      </c>
      <c r="E50" s="12">
        <f>STDEV(C50:C51)</f>
        <v>0.24678026663409769</v>
      </c>
      <c r="F50" s="7"/>
      <c r="G50" s="7"/>
      <c r="H50" s="7"/>
      <c r="I50" s="7"/>
      <c r="J50" s="7"/>
      <c r="K50" s="7"/>
    </row>
    <row r="51" spans="1:11" x14ac:dyDescent="0.3">
      <c r="A51" s="7"/>
      <c r="B51" s="7" t="s">
        <v>193</v>
      </c>
      <c r="C51" s="4">
        <v>201.536</v>
      </c>
      <c r="D51" s="7"/>
      <c r="E51" s="7"/>
      <c r="F51" s="7"/>
      <c r="G51" s="7"/>
      <c r="H51" s="7"/>
      <c r="I51" s="7"/>
      <c r="J51" s="7"/>
      <c r="K51" s="7"/>
    </row>
    <row r="52" spans="1:1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conditionalFormatting sqref="N38:N40">
    <cfRule type="cellIs" dxfId="24" priority="1" operator="lessThan">
      <formula>0.001</formula>
    </cfRule>
    <cfRule type="cellIs" dxfId="23" priority="2" operator="lessThan">
      <formula>0.01</formula>
    </cfRule>
    <cfRule type="cellIs" dxfId="22" priority="3" operator="lessThan">
      <formula>0.001</formula>
    </cfRule>
    <cfRule type="cellIs" dxfId="21" priority="4" operator="lessThan">
      <formula>0.01</formula>
    </cfRule>
    <cfRule type="cellIs" dxfId="20" priority="5" operator="lessThan">
      <formula>0.05</formula>
    </cfRule>
  </conditionalFormatting>
  <pageMargins left="0.7" right="0.7" top="0.75" bottom="0.75" header="0.3" footer="0.3"/>
  <pageSetup paperSize="9" orientation="portrait" r:id="rId1"/>
  <headerFooter>
    <oddHeader>&amp;R&amp;"Calibri"&amp;10 For Internal Use Only&amp;1#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A10" zoomScale="55" zoomScaleNormal="55" workbookViewId="0">
      <selection activeCell="W54" sqref="W53:W54"/>
    </sheetView>
  </sheetViews>
  <sheetFormatPr defaultRowHeight="14.4" x14ac:dyDescent="0.3"/>
  <sheetData>
    <row r="1" spans="1:11" x14ac:dyDescent="0.3">
      <c r="A1" s="4" t="s">
        <v>201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3">
      <c r="A3" s="7" t="s">
        <v>22</v>
      </c>
      <c r="B3" s="7" t="s">
        <v>23</v>
      </c>
      <c r="C3" s="7" t="s">
        <v>24</v>
      </c>
      <c r="D3" s="7" t="s">
        <v>25</v>
      </c>
      <c r="E3" s="7" t="s">
        <v>7</v>
      </c>
      <c r="F3" s="7" t="s">
        <v>25</v>
      </c>
      <c r="G3" s="7" t="s">
        <v>118</v>
      </c>
      <c r="H3" s="7"/>
      <c r="I3" s="9"/>
      <c r="J3" s="9" t="s">
        <v>26</v>
      </c>
      <c r="K3" s="9" t="s">
        <v>118</v>
      </c>
    </row>
    <row r="4" spans="1:11" x14ac:dyDescent="0.3">
      <c r="A4" s="7" t="s">
        <v>114</v>
      </c>
      <c r="B4" s="7" t="s">
        <v>123</v>
      </c>
      <c r="C4" s="4">
        <v>88.873000000000005</v>
      </c>
      <c r="D4" s="12">
        <f>AVERAGE(C4:C5)</f>
        <v>90.000500000000002</v>
      </c>
      <c r="E4" s="12">
        <f>STDEV(C4:C5)</f>
        <v>1.5945257915756614</v>
      </c>
      <c r="F4" s="12">
        <f>AVERAGE(C4:C9)</f>
        <v>91.637</v>
      </c>
      <c r="G4" s="12">
        <f>(STDEV(C4:C9))/(SQRT(COUNT(C4:C9)))</f>
        <v>1.4945530212519507</v>
      </c>
      <c r="H4" s="7"/>
      <c r="I4" s="10" t="s">
        <v>29</v>
      </c>
      <c r="J4" s="11">
        <f>F4</f>
        <v>91.637</v>
      </c>
      <c r="K4" s="11">
        <f>G4</f>
        <v>1.4945530212519507</v>
      </c>
    </row>
    <row r="5" spans="1:11" x14ac:dyDescent="0.3">
      <c r="A5" s="7"/>
      <c r="B5" s="7" t="s">
        <v>124</v>
      </c>
      <c r="C5" s="7">
        <v>91.128</v>
      </c>
      <c r="D5" s="7"/>
      <c r="E5" s="7"/>
      <c r="F5" s="7"/>
      <c r="G5" s="7"/>
      <c r="H5" s="7"/>
      <c r="I5" s="16" t="s">
        <v>194</v>
      </c>
      <c r="J5" s="11">
        <f>F10</f>
        <v>252.76650000000004</v>
      </c>
      <c r="K5" s="11">
        <f>G10</f>
        <v>8.901011866636285</v>
      </c>
    </row>
    <row r="6" spans="1:11" x14ac:dyDescent="0.3">
      <c r="A6" s="7" t="s">
        <v>125</v>
      </c>
      <c r="B6" s="7" t="s">
        <v>126</v>
      </c>
      <c r="C6" s="4">
        <v>88.412999999999997</v>
      </c>
      <c r="D6" s="12">
        <f>AVERAGE(C6:C7)</f>
        <v>88.704999999999998</v>
      </c>
      <c r="E6" s="12">
        <f>STDEV(C6:C7)</f>
        <v>0.41295036021294601</v>
      </c>
      <c r="F6" s="12"/>
      <c r="G6" s="7"/>
      <c r="H6" s="7"/>
      <c r="I6" s="13" t="s">
        <v>32</v>
      </c>
      <c r="J6" s="11">
        <f>D16</f>
        <v>207.78699999999998</v>
      </c>
      <c r="K6" s="11">
        <f>E16</f>
        <v>0.20647518010647301</v>
      </c>
    </row>
    <row r="7" spans="1:11" x14ac:dyDescent="0.3">
      <c r="A7" s="7"/>
      <c r="B7" s="7" t="s">
        <v>127</v>
      </c>
      <c r="C7" s="4">
        <v>88.997</v>
      </c>
      <c r="D7" s="7"/>
      <c r="E7" s="7"/>
      <c r="F7" s="7"/>
      <c r="G7" s="7"/>
      <c r="H7" s="7"/>
      <c r="I7" s="13" t="s">
        <v>34</v>
      </c>
      <c r="J7" s="11">
        <f>D18</f>
        <v>186.7285</v>
      </c>
      <c r="K7" s="11">
        <f>E18</f>
        <v>4.8938860325920901</v>
      </c>
    </row>
    <row r="8" spans="1:11" x14ac:dyDescent="0.3">
      <c r="A8" s="7" t="s">
        <v>128</v>
      </c>
      <c r="B8" s="7" t="s">
        <v>129</v>
      </c>
      <c r="C8" s="4">
        <v>96.152000000000001</v>
      </c>
      <c r="D8" s="12">
        <f>AVERAGE(C8:C9)</f>
        <v>96.205500000000001</v>
      </c>
      <c r="E8" s="12">
        <f>STDEV(C8:C9)</f>
        <v>7.5660425586960095E-2</v>
      </c>
      <c r="F8" s="12"/>
      <c r="G8" s="12"/>
      <c r="H8" s="7"/>
      <c r="I8" s="13" t="s">
        <v>37</v>
      </c>
      <c r="J8" s="11">
        <f>D20</f>
        <v>239.48349999999999</v>
      </c>
      <c r="K8" s="11">
        <f>E20</f>
        <v>9.9327289553274305</v>
      </c>
    </row>
    <row r="9" spans="1:11" x14ac:dyDescent="0.3">
      <c r="A9" s="7"/>
      <c r="B9" s="7" t="s">
        <v>130</v>
      </c>
      <c r="C9" s="4">
        <v>96.259</v>
      </c>
      <c r="D9" s="7"/>
      <c r="E9" s="7"/>
      <c r="F9" s="7"/>
      <c r="G9" s="7"/>
      <c r="H9" s="7"/>
      <c r="I9" s="13" t="s">
        <v>39</v>
      </c>
      <c r="J9" s="11">
        <f>D22</f>
        <v>216.62950000000001</v>
      </c>
      <c r="K9" s="11">
        <f>E22</f>
        <v>0.86620580695351668</v>
      </c>
    </row>
    <row r="10" spans="1:11" x14ac:dyDescent="0.3">
      <c r="A10" s="7" t="s">
        <v>131</v>
      </c>
      <c r="B10" s="7" t="s">
        <v>132</v>
      </c>
      <c r="C10" s="4">
        <v>253.131</v>
      </c>
      <c r="D10" s="14">
        <f>AVERAGE(C10:C11)</f>
        <v>253.57550000000001</v>
      </c>
      <c r="E10" s="12">
        <f>STDEV(C10:C11)</f>
        <v>0.62861792847484788</v>
      </c>
      <c r="F10" s="14">
        <f>AVERAGE(C10:C15)</f>
        <v>252.76650000000004</v>
      </c>
      <c r="G10" s="12">
        <f>(STDEV(C10:C15))/(SQRT(COUNT(C10:C15)))</f>
        <v>8.901011866636285</v>
      </c>
      <c r="H10" s="7"/>
      <c r="I10" s="13" t="s">
        <v>42</v>
      </c>
      <c r="J10" s="11">
        <f>D24</f>
        <v>233.40100000000001</v>
      </c>
      <c r="K10" s="11">
        <f>E24</f>
        <v>8.1798112447659896</v>
      </c>
    </row>
    <row r="11" spans="1:11" x14ac:dyDescent="0.3">
      <c r="A11" s="7"/>
      <c r="B11" s="7" t="s">
        <v>133</v>
      </c>
      <c r="C11" s="4">
        <v>254.02</v>
      </c>
      <c r="D11" s="15"/>
      <c r="E11" s="7"/>
      <c r="F11" s="7"/>
      <c r="G11" s="7"/>
      <c r="H11" s="7"/>
      <c r="I11" s="13" t="s">
        <v>44</v>
      </c>
      <c r="J11" s="11">
        <f>D26</f>
        <v>228.64449999999999</v>
      </c>
      <c r="K11" s="11">
        <f>E26</f>
        <v>0.50840977567312351</v>
      </c>
    </row>
    <row r="12" spans="1:11" x14ac:dyDescent="0.3">
      <c r="A12" s="7" t="s">
        <v>134</v>
      </c>
      <c r="B12" s="7" t="s">
        <v>135</v>
      </c>
      <c r="C12" s="4">
        <v>227.137</v>
      </c>
      <c r="D12" s="14">
        <f>AVERAGE(C12:C13)</f>
        <v>228.01300000000001</v>
      </c>
      <c r="E12" s="12">
        <f>STDEV(C12:C13)</f>
        <v>1.238851080638838</v>
      </c>
      <c r="F12" s="12"/>
      <c r="G12" s="7"/>
      <c r="H12" s="7"/>
      <c r="I12" s="13" t="s">
        <v>47</v>
      </c>
      <c r="J12" s="11">
        <f>D28</f>
        <v>271.37850000000003</v>
      </c>
      <c r="K12" s="11">
        <f>E28</f>
        <v>1.6949349545041483</v>
      </c>
    </row>
    <row r="13" spans="1:11" x14ac:dyDescent="0.3">
      <c r="A13" s="7"/>
      <c r="B13" s="7" t="s">
        <v>136</v>
      </c>
      <c r="C13" s="4">
        <v>228.88900000000001</v>
      </c>
      <c r="D13" s="15"/>
      <c r="E13" s="7"/>
      <c r="F13" s="7"/>
      <c r="G13" s="7"/>
      <c r="H13" s="7"/>
      <c r="I13" s="13" t="s">
        <v>49</v>
      </c>
      <c r="J13" s="11">
        <f>D30</f>
        <v>271.22399999999999</v>
      </c>
      <c r="K13" s="11">
        <f>E30</f>
        <v>5.1463231534757075</v>
      </c>
    </row>
    <row r="14" spans="1:11" x14ac:dyDescent="0.3">
      <c r="A14" s="7" t="s">
        <v>137</v>
      </c>
      <c r="B14" s="7" t="s">
        <v>138</v>
      </c>
      <c r="C14" s="4">
        <v>275.85899999999998</v>
      </c>
      <c r="D14" s="14">
        <f>AVERAGE(C14:C15)</f>
        <v>276.71100000000001</v>
      </c>
      <c r="E14" s="12">
        <f>STDEV(C14:C15)</f>
        <v>1.2049099551418825</v>
      </c>
      <c r="F14" s="12"/>
      <c r="G14" s="12"/>
      <c r="H14" s="7"/>
      <c r="I14" s="13" t="s">
        <v>52</v>
      </c>
      <c r="J14" s="11">
        <f>D32</f>
        <v>228.78649999999999</v>
      </c>
      <c r="K14" s="11">
        <f>E32</f>
        <v>3.8360542879370083</v>
      </c>
    </row>
    <row r="15" spans="1:11" x14ac:dyDescent="0.3">
      <c r="A15" s="7"/>
      <c r="B15" s="7" t="s">
        <v>139</v>
      </c>
      <c r="C15" s="4">
        <v>277.56299999999999</v>
      </c>
      <c r="D15" s="7"/>
      <c r="E15" s="7"/>
      <c r="F15" s="7"/>
      <c r="G15" s="7"/>
      <c r="H15" s="7"/>
      <c r="I15" s="13" t="s">
        <v>54</v>
      </c>
      <c r="J15" s="11">
        <f>D34</f>
        <v>225.27350000000001</v>
      </c>
      <c r="K15" s="11">
        <f>E34</f>
        <v>1.8929248532363825</v>
      </c>
    </row>
    <row r="16" spans="1:11" x14ac:dyDescent="0.3">
      <c r="A16" s="7" t="s">
        <v>140</v>
      </c>
      <c r="B16" s="7" t="s">
        <v>141</v>
      </c>
      <c r="C16" s="4">
        <v>207.64099999999999</v>
      </c>
      <c r="D16" s="12">
        <f>AVERAGE(C16:C17)</f>
        <v>207.78699999999998</v>
      </c>
      <c r="E16" s="12">
        <f>STDEV(C16:C17)</f>
        <v>0.20647518010647301</v>
      </c>
      <c r="F16" s="12">
        <f t="shared" ref="F16" si="0">AVERAGE(C16:C21)</f>
        <v>211.333</v>
      </c>
      <c r="G16" s="12">
        <f>(STDEV(C16:C21))/(SQRT(COUNT(C16:C21)))</f>
        <v>9.9053255541316148</v>
      </c>
      <c r="H16" s="7"/>
      <c r="I16" s="13" t="s">
        <v>57</v>
      </c>
      <c r="J16" s="11">
        <f>D36</f>
        <v>206.863</v>
      </c>
      <c r="K16" s="11">
        <f>E36</f>
        <v>3.9216142084605874</v>
      </c>
    </row>
    <row r="17" spans="1:15" x14ac:dyDescent="0.3">
      <c r="A17" s="7"/>
      <c r="B17" s="7" t="s">
        <v>142</v>
      </c>
      <c r="C17" s="4">
        <v>207.93299999999999</v>
      </c>
      <c r="D17" s="7"/>
      <c r="E17" s="7"/>
      <c r="F17" s="7"/>
      <c r="G17" s="7"/>
      <c r="H17" s="7"/>
      <c r="I17" s="13" t="s">
        <v>59</v>
      </c>
      <c r="J17" s="11">
        <f>D38</f>
        <v>184.32049999999998</v>
      </c>
      <c r="K17" s="11">
        <f>E38</f>
        <v>2.0951573926557359</v>
      </c>
    </row>
    <row r="18" spans="1:15" x14ac:dyDescent="0.3">
      <c r="A18" s="7" t="s">
        <v>143</v>
      </c>
      <c r="B18" s="7" t="s">
        <v>144</v>
      </c>
      <c r="C18" s="4">
        <v>183.268</v>
      </c>
      <c r="D18" s="12">
        <f>AVERAGE(C18:C19)</f>
        <v>186.7285</v>
      </c>
      <c r="E18" s="12">
        <f>STDEV(C18:C19)</f>
        <v>4.8938860325920901</v>
      </c>
      <c r="F18" s="12"/>
      <c r="G18" s="7"/>
      <c r="H18" s="7"/>
      <c r="I18" s="13" t="s">
        <v>62</v>
      </c>
      <c r="J18" s="11">
        <f>D40</f>
        <v>222.11750000000001</v>
      </c>
      <c r="K18" s="11">
        <f>E40</f>
        <v>2.567504722488354</v>
      </c>
    </row>
    <row r="19" spans="1:15" x14ac:dyDescent="0.3">
      <c r="A19" s="7"/>
      <c r="B19" s="7" t="s">
        <v>145</v>
      </c>
      <c r="C19" s="4">
        <v>190.18899999999999</v>
      </c>
      <c r="D19" s="7"/>
      <c r="E19" s="7"/>
      <c r="F19" s="7"/>
      <c r="G19" s="7"/>
      <c r="H19" s="7"/>
      <c r="I19" s="13" t="s">
        <v>64</v>
      </c>
      <c r="J19" s="11">
        <f>D42</f>
        <v>212.279</v>
      </c>
      <c r="K19" s="11">
        <f>E42</f>
        <v>2.8793388129916235</v>
      </c>
    </row>
    <row r="20" spans="1:15" x14ac:dyDescent="0.3">
      <c r="A20" s="7" t="s">
        <v>146</v>
      </c>
      <c r="B20" s="7" t="s">
        <v>147</v>
      </c>
      <c r="C20" s="4">
        <v>232.46</v>
      </c>
      <c r="D20" s="12">
        <f>AVERAGE(C20:C21)</f>
        <v>239.48349999999999</v>
      </c>
      <c r="E20" s="12">
        <f>STDEV(C20:C21)</f>
        <v>9.9327289553274305</v>
      </c>
      <c r="F20" s="12"/>
      <c r="G20" s="12"/>
      <c r="H20" s="7"/>
      <c r="I20" s="13" t="s">
        <v>67</v>
      </c>
      <c r="J20" s="11">
        <f>D44</f>
        <v>199.08949999999999</v>
      </c>
      <c r="K20" s="11">
        <f>E44</f>
        <v>0.63286056916196731</v>
      </c>
    </row>
    <row r="21" spans="1:15" x14ac:dyDescent="0.3">
      <c r="A21" s="7"/>
      <c r="B21" s="7" t="s">
        <v>148</v>
      </c>
      <c r="C21" s="4">
        <v>246.50700000000001</v>
      </c>
      <c r="D21" s="7"/>
      <c r="E21" s="7"/>
      <c r="F21" s="7"/>
      <c r="G21" s="7"/>
      <c r="H21" s="7"/>
      <c r="I21" s="13" t="s">
        <v>69</v>
      </c>
      <c r="J21" s="11">
        <f>D46</f>
        <v>247.78149999999999</v>
      </c>
      <c r="K21" s="11">
        <f>E46</f>
        <v>0.33587572106360608</v>
      </c>
    </row>
    <row r="22" spans="1:15" x14ac:dyDescent="0.3">
      <c r="A22" s="7" t="s">
        <v>149</v>
      </c>
      <c r="B22" s="7" t="s">
        <v>150</v>
      </c>
      <c r="C22" s="4">
        <v>217.24199999999999</v>
      </c>
      <c r="D22" s="12">
        <f>AVERAGE(C22:C23)</f>
        <v>216.62950000000001</v>
      </c>
      <c r="E22" s="12">
        <f>STDEV(C22:C23)</f>
        <v>0.86620580695351668</v>
      </c>
      <c r="F22" s="12">
        <f t="shared" ref="F22" si="1">AVERAGE(C22:C27)</f>
        <v>226.22499999999999</v>
      </c>
      <c r="G22" s="12">
        <f>(STDEV(C22:C27))/(SQRT(COUNT(C22:C27)))</f>
        <v>3.4964899446921538</v>
      </c>
      <c r="H22" s="7"/>
      <c r="I22" s="13" t="s">
        <v>72</v>
      </c>
      <c r="J22" s="11">
        <f>D48</f>
        <v>210.9365</v>
      </c>
      <c r="K22" s="11">
        <f>E48</f>
        <v>0.86903423407825631</v>
      </c>
    </row>
    <row r="23" spans="1:15" x14ac:dyDescent="0.3">
      <c r="A23" s="7"/>
      <c r="B23" s="7" t="s">
        <v>151</v>
      </c>
      <c r="C23" s="4">
        <v>216.017</v>
      </c>
      <c r="D23" s="7"/>
      <c r="E23" s="7"/>
      <c r="F23" s="7"/>
      <c r="G23" s="7"/>
      <c r="H23" s="7"/>
      <c r="I23" s="13" t="s">
        <v>74</v>
      </c>
      <c r="J23" s="11">
        <f>D50</f>
        <v>193.46100000000001</v>
      </c>
      <c r="K23" s="11">
        <f>E50</f>
        <v>1.8724187565819752</v>
      </c>
    </row>
    <row r="24" spans="1:15" x14ac:dyDescent="0.3">
      <c r="A24" s="7" t="s">
        <v>152</v>
      </c>
      <c r="B24" s="7" t="s">
        <v>153</v>
      </c>
      <c r="C24" s="4">
        <v>227.61699999999999</v>
      </c>
      <c r="D24" s="12">
        <f>AVERAGE(C24:C25)</f>
        <v>233.40100000000001</v>
      </c>
      <c r="E24" s="12">
        <f>STDEV(C24:C25)</f>
        <v>8.1798112447659896</v>
      </c>
      <c r="F24" s="12"/>
      <c r="G24" s="7"/>
      <c r="H24" s="7"/>
      <c r="I24" s="7"/>
      <c r="J24" s="7"/>
      <c r="K24" s="7"/>
    </row>
    <row r="25" spans="1:15" x14ac:dyDescent="0.3">
      <c r="A25" s="7"/>
      <c r="B25" s="7" t="s">
        <v>154</v>
      </c>
      <c r="C25" s="4">
        <v>239.185</v>
      </c>
      <c r="D25" s="7"/>
      <c r="E25" s="7"/>
      <c r="F25" s="7"/>
      <c r="G25" s="7"/>
      <c r="H25" s="7"/>
      <c r="I25" s="7"/>
      <c r="J25" s="7"/>
      <c r="K25" s="7"/>
    </row>
    <row r="26" spans="1:15" x14ac:dyDescent="0.3">
      <c r="A26" s="7" t="s">
        <v>155</v>
      </c>
      <c r="B26" s="7" t="s">
        <v>156</v>
      </c>
      <c r="C26" s="4">
        <v>228.285</v>
      </c>
      <c r="D26" s="12">
        <f>AVERAGE(C26:C27)</f>
        <v>228.64449999999999</v>
      </c>
      <c r="E26" s="12">
        <f>STDEV(C26:C27)</f>
        <v>0.50840977567312351</v>
      </c>
      <c r="F26" s="12"/>
      <c r="G26" s="12"/>
      <c r="H26" s="7"/>
      <c r="I26" s="9"/>
      <c r="J26" s="9" t="s">
        <v>26</v>
      </c>
      <c r="K26" s="9" t="s">
        <v>118</v>
      </c>
      <c r="M26" t="s">
        <v>198</v>
      </c>
      <c r="N26" s="1">
        <f>$D$10</f>
        <v>253.57550000000001</v>
      </c>
    </row>
    <row r="27" spans="1:15" x14ac:dyDescent="0.3">
      <c r="A27" s="7"/>
      <c r="B27" s="7" t="s">
        <v>157</v>
      </c>
      <c r="C27" s="4">
        <v>229.00399999999999</v>
      </c>
      <c r="D27" s="7"/>
      <c r="E27" s="7"/>
      <c r="F27" s="7"/>
      <c r="G27" s="7"/>
      <c r="H27" s="7"/>
      <c r="I27" s="10" t="s">
        <v>29</v>
      </c>
      <c r="J27" s="11">
        <f>F4</f>
        <v>91.637</v>
      </c>
      <c r="K27" s="11">
        <f>G4</f>
        <v>1.4945530212519507</v>
      </c>
      <c r="M27" t="s">
        <v>199</v>
      </c>
      <c r="N27" s="1">
        <f>$D$12</f>
        <v>228.01300000000001</v>
      </c>
    </row>
    <row r="28" spans="1:15" x14ac:dyDescent="0.3">
      <c r="A28" s="7" t="s">
        <v>158</v>
      </c>
      <c r="B28" s="7" t="s">
        <v>159</v>
      </c>
      <c r="C28" s="4">
        <v>272.577</v>
      </c>
      <c r="D28" s="12">
        <f>AVERAGE(C28:C29)</f>
        <v>271.37850000000003</v>
      </c>
      <c r="E28" s="12">
        <f>STDEV(C28:C29)</f>
        <v>1.6949349545041483</v>
      </c>
      <c r="F28" s="12">
        <f t="shared" ref="F28" si="2">AVERAGE(C28:C33)</f>
        <v>257.12966666666671</v>
      </c>
      <c r="G28" s="12">
        <f>(STDEV(C28:C33))/(SQRT(COUNT(C28:C33)))</f>
        <v>9.0445230560329222</v>
      </c>
      <c r="H28" s="7"/>
      <c r="I28" s="16" t="s">
        <v>194</v>
      </c>
      <c r="J28" s="11">
        <f>F10</f>
        <v>252.76650000000004</v>
      </c>
      <c r="K28" s="11">
        <f>G10</f>
        <v>8.901011866636285</v>
      </c>
      <c r="M28" t="s">
        <v>200</v>
      </c>
      <c r="N28" s="1">
        <f>$D$14</f>
        <v>276.71100000000001</v>
      </c>
    </row>
    <row r="29" spans="1:15" x14ac:dyDescent="0.3">
      <c r="A29" s="7"/>
      <c r="B29" s="7" t="s">
        <v>160</v>
      </c>
      <c r="C29" s="4">
        <v>270.18</v>
      </c>
      <c r="D29" s="7"/>
      <c r="E29" s="7"/>
      <c r="F29" s="7"/>
      <c r="G29" s="7"/>
      <c r="H29" s="7"/>
      <c r="I29" s="9" t="s">
        <v>9</v>
      </c>
      <c r="J29" s="11">
        <f>F16</f>
        <v>211.333</v>
      </c>
      <c r="K29" s="11">
        <f>G16</f>
        <v>9.9053255541316148</v>
      </c>
      <c r="M29" t="str">
        <f t="shared" ref="M29:M34" si="3">I29</f>
        <v>0-1-A</v>
      </c>
      <c r="N29" s="1">
        <f t="shared" ref="N29:O34" si="4">J29</f>
        <v>211.333</v>
      </c>
      <c r="O29" s="1">
        <f t="shared" si="4"/>
        <v>9.9053255541316148</v>
      </c>
    </row>
    <row r="30" spans="1:15" x14ac:dyDescent="0.3">
      <c r="A30" s="7" t="s">
        <v>161</v>
      </c>
      <c r="B30" s="7" t="s">
        <v>162</v>
      </c>
      <c r="C30" s="4">
        <v>267.58499999999998</v>
      </c>
      <c r="D30" s="12">
        <f>AVERAGE(C30:C31)</f>
        <v>271.22399999999999</v>
      </c>
      <c r="E30" s="12">
        <f>STDEV(C30:C31)</f>
        <v>5.1463231534757075</v>
      </c>
      <c r="F30" s="12"/>
      <c r="G30" s="7"/>
      <c r="H30" s="7"/>
      <c r="I30" s="9" t="s">
        <v>10</v>
      </c>
      <c r="J30" s="11">
        <f>F22</f>
        <v>226.22499999999999</v>
      </c>
      <c r="K30" s="11">
        <f>G22</f>
        <v>3.4964899446921538</v>
      </c>
      <c r="M30" t="str">
        <f t="shared" si="3"/>
        <v>0-2-A</v>
      </c>
      <c r="N30" s="1">
        <f t="shared" si="4"/>
        <v>226.22499999999999</v>
      </c>
      <c r="O30" s="1">
        <f t="shared" si="4"/>
        <v>3.4964899446921538</v>
      </c>
    </row>
    <row r="31" spans="1:15" x14ac:dyDescent="0.3">
      <c r="A31" s="7"/>
      <c r="B31" s="7" t="s">
        <v>163</v>
      </c>
      <c r="C31" s="4">
        <v>274.863</v>
      </c>
      <c r="D31" s="7"/>
      <c r="E31" s="7"/>
      <c r="F31" s="7"/>
      <c r="G31" s="7"/>
      <c r="H31" s="7"/>
      <c r="I31" s="9" t="s">
        <v>11</v>
      </c>
      <c r="J31" s="11">
        <f>F28</f>
        <v>257.12966666666671</v>
      </c>
      <c r="K31" s="11">
        <f>G28</f>
        <v>9.0445230560329222</v>
      </c>
      <c r="M31" t="str">
        <f t="shared" si="3"/>
        <v>0-3-A</v>
      </c>
      <c r="N31" s="1">
        <f t="shared" si="4"/>
        <v>257.12966666666671</v>
      </c>
      <c r="O31" s="1">
        <f t="shared" si="4"/>
        <v>9.0445230560329222</v>
      </c>
    </row>
    <row r="32" spans="1:15" x14ac:dyDescent="0.3">
      <c r="A32" s="7" t="s">
        <v>164</v>
      </c>
      <c r="B32" s="7" t="s">
        <v>165</v>
      </c>
      <c r="C32" s="4">
        <v>226.07400000000001</v>
      </c>
      <c r="D32" s="12">
        <f>AVERAGE(C32:C33)</f>
        <v>228.78649999999999</v>
      </c>
      <c r="E32" s="12">
        <f>STDEV(C32:C33)</f>
        <v>3.8360542879370083</v>
      </c>
      <c r="F32" s="12"/>
      <c r="G32" s="12"/>
      <c r="H32" s="7"/>
      <c r="I32" s="9" t="s">
        <v>12</v>
      </c>
      <c r="J32" s="11">
        <f>F34</f>
        <v>205.48566666666667</v>
      </c>
      <c r="K32" s="11">
        <f>G34</f>
        <v>7.5414217433525845</v>
      </c>
      <c r="M32" t="str">
        <f t="shared" si="3"/>
        <v>24-1-A</v>
      </c>
      <c r="N32" s="1">
        <f t="shared" si="4"/>
        <v>205.48566666666667</v>
      </c>
      <c r="O32" s="1">
        <f t="shared" si="4"/>
        <v>7.5414217433525845</v>
      </c>
    </row>
    <row r="33" spans="1:15" x14ac:dyDescent="0.3">
      <c r="A33" s="7"/>
      <c r="B33" s="7" t="s">
        <v>166</v>
      </c>
      <c r="C33" s="4">
        <v>231.499</v>
      </c>
      <c r="D33" s="7"/>
      <c r="E33" s="7"/>
      <c r="F33" s="7"/>
      <c r="G33" s="7"/>
      <c r="H33" s="7"/>
      <c r="I33" s="9" t="s">
        <v>13</v>
      </c>
      <c r="J33" s="11">
        <f>F40</f>
        <v>211.16200000000003</v>
      </c>
      <c r="K33" s="11">
        <f>G40</f>
        <v>4.2790771434971804</v>
      </c>
      <c r="M33" t="str">
        <f t="shared" si="3"/>
        <v>24-2-A</v>
      </c>
      <c r="N33" s="1">
        <f t="shared" si="4"/>
        <v>211.16200000000003</v>
      </c>
      <c r="O33" s="1">
        <f t="shared" si="4"/>
        <v>4.2790771434971804</v>
      </c>
    </row>
    <row r="34" spans="1:15" x14ac:dyDescent="0.3">
      <c r="A34" s="7" t="s">
        <v>167</v>
      </c>
      <c r="B34" s="7" t="s">
        <v>168</v>
      </c>
      <c r="C34" s="4">
        <v>226.61199999999999</v>
      </c>
      <c r="D34" s="12">
        <f>AVERAGE(C34:C35)</f>
        <v>225.27350000000001</v>
      </c>
      <c r="E34" s="12">
        <f>STDEV(C34:C35)</f>
        <v>1.8929248532363825</v>
      </c>
      <c r="F34" s="12">
        <f t="shared" ref="F34" si="5">AVERAGE(C34:C39)</f>
        <v>205.48566666666667</v>
      </c>
      <c r="G34" s="12">
        <f>(STDEV(C34:C39))/(SQRT(COUNT(C34:C39)))</f>
        <v>7.5414217433525845</v>
      </c>
      <c r="H34" s="7"/>
      <c r="I34" s="9" t="s">
        <v>14</v>
      </c>
      <c r="J34" s="11">
        <f>F46</f>
        <v>217.393</v>
      </c>
      <c r="K34" s="11">
        <f>G46</f>
        <v>10.132702637171153</v>
      </c>
      <c r="M34" t="str">
        <f t="shared" si="3"/>
        <v>24-3-A</v>
      </c>
      <c r="N34" s="1">
        <f t="shared" si="4"/>
        <v>217.393</v>
      </c>
      <c r="O34" s="1">
        <f t="shared" si="4"/>
        <v>10.132702637171153</v>
      </c>
    </row>
    <row r="35" spans="1:15" x14ac:dyDescent="0.3">
      <c r="A35" s="7"/>
      <c r="B35" s="7" t="s">
        <v>169</v>
      </c>
      <c r="C35" s="4">
        <v>223.935</v>
      </c>
      <c r="D35" s="7"/>
      <c r="E35" s="7"/>
      <c r="F35" s="7"/>
      <c r="G35" s="7"/>
      <c r="H35" s="7"/>
      <c r="I35" s="7"/>
      <c r="J35" s="7"/>
      <c r="K35" s="7"/>
    </row>
    <row r="36" spans="1:15" ht="15" thickBot="1" x14ac:dyDescent="0.35">
      <c r="A36" s="7" t="s">
        <v>170</v>
      </c>
      <c r="B36" s="7" t="s">
        <v>171</v>
      </c>
      <c r="C36" s="4">
        <v>209.636</v>
      </c>
      <c r="D36" s="12">
        <f>AVERAGE(C36:C37)</f>
        <v>206.863</v>
      </c>
      <c r="E36" s="12">
        <f>STDEV(C36:C37)</f>
        <v>3.9216142084605874</v>
      </c>
      <c r="F36" s="12"/>
      <c r="G36" s="7"/>
      <c r="H36" s="7"/>
      <c r="I36" s="7"/>
      <c r="J36" s="7"/>
      <c r="K36" s="7"/>
    </row>
    <row r="37" spans="1:15" x14ac:dyDescent="0.3">
      <c r="A37" s="7"/>
      <c r="B37" s="7" t="s">
        <v>172</v>
      </c>
      <c r="C37" s="4">
        <v>204.09</v>
      </c>
      <c r="D37" s="7"/>
      <c r="E37" s="7"/>
      <c r="F37" s="7"/>
      <c r="G37" s="7"/>
      <c r="H37" s="7"/>
      <c r="I37" s="9"/>
      <c r="J37" s="9" t="s">
        <v>6</v>
      </c>
      <c r="K37" s="9" t="s">
        <v>118</v>
      </c>
      <c r="M37" s="17"/>
      <c r="N37" s="18" t="s">
        <v>21</v>
      </c>
    </row>
    <row r="38" spans="1:15" x14ac:dyDescent="0.3">
      <c r="A38" s="7" t="s">
        <v>173</v>
      </c>
      <c r="B38" s="7" t="s">
        <v>174</v>
      </c>
      <c r="C38" s="4">
        <v>182.839</v>
      </c>
      <c r="D38" s="12">
        <f>AVERAGE(C38:C39)</f>
        <v>184.32049999999998</v>
      </c>
      <c r="E38" s="12">
        <f>STDEV(C38:C39)</f>
        <v>2.0951573926557359</v>
      </c>
      <c r="F38" s="12"/>
      <c r="G38" s="12"/>
      <c r="H38" s="7"/>
      <c r="I38" s="9" t="s">
        <v>8</v>
      </c>
      <c r="J38" s="11">
        <f>J27</f>
        <v>91.637</v>
      </c>
      <c r="K38" s="11">
        <f>K27</f>
        <v>1.4945530212519507</v>
      </c>
      <c r="M38" s="19" t="s">
        <v>195</v>
      </c>
      <c r="N38" s="20">
        <f>TTEST(N26:N28,N29:N31,2,2)</f>
        <v>0.33768873023837487</v>
      </c>
    </row>
    <row r="39" spans="1:15" x14ac:dyDescent="0.3">
      <c r="A39" s="7"/>
      <c r="B39" s="7" t="s">
        <v>175</v>
      </c>
      <c r="C39" s="4">
        <v>185.80199999999999</v>
      </c>
      <c r="D39" s="7"/>
      <c r="E39" s="7"/>
      <c r="F39" s="7"/>
      <c r="G39" s="7"/>
      <c r="H39" s="7"/>
      <c r="I39" s="16" t="s">
        <v>194</v>
      </c>
      <c r="J39" s="11">
        <f>J28</f>
        <v>252.76650000000004</v>
      </c>
      <c r="K39" s="11">
        <f>K28</f>
        <v>8.901011866636285</v>
      </c>
      <c r="M39" s="19" t="s">
        <v>196</v>
      </c>
      <c r="N39" s="20">
        <f>TTEST(N26:N28,N32:N34,2,2)</f>
        <v>4.5889274530802639E-2</v>
      </c>
    </row>
    <row r="40" spans="1:15" ht="15" thickBot="1" x14ac:dyDescent="0.35">
      <c r="A40" s="7" t="s">
        <v>176</v>
      </c>
      <c r="B40" s="7" t="s">
        <v>177</v>
      </c>
      <c r="C40" s="4">
        <v>220.30199999999999</v>
      </c>
      <c r="D40" s="12">
        <f>AVERAGE(C40:C41)</f>
        <v>222.11750000000001</v>
      </c>
      <c r="E40" s="12">
        <f>STDEV(C40:C41)</f>
        <v>2.567504722488354</v>
      </c>
      <c r="F40" s="12">
        <f t="shared" ref="F40" si="6">AVERAGE(C40:C45)</f>
        <v>211.16200000000003</v>
      </c>
      <c r="G40" s="12">
        <f>(STDEV(C40:C45))/(SQRT(COUNT(C40:C45)))</f>
        <v>4.2790771434971804</v>
      </c>
      <c r="H40" s="7"/>
      <c r="I40" s="9" t="s">
        <v>119</v>
      </c>
      <c r="J40" s="11">
        <f>AVERAGE(J6:J14)</f>
        <v>231.56255555555558</v>
      </c>
      <c r="K40" s="11">
        <f>(STDEV(J6:J14))/(SQRT(COUNT(J6:J14)))</f>
        <v>9.1583660195975582</v>
      </c>
      <c r="M40" s="21" t="s">
        <v>20</v>
      </c>
      <c r="N40" s="22">
        <f>TTEST(N29:N31,N32:N34,2,2)</f>
        <v>0.22002905233878309</v>
      </c>
    </row>
    <row r="41" spans="1:15" x14ac:dyDescent="0.3">
      <c r="A41" s="7"/>
      <c r="B41" s="7" t="s">
        <v>178</v>
      </c>
      <c r="C41" s="4">
        <v>223.93299999999999</v>
      </c>
      <c r="D41" s="7"/>
      <c r="E41" s="7"/>
      <c r="F41" s="7"/>
      <c r="G41" s="7"/>
      <c r="H41" s="7"/>
      <c r="I41" s="9" t="s">
        <v>120</v>
      </c>
      <c r="J41" s="11">
        <f>AVERAGE(J15:J23)</f>
        <v>211.34688888888888</v>
      </c>
      <c r="K41" s="11">
        <f>(STDEV(J15:J23))/(SQRT(COUNT(J15:J23)))</f>
        <v>6.3016248537236734</v>
      </c>
    </row>
    <row r="42" spans="1:15" x14ac:dyDescent="0.3">
      <c r="A42" s="7" t="s">
        <v>179</v>
      </c>
      <c r="B42" s="7" t="s">
        <v>180</v>
      </c>
      <c r="C42" s="4">
        <v>210.24299999999999</v>
      </c>
      <c r="D42" s="12">
        <f>AVERAGE(C42:C43)</f>
        <v>212.279</v>
      </c>
      <c r="E42" s="12">
        <f>STDEV(C42:C43)</f>
        <v>2.8793388129916235</v>
      </c>
      <c r="F42" s="12"/>
      <c r="G42" s="7"/>
      <c r="H42" s="7"/>
      <c r="I42" s="7"/>
      <c r="J42" s="7"/>
      <c r="K42" s="7"/>
    </row>
    <row r="43" spans="1:15" x14ac:dyDescent="0.3">
      <c r="A43" s="7"/>
      <c r="B43" s="7" t="s">
        <v>181</v>
      </c>
      <c r="C43" s="4">
        <v>214.315</v>
      </c>
      <c r="D43" s="7"/>
      <c r="E43" s="7"/>
      <c r="F43" s="7"/>
      <c r="G43" s="7"/>
      <c r="H43" s="7"/>
      <c r="I43" s="7"/>
      <c r="J43" s="7"/>
      <c r="K43" s="7"/>
    </row>
    <row r="44" spans="1:15" x14ac:dyDescent="0.3">
      <c r="A44" s="7" t="s">
        <v>182</v>
      </c>
      <c r="B44" s="7" t="s">
        <v>183</v>
      </c>
      <c r="C44" s="4">
        <v>198.642</v>
      </c>
      <c r="D44" s="12">
        <f>AVERAGE(C44:C45)</f>
        <v>199.08949999999999</v>
      </c>
      <c r="E44" s="12">
        <f>STDEV(C44:C45)</f>
        <v>0.63286056916196731</v>
      </c>
      <c r="F44" s="12"/>
      <c r="G44" s="12"/>
      <c r="H44" s="7"/>
      <c r="I44" s="7"/>
      <c r="J44" s="7"/>
      <c r="K44" s="7"/>
    </row>
    <row r="45" spans="1:15" x14ac:dyDescent="0.3">
      <c r="A45" s="7"/>
      <c r="B45" s="7" t="s">
        <v>184</v>
      </c>
      <c r="C45" s="4">
        <v>199.53700000000001</v>
      </c>
      <c r="D45" s="7"/>
      <c r="E45" s="7"/>
      <c r="F45" s="7"/>
      <c r="G45" s="7"/>
      <c r="H45" s="7"/>
      <c r="I45" s="7"/>
      <c r="J45" s="7"/>
      <c r="K45" s="7"/>
    </row>
    <row r="46" spans="1:15" x14ac:dyDescent="0.3">
      <c r="A46" s="7" t="s">
        <v>185</v>
      </c>
      <c r="B46" s="7" t="s">
        <v>186</v>
      </c>
      <c r="C46" s="4">
        <v>248.01900000000001</v>
      </c>
      <c r="D46" s="12">
        <f>AVERAGE(C46:C47)</f>
        <v>247.78149999999999</v>
      </c>
      <c r="E46" s="12">
        <f>STDEV(C46:C47)</f>
        <v>0.33587572106360608</v>
      </c>
      <c r="F46" s="12">
        <f>AVERAGE(C46:C51)</f>
        <v>217.393</v>
      </c>
      <c r="G46" s="12">
        <f>(STDEV(C46:C51))/(SQRT(COUNT(C46:C51)))</f>
        <v>10.132702637171153</v>
      </c>
      <c r="H46" s="7"/>
      <c r="I46" s="7"/>
      <c r="J46" s="7"/>
      <c r="K46" s="7"/>
    </row>
    <row r="47" spans="1:15" x14ac:dyDescent="0.3">
      <c r="A47" s="7"/>
      <c r="B47" s="7" t="s">
        <v>187</v>
      </c>
      <c r="C47" s="4">
        <v>247.54400000000001</v>
      </c>
      <c r="D47" s="7"/>
      <c r="E47" s="7"/>
      <c r="F47" s="7"/>
      <c r="G47" s="7"/>
      <c r="H47" s="7"/>
      <c r="I47" s="7"/>
      <c r="J47" s="7"/>
      <c r="K47" s="7"/>
    </row>
    <row r="48" spans="1:15" x14ac:dyDescent="0.3">
      <c r="A48" s="7" t="s">
        <v>188</v>
      </c>
      <c r="B48" s="7" t="s">
        <v>189</v>
      </c>
      <c r="C48" s="4">
        <v>210.322</v>
      </c>
      <c r="D48" s="12">
        <f>AVERAGE(C48:C49)</f>
        <v>210.9365</v>
      </c>
      <c r="E48" s="12">
        <f>STDEV(C48:C49)</f>
        <v>0.86903423407825631</v>
      </c>
      <c r="F48" s="12"/>
      <c r="G48" s="7"/>
      <c r="H48" s="7"/>
      <c r="I48" s="7"/>
      <c r="J48" s="7"/>
      <c r="K48" s="7"/>
    </row>
    <row r="49" spans="1:11" x14ac:dyDescent="0.3">
      <c r="A49" s="7"/>
      <c r="B49" s="7" t="s">
        <v>190</v>
      </c>
      <c r="C49" s="4">
        <v>211.55099999999999</v>
      </c>
      <c r="D49" s="7"/>
      <c r="E49" s="7"/>
      <c r="F49" s="7"/>
      <c r="G49" s="7"/>
      <c r="H49" s="7"/>
      <c r="I49" s="7"/>
      <c r="J49" s="7"/>
      <c r="K49" s="7"/>
    </row>
    <row r="50" spans="1:11" x14ac:dyDescent="0.3">
      <c r="A50" s="7" t="s">
        <v>191</v>
      </c>
      <c r="B50" s="7" t="s">
        <v>192</v>
      </c>
      <c r="C50" s="4">
        <v>192.137</v>
      </c>
      <c r="D50" s="12">
        <f>AVERAGE(C50:C51)</f>
        <v>193.46100000000001</v>
      </c>
      <c r="E50" s="12">
        <f>STDEV(C50:C51)</f>
        <v>1.8724187565819752</v>
      </c>
      <c r="F50" s="7"/>
      <c r="G50" s="7"/>
      <c r="H50" s="7"/>
      <c r="I50" s="7"/>
      <c r="J50" s="7"/>
      <c r="K50" s="7"/>
    </row>
    <row r="51" spans="1:11" x14ac:dyDescent="0.3">
      <c r="A51" s="7"/>
      <c r="B51" s="7" t="s">
        <v>193</v>
      </c>
      <c r="C51" s="4">
        <v>194.785</v>
      </c>
      <c r="D51" s="7"/>
      <c r="E51" s="7"/>
      <c r="F51" s="7"/>
      <c r="G51" s="7"/>
      <c r="H51" s="7"/>
      <c r="I51" s="7"/>
      <c r="J51" s="7"/>
      <c r="K51" s="7"/>
    </row>
    <row r="52" spans="1:1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conditionalFormatting sqref="N38:N40">
    <cfRule type="cellIs" dxfId="19" priority="1" operator="lessThan">
      <formula>0.001</formula>
    </cfRule>
    <cfRule type="cellIs" dxfId="18" priority="2" operator="lessThan">
      <formula>0.01</formula>
    </cfRule>
    <cfRule type="cellIs" dxfId="17" priority="3" operator="lessThan">
      <formula>0.001</formula>
    </cfRule>
    <cfRule type="cellIs" dxfId="16" priority="4" operator="lessThan">
      <formula>0.01</formula>
    </cfRule>
    <cfRule type="cellIs" dxfId="15" priority="5" operator="lessThan">
      <formula>0.05</formula>
    </cfRule>
  </conditionalFormatting>
  <pageMargins left="0.7" right="0.7" top="0.75" bottom="0.75" header="0.3" footer="0.3"/>
  <pageSetup paperSize="9" orientation="portrait" r:id="rId1"/>
  <headerFooter>
    <oddHeader>&amp;R&amp;"Calibri"&amp;10 For Internal Use Only&amp;1#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A7" zoomScale="55" zoomScaleNormal="55" workbookViewId="0">
      <selection activeCell="Z47" sqref="Z47"/>
    </sheetView>
  </sheetViews>
  <sheetFormatPr defaultRowHeight="14.4" x14ac:dyDescent="0.3"/>
  <sheetData>
    <row r="1" spans="1:11" x14ac:dyDescent="0.3">
      <c r="A1" s="4" t="s">
        <v>201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3">
      <c r="A3" s="7" t="s">
        <v>22</v>
      </c>
      <c r="B3" s="7" t="s">
        <v>23</v>
      </c>
      <c r="C3" s="7" t="s">
        <v>24</v>
      </c>
      <c r="D3" s="7" t="s">
        <v>25</v>
      </c>
      <c r="E3" s="7" t="s">
        <v>7</v>
      </c>
      <c r="F3" s="7" t="s">
        <v>25</v>
      </c>
      <c r="G3" s="7" t="s">
        <v>118</v>
      </c>
      <c r="H3" s="7"/>
      <c r="I3" s="9"/>
      <c r="J3" s="9" t="s">
        <v>26</v>
      </c>
      <c r="K3" s="9" t="s">
        <v>118</v>
      </c>
    </row>
    <row r="4" spans="1:11" x14ac:dyDescent="0.3">
      <c r="A4" s="7" t="s">
        <v>114</v>
      </c>
      <c r="B4" s="7" t="s">
        <v>123</v>
      </c>
      <c r="C4" s="4">
        <v>124.43899999999999</v>
      </c>
      <c r="D4" s="12">
        <f>AVERAGE(C4:C5)</f>
        <v>124.452</v>
      </c>
      <c r="E4" s="12">
        <f>STDEV(C4:C5)</f>
        <v>1.8384776310857633E-2</v>
      </c>
      <c r="F4" s="12">
        <f>AVERAGE(C4:C9)</f>
        <v>122.58316666666666</v>
      </c>
      <c r="G4" s="12">
        <f>(STDEV(C4:C9))/(SQRT(COUNT(C4:C9)))</f>
        <v>0.68872434818131556</v>
      </c>
      <c r="H4" s="7"/>
      <c r="I4" s="10" t="s">
        <v>29</v>
      </c>
      <c r="J4" s="11">
        <f>F4</f>
        <v>122.58316666666666</v>
      </c>
      <c r="K4" s="11">
        <f>G4</f>
        <v>0.68872434818131556</v>
      </c>
    </row>
    <row r="5" spans="1:11" x14ac:dyDescent="0.3">
      <c r="A5" s="7"/>
      <c r="B5" s="7" t="s">
        <v>124</v>
      </c>
      <c r="C5" s="7">
        <v>124.465</v>
      </c>
      <c r="D5" s="7"/>
      <c r="E5" s="7"/>
      <c r="F5" s="7"/>
      <c r="G5" s="7"/>
      <c r="H5" s="7"/>
      <c r="I5" s="16" t="s">
        <v>194</v>
      </c>
      <c r="J5" s="11">
        <f>F10</f>
        <v>237.61716666666666</v>
      </c>
      <c r="K5" s="11">
        <f>G10</f>
        <v>14.816118113767521</v>
      </c>
    </row>
    <row r="6" spans="1:11" x14ac:dyDescent="0.3">
      <c r="A6" s="7" t="s">
        <v>125</v>
      </c>
      <c r="B6" s="7" t="s">
        <v>126</v>
      </c>
      <c r="C6" s="4">
        <v>120.761</v>
      </c>
      <c r="D6" s="12">
        <f>AVERAGE(C6:C7)</f>
        <v>121.30699999999999</v>
      </c>
      <c r="E6" s="12">
        <f>STDEV(C6:C7)</f>
        <v>0.77216060505570905</v>
      </c>
      <c r="F6" s="12"/>
      <c r="G6" s="7"/>
      <c r="H6" s="7"/>
      <c r="I6" s="13" t="s">
        <v>32</v>
      </c>
      <c r="J6" s="11">
        <f>D16</f>
        <v>240.82150000000001</v>
      </c>
      <c r="K6" s="11">
        <f>E16</f>
        <v>0.41648589411889564</v>
      </c>
    </row>
    <row r="7" spans="1:11" x14ac:dyDescent="0.3">
      <c r="A7" s="7"/>
      <c r="B7" s="7" t="s">
        <v>127</v>
      </c>
      <c r="C7" s="4">
        <v>121.85299999999999</v>
      </c>
      <c r="D7" s="7"/>
      <c r="E7" s="7"/>
      <c r="F7" s="7"/>
      <c r="G7" s="7"/>
      <c r="H7" s="7"/>
      <c r="I7" s="13" t="s">
        <v>34</v>
      </c>
      <c r="J7" s="11">
        <f>D18</f>
        <v>216.70699999999999</v>
      </c>
      <c r="K7" s="11">
        <f>E18</f>
        <v>1.0719738802787997</v>
      </c>
    </row>
    <row r="8" spans="1:11" x14ac:dyDescent="0.3">
      <c r="A8" s="7" t="s">
        <v>128</v>
      </c>
      <c r="B8" s="7" t="s">
        <v>129</v>
      </c>
      <c r="C8" s="4">
        <v>120.831</v>
      </c>
      <c r="D8" s="12">
        <f>AVERAGE(C8:C9)</f>
        <v>121.9905</v>
      </c>
      <c r="E8" s="12">
        <f>STDEV(C8:C9)</f>
        <v>1.6397806255716056</v>
      </c>
      <c r="F8" s="12"/>
      <c r="G8" s="12"/>
      <c r="H8" s="7"/>
      <c r="I8" s="13" t="s">
        <v>37</v>
      </c>
      <c r="J8" s="11">
        <f>D20</f>
        <v>222.77499999999998</v>
      </c>
      <c r="K8" s="11">
        <f>E20</f>
        <v>0.41719300090006545</v>
      </c>
    </row>
    <row r="9" spans="1:11" x14ac:dyDescent="0.3">
      <c r="A9" s="7"/>
      <c r="B9" s="7" t="s">
        <v>130</v>
      </c>
      <c r="C9" s="4">
        <v>123.15</v>
      </c>
      <c r="D9" s="7"/>
      <c r="E9" s="7"/>
      <c r="F9" s="7"/>
      <c r="G9" s="7"/>
      <c r="H9" s="7"/>
      <c r="I9" s="13" t="s">
        <v>39</v>
      </c>
      <c r="J9" s="11">
        <f>D22</f>
        <v>218.1765</v>
      </c>
      <c r="K9" s="11">
        <f>E22</f>
        <v>8.8388347648318447E-2</v>
      </c>
    </row>
    <row r="10" spans="1:11" x14ac:dyDescent="0.3">
      <c r="A10" s="7" t="s">
        <v>131</v>
      </c>
      <c r="B10" s="7" t="s">
        <v>132</v>
      </c>
      <c r="C10" s="4">
        <v>222.12899999999999</v>
      </c>
      <c r="D10" s="14">
        <f>AVERAGE(C10:C11)</f>
        <v>220.46850000000001</v>
      </c>
      <c r="E10" s="12">
        <f>STDEV(C10:C11)</f>
        <v>2.3483016203205227</v>
      </c>
      <c r="F10" s="14">
        <f>AVERAGE(C10:C15)</f>
        <v>237.61716666666666</v>
      </c>
      <c r="G10" s="12">
        <f>(STDEV(C10:C15))/(SQRT(COUNT(C10:C15)))</f>
        <v>14.816118113767521</v>
      </c>
      <c r="H10" s="7"/>
      <c r="I10" s="13" t="s">
        <v>42</v>
      </c>
      <c r="J10" s="11">
        <f>D24</f>
        <v>227.3605</v>
      </c>
      <c r="K10" s="11">
        <f>E24</f>
        <v>10.590338261830905</v>
      </c>
    </row>
    <row r="11" spans="1:11" x14ac:dyDescent="0.3">
      <c r="A11" s="7"/>
      <c r="B11" s="7" t="s">
        <v>133</v>
      </c>
      <c r="C11" s="4">
        <v>218.80799999999999</v>
      </c>
      <c r="D11" s="15"/>
      <c r="E11" s="7"/>
      <c r="F11" s="7"/>
      <c r="G11" s="7"/>
      <c r="H11" s="7"/>
      <c r="I11" s="13" t="s">
        <v>44</v>
      </c>
      <c r="J11" s="11">
        <f>D26</f>
        <v>238.14099999999999</v>
      </c>
      <c r="K11" s="11">
        <f>E26</f>
        <v>6.1546574234477154</v>
      </c>
    </row>
    <row r="12" spans="1:11" x14ac:dyDescent="0.3">
      <c r="A12" s="7" t="s">
        <v>134</v>
      </c>
      <c r="B12" s="7" t="s">
        <v>135</v>
      </c>
      <c r="C12" s="4">
        <v>204.69200000000001</v>
      </c>
      <c r="D12" s="14">
        <f>AVERAGE(C12:C13)</f>
        <v>208.64100000000002</v>
      </c>
      <c r="E12" s="12">
        <f>STDEV(C12:C13)</f>
        <v>5.5847293578113497</v>
      </c>
      <c r="F12" s="12"/>
      <c r="G12" s="7"/>
      <c r="H12" s="7"/>
      <c r="I12" s="13" t="s">
        <v>47</v>
      </c>
      <c r="J12" s="11">
        <f>D28</f>
        <v>335.90549999999996</v>
      </c>
      <c r="K12" s="11">
        <f>E28</f>
        <v>2.2450640302672964</v>
      </c>
    </row>
    <row r="13" spans="1:11" x14ac:dyDescent="0.3">
      <c r="A13" s="7"/>
      <c r="B13" s="7" t="s">
        <v>136</v>
      </c>
      <c r="C13" s="4">
        <v>212.59</v>
      </c>
      <c r="D13" s="15"/>
      <c r="E13" s="7"/>
      <c r="F13" s="7"/>
      <c r="G13" s="7"/>
      <c r="H13" s="7"/>
      <c r="I13" s="13" t="s">
        <v>49</v>
      </c>
      <c r="J13" s="11">
        <f>D30</f>
        <v>216.828</v>
      </c>
      <c r="K13" s="11">
        <f>E30</f>
        <v>1.7946370106514653</v>
      </c>
    </row>
    <row r="14" spans="1:11" x14ac:dyDescent="0.3">
      <c r="A14" s="7" t="s">
        <v>137</v>
      </c>
      <c r="B14" s="7" t="s">
        <v>138</v>
      </c>
      <c r="C14" s="4">
        <v>280.10700000000003</v>
      </c>
      <c r="D14" s="14">
        <f>AVERAGE(C14:C15)</f>
        <v>283.74200000000002</v>
      </c>
      <c r="E14" s="12">
        <f>STDEV(C14:C15)</f>
        <v>5.1406662992261873</v>
      </c>
      <c r="F14" s="12"/>
      <c r="G14" s="12"/>
      <c r="H14" s="7"/>
      <c r="I14" s="13" t="s">
        <v>52</v>
      </c>
      <c r="J14" s="11">
        <f>D32</f>
        <v>218.9385</v>
      </c>
      <c r="K14" s="11">
        <f>E32</f>
        <v>1.1745043635508563</v>
      </c>
    </row>
    <row r="15" spans="1:11" x14ac:dyDescent="0.3">
      <c r="A15" s="7"/>
      <c r="B15" s="7" t="s">
        <v>139</v>
      </c>
      <c r="C15" s="4">
        <v>287.37700000000001</v>
      </c>
      <c r="D15" s="7"/>
      <c r="E15" s="7"/>
      <c r="F15" s="7"/>
      <c r="G15" s="7"/>
      <c r="H15" s="7"/>
      <c r="I15" s="13" t="s">
        <v>54</v>
      </c>
      <c r="J15" s="11">
        <f>D34</f>
        <v>228.19799999999998</v>
      </c>
      <c r="K15" s="11">
        <f>E34</f>
        <v>0.33092597359529669</v>
      </c>
    </row>
    <row r="16" spans="1:11" x14ac:dyDescent="0.3">
      <c r="A16" s="7" t="s">
        <v>140</v>
      </c>
      <c r="B16" s="7" t="s">
        <v>141</v>
      </c>
      <c r="C16" s="4">
        <v>241.11600000000001</v>
      </c>
      <c r="D16" s="12">
        <f>AVERAGE(C16:C17)</f>
        <v>240.82150000000001</v>
      </c>
      <c r="E16" s="12">
        <f>STDEV(C16:C17)</f>
        <v>0.41648589411889564</v>
      </c>
      <c r="F16" s="12">
        <f t="shared" ref="F16" si="0">AVERAGE(C16:C21)</f>
        <v>226.76783333333333</v>
      </c>
      <c r="G16" s="12">
        <f>(STDEV(C16:C21))/(SQRT(COUNT(C16:C21)))</f>
        <v>4.5856075672816914</v>
      </c>
      <c r="H16" s="7"/>
      <c r="I16" s="13" t="s">
        <v>57</v>
      </c>
      <c r="J16" s="11">
        <f>D36</f>
        <v>215.4845</v>
      </c>
      <c r="K16" s="11">
        <f>E36</f>
        <v>3.9831324984238088</v>
      </c>
    </row>
    <row r="17" spans="1:15" x14ac:dyDescent="0.3">
      <c r="A17" s="7"/>
      <c r="B17" s="7" t="s">
        <v>142</v>
      </c>
      <c r="C17" s="4">
        <v>240.52699999999999</v>
      </c>
      <c r="D17" s="7"/>
      <c r="E17" s="7"/>
      <c r="F17" s="7"/>
      <c r="G17" s="7"/>
      <c r="H17" s="7"/>
      <c r="I17" s="13" t="s">
        <v>59</v>
      </c>
      <c r="J17" s="11">
        <f>D38</f>
        <v>203.07599999999999</v>
      </c>
      <c r="K17" s="11">
        <f>E38</f>
        <v>0.44406305858514189</v>
      </c>
    </row>
    <row r="18" spans="1:15" x14ac:dyDescent="0.3">
      <c r="A18" s="7" t="s">
        <v>143</v>
      </c>
      <c r="B18" s="7" t="s">
        <v>144</v>
      </c>
      <c r="C18" s="4">
        <v>217.465</v>
      </c>
      <c r="D18" s="12">
        <f>AVERAGE(C18:C19)</f>
        <v>216.70699999999999</v>
      </c>
      <c r="E18" s="12">
        <f>STDEV(C18:C19)</f>
        <v>1.0719738802787997</v>
      </c>
      <c r="F18" s="12"/>
      <c r="G18" s="7"/>
      <c r="H18" s="7"/>
      <c r="I18" s="13" t="s">
        <v>62</v>
      </c>
      <c r="J18" s="11">
        <f>D40</f>
        <v>227.06799999999998</v>
      </c>
      <c r="K18" s="11">
        <f>E40</f>
        <v>1.2742064196981533</v>
      </c>
    </row>
    <row r="19" spans="1:15" x14ac:dyDescent="0.3">
      <c r="A19" s="7"/>
      <c r="B19" s="7" t="s">
        <v>145</v>
      </c>
      <c r="C19" s="4">
        <v>215.94900000000001</v>
      </c>
      <c r="D19" s="7"/>
      <c r="E19" s="7"/>
      <c r="F19" s="7"/>
      <c r="G19" s="7"/>
      <c r="H19" s="7"/>
      <c r="I19" s="13" t="s">
        <v>64</v>
      </c>
      <c r="J19" s="11">
        <f>D42</f>
        <v>209.97449999999998</v>
      </c>
      <c r="K19" s="11">
        <f>E42</f>
        <v>1.1023794718698259</v>
      </c>
    </row>
    <row r="20" spans="1:15" x14ac:dyDescent="0.3">
      <c r="A20" s="7" t="s">
        <v>146</v>
      </c>
      <c r="B20" s="7" t="s">
        <v>147</v>
      </c>
      <c r="C20" s="4">
        <v>222.48</v>
      </c>
      <c r="D20" s="12">
        <f>AVERAGE(C20:C21)</f>
        <v>222.77499999999998</v>
      </c>
      <c r="E20" s="12">
        <f>STDEV(C20:C21)</f>
        <v>0.41719300090006545</v>
      </c>
      <c r="F20" s="12"/>
      <c r="G20" s="12"/>
      <c r="H20" s="7"/>
      <c r="I20" s="13" t="s">
        <v>67</v>
      </c>
      <c r="J20" s="11">
        <f>D44</f>
        <v>223.0675</v>
      </c>
      <c r="K20" s="11">
        <f>E44</f>
        <v>3.961919294988232</v>
      </c>
    </row>
    <row r="21" spans="1:15" x14ac:dyDescent="0.3">
      <c r="A21" s="7"/>
      <c r="B21" s="7" t="s">
        <v>148</v>
      </c>
      <c r="C21" s="4">
        <v>223.07</v>
      </c>
      <c r="D21" s="7"/>
      <c r="E21" s="7"/>
      <c r="F21" s="7"/>
      <c r="G21" s="7"/>
      <c r="H21" s="7"/>
      <c r="I21" s="13" t="s">
        <v>69</v>
      </c>
      <c r="J21" s="11">
        <f>D46</f>
        <v>171.29750000000001</v>
      </c>
      <c r="K21" s="11">
        <f>E46</f>
        <v>0.12091525958291426</v>
      </c>
    </row>
    <row r="22" spans="1:15" x14ac:dyDescent="0.3">
      <c r="A22" s="7" t="s">
        <v>149</v>
      </c>
      <c r="B22" s="7" t="s">
        <v>150</v>
      </c>
      <c r="C22" s="4">
        <v>218.114</v>
      </c>
      <c r="D22" s="12">
        <f>AVERAGE(C22:C23)</f>
        <v>218.1765</v>
      </c>
      <c r="E22" s="12">
        <f>STDEV(C22:C23)</f>
        <v>8.8388347648318447E-2</v>
      </c>
      <c r="F22" s="12">
        <f t="shared" ref="F22" si="1">AVERAGE(C22:C27)</f>
        <v>227.89266666666666</v>
      </c>
      <c r="G22" s="12">
        <f>(STDEV(C22:C27))/(SQRT(COUNT(C22:C27)))</f>
        <v>4.2796952747180983</v>
      </c>
      <c r="H22" s="7"/>
      <c r="I22" s="13" t="s">
        <v>72</v>
      </c>
      <c r="J22" s="11">
        <f>D48</f>
        <v>192.45650000000001</v>
      </c>
      <c r="K22" s="11">
        <f>E48</f>
        <v>2.6495291091060036</v>
      </c>
    </row>
    <row r="23" spans="1:15" x14ac:dyDescent="0.3">
      <c r="A23" s="7"/>
      <c r="B23" s="7" t="s">
        <v>151</v>
      </c>
      <c r="C23" s="4">
        <v>218.239</v>
      </c>
      <c r="D23" s="7"/>
      <c r="E23" s="7"/>
      <c r="F23" s="7"/>
      <c r="G23" s="7"/>
      <c r="H23" s="7"/>
      <c r="I23" s="13" t="s">
        <v>74</v>
      </c>
      <c r="J23" s="11">
        <f>D50</f>
        <v>216.7955</v>
      </c>
      <c r="K23" s="11">
        <f>E50</f>
        <v>6.6305402871862631</v>
      </c>
    </row>
    <row r="24" spans="1:15" x14ac:dyDescent="0.3">
      <c r="A24" s="7" t="s">
        <v>152</v>
      </c>
      <c r="B24" s="7" t="s">
        <v>153</v>
      </c>
      <c r="C24" s="4">
        <v>219.87200000000001</v>
      </c>
      <c r="D24" s="12">
        <f>AVERAGE(C24:C25)</f>
        <v>227.3605</v>
      </c>
      <c r="E24" s="12">
        <f>STDEV(C24:C25)</f>
        <v>10.590338261830905</v>
      </c>
      <c r="F24" s="12"/>
      <c r="G24" s="7"/>
      <c r="H24" s="7"/>
      <c r="I24" s="7"/>
      <c r="J24" s="7"/>
      <c r="K24" s="7"/>
    </row>
    <row r="25" spans="1:15" x14ac:dyDescent="0.3">
      <c r="A25" s="7"/>
      <c r="B25" s="7" t="s">
        <v>154</v>
      </c>
      <c r="C25" s="4">
        <v>234.84899999999999</v>
      </c>
      <c r="D25" s="7"/>
      <c r="E25" s="7"/>
      <c r="F25" s="7"/>
      <c r="G25" s="7"/>
      <c r="H25" s="7"/>
      <c r="I25" s="7"/>
      <c r="J25" s="7"/>
      <c r="K25" s="7"/>
    </row>
    <row r="26" spans="1:15" x14ac:dyDescent="0.3">
      <c r="A26" s="7" t="s">
        <v>155</v>
      </c>
      <c r="B26" s="7" t="s">
        <v>156</v>
      </c>
      <c r="C26" s="4">
        <v>233.78899999999999</v>
      </c>
      <c r="D26" s="12">
        <f>AVERAGE(C26:C27)</f>
        <v>238.14099999999999</v>
      </c>
      <c r="E26" s="12">
        <f>STDEV(C26:C27)</f>
        <v>6.1546574234477154</v>
      </c>
      <c r="F26" s="12"/>
      <c r="G26" s="12"/>
      <c r="H26" s="7"/>
      <c r="I26" s="9"/>
      <c r="J26" s="9" t="s">
        <v>26</v>
      </c>
      <c r="K26" s="9" t="s">
        <v>118</v>
      </c>
      <c r="M26" t="s">
        <v>198</v>
      </c>
      <c r="N26" s="1">
        <f>$D$10</f>
        <v>220.46850000000001</v>
      </c>
    </row>
    <row r="27" spans="1:15" x14ac:dyDescent="0.3">
      <c r="A27" s="7"/>
      <c r="B27" s="7" t="s">
        <v>157</v>
      </c>
      <c r="C27" s="4">
        <v>242.49299999999999</v>
      </c>
      <c r="D27" s="7"/>
      <c r="E27" s="7"/>
      <c r="F27" s="7"/>
      <c r="G27" s="7"/>
      <c r="H27" s="7"/>
      <c r="I27" s="10" t="s">
        <v>29</v>
      </c>
      <c r="J27" s="11">
        <f>F4</f>
        <v>122.58316666666666</v>
      </c>
      <c r="K27" s="11">
        <f>G4</f>
        <v>0.68872434818131556</v>
      </c>
      <c r="M27" t="s">
        <v>199</v>
      </c>
      <c r="N27" s="1">
        <f>$D$12</f>
        <v>208.64100000000002</v>
      </c>
    </row>
    <row r="28" spans="1:15" x14ac:dyDescent="0.3">
      <c r="A28" s="7" t="s">
        <v>158</v>
      </c>
      <c r="B28" s="7" t="s">
        <v>159</v>
      </c>
      <c r="C28" s="4">
        <v>337.49299999999999</v>
      </c>
      <c r="D28" s="12">
        <f>AVERAGE(C28:C29)</f>
        <v>335.90549999999996</v>
      </c>
      <c r="E28" s="12">
        <f>STDEV(C28:C29)</f>
        <v>2.2450640302672964</v>
      </c>
      <c r="F28" s="12">
        <f t="shared" ref="F28" si="2">AVERAGE(C28:C33)</f>
        <v>257.22399999999999</v>
      </c>
      <c r="G28" s="12">
        <f>(STDEV(C28:C33))/(SQRT(COUNT(C28:C33)))</f>
        <v>24.890714488204985</v>
      </c>
      <c r="H28" s="7"/>
      <c r="I28" s="16" t="s">
        <v>194</v>
      </c>
      <c r="J28" s="11">
        <f>F10</f>
        <v>237.61716666666666</v>
      </c>
      <c r="K28" s="11">
        <f>G10</f>
        <v>14.816118113767521</v>
      </c>
      <c r="M28" t="s">
        <v>200</v>
      </c>
      <c r="N28" s="1">
        <f>$D$14</f>
        <v>283.74200000000002</v>
      </c>
    </row>
    <row r="29" spans="1:15" x14ac:dyDescent="0.3">
      <c r="A29" s="7"/>
      <c r="B29" s="7" t="s">
        <v>160</v>
      </c>
      <c r="C29" s="4">
        <v>334.31799999999998</v>
      </c>
      <c r="D29" s="7"/>
      <c r="E29" s="7"/>
      <c r="F29" s="7"/>
      <c r="G29" s="7"/>
      <c r="H29" s="7"/>
      <c r="I29" s="9" t="s">
        <v>9</v>
      </c>
      <c r="J29" s="11">
        <f>F16</f>
        <v>226.76783333333333</v>
      </c>
      <c r="K29" s="11">
        <f>G16</f>
        <v>4.5856075672816914</v>
      </c>
      <c r="M29" t="str">
        <f t="shared" ref="M29:M34" si="3">I29</f>
        <v>0-1-A</v>
      </c>
      <c r="N29" s="1">
        <f t="shared" ref="N29:O34" si="4">J29</f>
        <v>226.76783333333333</v>
      </c>
      <c r="O29" s="1">
        <f t="shared" si="4"/>
        <v>4.5856075672816914</v>
      </c>
    </row>
    <row r="30" spans="1:15" x14ac:dyDescent="0.3">
      <c r="A30" s="7" t="s">
        <v>161</v>
      </c>
      <c r="B30" s="7" t="s">
        <v>162</v>
      </c>
      <c r="C30" s="4">
        <v>215.559</v>
      </c>
      <c r="D30" s="12">
        <f>AVERAGE(C30:C31)</f>
        <v>216.828</v>
      </c>
      <c r="E30" s="12">
        <f>STDEV(C30:C31)</f>
        <v>1.7946370106514653</v>
      </c>
      <c r="F30" s="12"/>
      <c r="G30" s="7"/>
      <c r="H30" s="7"/>
      <c r="I30" s="9" t="s">
        <v>10</v>
      </c>
      <c r="J30" s="11">
        <f>F22</f>
        <v>227.89266666666666</v>
      </c>
      <c r="K30" s="11">
        <f>G22</f>
        <v>4.2796952747180983</v>
      </c>
      <c r="M30" t="str">
        <f t="shared" si="3"/>
        <v>0-2-A</v>
      </c>
      <c r="N30" s="1">
        <f t="shared" si="4"/>
        <v>227.89266666666666</v>
      </c>
      <c r="O30" s="1">
        <f t="shared" si="4"/>
        <v>4.2796952747180983</v>
      </c>
    </row>
    <row r="31" spans="1:15" x14ac:dyDescent="0.3">
      <c r="A31" s="7"/>
      <c r="B31" s="7" t="s">
        <v>163</v>
      </c>
      <c r="C31" s="4">
        <v>218.09700000000001</v>
      </c>
      <c r="D31" s="7"/>
      <c r="E31" s="7"/>
      <c r="F31" s="7"/>
      <c r="G31" s="7"/>
      <c r="H31" s="7"/>
      <c r="I31" s="9" t="s">
        <v>11</v>
      </c>
      <c r="J31" s="11">
        <f>F28</f>
        <v>257.22399999999999</v>
      </c>
      <c r="K31" s="11">
        <f>G28</f>
        <v>24.890714488204985</v>
      </c>
      <c r="M31" t="str">
        <f t="shared" si="3"/>
        <v>0-3-A</v>
      </c>
      <c r="N31" s="1">
        <f t="shared" si="4"/>
        <v>257.22399999999999</v>
      </c>
      <c r="O31" s="1">
        <f t="shared" si="4"/>
        <v>24.890714488204985</v>
      </c>
    </row>
    <row r="32" spans="1:15" x14ac:dyDescent="0.3">
      <c r="A32" s="7" t="s">
        <v>164</v>
      </c>
      <c r="B32" s="7" t="s">
        <v>165</v>
      </c>
      <c r="C32" s="4">
        <v>218.108</v>
      </c>
      <c r="D32" s="12">
        <f>AVERAGE(C32:C33)</f>
        <v>218.9385</v>
      </c>
      <c r="E32" s="12">
        <f>STDEV(C32:C33)</f>
        <v>1.1745043635508563</v>
      </c>
      <c r="F32" s="12"/>
      <c r="G32" s="12"/>
      <c r="H32" s="7"/>
      <c r="I32" s="9" t="s">
        <v>12</v>
      </c>
      <c r="J32" s="11">
        <f>F34</f>
        <v>215.58616666666668</v>
      </c>
      <c r="K32" s="11">
        <f>G34</f>
        <v>4.6451334420492634</v>
      </c>
      <c r="M32" t="str">
        <f t="shared" si="3"/>
        <v>24-1-A</v>
      </c>
      <c r="N32" s="1">
        <f t="shared" si="4"/>
        <v>215.58616666666668</v>
      </c>
      <c r="O32" s="1">
        <f t="shared" si="4"/>
        <v>4.6451334420492634</v>
      </c>
    </row>
    <row r="33" spans="1:15" x14ac:dyDescent="0.3">
      <c r="A33" s="7"/>
      <c r="B33" s="7" t="s">
        <v>166</v>
      </c>
      <c r="C33" s="4">
        <v>219.76900000000001</v>
      </c>
      <c r="D33" s="7"/>
      <c r="E33" s="7"/>
      <c r="F33" s="7"/>
      <c r="G33" s="7"/>
      <c r="H33" s="7"/>
      <c r="I33" s="9" t="s">
        <v>13</v>
      </c>
      <c r="J33" s="11">
        <f>F40</f>
        <v>220.03666666666663</v>
      </c>
      <c r="K33" s="11">
        <f>G40</f>
        <v>3.3579817417278774</v>
      </c>
      <c r="M33" t="str">
        <f t="shared" si="3"/>
        <v>24-2-A</v>
      </c>
      <c r="N33" s="1">
        <f t="shared" si="4"/>
        <v>220.03666666666663</v>
      </c>
      <c r="O33" s="1">
        <f t="shared" si="4"/>
        <v>3.3579817417278774</v>
      </c>
    </row>
    <row r="34" spans="1:15" x14ac:dyDescent="0.3">
      <c r="A34" s="7" t="s">
        <v>167</v>
      </c>
      <c r="B34" s="7" t="s">
        <v>168</v>
      </c>
      <c r="C34" s="4">
        <v>228.43199999999999</v>
      </c>
      <c r="D34" s="12">
        <f>AVERAGE(C34:C35)</f>
        <v>228.19799999999998</v>
      </c>
      <c r="E34" s="12">
        <f>STDEV(C34:C35)</f>
        <v>0.33092597359529669</v>
      </c>
      <c r="F34" s="12">
        <f t="shared" ref="F34" si="5">AVERAGE(C34:C39)</f>
        <v>215.58616666666668</v>
      </c>
      <c r="G34" s="12">
        <f>(STDEV(C34:C39))/(SQRT(COUNT(C34:C39)))</f>
        <v>4.6451334420492634</v>
      </c>
      <c r="H34" s="7"/>
      <c r="I34" s="9" t="s">
        <v>14</v>
      </c>
      <c r="J34" s="11">
        <f>F46</f>
        <v>193.51649999999998</v>
      </c>
      <c r="K34" s="11">
        <f>G46</f>
        <v>8.4151401127174754</v>
      </c>
      <c r="M34" t="str">
        <f t="shared" si="3"/>
        <v>24-3-A</v>
      </c>
      <c r="N34" s="1">
        <f t="shared" si="4"/>
        <v>193.51649999999998</v>
      </c>
      <c r="O34" s="1">
        <f t="shared" si="4"/>
        <v>8.4151401127174754</v>
      </c>
    </row>
    <row r="35" spans="1:15" x14ac:dyDescent="0.3">
      <c r="A35" s="7"/>
      <c r="B35" s="7" t="s">
        <v>169</v>
      </c>
      <c r="C35" s="4">
        <v>227.964</v>
      </c>
      <c r="D35" s="7"/>
      <c r="E35" s="7"/>
      <c r="F35" s="7"/>
      <c r="G35" s="7"/>
      <c r="H35" s="7"/>
      <c r="I35" s="7"/>
      <c r="J35" s="7"/>
      <c r="K35" s="7"/>
    </row>
    <row r="36" spans="1:15" ht="15" thickBot="1" x14ac:dyDescent="0.35">
      <c r="A36" s="7" t="s">
        <v>170</v>
      </c>
      <c r="B36" s="7" t="s">
        <v>171</v>
      </c>
      <c r="C36" s="4">
        <v>212.66800000000001</v>
      </c>
      <c r="D36" s="12">
        <f>AVERAGE(C36:C37)</f>
        <v>215.4845</v>
      </c>
      <c r="E36" s="12">
        <f>STDEV(C36:C37)</f>
        <v>3.9831324984238088</v>
      </c>
      <c r="F36" s="12"/>
      <c r="G36" s="7"/>
      <c r="H36" s="7"/>
      <c r="I36" s="7"/>
      <c r="J36" s="7"/>
      <c r="K36" s="7"/>
    </row>
    <row r="37" spans="1:15" x14ac:dyDescent="0.3">
      <c r="A37" s="7"/>
      <c r="B37" s="7" t="s">
        <v>172</v>
      </c>
      <c r="C37" s="4">
        <v>218.30099999999999</v>
      </c>
      <c r="D37" s="7"/>
      <c r="E37" s="7"/>
      <c r="F37" s="7"/>
      <c r="G37" s="7"/>
      <c r="H37" s="7"/>
      <c r="I37" s="9"/>
      <c r="J37" s="9" t="s">
        <v>6</v>
      </c>
      <c r="K37" s="9" t="s">
        <v>118</v>
      </c>
      <c r="M37" s="17"/>
      <c r="N37" s="18" t="s">
        <v>21</v>
      </c>
    </row>
    <row r="38" spans="1:15" x14ac:dyDescent="0.3">
      <c r="A38" s="7" t="s">
        <v>173</v>
      </c>
      <c r="B38" s="7" t="s">
        <v>174</v>
      </c>
      <c r="C38" s="4">
        <v>203.39</v>
      </c>
      <c r="D38" s="12">
        <f>AVERAGE(C38:C39)</f>
        <v>203.07599999999999</v>
      </c>
      <c r="E38" s="12">
        <f>STDEV(C38:C39)</f>
        <v>0.44406305858514189</v>
      </c>
      <c r="F38" s="12"/>
      <c r="G38" s="12"/>
      <c r="H38" s="7"/>
      <c r="I38" s="9" t="s">
        <v>8</v>
      </c>
      <c r="J38" s="11">
        <f>J27</f>
        <v>122.58316666666666</v>
      </c>
      <c r="K38" s="11">
        <f>K27</f>
        <v>0.68872434818131556</v>
      </c>
      <c r="M38" s="19" t="s">
        <v>195</v>
      </c>
      <c r="N38" s="20">
        <f>TTEST(N26:N28,N29:N31,2,2)</f>
        <v>0.99046611932583417</v>
      </c>
    </row>
    <row r="39" spans="1:15" x14ac:dyDescent="0.3">
      <c r="A39" s="7"/>
      <c r="B39" s="7" t="s">
        <v>175</v>
      </c>
      <c r="C39" s="4">
        <v>202.762</v>
      </c>
      <c r="D39" s="7"/>
      <c r="E39" s="7"/>
      <c r="F39" s="7"/>
      <c r="G39" s="7"/>
      <c r="H39" s="7"/>
      <c r="I39" s="16" t="s">
        <v>194</v>
      </c>
      <c r="J39" s="11">
        <f>J28</f>
        <v>237.61716666666666</v>
      </c>
      <c r="K39" s="11">
        <f>K28</f>
        <v>14.816118113767521</v>
      </c>
      <c r="M39" s="19" t="s">
        <v>196</v>
      </c>
      <c r="N39" s="20">
        <f>TTEST(N26:N28,N32:N34,2,2)</f>
        <v>0.32198592143343452</v>
      </c>
    </row>
    <row r="40" spans="1:15" ht="15" thickBot="1" x14ac:dyDescent="0.35">
      <c r="A40" s="7" t="s">
        <v>176</v>
      </c>
      <c r="B40" s="7" t="s">
        <v>177</v>
      </c>
      <c r="C40" s="4">
        <v>226.167</v>
      </c>
      <c r="D40" s="12">
        <f>AVERAGE(C40:C41)</f>
        <v>227.06799999999998</v>
      </c>
      <c r="E40" s="12">
        <f>STDEV(C40:C41)</f>
        <v>1.2742064196981533</v>
      </c>
      <c r="F40" s="12">
        <f t="shared" ref="F40" si="6">AVERAGE(C40:C45)</f>
        <v>220.03666666666663</v>
      </c>
      <c r="G40" s="12">
        <f>(STDEV(C40:C45))/(SQRT(COUNT(C40:C45)))</f>
        <v>3.3579817417278774</v>
      </c>
      <c r="H40" s="7"/>
      <c r="I40" s="9" t="s">
        <v>119</v>
      </c>
      <c r="J40" s="11">
        <f>AVERAGE(J6:J14)</f>
        <v>237.29483333333337</v>
      </c>
      <c r="K40" s="11">
        <f>(STDEV(J6:J14))/(SQRT(COUNT(J6:J14)))</f>
        <v>12.688549784702991</v>
      </c>
      <c r="M40" s="21" t="s">
        <v>20</v>
      </c>
      <c r="N40" s="22">
        <f>TTEST(N29:N31,N32:N34,2,2)</f>
        <v>9.9456293834035245E-2</v>
      </c>
    </row>
    <row r="41" spans="1:15" x14ac:dyDescent="0.3">
      <c r="A41" s="7"/>
      <c r="B41" s="7" t="s">
        <v>178</v>
      </c>
      <c r="C41" s="4">
        <v>227.96899999999999</v>
      </c>
      <c r="D41" s="7"/>
      <c r="E41" s="7"/>
      <c r="F41" s="7"/>
      <c r="G41" s="7"/>
      <c r="H41" s="7"/>
      <c r="I41" s="9" t="s">
        <v>120</v>
      </c>
      <c r="J41" s="11">
        <f>AVERAGE(J15:J23)</f>
        <v>209.71311111111112</v>
      </c>
      <c r="K41" s="11">
        <f>(STDEV(J15:J23))/(SQRT(COUNT(J15:J23)))</f>
        <v>6.1490305495944355</v>
      </c>
    </row>
    <row r="42" spans="1:15" x14ac:dyDescent="0.3">
      <c r="A42" s="7" t="s">
        <v>179</v>
      </c>
      <c r="B42" s="7" t="s">
        <v>180</v>
      </c>
      <c r="C42" s="4">
        <v>209.19499999999999</v>
      </c>
      <c r="D42" s="12">
        <f>AVERAGE(C42:C43)</f>
        <v>209.97449999999998</v>
      </c>
      <c r="E42" s="12">
        <f>STDEV(C42:C43)</f>
        <v>1.1023794718698259</v>
      </c>
      <c r="F42" s="12"/>
      <c r="G42" s="7"/>
      <c r="H42" s="7"/>
      <c r="I42" s="7"/>
      <c r="J42" s="7"/>
      <c r="K42" s="7"/>
    </row>
    <row r="43" spans="1:15" x14ac:dyDescent="0.3">
      <c r="A43" s="7"/>
      <c r="B43" s="7" t="s">
        <v>181</v>
      </c>
      <c r="C43" s="4">
        <v>210.75399999999999</v>
      </c>
      <c r="D43" s="7"/>
      <c r="E43" s="7"/>
      <c r="F43" s="7"/>
      <c r="G43" s="7"/>
      <c r="H43" s="7"/>
      <c r="I43" s="7"/>
      <c r="J43" s="7"/>
      <c r="K43" s="7"/>
    </row>
    <row r="44" spans="1:15" x14ac:dyDescent="0.3">
      <c r="A44" s="7" t="s">
        <v>182</v>
      </c>
      <c r="B44" s="7" t="s">
        <v>183</v>
      </c>
      <c r="C44" s="4">
        <v>220.26599999999999</v>
      </c>
      <c r="D44" s="12">
        <f>AVERAGE(C44:C45)</f>
        <v>223.0675</v>
      </c>
      <c r="E44" s="12">
        <f>STDEV(C44:C45)</f>
        <v>3.961919294988232</v>
      </c>
      <c r="F44" s="12"/>
      <c r="G44" s="12"/>
      <c r="H44" s="7"/>
      <c r="I44" s="7"/>
      <c r="J44" s="7"/>
      <c r="K44" s="7"/>
    </row>
    <row r="45" spans="1:15" x14ac:dyDescent="0.3">
      <c r="A45" s="7"/>
      <c r="B45" s="7" t="s">
        <v>184</v>
      </c>
      <c r="C45" s="4">
        <v>225.869</v>
      </c>
      <c r="D45" s="7"/>
      <c r="E45" s="7"/>
      <c r="F45" s="7"/>
      <c r="G45" s="7"/>
      <c r="H45" s="7"/>
      <c r="I45" s="7"/>
      <c r="J45" s="7"/>
      <c r="K45" s="7"/>
    </row>
    <row r="46" spans="1:15" x14ac:dyDescent="0.3">
      <c r="A46" s="7" t="s">
        <v>185</v>
      </c>
      <c r="B46" s="7" t="s">
        <v>186</v>
      </c>
      <c r="C46" s="4">
        <v>171.38300000000001</v>
      </c>
      <c r="D46" s="12">
        <f>AVERAGE(C46:C47)</f>
        <v>171.29750000000001</v>
      </c>
      <c r="E46" s="12">
        <f>STDEV(C46:C47)</f>
        <v>0.12091525958291426</v>
      </c>
      <c r="F46" s="12">
        <f>AVERAGE(C46:C51)</f>
        <v>193.51649999999998</v>
      </c>
      <c r="G46" s="12">
        <f>(STDEV(C46:C51))/(SQRT(COUNT(C46:C51)))</f>
        <v>8.4151401127174754</v>
      </c>
      <c r="H46" s="7"/>
      <c r="I46" s="7"/>
      <c r="J46" s="7"/>
      <c r="K46" s="7"/>
    </row>
    <row r="47" spans="1:15" x14ac:dyDescent="0.3">
      <c r="A47" s="7"/>
      <c r="B47" s="7" t="s">
        <v>187</v>
      </c>
      <c r="C47" s="4">
        <v>171.21199999999999</v>
      </c>
      <c r="D47" s="7"/>
      <c r="E47" s="7"/>
      <c r="F47" s="7"/>
      <c r="G47" s="7"/>
      <c r="H47" s="7"/>
      <c r="I47" s="7"/>
      <c r="J47" s="7"/>
      <c r="K47" s="7"/>
    </row>
    <row r="48" spans="1:15" x14ac:dyDescent="0.3">
      <c r="A48" s="7" t="s">
        <v>188</v>
      </c>
      <c r="B48" s="7" t="s">
        <v>189</v>
      </c>
      <c r="C48" s="4">
        <v>190.583</v>
      </c>
      <c r="D48" s="12">
        <f>AVERAGE(C48:C49)</f>
        <v>192.45650000000001</v>
      </c>
      <c r="E48" s="12">
        <f>STDEV(C48:C49)</f>
        <v>2.6495291091060036</v>
      </c>
      <c r="F48" s="12"/>
      <c r="G48" s="7"/>
      <c r="H48" s="7"/>
      <c r="I48" s="7"/>
      <c r="J48" s="7"/>
      <c r="K48" s="7"/>
    </row>
    <row r="49" spans="1:11" x14ac:dyDescent="0.3">
      <c r="A49" s="7"/>
      <c r="B49" s="7" t="s">
        <v>190</v>
      </c>
      <c r="C49" s="4">
        <v>194.33</v>
      </c>
      <c r="D49" s="7"/>
      <c r="E49" s="7"/>
      <c r="F49" s="7"/>
      <c r="G49" s="7"/>
      <c r="H49" s="7"/>
      <c r="I49" s="7"/>
      <c r="J49" s="7"/>
      <c r="K49" s="7"/>
    </row>
    <row r="50" spans="1:11" x14ac:dyDescent="0.3">
      <c r="A50" s="7" t="s">
        <v>191</v>
      </c>
      <c r="B50" s="7" t="s">
        <v>192</v>
      </c>
      <c r="C50" s="4">
        <v>212.107</v>
      </c>
      <c r="D50" s="12">
        <f>AVERAGE(C50:C51)</f>
        <v>216.7955</v>
      </c>
      <c r="E50" s="12">
        <f>STDEV(C50:C51)</f>
        <v>6.6305402871862631</v>
      </c>
      <c r="F50" s="7"/>
      <c r="G50" s="7"/>
      <c r="H50" s="7"/>
      <c r="I50" s="7"/>
      <c r="J50" s="7"/>
      <c r="K50" s="7"/>
    </row>
    <row r="51" spans="1:11" x14ac:dyDescent="0.3">
      <c r="A51" s="7"/>
      <c r="B51" s="7" t="s">
        <v>193</v>
      </c>
      <c r="C51" s="4">
        <v>221.48400000000001</v>
      </c>
      <c r="D51" s="7"/>
      <c r="E51" s="7"/>
      <c r="F51" s="7"/>
      <c r="G51" s="7"/>
      <c r="H51" s="7"/>
      <c r="I51" s="7"/>
      <c r="J51" s="7"/>
      <c r="K51" s="7"/>
    </row>
    <row r="52" spans="1:1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conditionalFormatting sqref="N38:N40">
    <cfRule type="cellIs" dxfId="14" priority="1" operator="lessThan">
      <formula>0.001</formula>
    </cfRule>
    <cfRule type="cellIs" dxfId="13" priority="2" operator="lessThan">
      <formula>0.01</formula>
    </cfRule>
    <cfRule type="cellIs" dxfId="12" priority="3" operator="lessThan">
      <formula>0.001</formula>
    </cfRule>
    <cfRule type="cellIs" dxfId="11" priority="4" operator="lessThan">
      <formula>0.01</formula>
    </cfRule>
    <cfRule type="cellIs" dxfId="10" priority="5" operator="lessThan">
      <formula>0.05</formula>
    </cfRule>
  </conditionalFormatting>
  <pageMargins left="0.7" right="0.7" top="0.75" bottom="0.75" header="0.3" footer="0.3"/>
  <pageSetup paperSize="9" orientation="portrait" r:id="rId1"/>
  <headerFooter>
    <oddHeader>&amp;R&amp;"Calibri"&amp;10 For Internal Use Only&amp;1#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A22" zoomScale="74" zoomScaleNormal="74" workbookViewId="0">
      <selection activeCell="H41" sqref="H41"/>
    </sheetView>
  </sheetViews>
  <sheetFormatPr defaultRowHeight="14.4" x14ac:dyDescent="0.3"/>
  <sheetData>
    <row r="1" spans="1:11" x14ac:dyDescent="0.3">
      <c r="A1" s="4" t="s">
        <v>197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3">
      <c r="A3" s="7" t="s">
        <v>22</v>
      </c>
      <c r="B3" s="7" t="s">
        <v>23</v>
      </c>
      <c r="C3" s="7" t="s">
        <v>24</v>
      </c>
      <c r="D3" s="7" t="s">
        <v>25</v>
      </c>
      <c r="E3" s="7" t="s">
        <v>7</v>
      </c>
      <c r="F3" s="7" t="s">
        <v>25</v>
      </c>
      <c r="G3" s="7" t="s">
        <v>118</v>
      </c>
      <c r="H3" s="7"/>
      <c r="I3" s="9"/>
      <c r="J3" s="9" t="s">
        <v>26</v>
      </c>
      <c r="K3" s="9" t="s">
        <v>118</v>
      </c>
    </row>
    <row r="4" spans="1:11" x14ac:dyDescent="0.3">
      <c r="A4" s="7" t="s">
        <v>27</v>
      </c>
      <c r="B4" s="7" t="s">
        <v>28</v>
      </c>
      <c r="C4" s="4">
        <v>85.466999999999999</v>
      </c>
      <c r="D4" s="12">
        <f>AVERAGE(C4:C5)</f>
        <v>85.466999999999999</v>
      </c>
      <c r="E4" s="12" t="e">
        <f>STDEV(C4:C5)</f>
        <v>#DIV/0!</v>
      </c>
      <c r="F4" s="12">
        <f>AVERAGE(C4:C9)</f>
        <v>89.918800000000005</v>
      </c>
      <c r="G4" s="12">
        <f>(STDEV(C4:C9))/(SQRT(COUNT(C4:C9)))</f>
        <v>1.2361654581810646</v>
      </c>
      <c r="H4" s="7"/>
      <c r="I4" s="10" t="s">
        <v>29</v>
      </c>
      <c r="J4" s="11">
        <f>F4</f>
        <v>89.918800000000005</v>
      </c>
      <c r="K4" s="11">
        <f>G4</f>
        <v>1.2361654581810646</v>
      </c>
    </row>
    <row r="5" spans="1:11" x14ac:dyDescent="0.3">
      <c r="A5" s="7"/>
      <c r="B5" s="7"/>
      <c r="C5" s="7"/>
      <c r="D5" s="7"/>
      <c r="E5" s="7"/>
      <c r="F5" s="7"/>
      <c r="G5" s="7"/>
      <c r="H5" s="7"/>
      <c r="I5" s="10" t="s">
        <v>17</v>
      </c>
      <c r="J5" s="11">
        <f>F10</f>
        <v>265.44366666666667</v>
      </c>
      <c r="K5" s="11">
        <f>G10</f>
        <v>6.8485391078032896</v>
      </c>
    </row>
    <row r="6" spans="1:11" x14ac:dyDescent="0.3">
      <c r="A6" s="7" t="s">
        <v>30</v>
      </c>
      <c r="B6" s="7" t="s">
        <v>31</v>
      </c>
      <c r="C6" s="4">
        <v>89.498999999999995</v>
      </c>
      <c r="D6" s="12">
        <f>AVERAGE(C6:C7)</f>
        <v>91.157499999999999</v>
      </c>
      <c r="E6" s="12">
        <f>STDEV(C6:C7)</f>
        <v>2.3454731931957835</v>
      </c>
      <c r="F6" s="12"/>
      <c r="G6" s="7"/>
      <c r="H6" s="7"/>
      <c r="I6" s="13" t="s">
        <v>32</v>
      </c>
      <c r="J6" s="11">
        <f>D16</f>
        <v>312.10300000000001</v>
      </c>
      <c r="K6" s="11">
        <f>E16</f>
        <v>6.4106300782372614</v>
      </c>
    </row>
    <row r="7" spans="1:11" x14ac:dyDescent="0.3">
      <c r="A7" s="7"/>
      <c r="B7" s="7" t="s">
        <v>33</v>
      </c>
      <c r="C7" s="4">
        <v>92.816000000000003</v>
      </c>
      <c r="D7" s="7"/>
      <c r="E7" s="7"/>
      <c r="F7" s="7"/>
      <c r="G7" s="7"/>
      <c r="H7" s="7"/>
      <c r="I7" s="13" t="s">
        <v>34</v>
      </c>
      <c r="J7" s="11">
        <f>D18</f>
        <v>230.99299999999999</v>
      </c>
      <c r="K7" s="11">
        <f>E18</f>
        <v>3.6331146417364848</v>
      </c>
    </row>
    <row r="8" spans="1:11" x14ac:dyDescent="0.3">
      <c r="A8" s="7" t="s">
        <v>35</v>
      </c>
      <c r="B8" s="7" t="s">
        <v>36</v>
      </c>
      <c r="C8" s="4">
        <v>90.570999999999998</v>
      </c>
      <c r="D8" s="12">
        <f>AVERAGE(C8:C9)</f>
        <v>90.906000000000006</v>
      </c>
      <c r="E8" s="12">
        <f>STDEV(C8:C9)</f>
        <v>0.47376154339498805</v>
      </c>
      <c r="F8" s="12"/>
      <c r="G8" s="12"/>
      <c r="H8" s="7"/>
      <c r="I8" s="13" t="s">
        <v>37</v>
      </c>
      <c r="J8" s="11">
        <f>D20</f>
        <v>189.16149999999999</v>
      </c>
      <c r="K8" s="11">
        <f>E20</f>
        <v>0.37264527368532135</v>
      </c>
    </row>
    <row r="9" spans="1:11" x14ac:dyDescent="0.3">
      <c r="A9" s="7"/>
      <c r="B9" s="7" t="s">
        <v>38</v>
      </c>
      <c r="C9" s="4">
        <v>91.241</v>
      </c>
      <c r="D9" s="7"/>
      <c r="E9" s="7"/>
      <c r="F9" s="7"/>
      <c r="G9" s="7"/>
      <c r="H9" s="7"/>
      <c r="I9" s="13" t="s">
        <v>39</v>
      </c>
      <c r="J9" s="11">
        <f>D22</f>
        <v>308.33850000000001</v>
      </c>
      <c r="K9" s="11">
        <f>E22</f>
        <v>1.3640089809088316</v>
      </c>
    </row>
    <row r="10" spans="1:11" x14ac:dyDescent="0.3">
      <c r="A10" s="7" t="s">
        <v>40</v>
      </c>
      <c r="B10" s="7" t="s">
        <v>41</v>
      </c>
      <c r="C10" s="4">
        <v>257.392</v>
      </c>
      <c r="D10" s="14">
        <f>AVERAGE(C10:C11)</f>
        <v>255.94200000000001</v>
      </c>
      <c r="E10" s="12">
        <f>STDEV(C10:C11)</f>
        <v>2.0506096654409918</v>
      </c>
      <c r="F10" s="14">
        <f>AVERAGE(C10:C15)</f>
        <v>265.44366666666667</v>
      </c>
      <c r="G10" s="12">
        <f>(STDEV(C10:C15))/(SQRT(COUNT(C10:C15)))</f>
        <v>6.8485391078032896</v>
      </c>
      <c r="H10" s="7"/>
      <c r="I10" s="13" t="s">
        <v>42</v>
      </c>
      <c r="J10" s="11">
        <f>D24</f>
        <v>287.35299999999995</v>
      </c>
      <c r="K10" s="11">
        <f>E24</f>
        <v>1.398657213186997</v>
      </c>
    </row>
    <row r="11" spans="1:11" x14ac:dyDescent="0.3">
      <c r="A11" s="7"/>
      <c r="B11" s="7" t="s">
        <v>43</v>
      </c>
      <c r="C11" s="4">
        <v>254.49199999999999</v>
      </c>
      <c r="D11" s="15"/>
      <c r="E11" s="7"/>
      <c r="F11" s="7"/>
      <c r="G11" s="7"/>
      <c r="H11" s="7"/>
      <c r="I11" s="13" t="s">
        <v>44</v>
      </c>
      <c r="J11" s="11">
        <f>D26</f>
        <v>236.465</v>
      </c>
      <c r="K11" s="11">
        <f>E26</f>
        <v>2.8128707755600924</v>
      </c>
    </row>
    <row r="12" spans="1:11" x14ac:dyDescent="0.3">
      <c r="A12" s="7" t="s">
        <v>45</v>
      </c>
      <c r="B12" s="7" t="s">
        <v>46</v>
      </c>
      <c r="C12" s="4">
        <v>250.08600000000001</v>
      </c>
      <c r="D12" s="14">
        <f>AVERAGE(C12:C13)</f>
        <v>253.56050000000002</v>
      </c>
      <c r="E12" s="12">
        <f>STDEV(C12:C13)</f>
        <v>4.9136850224653275</v>
      </c>
      <c r="F12" s="12"/>
      <c r="G12" s="7"/>
      <c r="H12" s="7"/>
      <c r="I12" s="13" t="s">
        <v>47</v>
      </c>
      <c r="J12" s="11">
        <f>D28</f>
        <v>302.60199999999998</v>
      </c>
      <c r="K12" s="11">
        <f>E28</f>
        <v>1.2826917010724124</v>
      </c>
    </row>
    <row r="13" spans="1:11" x14ac:dyDescent="0.3">
      <c r="A13" s="7"/>
      <c r="B13" s="7" t="s">
        <v>48</v>
      </c>
      <c r="C13" s="4">
        <v>257.03500000000003</v>
      </c>
      <c r="D13" s="15"/>
      <c r="E13" s="7"/>
      <c r="F13" s="7"/>
      <c r="G13" s="7"/>
      <c r="H13" s="7"/>
      <c r="I13" s="13" t="s">
        <v>49</v>
      </c>
      <c r="J13" s="11">
        <f>D30</f>
        <v>275.49699999999996</v>
      </c>
      <c r="K13" s="11">
        <f>E30</f>
        <v>1.7083699833466965</v>
      </c>
    </row>
    <row r="14" spans="1:11" x14ac:dyDescent="0.3">
      <c r="A14" s="7" t="s">
        <v>50</v>
      </c>
      <c r="B14" s="7" t="s">
        <v>51</v>
      </c>
      <c r="C14" s="4">
        <v>286.08</v>
      </c>
      <c r="D14" s="14">
        <f>AVERAGE(C14:C15)</f>
        <v>286.82849999999996</v>
      </c>
      <c r="E14" s="12">
        <f>STDEV(C14:C15)</f>
        <v>1.0585388514362717</v>
      </c>
      <c r="F14" s="12"/>
      <c r="G14" s="12"/>
      <c r="H14" s="7"/>
      <c r="I14" s="13" t="s">
        <v>52</v>
      </c>
      <c r="J14" s="11">
        <f>D32</f>
        <v>242.536</v>
      </c>
      <c r="K14" s="11">
        <f>E32</f>
        <v>2.500329578275633</v>
      </c>
    </row>
    <row r="15" spans="1:11" x14ac:dyDescent="0.3">
      <c r="A15" s="7"/>
      <c r="B15" s="7" t="s">
        <v>53</v>
      </c>
      <c r="C15" s="4">
        <v>287.577</v>
      </c>
      <c r="D15" s="7"/>
      <c r="E15" s="7"/>
      <c r="F15" s="7"/>
      <c r="G15" s="7"/>
      <c r="H15" s="7"/>
      <c r="I15" s="13" t="s">
        <v>54</v>
      </c>
      <c r="J15" s="11">
        <f>D34</f>
        <v>210.17250000000001</v>
      </c>
      <c r="K15" s="11">
        <f>E34</f>
        <v>1.0500535700620126</v>
      </c>
    </row>
    <row r="16" spans="1:11" x14ac:dyDescent="0.3">
      <c r="A16" s="7" t="s">
        <v>55</v>
      </c>
      <c r="B16" s="7" t="s">
        <v>56</v>
      </c>
      <c r="C16" s="4">
        <v>307.57</v>
      </c>
      <c r="D16" s="12">
        <f>AVERAGE(C16:C17)</f>
        <v>312.10300000000001</v>
      </c>
      <c r="E16" s="12">
        <f>STDEV(C16:C17)</f>
        <v>6.4106300782372614</v>
      </c>
      <c r="F16" s="12">
        <f t="shared" ref="F16" si="0">AVERAGE(C16:C21)</f>
        <v>244.08583333333331</v>
      </c>
      <c r="G16" s="12">
        <f>(STDEV(C16:C21))/(SQRT(COUNT(C16:C21)))</f>
        <v>22.864319977374819</v>
      </c>
      <c r="H16" s="7"/>
      <c r="I16" s="13" t="s">
        <v>57</v>
      </c>
      <c r="J16" s="11">
        <f>D36</f>
        <v>234.96100000000001</v>
      </c>
      <c r="K16" s="11">
        <f>E36</f>
        <v>5.6554400359300203</v>
      </c>
    </row>
    <row r="17" spans="1:15" x14ac:dyDescent="0.3">
      <c r="A17" s="7"/>
      <c r="B17" s="7" t="s">
        <v>58</v>
      </c>
      <c r="C17" s="4">
        <v>316.63600000000002</v>
      </c>
      <c r="D17" s="7"/>
      <c r="E17" s="7"/>
      <c r="F17" s="7"/>
      <c r="G17" s="7"/>
      <c r="H17" s="7"/>
      <c r="I17" s="13" t="s">
        <v>59</v>
      </c>
      <c r="J17" s="11">
        <f>D38</f>
        <v>230.62450000000001</v>
      </c>
      <c r="K17" s="11">
        <f>E38</f>
        <v>4.0354584002316418</v>
      </c>
    </row>
    <row r="18" spans="1:15" x14ac:dyDescent="0.3">
      <c r="A18" s="7" t="s">
        <v>60</v>
      </c>
      <c r="B18" s="7" t="s">
        <v>61</v>
      </c>
      <c r="C18" s="4">
        <v>228.42400000000001</v>
      </c>
      <c r="D18" s="12">
        <f>AVERAGE(C18:C19)</f>
        <v>230.99299999999999</v>
      </c>
      <c r="E18" s="12">
        <f>STDEV(C18:C19)</f>
        <v>3.6331146417364848</v>
      </c>
      <c r="F18" s="12"/>
      <c r="G18" s="7"/>
      <c r="H18" s="7"/>
      <c r="I18" s="13" t="s">
        <v>62</v>
      </c>
      <c r="J18" s="11">
        <f>D40</f>
        <v>210.125</v>
      </c>
      <c r="K18" s="11">
        <f>E40</f>
        <v>1.5542207050480166</v>
      </c>
    </row>
    <row r="19" spans="1:15" x14ac:dyDescent="0.3">
      <c r="A19" s="7"/>
      <c r="B19" s="7" t="s">
        <v>63</v>
      </c>
      <c r="C19" s="4">
        <v>233.56200000000001</v>
      </c>
      <c r="D19" s="7"/>
      <c r="E19" s="7"/>
      <c r="F19" s="7"/>
      <c r="G19" s="7"/>
      <c r="H19" s="7"/>
      <c r="I19" s="13" t="s">
        <v>64</v>
      </c>
      <c r="J19" s="11">
        <f>D42</f>
        <v>221.5925</v>
      </c>
      <c r="K19" s="11">
        <f>E42</f>
        <v>3.9788898577367098</v>
      </c>
    </row>
    <row r="20" spans="1:15" x14ac:dyDescent="0.3">
      <c r="A20" s="7" t="s">
        <v>65</v>
      </c>
      <c r="B20" s="7" t="s">
        <v>66</v>
      </c>
      <c r="C20" s="4">
        <v>189.42500000000001</v>
      </c>
      <c r="D20" s="12">
        <f>AVERAGE(C20:C21)</f>
        <v>189.16149999999999</v>
      </c>
      <c r="E20" s="12">
        <f>STDEV(C20:C21)</f>
        <v>0.37264527368532135</v>
      </c>
      <c r="F20" s="12"/>
      <c r="G20" s="12"/>
      <c r="H20" s="7"/>
      <c r="I20" s="13" t="s">
        <v>67</v>
      </c>
      <c r="J20" s="11">
        <f>D44</f>
        <v>176.34950000000001</v>
      </c>
      <c r="K20" s="11">
        <f>E44</f>
        <v>1.6270527035102371</v>
      </c>
    </row>
    <row r="21" spans="1:15" x14ac:dyDescent="0.3">
      <c r="A21" s="7"/>
      <c r="B21" s="7" t="s">
        <v>68</v>
      </c>
      <c r="C21" s="4">
        <v>188.898</v>
      </c>
      <c r="D21" s="7"/>
      <c r="E21" s="7"/>
      <c r="F21" s="7"/>
      <c r="G21" s="7"/>
      <c r="H21" s="7"/>
      <c r="I21" s="13" t="s">
        <v>69</v>
      </c>
      <c r="J21" s="11">
        <f>D46</f>
        <v>225.3295</v>
      </c>
      <c r="K21" s="11">
        <f>E46</f>
        <v>1.0981368311827064</v>
      </c>
    </row>
    <row r="22" spans="1:15" x14ac:dyDescent="0.3">
      <c r="A22" s="7" t="s">
        <v>70</v>
      </c>
      <c r="B22" s="7" t="s">
        <v>71</v>
      </c>
      <c r="C22" s="4">
        <v>309.303</v>
      </c>
      <c r="D22" s="12">
        <f>AVERAGE(C22:C23)</f>
        <v>308.33850000000001</v>
      </c>
      <c r="E22" s="12">
        <f>STDEV(C22:C23)</f>
        <v>1.3640089809088316</v>
      </c>
      <c r="F22" s="12">
        <f t="shared" ref="F22" si="1">AVERAGE(C22:C27)</f>
        <v>277.38550000000004</v>
      </c>
      <c r="G22" s="12">
        <f>(STDEV(C22:C27))/(SQRT(COUNT(C22:C27)))</f>
        <v>13.509974309746108</v>
      </c>
      <c r="H22" s="7"/>
      <c r="I22" s="13" t="s">
        <v>72</v>
      </c>
      <c r="J22" s="11">
        <f>D48</f>
        <v>211.28700000000001</v>
      </c>
      <c r="K22" s="11">
        <f>E48</f>
        <v>0.65053823869163496</v>
      </c>
    </row>
    <row r="23" spans="1:15" x14ac:dyDescent="0.3">
      <c r="A23" s="7"/>
      <c r="B23" s="7" t="s">
        <v>73</v>
      </c>
      <c r="C23" s="4">
        <v>307.37400000000002</v>
      </c>
      <c r="D23" s="7"/>
      <c r="E23" s="7"/>
      <c r="F23" s="7"/>
      <c r="G23" s="7"/>
      <c r="H23" s="7"/>
      <c r="I23" s="13" t="s">
        <v>74</v>
      </c>
      <c r="J23" s="11">
        <f>D50</f>
        <v>176.6755</v>
      </c>
      <c r="K23" s="11">
        <f>E50</f>
        <v>1.8179715344306324</v>
      </c>
    </row>
    <row r="24" spans="1:15" x14ac:dyDescent="0.3">
      <c r="A24" s="7" t="s">
        <v>75</v>
      </c>
      <c r="B24" s="7" t="s">
        <v>76</v>
      </c>
      <c r="C24" s="4">
        <v>288.34199999999998</v>
      </c>
      <c r="D24" s="12">
        <f>AVERAGE(C24:C25)</f>
        <v>287.35299999999995</v>
      </c>
      <c r="E24" s="12">
        <f>STDEV(C24:C25)</f>
        <v>1.398657213186997</v>
      </c>
      <c r="F24" s="12"/>
      <c r="G24" s="7"/>
      <c r="H24" s="7"/>
      <c r="I24" s="7"/>
      <c r="J24" s="7"/>
      <c r="K24" s="7"/>
    </row>
    <row r="25" spans="1:15" x14ac:dyDescent="0.3">
      <c r="A25" s="7"/>
      <c r="B25" s="7" t="s">
        <v>77</v>
      </c>
      <c r="C25" s="4">
        <v>286.36399999999998</v>
      </c>
      <c r="D25" s="7"/>
      <c r="E25" s="7"/>
      <c r="F25" s="7"/>
      <c r="G25" s="7"/>
      <c r="H25" s="7"/>
      <c r="I25" s="7"/>
      <c r="J25" s="7"/>
      <c r="K25" s="7"/>
    </row>
    <row r="26" spans="1:15" x14ac:dyDescent="0.3">
      <c r="A26" s="7" t="s">
        <v>78</v>
      </c>
      <c r="B26" s="7" t="s">
        <v>79</v>
      </c>
      <c r="C26" s="4">
        <v>238.45400000000001</v>
      </c>
      <c r="D26" s="12">
        <f>AVERAGE(C26:C27)</f>
        <v>236.465</v>
      </c>
      <c r="E26" s="12">
        <f>STDEV(C26:C27)</f>
        <v>2.8128707755600924</v>
      </c>
      <c r="F26" s="12"/>
      <c r="G26" s="12"/>
      <c r="H26" s="7"/>
      <c r="I26" s="9"/>
      <c r="J26" s="9" t="s">
        <v>26</v>
      </c>
      <c r="K26" s="9" t="s">
        <v>118</v>
      </c>
      <c r="M26" t="s">
        <v>198</v>
      </c>
      <c r="N26" s="1">
        <f>$D$10</f>
        <v>255.94200000000001</v>
      </c>
    </row>
    <row r="27" spans="1:15" x14ac:dyDescent="0.3">
      <c r="A27" s="7"/>
      <c r="B27" s="7" t="s">
        <v>80</v>
      </c>
      <c r="C27" s="4">
        <v>234.476</v>
      </c>
      <c r="D27" s="7"/>
      <c r="E27" s="7"/>
      <c r="F27" s="7"/>
      <c r="G27" s="7"/>
      <c r="H27" s="7"/>
      <c r="I27" s="10" t="s">
        <v>29</v>
      </c>
      <c r="J27" s="11">
        <f>F4</f>
        <v>89.918800000000005</v>
      </c>
      <c r="K27" s="11">
        <f>G4</f>
        <v>1.2361654581810646</v>
      </c>
      <c r="M27" t="s">
        <v>199</v>
      </c>
      <c r="N27" s="1">
        <f>$D$12</f>
        <v>253.56050000000002</v>
      </c>
    </row>
    <row r="28" spans="1:15" x14ac:dyDescent="0.3">
      <c r="A28" s="7" t="s">
        <v>81</v>
      </c>
      <c r="B28" s="7" t="s">
        <v>82</v>
      </c>
      <c r="C28" s="4">
        <v>303.50900000000001</v>
      </c>
      <c r="D28" s="12">
        <f>AVERAGE(C28:C29)</f>
        <v>302.60199999999998</v>
      </c>
      <c r="E28" s="12">
        <f>STDEV(C28:C29)</f>
        <v>1.2826917010724124</v>
      </c>
      <c r="F28" s="12">
        <f t="shared" ref="F28" si="2">AVERAGE(C28:C33)</f>
        <v>273.54500000000002</v>
      </c>
      <c r="G28" s="12">
        <f>(STDEV(C28:C33))/(SQRT(COUNT(C28:C33)))</f>
        <v>11.000258696957996</v>
      </c>
      <c r="H28" s="7"/>
      <c r="I28" s="16" t="s">
        <v>194</v>
      </c>
      <c r="J28" s="11">
        <f>F10</f>
        <v>265.44366666666667</v>
      </c>
      <c r="K28" s="11">
        <f>G10</f>
        <v>6.8485391078032896</v>
      </c>
      <c r="M28" t="s">
        <v>200</v>
      </c>
      <c r="N28" s="1">
        <f>$D$14</f>
        <v>286.82849999999996</v>
      </c>
    </row>
    <row r="29" spans="1:15" x14ac:dyDescent="0.3">
      <c r="A29" s="7"/>
      <c r="B29" s="7" t="s">
        <v>83</v>
      </c>
      <c r="C29" s="4">
        <v>301.69499999999999</v>
      </c>
      <c r="D29" s="7"/>
      <c r="E29" s="7"/>
      <c r="F29" s="7"/>
      <c r="G29" s="7"/>
      <c r="H29" s="7"/>
      <c r="I29" s="9" t="s">
        <v>9</v>
      </c>
      <c r="J29" s="11">
        <f>F16</f>
        <v>244.08583333333331</v>
      </c>
      <c r="K29" s="11">
        <f>G16</f>
        <v>22.864319977374819</v>
      </c>
      <c r="M29" t="str">
        <f t="shared" ref="M29:O34" si="3">I29</f>
        <v>0-1-A</v>
      </c>
      <c r="N29" s="1">
        <f t="shared" si="3"/>
        <v>244.08583333333331</v>
      </c>
      <c r="O29" s="1">
        <f t="shared" si="3"/>
        <v>22.864319977374819</v>
      </c>
    </row>
    <row r="30" spans="1:15" x14ac:dyDescent="0.3">
      <c r="A30" s="7" t="s">
        <v>84</v>
      </c>
      <c r="B30" s="7" t="s">
        <v>85</v>
      </c>
      <c r="C30" s="4">
        <v>276.70499999999998</v>
      </c>
      <c r="D30" s="12">
        <f>AVERAGE(C30:C31)</f>
        <v>275.49699999999996</v>
      </c>
      <c r="E30" s="12">
        <f>STDEV(C30:C31)</f>
        <v>1.7083699833466965</v>
      </c>
      <c r="F30" s="12"/>
      <c r="G30" s="7"/>
      <c r="H30" s="7"/>
      <c r="I30" s="9" t="s">
        <v>10</v>
      </c>
      <c r="J30" s="11">
        <f>F22</f>
        <v>277.38550000000004</v>
      </c>
      <c r="K30" s="11">
        <f>G22</f>
        <v>13.509974309746108</v>
      </c>
      <c r="M30" t="str">
        <f t="shared" si="3"/>
        <v>0-2-A</v>
      </c>
      <c r="N30" s="1">
        <f t="shared" si="3"/>
        <v>277.38550000000004</v>
      </c>
      <c r="O30" s="1">
        <f t="shared" si="3"/>
        <v>13.509974309746108</v>
      </c>
    </row>
    <row r="31" spans="1:15" x14ac:dyDescent="0.3">
      <c r="A31" s="7"/>
      <c r="B31" s="7" t="s">
        <v>86</v>
      </c>
      <c r="C31" s="4">
        <v>274.28899999999999</v>
      </c>
      <c r="D31" s="7"/>
      <c r="E31" s="7"/>
      <c r="F31" s="7"/>
      <c r="G31" s="7"/>
      <c r="H31" s="7"/>
      <c r="I31" s="9" t="s">
        <v>11</v>
      </c>
      <c r="J31" s="11">
        <f>F28</f>
        <v>273.54500000000002</v>
      </c>
      <c r="K31" s="11">
        <f>G28</f>
        <v>11.000258696957996</v>
      </c>
      <c r="M31" t="str">
        <f t="shared" si="3"/>
        <v>0-3-A</v>
      </c>
      <c r="N31" s="1">
        <f t="shared" si="3"/>
        <v>273.54500000000002</v>
      </c>
      <c r="O31" s="1">
        <f t="shared" si="3"/>
        <v>11.000258696957996</v>
      </c>
    </row>
    <row r="32" spans="1:15" x14ac:dyDescent="0.3">
      <c r="A32" s="7" t="s">
        <v>87</v>
      </c>
      <c r="B32" s="7" t="s">
        <v>88</v>
      </c>
      <c r="C32" s="4">
        <v>240.768</v>
      </c>
      <c r="D32" s="12">
        <f>AVERAGE(C32:C33)</f>
        <v>242.536</v>
      </c>
      <c r="E32" s="12">
        <f>STDEV(C32:C33)</f>
        <v>2.500329578275633</v>
      </c>
      <c r="F32" s="12"/>
      <c r="G32" s="12"/>
      <c r="H32" s="7"/>
      <c r="I32" s="9" t="s">
        <v>12</v>
      </c>
      <c r="J32" s="11">
        <f>F34</f>
        <v>225.25266666666667</v>
      </c>
      <c r="K32" s="11">
        <f>G34</f>
        <v>5.0013699834256533</v>
      </c>
      <c r="M32" t="str">
        <f t="shared" si="3"/>
        <v>24-1-A</v>
      </c>
      <c r="N32" s="1">
        <f t="shared" si="3"/>
        <v>225.25266666666667</v>
      </c>
      <c r="O32" s="1">
        <f t="shared" si="3"/>
        <v>5.0013699834256533</v>
      </c>
    </row>
    <row r="33" spans="1:15" x14ac:dyDescent="0.3">
      <c r="A33" s="7"/>
      <c r="B33" s="7" t="s">
        <v>89</v>
      </c>
      <c r="C33" s="4">
        <v>244.304</v>
      </c>
      <c r="D33" s="7"/>
      <c r="E33" s="7"/>
      <c r="F33" s="7"/>
      <c r="G33" s="7"/>
      <c r="H33" s="7"/>
      <c r="I33" s="9" t="s">
        <v>13</v>
      </c>
      <c r="J33" s="11">
        <f>F40</f>
        <v>202.68899999999999</v>
      </c>
      <c r="K33" s="11">
        <f>G40</f>
        <v>8.6288388635628923</v>
      </c>
      <c r="M33" t="str">
        <f t="shared" si="3"/>
        <v>24-2-A</v>
      </c>
      <c r="N33" s="1">
        <f t="shared" si="3"/>
        <v>202.68899999999999</v>
      </c>
      <c r="O33" s="1">
        <f t="shared" si="3"/>
        <v>8.6288388635628923</v>
      </c>
    </row>
    <row r="34" spans="1:15" x14ac:dyDescent="0.3">
      <c r="A34" s="7" t="s">
        <v>90</v>
      </c>
      <c r="B34" s="7" t="s">
        <v>91</v>
      </c>
      <c r="C34" s="4">
        <v>209.43</v>
      </c>
      <c r="D34" s="12">
        <f>AVERAGE(C34:C35)</f>
        <v>210.17250000000001</v>
      </c>
      <c r="E34" s="12">
        <f>STDEV(C34:C35)</f>
        <v>1.0500535700620126</v>
      </c>
      <c r="F34" s="12">
        <f t="shared" ref="F34" si="4">AVERAGE(C34:C39)</f>
        <v>225.25266666666667</v>
      </c>
      <c r="G34" s="12">
        <f>(STDEV(C34:C39))/(SQRT(COUNT(C34:C39)))</f>
        <v>5.0013699834256533</v>
      </c>
      <c r="H34" s="7"/>
      <c r="I34" s="9" t="s">
        <v>14</v>
      </c>
      <c r="J34" s="11">
        <f>F46</f>
        <v>204.43066666666667</v>
      </c>
      <c r="K34" s="11">
        <f>G46</f>
        <v>9.1527295770776007</v>
      </c>
      <c r="M34" t="str">
        <f t="shared" si="3"/>
        <v>24-3-A</v>
      </c>
      <c r="N34" s="1">
        <f t="shared" si="3"/>
        <v>204.43066666666667</v>
      </c>
      <c r="O34" s="1">
        <f t="shared" si="3"/>
        <v>9.1527295770776007</v>
      </c>
    </row>
    <row r="35" spans="1:15" x14ac:dyDescent="0.3">
      <c r="A35" s="7"/>
      <c r="B35" s="7" t="s">
        <v>92</v>
      </c>
      <c r="C35" s="4">
        <v>210.91499999999999</v>
      </c>
      <c r="D35" s="7"/>
      <c r="E35" s="7"/>
      <c r="F35" s="7"/>
      <c r="G35" s="7"/>
      <c r="H35" s="7"/>
      <c r="I35" s="7"/>
      <c r="J35" s="7"/>
      <c r="K35" s="7"/>
    </row>
    <row r="36" spans="1:15" ht="15" thickBot="1" x14ac:dyDescent="0.35">
      <c r="A36" s="7" t="s">
        <v>93</v>
      </c>
      <c r="B36" s="7" t="s">
        <v>94</v>
      </c>
      <c r="C36" s="4">
        <v>238.96</v>
      </c>
      <c r="D36" s="12">
        <f>AVERAGE(C36:C37)</f>
        <v>234.96100000000001</v>
      </c>
      <c r="E36" s="12">
        <f>STDEV(C36:C37)</f>
        <v>5.6554400359300203</v>
      </c>
      <c r="F36" s="12"/>
      <c r="G36" s="7"/>
      <c r="H36" s="7"/>
      <c r="I36" s="7"/>
      <c r="J36" s="7"/>
      <c r="K36" s="7"/>
    </row>
    <row r="37" spans="1:15" x14ac:dyDescent="0.3">
      <c r="A37" s="7"/>
      <c r="B37" s="7" t="s">
        <v>95</v>
      </c>
      <c r="C37" s="4">
        <v>230.96199999999999</v>
      </c>
      <c r="D37" s="7"/>
      <c r="E37" s="7"/>
      <c r="F37" s="7"/>
      <c r="G37" s="7"/>
      <c r="H37" s="7"/>
      <c r="I37" s="9"/>
      <c r="J37" s="9" t="s">
        <v>6</v>
      </c>
      <c r="K37" s="9" t="s">
        <v>118</v>
      </c>
      <c r="M37" s="17"/>
      <c r="N37" s="18" t="s">
        <v>21</v>
      </c>
    </row>
    <row r="38" spans="1:15" x14ac:dyDescent="0.3">
      <c r="A38" s="7" t="s">
        <v>96</v>
      </c>
      <c r="B38" s="7" t="s">
        <v>97</v>
      </c>
      <c r="C38" s="4">
        <v>233.47800000000001</v>
      </c>
      <c r="D38" s="12">
        <f>AVERAGE(C38:C39)</f>
        <v>230.62450000000001</v>
      </c>
      <c r="E38" s="12">
        <f>STDEV(C38:C39)</f>
        <v>4.0354584002316418</v>
      </c>
      <c r="F38" s="12"/>
      <c r="G38" s="12"/>
      <c r="H38" s="7"/>
      <c r="I38" s="9" t="s">
        <v>8</v>
      </c>
      <c r="J38" s="11">
        <f>J27</f>
        <v>89.918800000000005</v>
      </c>
      <c r="K38" s="11">
        <f>K27</f>
        <v>1.2361654581810646</v>
      </c>
      <c r="M38" s="19" t="s">
        <v>195</v>
      </c>
      <c r="N38" s="20">
        <f>TTEST(N26:N28,N29:N31,2,2)</f>
        <v>0.97811402263743275</v>
      </c>
    </row>
    <row r="39" spans="1:15" x14ac:dyDescent="0.3">
      <c r="A39" s="7"/>
      <c r="B39" s="7" t="s">
        <v>98</v>
      </c>
      <c r="C39" s="4">
        <v>227.77099999999999</v>
      </c>
      <c r="D39" s="7"/>
      <c r="E39" s="7"/>
      <c r="F39" s="7"/>
      <c r="G39" s="7"/>
      <c r="H39" s="7"/>
      <c r="I39" s="16" t="s">
        <v>194</v>
      </c>
      <c r="J39" s="11">
        <f>J28</f>
        <v>265.44366666666667</v>
      </c>
      <c r="K39" s="11">
        <f>K28</f>
        <v>6.8485391078032896</v>
      </c>
      <c r="M39" s="19" t="s">
        <v>196</v>
      </c>
      <c r="N39" s="20">
        <f>TTEST(N26:N28,N32:N34,2,2)</f>
        <v>1.3425067068920651E-2</v>
      </c>
    </row>
    <row r="40" spans="1:15" ht="15" thickBot="1" x14ac:dyDescent="0.35">
      <c r="A40" s="7" t="s">
        <v>99</v>
      </c>
      <c r="B40" s="7" t="s">
        <v>100</v>
      </c>
      <c r="C40" s="4">
        <v>209.02600000000001</v>
      </c>
      <c r="D40" s="12">
        <f>AVERAGE(C40:C41)</f>
        <v>210.125</v>
      </c>
      <c r="E40" s="12">
        <f>STDEV(C40:C41)</f>
        <v>1.5542207050480166</v>
      </c>
      <c r="F40" s="12">
        <f t="shared" ref="F40" si="5">AVERAGE(C40:C45)</f>
        <v>202.68899999999999</v>
      </c>
      <c r="G40" s="12">
        <f>(STDEV(C40:C45))/(SQRT(COUNT(C40:C45)))</f>
        <v>8.6288388635628923</v>
      </c>
      <c r="H40" s="7"/>
      <c r="I40" s="9" t="s">
        <v>119</v>
      </c>
      <c r="J40" s="11">
        <f>AVERAGE(J6:J14)</f>
        <v>265.00544444444444</v>
      </c>
      <c r="K40" s="11">
        <f>(STDEV(J6:J14))/(SQRT(COUNT(J6:J14)))</f>
        <v>14.116333919101914</v>
      </c>
      <c r="M40" s="21" t="s">
        <v>20</v>
      </c>
      <c r="N40" s="22">
        <f>TTEST(N29:N31,N32:N34,2,2)</f>
        <v>1.3219867888573995E-2</v>
      </c>
    </row>
    <row r="41" spans="1:15" x14ac:dyDescent="0.3">
      <c r="A41" s="7"/>
      <c r="B41" s="7" t="s">
        <v>101</v>
      </c>
      <c r="C41" s="4">
        <v>211.22399999999999</v>
      </c>
      <c r="D41" s="7"/>
      <c r="E41" s="7"/>
      <c r="F41" s="7"/>
      <c r="G41" s="7"/>
      <c r="H41" s="7"/>
      <c r="I41" s="9" t="s">
        <v>120</v>
      </c>
      <c r="J41" s="11">
        <f>AVERAGE(J15:J23)</f>
        <v>210.79077777777781</v>
      </c>
      <c r="K41" s="11">
        <f>(STDEV(J15:J23))/(SQRT(COUNT(J15:J23)))</f>
        <v>7.1265869412592702</v>
      </c>
    </row>
    <row r="42" spans="1:15" x14ac:dyDescent="0.3">
      <c r="A42" s="7" t="s">
        <v>102</v>
      </c>
      <c r="B42" s="7" t="s">
        <v>103</v>
      </c>
      <c r="C42" s="4">
        <v>218.779</v>
      </c>
      <c r="D42" s="12">
        <f>AVERAGE(C42:C43)</f>
        <v>221.5925</v>
      </c>
      <c r="E42" s="12">
        <f>STDEV(C42:C43)</f>
        <v>3.9788898577367098</v>
      </c>
      <c r="F42" s="12"/>
      <c r="G42" s="7"/>
      <c r="H42" s="7"/>
      <c r="I42" s="7"/>
      <c r="J42" s="7"/>
      <c r="K42" s="7"/>
    </row>
    <row r="43" spans="1:15" x14ac:dyDescent="0.3">
      <c r="A43" s="7"/>
      <c r="B43" s="7" t="s">
        <v>104</v>
      </c>
      <c r="C43" s="4">
        <v>224.40600000000001</v>
      </c>
      <c r="D43" s="7"/>
      <c r="E43" s="7"/>
      <c r="F43" s="7"/>
      <c r="G43" s="7"/>
      <c r="H43" s="7"/>
      <c r="I43" s="7"/>
      <c r="J43" s="7"/>
      <c r="K43" s="7"/>
    </row>
    <row r="44" spans="1:15" x14ac:dyDescent="0.3">
      <c r="A44" s="7" t="s">
        <v>105</v>
      </c>
      <c r="B44" s="7" t="s">
        <v>106</v>
      </c>
      <c r="C44" s="4">
        <v>175.19900000000001</v>
      </c>
      <c r="D44" s="12">
        <f>AVERAGE(C44:C45)</f>
        <v>176.34950000000001</v>
      </c>
      <c r="E44" s="12">
        <f>STDEV(C44:C45)</f>
        <v>1.6270527035102371</v>
      </c>
      <c r="F44" s="12"/>
      <c r="G44" s="12"/>
      <c r="H44" s="7"/>
      <c r="I44" s="7"/>
      <c r="J44" s="7"/>
      <c r="K44" s="7"/>
    </row>
    <row r="45" spans="1:15" x14ac:dyDescent="0.3">
      <c r="A45" s="7"/>
      <c r="B45" s="7" t="s">
        <v>107</v>
      </c>
      <c r="C45" s="4">
        <v>177.5</v>
      </c>
      <c r="D45" s="7"/>
      <c r="E45" s="7"/>
      <c r="F45" s="7"/>
      <c r="G45" s="7"/>
      <c r="H45" s="7"/>
      <c r="I45" s="7"/>
      <c r="J45" s="7"/>
      <c r="K45" s="7"/>
    </row>
    <row r="46" spans="1:15" x14ac:dyDescent="0.3">
      <c r="A46" s="7" t="s">
        <v>108</v>
      </c>
      <c r="B46" s="7" t="s">
        <v>109</v>
      </c>
      <c r="C46" s="4">
        <v>224.553</v>
      </c>
      <c r="D46" s="12">
        <f>AVERAGE(C46:C47)</f>
        <v>225.3295</v>
      </c>
      <c r="E46" s="12">
        <f>STDEV(C46:C47)</f>
        <v>1.0981368311827064</v>
      </c>
      <c r="F46" s="12">
        <f>AVERAGE(C46:C51)</f>
        <v>204.43066666666667</v>
      </c>
      <c r="G46" s="12">
        <f>(STDEV(C46:C51))/(SQRT(COUNT(C46:C51)))</f>
        <v>9.1527295770776007</v>
      </c>
      <c r="H46" s="7"/>
      <c r="I46" s="7"/>
      <c r="J46" s="7"/>
      <c r="K46" s="7"/>
    </row>
    <row r="47" spans="1:15" x14ac:dyDescent="0.3">
      <c r="A47" s="7"/>
      <c r="B47" s="7" t="s">
        <v>110</v>
      </c>
      <c r="C47" s="4">
        <v>226.10599999999999</v>
      </c>
      <c r="D47" s="7"/>
      <c r="E47" s="7"/>
      <c r="F47" s="7"/>
      <c r="G47" s="7"/>
      <c r="H47" s="7"/>
      <c r="I47" s="7"/>
      <c r="J47" s="7"/>
      <c r="K47" s="7"/>
    </row>
    <row r="48" spans="1:15" x14ac:dyDescent="0.3">
      <c r="A48" s="7" t="s">
        <v>111</v>
      </c>
      <c r="B48" s="7" t="s">
        <v>112</v>
      </c>
      <c r="C48" s="4">
        <v>210.827</v>
      </c>
      <c r="D48" s="12">
        <f>AVERAGE(C48:C49)</f>
        <v>211.28700000000001</v>
      </c>
      <c r="E48" s="12">
        <f>STDEV(C48:C49)</f>
        <v>0.65053823869163496</v>
      </c>
      <c r="F48" s="12"/>
      <c r="G48" s="7"/>
      <c r="H48" s="7"/>
      <c r="I48" s="7"/>
      <c r="J48" s="7"/>
      <c r="K48" s="7"/>
    </row>
    <row r="49" spans="1:11" x14ac:dyDescent="0.3">
      <c r="A49" s="7"/>
      <c r="B49" s="7" t="s">
        <v>113</v>
      </c>
      <c r="C49" s="4">
        <v>211.74700000000001</v>
      </c>
      <c r="D49" s="7"/>
      <c r="E49" s="7"/>
      <c r="F49" s="7"/>
      <c r="G49" s="7"/>
      <c r="H49" s="7"/>
      <c r="I49" s="7"/>
      <c r="J49" s="7"/>
      <c r="K49" s="7"/>
    </row>
    <row r="50" spans="1:11" x14ac:dyDescent="0.3">
      <c r="A50" s="7" t="s">
        <v>114</v>
      </c>
      <c r="B50" s="7" t="s">
        <v>112</v>
      </c>
      <c r="C50" s="4">
        <v>175.39</v>
      </c>
      <c r="D50" s="12">
        <f>AVERAGE(C50:C51)</f>
        <v>176.6755</v>
      </c>
      <c r="E50" s="12">
        <f>STDEV(C50:C51)</f>
        <v>1.8179715344306324</v>
      </c>
      <c r="F50" s="7"/>
      <c r="G50" s="7"/>
      <c r="H50" s="7"/>
      <c r="I50" s="7"/>
      <c r="J50" s="7"/>
      <c r="K50" s="7"/>
    </row>
    <row r="51" spans="1:11" x14ac:dyDescent="0.3">
      <c r="A51" s="7"/>
      <c r="B51" s="7" t="s">
        <v>113</v>
      </c>
      <c r="C51" s="4">
        <v>177.96100000000001</v>
      </c>
      <c r="D51" s="7"/>
      <c r="E51" s="7"/>
      <c r="F51" s="7"/>
      <c r="G51" s="7"/>
      <c r="H51" s="7"/>
      <c r="I51" s="7"/>
      <c r="J51" s="7"/>
      <c r="K51" s="7"/>
    </row>
    <row r="52" spans="1:1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conditionalFormatting sqref="N38:N40">
    <cfRule type="cellIs" dxfId="9" priority="1" operator="lessThan">
      <formula>0.001</formula>
    </cfRule>
    <cfRule type="cellIs" dxfId="8" priority="2" operator="lessThan">
      <formula>0.01</formula>
    </cfRule>
    <cfRule type="cellIs" dxfId="7" priority="3" operator="lessThan">
      <formula>0.001</formula>
    </cfRule>
    <cfRule type="cellIs" dxfId="6" priority="4" operator="lessThan">
      <formula>0.01</formula>
    </cfRule>
    <cfRule type="cellIs" dxfId="5" priority="5" operator="lessThan">
      <formula>0.05</formula>
    </cfRule>
  </conditionalFormatting>
  <pageMargins left="0.7" right="0.7" top="0.75" bottom="0.75" header="0.3" footer="0.3"/>
  <pageSetup paperSize="9" orientation="portrait" r:id="rId1"/>
  <headerFooter>
    <oddHeader>&amp;R&amp;"Calibri"&amp;10 For Internal Use Only&amp;1#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B10" sqref="B10:B15"/>
    </sheetView>
  </sheetViews>
  <sheetFormatPr defaultRowHeight="14.4" x14ac:dyDescent="0.3"/>
  <sheetData>
    <row r="1" spans="1:13" x14ac:dyDescent="0.3">
      <c r="A1" t="s">
        <v>5</v>
      </c>
    </row>
    <row r="2" spans="1:13" x14ac:dyDescent="0.3">
      <c r="A2" t="s">
        <v>0</v>
      </c>
      <c r="B2">
        <v>1</v>
      </c>
      <c r="C2">
        <v>1</v>
      </c>
      <c r="D2">
        <v>2</v>
      </c>
      <c r="E2">
        <v>2</v>
      </c>
      <c r="F2">
        <v>3</v>
      </c>
      <c r="G2">
        <v>3</v>
      </c>
      <c r="H2">
        <v>4</v>
      </c>
      <c r="I2">
        <v>4</v>
      </c>
      <c r="J2">
        <v>5</v>
      </c>
      <c r="K2">
        <v>5</v>
      </c>
      <c r="L2">
        <v>6</v>
      </c>
      <c r="M2">
        <v>6</v>
      </c>
    </row>
    <row r="3" spans="1:13" x14ac:dyDescent="0.3">
      <c r="A3" t="s">
        <v>1</v>
      </c>
      <c r="B3" s="1">
        <v>103.72340425531915</v>
      </c>
      <c r="C3" s="1">
        <v>110.94117647058823</v>
      </c>
      <c r="D3" s="1">
        <v>108.39080459770115</v>
      </c>
      <c r="E3" s="1">
        <v>114.12300683371298</v>
      </c>
      <c r="F3" s="1">
        <v>109.45652173913044</v>
      </c>
      <c r="G3" s="1">
        <v>115.56603773584906</v>
      </c>
      <c r="H3" s="1">
        <v>109.56521739130434</v>
      </c>
      <c r="I3" s="1">
        <v>114.28571428571428</v>
      </c>
      <c r="J3" s="1">
        <v>111.83628318584071</v>
      </c>
      <c r="K3" s="1">
        <v>111.86635944700461</v>
      </c>
      <c r="L3" s="1">
        <v>109.60893854748603</v>
      </c>
      <c r="M3" s="1">
        <v>113.67231638418079</v>
      </c>
    </row>
    <row r="4" spans="1:13" x14ac:dyDescent="0.3">
      <c r="A4" t="s">
        <v>2</v>
      </c>
      <c r="B4" s="1">
        <v>107.35930735930737</v>
      </c>
      <c r="C4" s="1">
        <v>110.53811659192826</v>
      </c>
      <c r="D4" s="1">
        <v>105.91286307053943</v>
      </c>
      <c r="E4" s="1">
        <v>114.85587583148559</v>
      </c>
      <c r="F4" s="1">
        <v>110.93418259023355</v>
      </c>
      <c r="G4" s="1">
        <v>109.86547085201794</v>
      </c>
      <c r="H4" s="1">
        <v>114.34511434511435</v>
      </c>
      <c r="I4" s="1">
        <v>126.12903225806451</v>
      </c>
      <c r="J4" s="1">
        <v>116.41791044776119</v>
      </c>
      <c r="K4" s="1">
        <v>125.55205047318611</v>
      </c>
      <c r="L4" s="1">
        <v>116</v>
      </c>
      <c r="M4" s="1">
        <v>120.13274336283186</v>
      </c>
    </row>
    <row r="5" spans="1:13" x14ac:dyDescent="0.3">
      <c r="A5" t="s">
        <v>3</v>
      </c>
      <c r="B5" s="1">
        <v>103.89473684210526</v>
      </c>
      <c r="C5" s="1">
        <v>110.33707865168539</v>
      </c>
      <c r="D5" s="1">
        <v>108.71848739495799</v>
      </c>
      <c r="E5" s="1">
        <v>113.12217194570135</v>
      </c>
      <c r="F5" s="1">
        <v>109.70464135021098</v>
      </c>
      <c r="G5" s="1">
        <v>110.30176899063476</v>
      </c>
      <c r="H5" s="1">
        <v>114.40329218106996</v>
      </c>
      <c r="I5" s="1">
        <v>122.42990654205607</v>
      </c>
      <c r="J5" s="1">
        <v>118.57142857142857</v>
      </c>
      <c r="K5" s="1">
        <v>123.18376068376068</v>
      </c>
      <c r="L5" s="1">
        <v>116.98924731182795</v>
      </c>
      <c r="M5" s="1">
        <v>121.38919514884233</v>
      </c>
    </row>
    <row r="6" spans="1:13" x14ac:dyDescent="0.3">
      <c r="A6" t="s">
        <v>4</v>
      </c>
      <c r="B6" s="1">
        <v>104.82897384305836</v>
      </c>
      <c r="C6" s="1">
        <v>112.95454545454545</v>
      </c>
      <c r="D6" s="1">
        <v>104.49897750511248</v>
      </c>
      <c r="E6" s="1">
        <v>114.34977578475336</v>
      </c>
      <c r="F6" s="1">
        <v>119.64285714285715</v>
      </c>
      <c r="G6" s="1">
        <v>114.47225244831338</v>
      </c>
      <c r="H6" s="1">
        <v>114.97933884297521</v>
      </c>
      <c r="I6" s="1">
        <v>120.75869336143309</v>
      </c>
      <c r="J6" s="1">
        <v>118.1111111111111</v>
      </c>
      <c r="K6" s="1">
        <v>123.41772151898735</v>
      </c>
      <c r="L6" s="1">
        <v>115.08844953173777</v>
      </c>
      <c r="M6" s="1">
        <v>120.13651877133105</v>
      </c>
    </row>
    <row r="8" spans="1:13" x14ac:dyDescent="0.3">
      <c r="A8" s="4"/>
      <c r="B8" s="2" t="s">
        <v>6</v>
      </c>
      <c r="C8" s="2"/>
    </row>
    <row r="9" spans="1:13" x14ac:dyDescent="0.3">
      <c r="A9" s="7" t="s">
        <v>8</v>
      </c>
      <c r="B9" s="5">
        <f>AVERAGE(B3:M3)</f>
        <v>111.08631507281932</v>
      </c>
      <c r="C9" s="6"/>
    </row>
    <row r="10" spans="1:13" x14ac:dyDescent="0.3">
      <c r="A10" s="7" t="s">
        <v>9</v>
      </c>
      <c r="B10" s="5">
        <f>AVERAGE(B4:C6)</f>
        <v>108.31879312377168</v>
      </c>
      <c r="C10" s="6"/>
    </row>
    <row r="11" spans="1:13" x14ac:dyDescent="0.3">
      <c r="A11" s="7" t="s">
        <v>10</v>
      </c>
      <c r="B11" s="5">
        <f>AVERAGE(D4:E6)</f>
        <v>110.24302525542504</v>
      </c>
      <c r="C11" s="6"/>
    </row>
    <row r="12" spans="1:13" x14ac:dyDescent="0.3">
      <c r="A12" s="7" t="s">
        <v>11</v>
      </c>
      <c r="B12" s="5">
        <f>AVERAGE(F4:G6)</f>
        <v>112.48686222904462</v>
      </c>
      <c r="C12" s="6"/>
    </row>
    <row r="13" spans="1:13" x14ac:dyDescent="0.3">
      <c r="A13" s="7" t="s">
        <v>12</v>
      </c>
      <c r="B13" s="5">
        <f>AVERAGE(H4:I6)</f>
        <v>118.84089625511886</v>
      </c>
      <c r="C13" s="6"/>
    </row>
    <row r="14" spans="1:13" x14ac:dyDescent="0.3">
      <c r="A14" s="7" t="s">
        <v>13</v>
      </c>
      <c r="B14" s="5">
        <f>AVERAGE(J4:K6)</f>
        <v>120.87566380103918</v>
      </c>
      <c r="C14" s="6"/>
    </row>
    <row r="15" spans="1:13" x14ac:dyDescent="0.3">
      <c r="A15" s="7" t="s">
        <v>14</v>
      </c>
      <c r="B15" s="5">
        <f>AVERAGE(L4:M6)</f>
        <v>118.28935902109515</v>
      </c>
      <c r="C15" s="6"/>
    </row>
    <row r="16" spans="1:13" x14ac:dyDescent="0.3">
      <c r="A16" s="4"/>
      <c r="B16" s="4"/>
      <c r="C16" s="4"/>
    </row>
    <row r="17" spans="1:3" x14ac:dyDescent="0.3">
      <c r="A17" s="4"/>
      <c r="B17" s="4"/>
      <c r="C17" s="4"/>
    </row>
    <row r="18" spans="1:3" x14ac:dyDescent="0.3">
      <c r="A18" s="4"/>
      <c r="B18" s="2" t="s">
        <v>6</v>
      </c>
      <c r="C18" s="2" t="s">
        <v>118</v>
      </c>
    </row>
    <row r="19" spans="1:3" x14ac:dyDescent="0.3">
      <c r="A19" s="8" t="s">
        <v>8</v>
      </c>
      <c r="B19" s="5">
        <f>AVERAGE(B3:M3)</f>
        <v>111.08631507281932</v>
      </c>
      <c r="C19" s="5">
        <f>(STDEV(B3:M3))/(SQRT(COUNT(B3:M3)))</f>
        <v>0.93758149139586322</v>
      </c>
    </row>
    <row r="20" spans="1:3" x14ac:dyDescent="0.3">
      <c r="A20" s="4" t="s">
        <v>119</v>
      </c>
      <c r="B20" s="5">
        <f>AVERAGE(B4:G6)</f>
        <v>110.34956020274711</v>
      </c>
      <c r="C20" s="5">
        <f>(STDEV(B4:G6))/(SQRT(COUNT(B4:G6)))</f>
        <v>0.97824565596992474</v>
      </c>
    </row>
    <row r="21" spans="1:3" x14ac:dyDescent="0.3">
      <c r="A21" s="4" t="s">
        <v>120</v>
      </c>
      <c r="B21" s="5">
        <f>AVERAGE(H4:M6)</f>
        <v>119.3353063590844</v>
      </c>
      <c r="C21" s="5">
        <f>(STDEV(H4:M6))/(SQRT(COUNT(H4:M6)))</f>
        <v>0.8981405449224944</v>
      </c>
    </row>
    <row r="22" spans="1:3" ht="15" thickBot="1" x14ac:dyDescent="0.35">
      <c r="A22" s="4"/>
      <c r="B22" s="4"/>
      <c r="C22" s="4"/>
    </row>
    <row r="23" spans="1:3" x14ac:dyDescent="0.3">
      <c r="A23" s="23" t="s">
        <v>15</v>
      </c>
      <c r="B23" s="4"/>
      <c r="C23" s="4"/>
    </row>
    <row r="24" spans="1:3" ht="15" thickBot="1" x14ac:dyDescent="0.35">
      <c r="A24" s="24">
        <f>TTEST(B10:B12,B13:B15,2,2)</f>
        <v>3.3474895973249659E-3</v>
      </c>
      <c r="B24" s="4"/>
      <c r="C24" s="4"/>
    </row>
    <row r="25" spans="1:3" x14ac:dyDescent="0.3">
      <c r="B25" s="4"/>
      <c r="C25" s="4"/>
    </row>
  </sheetData>
  <conditionalFormatting sqref="A24">
    <cfRule type="cellIs" dxfId="139" priority="1" operator="lessThan">
      <formula>0.001</formula>
    </cfRule>
    <cfRule type="cellIs" dxfId="138" priority="2" operator="lessThan">
      <formula>0.01</formula>
    </cfRule>
    <cfRule type="cellIs" dxfId="137" priority="3" operator="lessThan">
      <formula>0.001</formula>
    </cfRule>
    <cfRule type="cellIs" dxfId="136" priority="4" operator="lessThan">
      <formula>0.01</formula>
    </cfRule>
    <cfRule type="cellIs" dxfId="135" priority="5" operator="lessThan">
      <formula>0.05</formula>
    </cfRule>
  </conditionalFormatting>
  <pageMargins left="0.7" right="0.7" top="0.75" bottom="0.75" header="0.3" footer="0.3"/>
  <pageSetup paperSize="9" orientation="portrait" r:id="rId1"/>
  <headerFooter>
    <oddHeader>&amp;R&amp;"Calibri"&amp;10 For Internal Use Only&amp;1#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A10" zoomScale="55" zoomScaleNormal="55" workbookViewId="0">
      <selection activeCell="AH57" sqref="AH57"/>
    </sheetView>
  </sheetViews>
  <sheetFormatPr defaultRowHeight="14.4" x14ac:dyDescent="0.3"/>
  <sheetData>
    <row r="1" spans="1:11" x14ac:dyDescent="0.3">
      <c r="A1" s="4" t="s">
        <v>201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3">
      <c r="A3" s="7" t="s">
        <v>22</v>
      </c>
      <c r="B3" s="7" t="s">
        <v>23</v>
      </c>
      <c r="C3" s="7" t="s">
        <v>24</v>
      </c>
      <c r="D3" s="7" t="s">
        <v>25</v>
      </c>
      <c r="E3" s="7" t="s">
        <v>7</v>
      </c>
      <c r="F3" s="7" t="s">
        <v>25</v>
      </c>
      <c r="G3" s="7" t="s">
        <v>118</v>
      </c>
      <c r="H3" s="7"/>
      <c r="I3" s="9"/>
      <c r="J3" s="9" t="s">
        <v>26</v>
      </c>
      <c r="K3" s="9" t="s">
        <v>118</v>
      </c>
    </row>
    <row r="4" spans="1:11" x14ac:dyDescent="0.3">
      <c r="A4" s="7" t="s">
        <v>114</v>
      </c>
      <c r="B4" s="7" t="s">
        <v>123</v>
      </c>
      <c r="C4" s="4">
        <v>94.227000000000004</v>
      </c>
      <c r="D4" s="12">
        <f>AVERAGE(C4:C5)</f>
        <v>95.992999999999995</v>
      </c>
      <c r="E4" s="12">
        <f>STDEV(C4:C5)</f>
        <v>2.4975011511508836</v>
      </c>
      <c r="F4" s="12">
        <f>AVERAGE(C4:C9)</f>
        <v>94.501833333333323</v>
      </c>
      <c r="G4" s="12">
        <f>(STDEV(C4:C9))/(SQRT(COUNT(C4:C9)))</f>
        <v>0.88378958342909797</v>
      </c>
      <c r="H4" s="7"/>
      <c r="I4" s="10" t="s">
        <v>29</v>
      </c>
      <c r="J4" s="11">
        <f>F4</f>
        <v>94.501833333333323</v>
      </c>
      <c r="K4" s="11">
        <f>G4</f>
        <v>0.88378958342909797</v>
      </c>
    </row>
    <row r="5" spans="1:11" x14ac:dyDescent="0.3">
      <c r="A5" s="7"/>
      <c r="B5" s="7" t="s">
        <v>124</v>
      </c>
      <c r="C5" s="7">
        <v>97.759</v>
      </c>
      <c r="D5" s="7"/>
      <c r="E5" s="7"/>
      <c r="F5" s="7"/>
      <c r="G5" s="7"/>
      <c r="H5" s="7"/>
      <c r="I5" s="16" t="s">
        <v>194</v>
      </c>
      <c r="J5" s="11">
        <f>F10</f>
        <v>265.4256666666667</v>
      </c>
      <c r="K5" s="11">
        <f>G10</f>
        <v>7.4520408956950313</v>
      </c>
    </row>
    <row r="6" spans="1:11" x14ac:dyDescent="0.3">
      <c r="A6" s="7" t="s">
        <v>125</v>
      </c>
      <c r="B6" s="7" t="s">
        <v>126</v>
      </c>
      <c r="C6" s="4">
        <v>93.141000000000005</v>
      </c>
      <c r="D6" s="12">
        <f>AVERAGE(C6:C7)</f>
        <v>94.141000000000005</v>
      </c>
      <c r="E6" s="12">
        <f>STDEV(C6:C7)</f>
        <v>1.4142135623730951</v>
      </c>
      <c r="F6" s="12"/>
      <c r="G6" s="7"/>
      <c r="H6" s="7"/>
      <c r="I6" s="13" t="s">
        <v>32</v>
      </c>
      <c r="J6" s="11">
        <f>D16</f>
        <v>270.08000000000004</v>
      </c>
      <c r="K6" s="11">
        <f>E16</f>
        <v>0.82448650686351221</v>
      </c>
    </row>
    <row r="7" spans="1:11" x14ac:dyDescent="0.3">
      <c r="A7" s="7"/>
      <c r="B7" s="7" t="s">
        <v>127</v>
      </c>
      <c r="C7" s="4">
        <v>95.141000000000005</v>
      </c>
      <c r="D7" s="7"/>
      <c r="E7" s="7"/>
      <c r="F7" s="7"/>
      <c r="G7" s="7"/>
      <c r="H7" s="7"/>
      <c r="I7" s="13" t="s">
        <v>34</v>
      </c>
      <c r="J7" s="11">
        <f>D18</f>
        <v>263.50300000000004</v>
      </c>
      <c r="K7" s="11">
        <f>E18</f>
        <v>0.10323759005324655</v>
      </c>
    </row>
    <row r="8" spans="1:11" x14ac:dyDescent="0.3">
      <c r="A8" s="7" t="s">
        <v>128</v>
      </c>
      <c r="B8" s="7" t="s">
        <v>129</v>
      </c>
      <c r="C8" s="4">
        <v>91.38</v>
      </c>
      <c r="D8" s="12">
        <f>AVERAGE(C8:C9)</f>
        <v>93.371499999999997</v>
      </c>
      <c r="E8" s="12">
        <f>STDEV(C8:C9)</f>
        <v>2.8164063094660219</v>
      </c>
      <c r="F8" s="12"/>
      <c r="G8" s="12"/>
      <c r="H8" s="7"/>
      <c r="I8" s="13" t="s">
        <v>37</v>
      </c>
      <c r="J8" s="11">
        <f>D20</f>
        <v>233.47800000000001</v>
      </c>
      <c r="K8" s="11">
        <f>E20</f>
        <v>3.4379531701289903</v>
      </c>
    </row>
    <row r="9" spans="1:11" x14ac:dyDescent="0.3">
      <c r="A9" s="7"/>
      <c r="B9" s="7" t="s">
        <v>130</v>
      </c>
      <c r="C9" s="4">
        <v>95.363</v>
      </c>
      <c r="D9" s="7"/>
      <c r="E9" s="7"/>
      <c r="F9" s="7"/>
      <c r="G9" s="7"/>
      <c r="H9" s="7"/>
      <c r="I9" s="13" t="s">
        <v>39</v>
      </c>
      <c r="J9" s="11">
        <f>D22</f>
        <v>266.66750000000002</v>
      </c>
      <c r="K9" s="11">
        <f>E22</f>
        <v>7.2018825663849881</v>
      </c>
    </row>
    <row r="10" spans="1:11" x14ac:dyDescent="0.3">
      <c r="A10" s="7" t="s">
        <v>131</v>
      </c>
      <c r="B10" s="7" t="s">
        <v>132</v>
      </c>
      <c r="C10" s="4">
        <v>241.465</v>
      </c>
      <c r="D10" s="14">
        <f>AVERAGE(C10:C11)</f>
        <v>246.92149999999998</v>
      </c>
      <c r="E10" s="12">
        <f>STDEV(C10:C11)</f>
        <v>7.7166563030887811</v>
      </c>
      <c r="F10" s="14">
        <f>AVERAGE(C10:C15)</f>
        <v>265.4256666666667</v>
      </c>
      <c r="G10" s="12">
        <f>(STDEV(C10:C15))/(SQRT(COUNT(C10:C15)))</f>
        <v>7.4520408956950313</v>
      </c>
      <c r="H10" s="7"/>
      <c r="I10" s="13" t="s">
        <v>42</v>
      </c>
      <c r="J10" s="11">
        <f>D24</f>
        <v>315.3725</v>
      </c>
      <c r="K10" s="11">
        <f>E24</f>
        <v>2.2549635252038751</v>
      </c>
    </row>
    <row r="11" spans="1:11" x14ac:dyDescent="0.3">
      <c r="A11" s="7"/>
      <c r="B11" s="7" t="s">
        <v>133</v>
      </c>
      <c r="C11" s="4">
        <v>252.37799999999999</v>
      </c>
      <c r="D11" s="15"/>
      <c r="E11" s="7"/>
      <c r="F11" s="7"/>
      <c r="G11" s="7"/>
      <c r="H11" s="7"/>
      <c r="I11" s="13" t="s">
        <v>44</v>
      </c>
      <c r="J11" s="11">
        <f>D26</f>
        <v>283.36450000000002</v>
      </c>
      <c r="K11" s="11">
        <f>E26</f>
        <v>0.80680883733386455</v>
      </c>
    </row>
    <row r="12" spans="1:11" x14ac:dyDescent="0.3">
      <c r="A12" s="7" t="s">
        <v>134</v>
      </c>
      <c r="B12" s="7" t="s">
        <v>135</v>
      </c>
      <c r="C12" s="4">
        <v>280.49400000000003</v>
      </c>
      <c r="D12" s="14">
        <f>AVERAGE(C12:C13)</f>
        <v>285.99400000000003</v>
      </c>
      <c r="E12" s="12">
        <f>STDEV(C12:C13)</f>
        <v>7.7781745930520225</v>
      </c>
      <c r="F12" s="12"/>
      <c r="G12" s="7"/>
      <c r="H12" s="7"/>
      <c r="I12" s="13" t="s">
        <v>47</v>
      </c>
      <c r="J12" s="11">
        <f>D28</f>
        <v>256.81200000000001</v>
      </c>
      <c r="K12" s="11">
        <f>E28</f>
        <v>1.3237038943812069</v>
      </c>
    </row>
    <row r="13" spans="1:11" x14ac:dyDescent="0.3">
      <c r="A13" s="7"/>
      <c r="B13" s="7" t="s">
        <v>136</v>
      </c>
      <c r="C13" s="4">
        <v>291.49400000000003</v>
      </c>
      <c r="D13" s="15"/>
      <c r="E13" s="7"/>
      <c r="F13" s="7"/>
      <c r="G13" s="7"/>
      <c r="H13" s="7"/>
      <c r="I13" s="13" t="s">
        <v>49</v>
      </c>
      <c r="J13" s="11">
        <f>D30</f>
        <v>255.72649999999999</v>
      </c>
      <c r="K13" s="11">
        <f>E30</f>
        <v>1.4573470760254794</v>
      </c>
    </row>
    <row r="14" spans="1:11" x14ac:dyDescent="0.3">
      <c r="A14" s="7" t="s">
        <v>137</v>
      </c>
      <c r="B14" s="7" t="s">
        <v>138</v>
      </c>
      <c r="C14" s="4">
        <v>261.55900000000003</v>
      </c>
      <c r="D14" s="14">
        <f>AVERAGE(C14:C15)</f>
        <v>263.36149999999998</v>
      </c>
      <c r="E14" s="12">
        <f>STDEV(C14:C15)</f>
        <v>2.5491199461774765</v>
      </c>
      <c r="F14" s="12"/>
      <c r="G14" s="12"/>
      <c r="H14" s="7"/>
      <c r="I14" s="13" t="s">
        <v>52</v>
      </c>
      <c r="J14" s="11">
        <f>D32</f>
        <v>234.54300000000001</v>
      </c>
      <c r="K14" s="11">
        <f>E32</f>
        <v>5.3132003538357253</v>
      </c>
    </row>
    <row r="15" spans="1:11" x14ac:dyDescent="0.3">
      <c r="A15" s="7"/>
      <c r="B15" s="7" t="s">
        <v>139</v>
      </c>
      <c r="C15" s="4">
        <v>265.16399999999999</v>
      </c>
      <c r="D15" s="7"/>
      <c r="E15" s="7"/>
      <c r="F15" s="7"/>
      <c r="G15" s="7"/>
      <c r="H15" s="7"/>
      <c r="I15" s="13" t="s">
        <v>54</v>
      </c>
      <c r="J15" s="11">
        <f>D34</f>
        <v>231.09100000000001</v>
      </c>
      <c r="K15" s="11">
        <f>E34</f>
        <v>1.0323759005323649</v>
      </c>
    </row>
    <row r="16" spans="1:11" x14ac:dyDescent="0.3">
      <c r="A16" s="7" t="s">
        <v>140</v>
      </c>
      <c r="B16" s="7" t="s">
        <v>141</v>
      </c>
      <c r="C16" s="4">
        <v>270.66300000000001</v>
      </c>
      <c r="D16" s="12">
        <f>AVERAGE(C16:C17)</f>
        <v>270.08000000000004</v>
      </c>
      <c r="E16" s="12">
        <f>STDEV(C16:C17)</f>
        <v>0.82448650686351221</v>
      </c>
      <c r="F16" s="12">
        <f t="shared" ref="F16" si="0">AVERAGE(C16:C21)</f>
        <v>255.68700000000004</v>
      </c>
      <c r="G16" s="12">
        <f>(STDEV(C16:C21))/(SQRT(COUNT(C16:C21)))</f>
        <v>7.1542200366869757</v>
      </c>
      <c r="H16" s="7"/>
      <c r="I16" s="13" t="s">
        <v>57</v>
      </c>
      <c r="J16" s="11">
        <f>D36</f>
        <v>247.4785</v>
      </c>
      <c r="K16" s="11">
        <f>E36</f>
        <v>2.0315177823489443</v>
      </c>
    </row>
    <row r="17" spans="1:15" x14ac:dyDescent="0.3">
      <c r="A17" s="7"/>
      <c r="B17" s="7" t="s">
        <v>142</v>
      </c>
      <c r="C17" s="4">
        <v>269.49700000000001</v>
      </c>
      <c r="D17" s="7"/>
      <c r="E17" s="7"/>
      <c r="F17" s="7"/>
      <c r="G17" s="7"/>
      <c r="H17" s="7"/>
      <c r="I17" s="13" t="s">
        <v>59</v>
      </c>
      <c r="J17" s="11">
        <f>D38</f>
        <v>218.20299999999997</v>
      </c>
      <c r="K17" s="11">
        <f>E38</f>
        <v>3.8169624048449808</v>
      </c>
    </row>
    <row r="18" spans="1:15" x14ac:dyDescent="0.3">
      <c r="A18" s="7" t="s">
        <v>143</v>
      </c>
      <c r="B18" s="7" t="s">
        <v>144</v>
      </c>
      <c r="C18" s="4">
        <v>263.57600000000002</v>
      </c>
      <c r="D18" s="12">
        <f>AVERAGE(C18:C19)</f>
        <v>263.50300000000004</v>
      </c>
      <c r="E18" s="12">
        <f>STDEV(C18:C19)</f>
        <v>0.10323759005324655</v>
      </c>
      <c r="F18" s="12"/>
      <c r="G18" s="7"/>
      <c r="H18" s="7"/>
      <c r="I18" s="13" t="s">
        <v>62</v>
      </c>
      <c r="J18" s="11">
        <f>D40</f>
        <v>211.86849999999998</v>
      </c>
      <c r="K18" s="11">
        <f>E40</f>
        <v>1.0825804819965883</v>
      </c>
    </row>
    <row r="19" spans="1:15" x14ac:dyDescent="0.3">
      <c r="A19" s="7"/>
      <c r="B19" s="7" t="s">
        <v>145</v>
      </c>
      <c r="C19" s="4">
        <v>263.43</v>
      </c>
      <c r="D19" s="7"/>
      <c r="E19" s="7"/>
      <c r="F19" s="7"/>
      <c r="G19" s="7"/>
      <c r="H19" s="7"/>
      <c r="I19" s="13" t="s">
        <v>64</v>
      </c>
      <c r="J19" s="11">
        <f>D42</f>
        <v>251.48</v>
      </c>
      <c r="K19" s="11">
        <f>E42</f>
        <v>1.6164461017924485</v>
      </c>
    </row>
    <row r="20" spans="1:15" x14ac:dyDescent="0.3">
      <c r="A20" s="7" t="s">
        <v>146</v>
      </c>
      <c r="B20" s="7" t="s">
        <v>147</v>
      </c>
      <c r="C20" s="4">
        <v>231.047</v>
      </c>
      <c r="D20" s="12">
        <f>AVERAGE(C20:C21)</f>
        <v>233.47800000000001</v>
      </c>
      <c r="E20" s="12">
        <f>STDEV(C20:C21)</f>
        <v>3.4379531701289903</v>
      </c>
      <c r="F20" s="12"/>
      <c r="G20" s="12"/>
      <c r="H20" s="7"/>
      <c r="I20" s="13" t="s">
        <v>67</v>
      </c>
      <c r="J20" s="11">
        <f>D44</f>
        <v>255.76499999999999</v>
      </c>
      <c r="K20" s="11">
        <f>E44</f>
        <v>1.981313200884701</v>
      </c>
    </row>
    <row r="21" spans="1:15" x14ac:dyDescent="0.3">
      <c r="A21" s="7"/>
      <c r="B21" s="7" t="s">
        <v>148</v>
      </c>
      <c r="C21" s="4">
        <v>235.90899999999999</v>
      </c>
      <c r="D21" s="7"/>
      <c r="E21" s="7"/>
      <c r="F21" s="7"/>
      <c r="G21" s="7"/>
      <c r="H21" s="7"/>
      <c r="I21" s="13" t="s">
        <v>69</v>
      </c>
      <c r="J21" s="11">
        <f>D46</f>
        <v>240.62100000000001</v>
      </c>
      <c r="K21" s="11">
        <f>E46</f>
        <v>1.7932227970890855</v>
      </c>
    </row>
    <row r="22" spans="1:15" x14ac:dyDescent="0.3">
      <c r="A22" s="7" t="s">
        <v>149</v>
      </c>
      <c r="B22" s="7" t="s">
        <v>150</v>
      </c>
      <c r="C22" s="4">
        <v>261.57499999999999</v>
      </c>
      <c r="D22" s="12">
        <f>AVERAGE(C22:C23)</f>
        <v>266.66750000000002</v>
      </c>
      <c r="E22" s="12">
        <f>STDEV(C22:C23)</f>
        <v>7.2018825663849881</v>
      </c>
      <c r="F22" s="12">
        <f t="shared" ref="F22" si="1">AVERAGE(C22:C27)</f>
        <v>288.4681666666666</v>
      </c>
      <c r="G22" s="12">
        <f>(STDEV(C22:C27))/(SQRT(COUNT(C22:C27)))</f>
        <v>9.1431617048541334</v>
      </c>
      <c r="H22" s="7"/>
      <c r="I22" s="13" t="s">
        <v>72</v>
      </c>
      <c r="J22" s="11">
        <f>D48</f>
        <v>236.23249999999999</v>
      </c>
      <c r="K22" s="11">
        <f>E48</f>
        <v>1.2749135264793432</v>
      </c>
    </row>
    <row r="23" spans="1:15" x14ac:dyDescent="0.3">
      <c r="A23" s="7"/>
      <c r="B23" s="7" t="s">
        <v>151</v>
      </c>
      <c r="C23" s="4">
        <v>271.76</v>
      </c>
      <c r="D23" s="7"/>
      <c r="E23" s="7"/>
      <c r="F23" s="7"/>
      <c r="G23" s="7"/>
      <c r="H23" s="7"/>
      <c r="I23" s="13" t="s">
        <v>74</v>
      </c>
      <c r="J23" s="11">
        <f>D50</f>
        <v>238.50049999999999</v>
      </c>
      <c r="K23" s="11">
        <f>E50</f>
        <v>2.0506096654407304E-2</v>
      </c>
    </row>
    <row r="24" spans="1:15" x14ac:dyDescent="0.3">
      <c r="A24" s="7" t="s">
        <v>152</v>
      </c>
      <c r="B24" s="7" t="s">
        <v>153</v>
      </c>
      <c r="C24" s="4">
        <v>313.77800000000002</v>
      </c>
      <c r="D24" s="12">
        <f>AVERAGE(C24:C25)</f>
        <v>315.3725</v>
      </c>
      <c r="E24" s="12">
        <f>STDEV(C24:C25)</f>
        <v>2.2549635252038751</v>
      </c>
      <c r="F24" s="12"/>
      <c r="G24" s="7"/>
      <c r="H24" s="7"/>
      <c r="I24" s="7"/>
      <c r="J24" s="7"/>
      <c r="K24" s="7"/>
    </row>
    <row r="25" spans="1:15" x14ac:dyDescent="0.3">
      <c r="A25" s="7"/>
      <c r="B25" s="7" t="s">
        <v>154</v>
      </c>
      <c r="C25" s="4">
        <v>316.96699999999998</v>
      </c>
      <c r="D25" s="7"/>
      <c r="E25" s="7"/>
      <c r="F25" s="7"/>
      <c r="G25" s="7"/>
      <c r="H25" s="7"/>
      <c r="I25" s="7"/>
      <c r="J25" s="7"/>
      <c r="K25" s="7"/>
    </row>
    <row r="26" spans="1:15" x14ac:dyDescent="0.3">
      <c r="A26" s="7" t="s">
        <v>155</v>
      </c>
      <c r="B26" s="7" t="s">
        <v>156</v>
      </c>
      <c r="C26" s="4">
        <v>282.79399999999998</v>
      </c>
      <c r="D26" s="12">
        <f>AVERAGE(C26:C27)</f>
        <v>283.36450000000002</v>
      </c>
      <c r="E26" s="12">
        <f>STDEV(C26:C27)</f>
        <v>0.80680883733386455</v>
      </c>
      <c r="F26" s="12"/>
      <c r="G26" s="12"/>
      <c r="H26" s="7"/>
      <c r="I26" s="9"/>
      <c r="J26" s="9" t="s">
        <v>26</v>
      </c>
      <c r="K26" s="9" t="s">
        <v>118</v>
      </c>
      <c r="M26" t="s">
        <v>198</v>
      </c>
      <c r="N26" s="1">
        <f>$D$10</f>
        <v>246.92149999999998</v>
      </c>
    </row>
    <row r="27" spans="1:15" x14ac:dyDescent="0.3">
      <c r="A27" s="7"/>
      <c r="B27" s="7" t="s">
        <v>157</v>
      </c>
      <c r="C27" s="4">
        <v>283.935</v>
      </c>
      <c r="D27" s="7"/>
      <c r="E27" s="7"/>
      <c r="F27" s="7"/>
      <c r="G27" s="7"/>
      <c r="H27" s="7"/>
      <c r="I27" s="10" t="s">
        <v>29</v>
      </c>
      <c r="J27" s="11">
        <f>F4</f>
        <v>94.501833333333323</v>
      </c>
      <c r="K27" s="11">
        <f>G4</f>
        <v>0.88378958342909797</v>
      </c>
      <c r="M27" t="s">
        <v>199</v>
      </c>
      <c r="N27" s="1">
        <f>$D$12</f>
        <v>285.99400000000003</v>
      </c>
    </row>
    <row r="28" spans="1:15" x14ac:dyDescent="0.3">
      <c r="A28" s="7" t="s">
        <v>158</v>
      </c>
      <c r="B28" s="7" t="s">
        <v>159</v>
      </c>
      <c r="C28" s="4">
        <v>255.876</v>
      </c>
      <c r="D28" s="12">
        <f>AVERAGE(C28:C29)</f>
        <v>256.81200000000001</v>
      </c>
      <c r="E28" s="12">
        <f>STDEV(C28:C29)</f>
        <v>1.3237038943812069</v>
      </c>
      <c r="F28" s="12">
        <f t="shared" ref="F28" si="2">AVERAGE(C28:C33)</f>
        <v>249.02716666666666</v>
      </c>
      <c r="G28" s="12">
        <f>(STDEV(C28:C33))/(SQRT(COUNT(C28:C33)))</f>
        <v>4.6998500431160322</v>
      </c>
      <c r="H28" s="7"/>
      <c r="I28" s="16" t="s">
        <v>194</v>
      </c>
      <c r="J28" s="11">
        <f>F10</f>
        <v>265.4256666666667</v>
      </c>
      <c r="K28" s="11">
        <f>G10</f>
        <v>7.4520408956950313</v>
      </c>
      <c r="M28" t="s">
        <v>200</v>
      </c>
      <c r="N28" s="1">
        <f>$D$14</f>
        <v>263.36149999999998</v>
      </c>
    </row>
    <row r="29" spans="1:15" x14ac:dyDescent="0.3">
      <c r="A29" s="7"/>
      <c r="B29" s="7" t="s">
        <v>160</v>
      </c>
      <c r="C29" s="4">
        <v>257.74799999999999</v>
      </c>
      <c r="D29" s="7"/>
      <c r="E29" s="7"/>
      <c r="F29" s="7"/>
      <c r="G29" s="7"/>
      <c r="H29" s="7"/>
      <c r="I29" s="9" t="s">
        <v>9</v>
      </c>
      <c r="J29" s="11">
        <f>F16</f>
        <v>255.68700000000004</v>
      </c>
      <c r="K29" s="11">
        <f>G16</f>
        <v>7.1542200366869757</v>
      </c>
      <c r="M29" t="str">
        <f t="shared" ref="M29:M34" si="3">I29</f>
        <v>0-1-A</v>
      </c>
      <c r="N29" s="1">
        <f t="shared" ref="N29:O34" si="4">J29</f>
        <v>255.68700000000004</v>
      </c>
      <c r="O29" s="1">
        <f t="shared" si="4"/>
        <v>7.1542200366869757</v>
      </c>
    </row>
    <row r="30" spans="1:15" x14ac:dyDescent="0.3">
      <c r="A30" s="7" t="s">
        <v>161</v>
      </c>
      <c r="B30" s="7" t="s">
        <v>162</v>
      </c>
      <c r="C30" s="4">
        <v>254.696</v>
      </c>
      <c r="D30" s="12">
        <f>AVERAGE(C30:C31)</f>
        <v>255.72649999999999</v>
      </c>
      <c r="E30" s="12">
        <f>STDEV(C30:C31)</f>
        <v>1.4573470760254794</v>
      </c>
      <c r="F30" s="12"/>
      <c r="G30" s="7"/>
      <c r="H30" s="7"/>
      <c r="I30" s="9" t="s">
        <v>10</v>
      </c>
      <c r="J30" s="11">
        <f>F22</f>
        <v>288.4681666666666</v>
      </c>
      <c r="K30" s="11">
        <f>G22</f>
        <v>9.1431617048541334</v>
      </c>
      <c r="M30" t="str">
        <f t="shared" si="3"/>
        <v>0-2-A</v>
      </c>
      <c r="N30" s="1">
        <f t="shared" si="4"/>
        <v>288.4681666666666</v>
      </c>
      <c r="O30" s="1">
        <f t="shared" si="4"/>
        <v>9.1431617048541334</v>
      </c>
    </row>
    <row r="31" spans="1:15" x14ac:dyDescent="0.3">
      <c r="A31" s="7"/>
      <c r="B31" s="7" t="s">
        <v>163</v>
      </c>
      <c r="C31" s="4">
        <v>256.75700000000001</v>
      </c>
      <c r="D31" s="7"/>
      <c r="E31" s="7"/>
      <c r="F31" s="7"/>
      <c r="G31" s="7"/>
      <c r="H31" s="7"/>
      <c r="I31" s="9" t="s">
        <v>11</v>
      </c>
      <c r="J31" s="11">
        <f>F28</f>
        <v>249.02716666666666</v>
      </c>
      <c r="K31" s="11">
        <f>G28</f>
        <v>4.6998500431160322</v>
      </c>
      <c r="M31" t="str">
        <f t="shared" si="3"/>
        <v>0-3-A</v>
      </c>
      <c r="N31" s="1">
        <f t="shared" si="4"/>
        <v>249.02716666666666</v>
      </c>
      <c r="O31" s="1">
        <f t="shared" si="4"/>
        <v>4.6998500431160322</v>
      </c>
    </row>
    <row r="32" spans="1:15" x14ac:dyDescent="0.3">
      <c r="A32" s="7" t="s">
        <v>164</v>
      </c>
      <c r="B32" s="7" t="s">
        <v>165</v>
      </c>
      <c r="C32" s="4">
        <v>230.786</v>
      </c>
      <c r="D32" s="12">
        <f>AVERAGE(C32:C33)</f>
        <v>234.54300000000001</v>
      </c>
      <c r="E32" s="12">
        <f>STDEV(C32:C33)</f>
        <v>5.3132003538357253</v>
      </c>
      <c r="F32" s="12"/>
      <c r="G32" s="12"/>
      <c r="H32" s="7"/>
      <c r="I32" s="9" t="s">
        <v>12</v>
      </c>
      <c r="J32" s="11">
        <f>F34</f>
        <v>232.25749999999996</v>
      </c>
      <c r="K32" s="11">
        <f>G34</f>
        <v>5.4187917887662023</v>
      </c>
      <c r="M32" t="str">
        <f t="shared" si="3"/>
        <v>24-1-A</v>
      </c>
      <c r="N32" s="1">
        <f t="shared" si="4"/>
        <v>232.25749999999996</v>
      </c>
      <c r="O32" s="1">
        <f t="shared" si="4"/>
        <v>5.4187917887662023</v>
      </c>
    </row>
    <row r="33" spans="1:15" x14ac:dyDescent="0.3">
      <c r="A33" s="7"/>
      <c r="B33" s="7" t="s">
        <v>166</v>
      </c>
      <c r="C33" s="4">
        <v>238.3</v>
      </c>
      <c r="D33" s="7"/>
      <c r="E33" s="7"/>
      <c r="F33" s="7"/>
      <c r="G33" s="7"/>
      <c r="H33" s="7"/>
      <c r="I33" s="9" t="s">
        <v>13</v>
      </c>
      <c r="J33" s="11">
        <f>F40</f>
        <v>239.70449999999997</v>
      </c>
      <c r="K33" s="11">
        <f>G40</f>
        <v>8.8517425657324686</v>
      </c>
      <c r="M33" t="str">
        <f t="shared" si="3"/>
        <v>24-2-A</v>
      </c>
      <c r="N33" s="1">
        <f t="shared" si="4"/>
        <v>239.70449999999997</v>
      </c>
      <c r="O33" s="1">
        <f t="shared" si="4"/>
        <v>8.8517425657324686</v>
      </c>
    </row>
    <row r="34" spans="1:15" x14ac:dyDescent="0.3">
      <c r="A34" s="7" t="s">
        <v>167</v>
      </c>
      <c r="B34" s="7" t="s">
        <v>168</v>
      </c>
      <c r="C34" s="4">
        <v>231.821</v>
      </c>
      <c r="D34" s="12">
        <f>AVERAGE(C34:C35)</f>
        <v>231.09100000000001</v>
      </c>
      <c r="E34" s="12">
        <f>STDEV(C34:C35)</f>
        <v>1.0323759005323649</v>
      </c>
      <c r="F34" s="12">
        <f t="shared" ref="F34" si="5">AVERAGE(C34:C39)</f>
        <v>232.25749999999996</v>
      </c>
      <c r="G34" s="12">
        <f>(STDEV(C34:C39))/(SQRT(COUNT(C34:C39)))</f>
        <v>5.4187917887662023</v>
      </c>
      <c r="H34" s="7"/>
      <c r="I34" s="9" t="s">
        <v>14</v>
      </c>
      <c r="J34" s="11">
        <f>F46</f>
        <v>238.45133333333334</v>
      </c>
      <c r="K34" s="11">
        <f>G46</f>
        <v>0.89643102232005789</v>
      </c>
      <c r="M34" t="str">
        <f t="shared" si="3"/>
        <v>24-3-A</v>
      </c>
      <c r="N34" s="1">
        <f t="shared" si="4"/>
        <v>238.45133333333334</v>
      </c>
      <c r="O34" s="1">
        <f t="shared" si="4"/>
        <v>0.89643102232005789</v>
      </c>
    </row>
    <row r="35" spans="1:15" x14ac:dyDescent="0.3">
      <c r="A35" s="7"/>
      <c r="B35" s="7" t="s">
        <v>169</v>
      </c>
      <c r="C35" s="4">
        <v>230.36099999999999</v>
      </c>
      <c r="D35" s="7"/>
      <c r="E35" s="7"/>
      <c r="F35" s="7"/>
      <c r="G35" s="7"/>
      <c r="H35" s="7"/>
      <c r="I35" s="7"/>
      <c r="J35" s="7"/>
      <c r="K35" s="7"/>
    </row>
    <row r="36" spans="1:15" ht="15" thickBot="1" x14ac:dyDescent="0.35">
      <c r="A36" s="7" t="s">
        <v>170</v>
      </c>
      <c r="B36" s="7" t="s">
        <v>171</v>
      </c>
      <c r="C36" s="4">
        <v>248.91499999999999</v>
      </c>
      <c r="D36" s="12">
        <f>AVERAGE(C36:C37)</f>
        <v>247.4785</v>
      </c>
      <c r="E36" s="12">
        <f>STDEV(C36:C37)</f>
        <v>2.0315177823489443</v>
      </c>
      <c r="F36" s="12"/>
      <c r="G36" s="7"/>
      <c r="H36" s="7"/>
      <c r="I36" s="7"/>
      <c r="J36" s="7"/>
      <c r="K36" s="7"/>
    </row>
    <row r="37" spans="1:15" x14ac:dyDescent="0.3">
      <c r="A37" s="7"/>
      <c r="B37" s="7" t="s">
        <v>172</v>
      </c>
      <c r="C37" s="4">
        <v>246.042</v>
      </c>
      <c r="D37" s="7"/>
      <c r="E37" s="7"/>
      <c r="F37" s="7"/>
      <c r="G37" s="7"/>
      <c r="H37" s="7"/>
      <c r="I37" s="9"/>
      <c r="J37" s="9" t="s">
        <v>6</v>
      </c>
      <c r="K37" s="9" t="s">
        <v>118</v>
      </c>
      <c r="M37" s="17"/>
      <c r="N37" s="18" t="s">
        <v>21</v>
      </c>
    </row>
    <row r="38" spans="1:15" x14ac:dyDescent="0.3">
      <c r="A38" s="7" t="s">
        <v>173</v>
      </c>
      <c r="B38" s="7" t="s">
        <v>174</v>
      </c>
      <c r="C38" s="4">
        <v>220.90199999999999</v>
      </c>
      <c r="D38" s="12">
        <f>AVERAGE(C38:C39)</f>
        <v>218.20299999999997</v>
      </c>
      <c r="E38" s="12">
        <f>STDEV(C38:C39)</f>
        <v>3.8169624048449808</v>
      </c>
      <c r="F38" s="12"/>
      <c r="G38" s="12"/>
      <c r="H38" s="7"/>
      <c r="I38" s="9" t="s">
        <v>8</v>
      </c>
      <c r="J38" s="11">
        <f>J27</f>
        <v>94.501833333333323</v>
      </c>
      <c r="K38" s="11">
        <f>K27</f>
        <v>0.88378958342909797</v>
      </c>
      <c r="M38" s="19" t="s">
        <v>195</v>
      </c>
      <c r="N38" s="20">
        <f>TTEST(N26:N28,N29:N31,2,2)</f>
        <v>0.95354140938537513</v>
      </c>
    </row>
    <row r="39" spans="1:15" x14ac:dyDescent="0.3">
      <c r="A39" s="7"/>
      <c r="B39" s="7" t="s">
        <v>175</v>
      </c>
      <c r="C39" s="4">
        <v>215.50399999999999</v>
      </c>
      <c r="D39" s="7"/>
      <c r="E39" s="7"/>
      <c r="F39" s="7"/>
      <c r="G39" s="7"/>
      <c r="H39" s="7"/>
      <c r="I39" s="16" t="s">
        <v>194</v>
      </c>
      <c r="J39" s="11">
        <f>J28</f>
        <v>265.4256666666667</v>
      </c>
      <c r="K39" s="11">
        <f>K28</f>
        <v>7.4520408956950313</v>
      </c>
      <c r="M39" s="19" t="s">
        <v>196</v>
      </c>
      <c r="N39" s="20">
        <f>TTEST(N26:N28,N32:N34,2,2)</f>
        <v>6.8480691564662841E-2</v>
      </c>
    </row>
    <row r="40" spans="1:15" ht="15" thickBot="1" x14ac:dyDescent="0.35">
      <c r="A40" s="7" t="s">
        <v>176</v>
      </c>
      <c r="B40" s="7" t="s">
        <v>177</v>
      </c>
      <c r="C40" s="4">
        <v>211.10300000000001</v>
      </c>
      <c r="D40" s="12">
        <f>AVERAGE(C40:C41)</f>
        <v>211.86849999999998</v>
      </c>
      <c r="E40" s="12">
        <f>STDEV(C40:C41)</f>
        <v>1.0825804819965883</v>
      </c>
      <c r="F40" s="12">
        <f t="shared" ref="F40" si="6">AVERAGE(C40:C45)</f>
        <v>239.70449999999997</v>
      </c>
      <c r="G40" s="12">
        <f>(STDEV(C40:C45))/(SQRT(COUNT(C40:C45)))</f>
        <v>8.8517425657324686</v>
      </c>
      <c r="H40" s="7"/>
      <c r="I40" s="9" t="s">
        <v>119</v>
      </c>
      <c r="J40" s="11">
        <f>AVERAGE(J6:J14)</f>
        <v>264.3941111111111</v>
      </c>
      <c r="K40" s="11">
        <f>(STDEV(J6:J14))/(SQRT(COUNT(J6:J14)))</f>
        <v>8.3137053419246048</v>
      </c>
      <c r="M40" s="21" t="s">
        <v>20</v>
      </c>
      <c r="N40" s="22">
        <f>TTEST(N29:N31,N32:N34,2,2)</f>
        <v>9.0203783366711934E-2</v>
      </c>
    </row>
    <row r="41" spans="1:15" x14ac:dyDescent="0.3">
      <c r="A41" s="7"/>
      <c r="B41" s="7" t="s">
        <v>178</v>
      </c>
      <c r="C41" s="4">
        <v>212.63399999999999</v>
      </c>
      <c r="D41" s="7"/>
      <c r="E41" s="7"/>
      <c r="F41" s="7"/>
      <c r="G41" s="7"/>
      <c r="H41" s="7"/>
      <c r="I41" s="9" t="s">
        <v>120</v>
      </c>
      <c r="J41" s="11">
        <f>AVERAGE(J15:J23)</f>
        <v>236.80444444444447</v>
      </c>
      <c r="K41" s="11">
        <f>(STDEV(J15:J23))/(SQRT(COUNT(J15:J23)))</f>
        <v>4.8691751372255361</v>
      </c>
    </row>
    <row r="42" spans="1:15" x14ac:dyDescent="0.3">
      <c r="A42" s="7" t="s">
        <v>179</v>
      </c>
      <c r="B42" s="7" t="s">
        <v>180</v>
      </c>
      <c r="C42" s="4">
        <v>250.33699999999999</v>
      </c>
      <c r="D42" s="12">
        <f>AVERAGE(C42:C43)</f>
        <v>251.48</v>
      </c>
      <c r="E42" s="12">
        <f>STDEV(C42:C43)</f>
        <v>1.6164461017924485</v>
      </c>
      <c r="F42" s="12"/>
      <c r="G42" s="7"/>
      <c r="H42" s="7"/>
      <c r="I42" s="7"/>
      <c r="J42" s="7"/>
      <c r="K42" s="7"/>
    </row>
    <row r="43" spans="1:15" x14ac:dyDescent="0.3">
      <c r="A43" s="7"/>
      <c r="B43" s="7" t="s">
        <v>181</v>
      </c>
      <c r="C43" s="4">
        <v>252.62299999999999</v>
      </c>
      <c r="D43" s="7"/>
      <c r="E43" s="7"/>
      <c r="F43" s="7"/>
      <c r="G43" s="7"/>
      <c r="H43" s="7"/>
      <c r="I43" s="7"/>
      <c r="J43" s="7"/>
      <c r="K43" s="7"/>
    </row>
    <row r="44" spans="1:15" x14ac:dyDescent="0.3">
      <c r="A44" s="7" t="s">
        <v>182</v>
      </c>
      <c r="B44" s="7" t="s">
        <v>183</v>
      </c>
      <c r="C44" s="4">
        <v>254.364</v>
      </c>
      <c r="D44" s="12">
        <f>AVERAGE(C44:C45)</f>
        <v>255.76499999999999</v>
      </c>
      <c r="E44" s="12">
        <f>STDEV(C44:C45)</f>
        <v>1.981313200884701</v>
      </c>
      <c r="F44" s="12"/>
      <c r="G44" s="12"/>
      <c r="H44" s="7"/>
      <c r="I44" s="7"/>
      <c r="J44" s="7"/>
      <c r="K44" s="7"/>
    </row>
    <row r="45" spans="1:15" x14ac:dyDescent="0.3">
      <c r="A45" s="7"/>
      <c r="B45" s="7" t="s">
        <v>184</v>
      </c>
      <c r="C45" s="4">
        <v>257.166</v>
      </c>
      <c r="D45" s="7"/>
      <c r="E45" s="7"/>
      <c r="F45" s="7"/>
      <c r="G45" s="7"/>
      <c r="H45" s="7"/>
      <c r="I45" s="7"/>
      <c r="J45" s="7"/>
      <c r="K45" s="7"/>
    </row>
    <row r="46" spans="1:15" x14ac:dyDescent="0.3">
      <c r="A46" s="7" t="s">
        <v>185</v>
      </c>
      <c r="B46" s="7" t="s">
        <v>186</v>
      </c>
      <c r="C46" s="4">
        <v>239.35300000000001</v>
      </c>
      <c r="D46" s="12">
        <f>AVERAGE(C46:C47)</f>
        <v>240.62100000000001</v>
      </c>
      <c r="E46" s="12">
        <f>STDEV(C46:C47)</f>
        <v>1.7932227970890855</v>
      </c>
      <c r="F46" s="12">
        <f>AVERAGE(C46:C51)</f>
        <v>238.45133333333334</v>
      </c>
      <c r="G46" s="12">
        <f>(STDEV(C46:C51))/(SQRT(COUNT(C46:C51)))</f>
        <v>0.89643102232005789</v>
      </c>
      <c r="H46" s="7"/>
      <c r="I46" s="7"/>
      <c r="J46" s="7"/>
      <c r="K46" s="7"/>
    </row>
    <row r="47" spans="1:15" x14ac:dyDescent="0.3">
      <c r="A47" s="7"/>
      <c r="B47" s="7" t="s">
        <v>187</v>
      </c>
      <c r="C47" s="4">
        <v>241.88900000000001</v>
      </c>
      <c r="D47" s="7"/>
      <c r="E47" s="7"/>
      <c r="F47" s="7"/>
      <c r="G47" s="7"/>
      <c r="H47" s="7"/>
      <c r="I47" s="7"/>
      <c r="J47" s="7"/>
      <c r="K47" s="7"/>
    </row>
    <row r="48" spans="1:15" x14ac:dyDescent="0.3">
      <c r="A48" s="7" t="s">
        <v>188</v>
      </c>
      <c r="B48" s="7" t="s">
        <v>189</v>
      </c>
      <c r="C48" s="4">
        <v>237.13399999999999</v>
      </c>
      <c r="D48" s="12">
        <f>AVERAGE(C48:C49)</f>
        <v>236.23249999999999</v>
      </c>
      <c r="E48" s="12">
        <f>STDEV(C48:C49)</f>
        <v>1.2749135264793432</v>
      </c>
      <c r="F48" s="12"/>
      <c r="G48" s="7"/>
      <c r="H48" s="7"/>
      <c r="I48" s="7"/>
      <c r="J48" s="7"/>
      <c r="K48" s="7"/>
    </row>
    <row r="49" spans="1:11" x14ac:dyDescent="0.3">
      <c r="A49" s="7"/>
      <c r="B49" s="7" t="s">
        <v>190</v>
      </c>
      <c r="C49" s="4">
        <v>235.33099999999999</v>
      </c>
      <c r="D49" s="7"/>
      <c r="E49" s="7"/>
      <c r="F49" s="7"/>
      <c r="G49" s="7"/>
      <c r="H49" s="7"/>
      <c r="I49" s="7"/>
      <c r="J49" s="7"/>
      <c r="K49" s="7"/>
    </row>
    <row r="50" spans="1:11" x14ac:dyDescent="0.3">
      <c r="A50" s="7" t="s">
        <v>191</v>
      </c>
      <c r="B50" s="7" t="s">
        <v>192</v>
      </c>
      <c r="C50" s="4">
        <v>238.51499999999999</v>
      </c>
      <c r="D50" s="12">
        <f>AVERAGE(C50:C51)</f>
        <v>238.50049999999999</v>
      </c>
      <c r="E50" s="12">
        <f>STDEV(C50:C51)</f>
        <v>2.0506096654407304E-2</v>
      </c>
      <c r="F50" s="7"/>
      <c r="G50" s="7"/>
      <c r="H50" s="7"/>
      <c r="I50" s="7"/>
      <c r="J50" s="7"/>
      <c r="K50" s="7"/>
    </row>
    <row r="51" spans="1:11" x14ac:dyDescent="0.3">
      <c r="A51" s="7"/>
      <c r="B51" s="7" t="s">
        <v>193</v>
      </c>
      <c r="C51" s="4">
        <v>238.48599999999999</v>
      </c>
      <c r="D51" s="7"/>
      <c r="E51" s="7"/>
      <c r="F51" s="7"/>
      <c r="G51" s="7"/>
      <c r="H51" s="7"/>
      <c r="I51" s="7"/>
      <c r="J51" s="7"/>
      <c r="K51" s="7"/>
    </row>
    <row r="52" spans="1:1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conditionalFormatting sqref="N38:N40">
    <cfRule type="cellIs" dxfId="4" priority="1" operator="lessThan">
      <formula>0.001</formula>
    </cfRule>
    <cfRule type="cellIs" dxfId="3" priority="2" operator="lessThan">
      <formula>0.01</formula>
    </cfRule>
    <cfRule type="cellIs" dxfId="2" priority="3" operator="lessThan">
      <formula>0.001</formula>
    </cfRule>
    <cfRule type="cellIs" dxfId="1" priority="4" operator="lessThan">
      <formula>0.01</formula>
    </cfRule>
    <cfRule type="cellIs" dxfId="0" priority="5" operator="lessThan">
      <formula>0.05</formula>
    </cfRule>
  </conditionalFormatting>
  <pageMargins left="0.7" right="0.7" top="0.75" bottom="0.75" header="0.3" footer="0.3"/>
  <pageSetup paperSize="9" orientation="portrait" r:id="rId1"/>
  <headerFooter>
    <oddHeader>&amp;R&amp;"Calibri"&amp;10 For Internal Use Only&amp;1#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B10" sqref="B10:B15"/>
    </sheetView>
  </sheetViews>
  <sheetFormatPr defaultRowHeight="14.4" x14ac:dyDescent="0.3"/>
  <sheetData>
    <row r="1" spans="1:13" x14ac:dyDescent="0.3">
      <c r="A1" t="s">
        <v>5</v>
      </c>
    </row>
    <row r="2" spans="1:13" x14ac:dyDescent="0.3">
      <c r="A2" t="s">
        <v>0</v>
      </c>
      <c r="B2">
        <v>1</v>
      </c>
      <c r="C2">
        <v>1</v>
      </c>
      <c r="D2">
        <v>2</v>
      </c>
      <c r="E2">
        <v>2</v>
      </c>
      <c r="F2">
        <v>3</v>
      </c>
      <c r="G2">
        <v>3</v>
      </c>
      <c r="H2">
        <v>4</v>
      </c>
      <c r="I2">
        <v>4</v>
      </c>
      <c r="J2">
        <v>5</v>
      </c>
      <c r="K2">
        <v>5</v>
      </c>
      <c r="L2">
        <v>6</v>
      </c>
      <c r="M2">
        <v>6</v>
      </c>
    </row>
    <row r="3" spans="1:13" x14ac:dyDescent="0.3">
      <c r="A3" t="s">
        <v>1</v>
      </c>
      <c r="B3" s="1">
        <v>103.79746835443039</v>
      </c>
      <c r="C3" s="1">
        <v>111.79624664879357</v>
      </c>
      <c r="D3" s="1">
        <v>107.43589743589743</v>
      </c>
      <c r="E3" s="1">
        <v>112.82401091405184</v>
      </c>
      <c r="F3" s="1">
        <v>108.44155844155843</v>
      </c>
      <c r="G3" s="1">
        <v>111.96698762035763</v>
      </c>
      <c r="H3" s="1">
        <v>109.52380952380952</v>
      </c>
      <c r="I3" s="1">
        <v>110.59431524547803</v>
      </c>
      <c r="J3" s="1">
        <v>111.8598382749326</v>
      </c>
      <c r="K3" s="1">
        <v>109.75918884664132</v>
      </c>
      <c r="L3" s="1">
        <v>107.72200772200772</v>
      </c>
      <c r="M3" s="1">
        <v>106.38852672750978</v>
      </c>
    </row>
    <row r="4" spans="1:13" x14ac:dyDescent="0.3">
      <c r="A4" t="s">
        <v>2</v>
      </c>
      <c r="B4" s="1">
        <v>110.45576407506702</v>
      </c>
      <c r="C4" s="1">
        <v>112.82383419689118</v>
      </c>
      <c r="D4" s="1">
        <v>109.94962216624685</v>
      </c>
      <c r="E4" s="1">
        <v>111.08374384236454</v>
      </c>
      <c r="F4" s="1">
        <v>109.41320293398533</v>
      </c>
      <c r="G4" s="1">
        <v>112.76315789473684</v>
      </c>
      <c r="H4" s="1">
        <v>110.43890865954924</v>
      </c>
      <c r="I4" s="1">
        <v>119.10994764397905</v>
      </c>
      <c r="J4" s="1">
        <v>114.76997578692495</v>
      </c>
      <c r="K4" s="1">
        <v>121.64948453608247</v>
      </c>
      <c r="L4" s="1">
        <v>116.68711656441718</v>
      </c>
      <c r="M4" s="1">
        <v>116.79586563307492</v>
      </c>
    </row>
    <row r="5" spans="1:13" x14ac:dyDescent="0.3">
      <c r="A5" t="s">
        <v>3</v>
      </c>
      <c r="B5" s="1">
        <v>108.98734177215191</v>
      </c>
      <c r="C5" s="1">
        <v>112.66968325791855</v>
      </c>
      <c r="D5" s="1">
        <v>111.41025641025639</v>
      </c>
      <c r="E5" s="1">
        <v>114.21254801536492</v>
      </c>
      <c r="F5" s="1">
        <v>109.33997509339974</v>
      </c>
      <c r="G5" s="1">
        <v>110.66997518610422</v>
      </c>
      <c r="H5" s="1">
        <v>116.05231866825208</v>
      </c>
      <c r="I5" s="1">
        <v>120.60240963855422</v>
      </c>
      <c r="J5" s="1">
        <v>118.11846689895471</v>
      </c>
      <c r="K5" s="1">
        <v>120.3680981595092</v>
      </c>
      <c r="L5" s="1">
        <v>116.27329192546584</v>
      </c>
      <c r="M5" s="1">
        <v>119.25925925925925</v>
      </c>
    </row>
    <row r="6" spans="1:13" x14ac:dyDescent="0.3">
      <c r="A6" t="s">
        <v>4</v>
      </c>
      <c r="B6" s="1">
        <v>109.4102885821832</v>
      </c>
      <c r="C6" s="1">
        <v>110</v>
      </c>
      <c r="D6" s="1">
        <v>110.11378002528444</v>
      </c>
      <c r="E6" s="1">
        <v>108.48563968668408</v>
      </c>
      <c r="F6" s="1">
        <v>110.94890510948906</v>
      </c>
      <c r="G6" s="1">
        <v>110.375</v>
      </c>
      <c r="H6" s="1">
        <v>113.04347826086956</v>
      </c>
      <c r="I6" s="1">
        <v>103.66430260047282</v>
      </c>
      <c r="J6" s="1">
        <v>117.1741778319123</v>
      </c>
      <c r="K6" s="1">
        <v>119.02439024390243</v>
      </c>
      <c r="L6" s="1">
        <v>116.03888213851761</v>
      </c>
      <c r="M6" s="1">
        <v>114.81481481481481</v>
      </c>
    </row>
    <row r="8" spans="1:13" x14ac:dyDescent="0.3">
      <c r="A8" s="4"/>
      <c r="B8" s="2" t="s">
        <v>6</v>
      </c>
      <c r="C8" s="2"/>
    </row>
    <row r="9" spans="1:13" x14ac:dyDescent="0.3">
      <c r="A9" s="7" t="s">
        <v>8</v>
      </c>
      <c r="B9" s="5">
        <f>AVERAGE(B3:M3)</f>
        <v>109.34248797962233</v>
      </c>
      <c r="C9" s="6"/>
    </row>
    <row r="10" spans="1:13" x14ac:dyDescent="0.3">
      <c r="A10" s="7" t="s">
        <v>9</v>
      </c>
      <c r="B10" s="5">
        <f>AVERAGE(B4:C6)</f>
        <v>110.72448531403531</v>
      </c>
      <c r="C10" s="6"/>
    </row>
    <row r="11" spans="1:13" x14ac:dyDescent="0.3">
      <c r="A11" s="7" t="s">
        <v>10</v>
      </c>
      <c r="B11" s="5">
        <f>AVERAGE(D4:E6)</f>
        <v>110.87593169103354</v>
      </c>
      <c r="C11" s="6"/>
    </row>
    <row r="12" spans="1:13" x14ac:dyDescent="0.3">
      <c r="A12" s="7" t="s">
        <v>11</v>
      </c>
      <c r="B12" s="5">
        <f>AVERAGE(F4:G6)</f>
        <v>110.58503603628587</v>
      </c>
      <c r="C12" s="6"/>
    </row>
    <row r="13" spans="1:13" x14ac:dyDescent="0.3">
      <c r="A13" s="7" t="s">
        <v>12</v>
      </c>
      <c r="B13" s="5">
        <f>AVERAGE(H4:I6)</f>
        <v>113.81856091194618</v>
      </c>
      <c r="C13" s="6"/>
    </row>
    <row r="14" spans="1:13" x14ac:dyDescent="0.3">
      <c r="A14" s="7" t="s">
        <v>13</v>
      </c>
      <c r="B14" s="5">
        <f>AVERAGE(J4:K6)</f>
        <v>118.517432242881</v>
      </c>
      <c r="C14" s="6"/>
    </row>
    <row r="15" spans="1:13" x14ac:dyDescent="0.3">
      <c r="A15" s="7" t="s">
        <v>14</v>
      </c>
      <c r="B15" s="5">
        <f>AVERAGE(L4:M6)</f>
        <v>116.64487172259159</v>
      </c>
      <c r="C15" s="6"/>
    </row>
    <row r="16" spans="1:13" x14ac:dyDescent="0.3">
      <c r="A16" s="4"/>
      <c r="B16" s="4"/>
      <c r="C16" s="4"/>
    </row>
    <row r="17" spans="1:3" x14ac:dyDescent="0.3">
      <c r="A17" s="4"/>
      <c r="B17" s="4"/>
      <c r="C17" s="4"/>
    </row>
    <row r="18" spans="1:3" x14ac:dyDescent="0.3">
      <c r="A18" s="4"/>
      <c r="B18" s="2" t="s">
        <v>6</v>
      </c>
      <c r="C18" s="2" t="s">
        <v>118</v>
      </c>
    </row>
    <row r="19" spans="1:3" x14ac:dyDescent="0.3">
      <c r="A19" s="8" t="s">
        <v>8</v>
      </c>
      <c r="B19" s="5">
        <f>AVERAGE(B3:M3)</f>
        <v>109.34248797962233</v>
      </c>
      <c r="C19" s="5">
        <f>(STDEV(B3:M3))/(SQRT(COUNT(B3:M3)))</f>
        <v>0.77697168820320495</v>
      </c>
    </row>
    <row r="20" spans="1:3" x14ac:dyDescent="0.3">
      <c r="A20" s="4" t="s">
        <v>119</v>
      </c>
      <c r="B20" s="5">
        <f>AVERAGE(B4:G6)</f>
        <v>110.72848434711825</v>
      </c>
      <c r="C20" s="5">
        <f>(STDEV(B4:G6))/(SQRT(COUNT(B4:G6)))</f>
        <v>0.36268952184893377</v>
      </c>
    </row>
    <row r="21" spans="1:3" x14ac:dyDescent="0.3">
      <c r="A21" s="4" t="s">
        <v>120</v>
      </c>
      <c r="B21" s="5">
        <f>AVERAGE(H4:M6)</f>
        <v>116.32695495913961</v>
      </c>
      <c r="C21" s="5">
        <f>(STDEV(H4:M6))/(SQRT(COUNT(H4:M6)))</f>
        <v>0.99262196077921627</v>
      </c>
    </row>
    <row r="22" spans="1:3" ht="15" thickBot="1" x14ac:dyDescent="0.35">
      <c r="A22" s="4"/>
      <c r="B22" s="4"/>
      <c r="C22" s="4"/>
    </row>
    <row r="23" spans="1:3" x14ac:dyDescent="0.3">
      <c r="A23" s="23" t="s">
        <v>15</v>
      </c>
      <c r="B23" s="4"/>
      <c r="C23" s="4"/>
    </row>
    <row r="24" spans="1:3" ht="15" thickBot="1" x14ac:dyDescent="0.35">
      <c r="A24" s="24">
        <f>TTEST(B10:B12,B13:B15,2,2)</f>
        <v>1.495647369053105E-2</v>
      </c>
      <c r="B24" s="4"/>
      <c r="C24" s="4"/>
    </row>
    <row r="25" spans="1:3" x14ac:dyDescent="0.3">
      <c r="B25" s="4"/>
      <c r="C25" s="4"/>
    </row>
  </sheetData>
  <conditionalFormatting sqref="A24">
    <cfRule type="cellIs" dxfId="134" priority="1" operator="lessThan">
      <formula>0.001</formula>
    </cfRule>
    <cfRule type="cellIs" dxfId="133" priority="2" operator="lessThan">
      <formula>0.01</formula>
    </cfRule>
    <cfRule type="cellIs" dxfId="132" priority="3" operator="lessThan">
      <formula>0.001</formula>
    </cfRule>
    <cfRule type="cellIs" dxfId="131" priority="4" operator="lessThan">
      <formula>0.01</formula>
    </cfRule>
    <cfRule type="cellIs" dxfId="130" priority="5" operator="lessThan">
      <formula>0.05</formula>
    </cfRule>
  </conditionalFormatting>
  <pageMargins left="0.7" right="0.7" top="0.75" bottom="0.75" header="0.3" footer="0.3"/>
  <pageSetup paperSize="9" orientation="portrait" r:id="rId1"/>
  <headerFooter>
    <oddHeader>&amp;R&amp;"Calibri"&amp;10 For Internal Use Only&amp;1#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B10" sqref="B10:B15"/>
    </sheetView>
  </sheetViews>
  <sheetFormatPr defaultRowHeight="14.4" x14ac:dyDescent="0.3"/>
  <sheetData>
    <row r="1" spans="1:13" x14ac:dyDescent="0.3">
      <c r="A1" t="s">
        <v>5</v>
      </c>
    </row>
    <row r="2" spans="1:13" x14ac:dyDescent="0.3">
      <c r="A2" t="s">
        <v>0</v>
      </c>
      <c r="B2">
        <v>1</v>
      </c>
      <c r="C2">
        <v>1</v>
      </c>
      <c r="D2">
        <v>2</v>
      </c>
      <c r="E2">
        <v>2</v>
      </c>
      <c r="F2">
        <v>3</v>
      </c>
      <c r="G2">
        <v>3</v>
      </c>
      <c r="H2">
        <v>4</v>
      </c>
      <c r="I2">
        <v>4</v>
      </c>
      <c r="J2">
        <v>5</v>
      </c>
      <c r="K2">
        <v>5</v>
      </c>
      <c r="L2">
        <v>6</v>
      </c>
      <c r="M2">
        <v>6</v>
      </c>
    </row>
    <row r="3" spans="1:13" x14ac:dyDescent="0.3">
      <c r="A3" t="s">
        <v>1</v>
      </c>
      <c r="B3" s="1">
        <v>104.49029126213593</v>
      </c>
      <c r="C3" s="1">
        <v>108.77598152424942</v>
      </c>
      <c r="D3" s="1">
        <v>97.049525816649108</v>
      </c>
      <c r="E3" s="1">
        <v>105.49450549450549</v>
      </c>
      <c r="F3" s="1">
        <v>103.09278350515463</v>
      </c>
      <c r="G3" s="1">
        <v>107.47451868629672</v>
      </c>
      <c r="H3" s="1">
        <v>103.18331503841932</v>
      </c>
      <c r="I3" s="1">
        <v>106.35451505016722</v>
      </c>
      <c r="J3" s="1">
        <v>100.78740157480316</v>
      </c>
      <c r="K3" s="1">
        <v>106.24290578887627</v>
      </c>
      <c r="L3" s="1">
        <v>99.226519337016569</v>
      </c>
      <c r="M3" s="1">
        <v>103.75854214123007</v>
      </c>
    </row>
    <row r="4" spans="1:13" x14ac:dyDescent="0.3">
      <c r="A4" t="s">
        <v>2</v>
      </c>
      <c r="B4" s="1">
        <v>103.49243306169966</v>
      </c>
      <c r="C4" s="1">
        <v>107.33496332518337</v>
      </c>
      <c r="D4" s="1">
        <v>105.72390572390573</v>
      </c>
      <c r="E4" s="1">
        <v>108.60335195530726</v>
      </c>
      <c r="F4" s="1">
        <v>108.16104461371056</v>
      </c>
      <c r="G4" s="1">
        <v>103.96145610278373</v>
      </c>
      <c r="H4" s="1">
        <v>124.37158469945355</v>
      </c>
      <c r="I4" s="1">
        <v>124.53854505971771</v>
      </c>
      <c r="J4" s="1">
        <v>122.61048304213772</v>
      </c>
      <c r="K4" s="1">
        <v>128.05907172995782</v>
      </c>
      <c r="L4" s="1">
        <v>116.33986928104576</v>
      </c>
      <c r="M4" s="1">
        <v>119.86531986531986</v>
      </c>
    </row>
    <row r="5" spans="1:13" x14ac:dyDescent="0.3">
      <c r="A5" t="s">
        <v>3</v>
      </c>
      <c r="B5" s="1">
        <v>105.77830188679245</v>
      </c>
      <c r="C5" s="1">
        <v>107.62910798122066</v>
      </c>
      <c r="D5" s="1">
        <v>103.61842105263158</v>
      </c>
      <c r="E5" s="1">
        <v>107.82997762863535</v>
      </c>
      <c r="F5" s="1">
        <v>107.52118644067797</v>
      </c>
      <c r="G5" s="1">
        <v>106.01900739176345</v>
      </c>
      <c r="H5" s="1">
        <v>115.48998946259221</v>
      </c>
      <c r="I5" s="1">
        <v>115.57894736842104</v>
      </c>
      <c r="J5" s="1">
        <v>116.86108165429481</v>
      </c>
      <c r="K5" s="1">
        <v>119.18103448275862</v>
      </c>
      <c r="L5" s="1">
        <v>112.0545073375262</v>
      </c>
      <c r="M5" s="1">
        <v>117.72287862513426</v>
      </c>
    </row>
    <row r="6" spans="1:13" x14ac:dyDescent="0.3">
      <c r="A6" t="s">
        <v>4</v>
      </c>
      <c r="B6" s="1">
        <v>103.23325635103926</v>
      </c>
      <c r="C6" s="1">
        <v>102.5</v>
      </c>
      <c r="D6" s="1">
        <v>102.02702702702703</v>
      </c>
      <c r="E6" s="1">
        <v>105.1497005988024</v>
      </c>
      <c r="F6" s="1">
        <v>104.97835497835497</v>
      </c>
      <c r="G6" s="1">
        <v>105.67685589519651</v>
      </c>
      <c r="H6" s="1">
        <v>113.76975169300226</v>
      </c>
      <c r="I6" s="1">
        <v>116.78082191780821</v>
      </c>
      <c r="J6" s="1">
        <v>116.50589496248661</v>
      </c>
      <c r="K6" s="1">
        <v>122.87655719139298</v>
      </c>
      <c r="L6" s="1">
        <v>109.34479054779807</v>
      </c>
      <c r="M6" s="1">
        <v>114.12037037037037</v>
      </c>
    </row>
    <row r="8" spans="1:13" x14ac:dyDescent="0.3">
      <c r="A8" s="4"/>
      <c r="B8" s="2" t="s">
        <v>6</v>
      </c>
      <c r="C8" s="2" t="s">
        <v>7</v>
      </c>
    </row>
    <row r="9" spans="1:13" x14ac:dyDescent="0.3">
      <c r="A9" s="7" t="s">
        <v>8</v>
      </c>
      <c r="B9" s="5">
        <f>AVERAGE(B3:M3)</f>
        <v>103.82756710162533</v>
      </c>
      <c r="C9" s="6"/>
    </row>
    <row r="10" spans="1:13" x14ac:dyDescent="0.3">
      <c r="A10" s="7" t="s">
        <v>9</v>
      </c>
      <c r="B10" s="5">
        <f>AVERAGE(B4:C6)</f>
        <v>104.99467710098924</v>
      </c>
      <c r="C10" s="6"/>
    </row>
    <row r="11" spans="1:13" x14ac:dyDescent="0.3">
      <c r="A11" s="7" t="s">
        <v>10</v>
      </c>
      <c r="B11" s="5">
        <f>AVERAGE(D4:E6)</f>
        <v>105.49206399771822</v>
      </c>
      <c r="C11" s="6"/>
    </row>
    <row r="12" spans="1:13" x14ac:dyDescent="0.3">
      <c r="A12" s="7" t="s">
        <v>11</v>
      </c>
      <c r="B12" s="5">
        <f>AVERAGE(F4:G6)</f>
        <v>106.0529842370812</v>
      </c>
      <c r="C12" s="6"/>
    </row>
    <row r="13" spans="1:13" x14ac:dyDescent="0.3">
      <c r="A13" s="7" t="s">
        <v>12</v>
      </c>
      <c r="B13" s="5">
        <f>AVERAGE(H4:I6)</f>
        <v>118.42160670016584</v>
      </c>
      <c r="C13" s="6"/>
    </row>
    <row r="14" spans="1:13" x14ac:dyDescent="0.3">
      <c r="A14" s="7" t="s">
        <v>13</v>
      </c>
      <c r="B14" s="5">
        <f>AVERAGE(J4:K6)</f>
        <v>121.01568717717142</v>
      </c>
      <c r="C14" s="6"/>
    </row>
    <row r="15" spans="1:13" x14ac:dyDescent="0.3">
      <c r="A15" s="7" t="s">
        <v>14</v>
      </c>
      <c r="B15" s="5">
        <f>AVERAGE(L4:M6)</f>
        <v>114.90795600453242</v>
      </c>
      <c r="C15" s="6"/>
    </row>
    <row r="16" spans="1:13" x14ac:dyDescent="0.3">
      <c r="A16" s="4"/>
      <c r="B16" s="4"/>
      <c r="C16" s="4"/>
    </row>
    <row r="17" spans="1:3" x14ac:dyDescent="0.3">
      <c r="A17" s="4"/>
      <c r="B17" s="4"/>
      <c r="C17" s="4"/>
    </row>
    <row r="18" spans="1:3" x14ac:dyDescent="0.3">
      <c r="A18" s="4"/>
      <c r="B18" s="2" t="s">
        <v>6</v>
      </c>
      <c r="C18" s="2" t="s">
        <v>118</v>
      </c>
    </row>
    <row r="19" spans="1:3" x14ac:dyDescent="0.3">
      <c r="A19" s="8" t="s">
        <v>8</v>
      </c>
      <c r="B19" s="5">
        <f>AVERAGE(B3:M3)</f>
        <v>103.82756710162533</v>
      </c>
      <c r="C19" s="5">
        <f>(STDEV(B3:M3))/(SQRT(COUNT(B3:M3)))</f>
        <v>0.9944470738297212</v>
      </c>
    </row>
    <row r="20" spans="1:3" x14ac:dyDescent="0.3">
      <c r="A20" s="4" t="s">
        <v>119</v>
      </c>
      <c r="B20" s="5">
        <f>AVERAGE(B4:G6)</f>
        <v>105.5132417785962</v>
      </c>
      <c r="C20" s="5">
        <f>(STDEV(B4:G6))/(SQRT(COUNT(B4:G6)))</f>
        <v>0.48197402661352712</v>
      </c>
    </row>
    <row r="21" spans="1:3" x14ac:dyDescent="0.3">
      <c r="A21" s="4" t="s">
        <v>120</v>
      </c>
      <c r="B21" s="5">
        <f>AVERAGE(H4:M6)</f>
        <v>118.11508329395656</v>
      </c>
      <c r="C21" s="5">
        <f>(STDEV(H4:M6))/(SQRT(COUNT(H4:M6)))</f>
        <v>1.1396396579371715</v>
      </c>
    </row>
    <row r="22" spans="1:3" ht="15" thickBot="1" x14ac:dyDescent="0.35">
      <c r="A22" s="4"/>
      <c r="B22" s="4"/>
      <c r="C22" s="4"/>
    </row>
    <row r="23" spans="1:3" x14ac:dyDescent="0.3">
      <c r="A23" s="23" t="s">
        <v>15</v>
      </c>
      <c r="B23" s="4"/>
      <c r="C23" s="4"/>
    </row>
    <row r="24" spans="1:3" ht="15" thickBot="1" x14ac:dyDescent="0.35">
      <c r="A24" s="24">
        <f>TTEST(B10:B12,B13:B15,2,2)</f>
        <v>2.1727591297256489E-3</v>
      </c>
      <c r="B24" s="4"/>
      <c r="C24" s="4"/>
    </row>
    <row r="25" spans="1:3" x14ac:dyDescent="0.3">
      <c r="B25" s="4"/>
      <c r="C25" s="4"/>
    </row>
  </sheetData>
  <conditionalFormatting sqref="A24">
    <cfRule type="cellIs" dxfId="129" priority="1" operator="lessThan">
      <formula>0.001</formula>
    </cfRule>
    <cfRule type="cellIs" dxfId="128" priority="2" operator="lessThan">
      <formula>0.01</formula>
    </cfRule>
    <cfRule type="cellIs" dxfId="127" priority="3" operator="lessThan">
      <formula>0.001</formula>
    </cfRule>
    <cfRule type="cellIs" dxfId="126" priority="4" operator="lessThan">
      <formula>0.01</formula>
    </cfRule>
    <cfRule type="cellIs" dxfId="125" priority="5" operator="lessThan">
      <formula>0.05</formula>
    </cfRule>
  </conditionalFormatting>
  <pageMargins left="0.7" right="0.7" top="0.75" bottom="0.75" header="0.3" footer="0.3"/>
  <pageSetup paperSize="9" orientation="portrait" r:id="rId1"/>
  <headerFooter>
    <oddHeader>&amp;R&amp;"Calibri"&amp;10 For Internal Use Only&amp;1#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10" sqref="B10:B15"/>
    </sheetView>
  </sheetViews>
  <sheetFormatPr defaultRowHeight="14.4" x14ac:dyDescent="0.3"/>
  <sheetData>
    <row r="1" spans="1:13" x14ac:dyDescent="0.3">
      <c r="A1" t="s">
        <v>5</v>
      </c>
    </row>
    <row r="2" spans="1:13" x14ac:dyDescent="0.3">
      <c r="A2" t="s">
        <v>0</v>
      </c>
      <c r="B2">
        <v>1</v>
      </c>
      <c r="C2">
        <v>1</v>
      </c>
      <c r="D2">
        <v>2</v>
      </c>
      <c r="E2">
        <v>2</v>
      </c>
      <c r="F2">
        <v>3</v>
      </c>
      <c r="G2">
        <v>3</v>
      </c>
      <c r="H2">
        <v>4</v>
      </c>
      <c r="I2">
        <v>4</v>
      </c>
      <c r="J2">
        <v>5</v>
      </c>
      <c r="K2">
        <v>5</v>
      </c>
      <c r="L2">
        <v>6</v>
      </c>
      <c r="M2">
        <v>6</v>
      </c>
    </row>
    <row r="3" spans="1:13" x14ac:dyDescent="0.3">
      <c r="A3" t="s">
        <v>1</v>
      </c>
      <c r="B3" s="1">
        <v>101.85830429732869</v>
      </c>
      <c r="C3" s="1">
        <v>100.95693779904306</v>
      </c>
      <c r="D3" s="1">
        <v>106.61605206073753</v>
      </c>
      <c r="E3" s="1">
        <v>104.63182897862232</v>
      </c>
      <c r="F3" s="1">
        <v>104.80984340044742</v>
      </c>
      <c r="G3" s="1">
        <v>103.8150289017341</v>
      </c>
      <c r="H3" s="1">
        <v>103.23325635103926</v>
      </c>
      <c r="I3" s="1">
        <v>103.63423212192262</v>
      </c>
      <c r="J3" s="1">
        <v>107.66629086809469</v>
      </c>
      <c r="K3" s="1">
        <v>105.19031141868513</v>
      </c>
      <c r="L3" s="1">
        <v>105.80411124546555</v>
      </c>
      <c r="M3" s="1">
        <v>103.94736842105263</v>
      </c>
    </row>
    <row r="4" spans="1:13" x14ac:dyDescent="0.3">
      <c r="A4" t="s">
        <v>2</v>
      </c>
      <c r="B4" s="1">
        <v>106.19883040935672</v>
      </c>
      <c r="C4" s="1">
        <v>105.58930741190765</v>
      </c>
      <c r="D4" s="1">
        <v>107.94930875576037</v>
      </c>
      <c r="E4" s="1">
        <v>108.13008130081302</v>
      </c>
      <c r="F4" s="1">
        <v>105.8890147225368</v>
      </c>
      <c r="G4" s="1">
        <v>109.36374549819928</v>
      </c>
      <c r="H4" s="1">
        <v>117.57990867579908</v>
      </c>
      <c r="I4" s="1">
        <v>121.61849710982659</v>
      </c>
      <c r="J4" s="1">
        <v>120.20316027088036</v>
      </c>
      <c r="K4" s="1">
        <v>123.52941176470588</v>
      </c>
      <c r="L4" s="1">
        <v>115.16483516483517</v>
      </c>
      <c r="M4" s="1">
        <v>114.97695852534562</v>
      </c>
    </row>
    <row r="5" spans="1:13" x14ac:dyDescent="0.3">
      <c r="A5" t="s">
        <v>3</v>
      </c>
      <c r="B5" s="1">
        <v>105.47645125958378</v>
      </c>
      <c r="C5" s="1">
        <v>105.80411124546555</v>
      </c>
      <c r="D5" s="1">
        <v>106.36871508379888</v>
      </c>
      <c r="E5" s="1">
        <v>106.06060606060606</v>
      </c>
      <c r="F5" s="1">
        <v>107.96857463524131</v>
      </c>
      <c r="G5" s="1">
        <v>107.74566473988439</v>
      </c>
      <c r="H5" s="1">
        <v>118.44660194174757</v>
      </c>
      <c r="I5" s="1">
        <v>120.4724409448819</v>
      </c>
      <c r="J5" s="1">
        <v>123.22015334063526</v>
      </c>
      <c r="K5" s="1">
        <v>118.67881548974943</v>
      </c>
      <c r="L5" s="1">
        <v>114.82300884955752</v>
      </c>
      <c r="M5" s="1">
        <v>117.97752808988764</v>
      </c>
    </row>
    <row r="6" spans="1:13" x14ac:dyDescent="0.3">
      <c r="A6" t="s">
        <v>4</v>
      </c>
      <c r="B6" s="1">
        <v>103.91937290033596</v>
      </c>
      <c r="C6" s="1">
        <v>107.46987951807229</v>
      </c>
      <c r="D6" s="1">
        <v>104.78841870824054</v>
      </c>
      <c r="E6" s="1">
        <v>106.44028103044496</v>
      </c>
      <c r="F6" s="1">
        <v>101.97152245345016</v>
      </c>
      <c r="G6" s="1">
        <v>106.83156654888104</v>
      </c>
      <c r="H6" s="1">
        <v>118.23266219239373</v>
      </c>
      <c r="I6" s="1">
        <v>120.20547945205479</v>
      </c>
      <c r="J6" s="1">
        <v>115.50387596899225</v>
      </c>
      <c r="K6" s="1">
        <v>122.54143646408839</v>
      </c>
      <c r="L6" s="1">
        <v>111.70568561872909</v>
      </c>
      <c r="M6" s="1">
        <v>117.15628672150412</v>
      </c>
    </row>
    <row r="8" spans="1:13" x14ac:dyDescent="0.3">
      <c r="A8" s="4"/>
      <c r="B8" s="2" t="s">
        <v>6</v>
      </c>
      <c r="C8" s="2"/>
    </row>
    <row r="9" spans="1:13" x14ac:dyDescent="0.3">
      <c r="A9" s="7" t="s">
        <v>8</v>
      </c>
      <c r="B9" s="5">
        <f>AVERAGE(B3:M3)</f>
        <v>104.34696382201442</v>
      </c>
      <c r="C9" s="6"/>
    </row>
    <row r="10" spans="1:13" x14ac:dyDescent="0.3">
      <c r="A10" s="7" t="s">
        <v>9</v>
      </c>
      <c r="B10" s="5">
        <f>AVERAGE(B4:C6)</f>
        <v>105.74299212412033</v>
      </c>
      <c r="C10" s="6"/>
    </row>
    <row r="11" spans="1:13" x14ac:dyDescent="0.3">
      <c r="A11" s="7" t="s">
        <v>10</v>
      </c>
      <c r="B11" s="5">
        <f>AVERAGE(D4:E6)</f>
        <v>106.62290182327729</v>
      </c>
      <c r="C11" s="6"/>
    </row>
    <row r="12" spans="1:13" x14ac:dyDescent="0.3">
      <c r="A12" s="7" t="s">
        <v>11</v>
      </c>
      <c r="B12" s="5">
        <f>AVERAGE(F4:G6)</f>
        <v>106.62834809969883</v>
      </c>
      <c r="C12" s="6"/>
    </row>
    <row r="13" spans="1:13" x14ac:dyDescent="0.3">
      <c r="A13" s="7" t="s">
        <v>12</v>
      </c>
      <c r="B13" s="5">
        <f>AVERAGE(H4:I6)</f>
        <v>119.4259317194506</v>
      </c>
      <c r="C13" s="6"/>
    </row>
    <row r="14" spans="1:13" x14ac:dyDescent="0.3">
      <c r="A14" s="7" t="s">
        <v>13</v>
      </c>
      <c r="B14" s="5">
        <f>AVERAGE(J4:K6)</f>
        <v>120.61280888317526</v>
      </c>
      <c r="C14" s="6"/>
    </row>
    <row r="15" spans="1:13" x14ac:dyDescent="0.3">
      <c r="A15" s="7" t="s">
        <v>14</v>
      </c>
      <c r="B15" s="5">
        <f>AVERAGE(L4:M6)</f>
        <v>115.30071716164321</v>
      </c>
      <c r="C15" s="6"/>
    </row>
    <row r="16" spans="1:13" x14ac:dyDescent="0.3">
      <c r="A16" s="4"/>
      <c r="B16" s="4"/>
      <c r="C16" s="4"/>
    </row>
    <row r="17" spans="1:3" x14ac:dyDescent="0.3">
      <c r="A17" s="4"/>
      <c r="B17" s="4"/>
      <c r="C17" s="4"/>
    </row>
    <row r="18" spans="1:3" x14ac:dyDescent="0.3">
      <c r="A18" s="4"/>
      <c r="B18" s="2" t="s">
        <v>6</v>
      </c>
      <c r="C18" s="2" t="s">
        <v>118</v>
      </c>
    </row>
    <row r="19" spans="1:3" x14ac:dyDescent="0.3">
      <c r="A19" s="8" t="s">
        <v>8</v>
      </c>
      <c r="B19" s="5">
        <f>AVERAGE(B3:M3)</f>
        <v>104.34696382201442</v>
      </c>
      <c r="C19" s="6">
        <f>(STDEV(B3:M3))/(SQRT(COUNT(B3:M3)))</f>
        <v>0.54476348520550455</v>
      </c>
    </row>
    <row r="20" spans="1:3" x14ac:dyDescent="0.3">
      <c r="A20" s="4" t="s">
        <v>119</v>
      </c>
      <c r="B20" s="5">
        <f>AVERAGE(B4:G6)</f>
        <v>106.33141401569883</v>
      </c>
      <c r="C20" s="6">
        <f>(STDEV(B4:G6))/(SQRT(COUNT(B4:G6)))</f>
        <v>0.40560419226276323</v>
      </c>
    </row>
    <row r="21" spans="1:3" x14ac:dyDescent="0.3">
      <c r="A21" s="4" t="s">
        <v>120</v>
      </c>
      <c r="B21" s="5">
        <f>AVERAGE(H4:M6)</f>
        <v>118.44648592142302</v>
      </c>
      <c r="C21" s="6">
        <f>(STDEV(H4:M6))/(SQRT(COUNT(H4:M6)))</f>
        <v>0.76377916770909982</v>
      </c>
    </row>
    <row r="22" spans="1:3" ht="15" thickBot="1" x14ac:dyDescent="0.35">
      <c r="A22" s="4"/>
      <c r="B22" s="4"/>
      <c r="C22" s="4"/>
    </row>
    <row r="23" spans="1:3" x14ac:dyDescent="0.3">
      <c r="A23" s="23" t="s">
        <v>15</v>
      </c>
      <c r="B23" s="4"/>
      <c r="C23" s="4"/>
    </row>
    <row r="24" spans="1:3" ht="15" thickBot="1" x14ac:dyDescent="0.35">
      <c r="A24" s="24">
        <f>TTEST(B10:B12,B13:B15,2,2)</f>
        <v>1.7757443361223E-3</v>
      </c>
      <c r="B24" s="4"/>
      <c r="C24" s="4"/>
    </row>
  </sheetData>
  <conditionalFormatting sqref="A24">
    <cfRule type="cellIs" dxfId="124" priority="1" operator="lessThan">
      <formula>0.001</formula>
    </cfRule>
    <cfRule type="cellIs" dxfId="123" priority="2" operator="lessThan">
      <formula>0.01</formula>
    </cfRule>
    <cfRule type="cellIs" dxfId="122" priority="3" operator="lessThan">
      <formula>0.001</formula>
    </cfRule>
    <cfRule type="cellIs" dxfId="121" priority="4" operator="lessThan">
      <formula>0.01</formula>
    </cfRule>
    <cfRule type="cellIs" dxfId="120" priority="5" operator="lessThan">
      <formula>0.05</formula>
    </cfRule>
  </conditionalFormatting>
  <pageMargins left="0.7" right="0.7" top="0.75" bottom="0.75" header="0.3" footer="0.3"/>
  <pageSetup paperSize="9" orientation="portrait" r:id="rId1"/>
  <headerFooter>
    <oddHeader>&amp;R&amp;"Calibri"&amp;10 For Internal Use Only&amp;1#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16" workbookViewId="0">
      <selection activeCell="B22" sqref="B22"/>
    </sheetView>
  </sheetViews>
  <sheetFormatPr defaultRowHeight="14.4" x14ac:dyDescent="0.3"/>
  <cols>
    <col min="1" max="2" width="8.88671875" style="25"/>
    <col min="3" max="3" width="12" style="25" bestFit="1" customWidth="1"/>
    <col min="4" max="4" width="14.6640625" style="25" customWidth="1"/>
    <col min="5" max="8" width="8.88671875" style="25"/>
    <col min="9" max="9" width="11.109375" style="25" customWidth="1"/>
    <col min="10" max="16384" width="8.88671875" style="25"/>
  </cols>
  <sheetData>
    <row r="1" spans="1:15" x14ac:dyDescent="0.3">
      <c r="A1" s="26" t="s">
        <v>208</v>
      </c>
      <c r="B1" s="4"/>
      <c r="C1" s="4"/>
      <c r="D1" s="4"/>
      <c r="E1" s="4" t="s">
        <v>202</v>
      </c>
      <c r="F1" s="4"/>
      <c r="G1" s="4"/>
      <c r="H1" s="4" t="s">
        <v>203</v>
      </c>
      <c r="I1" s="4"/>
      <c r="J1" s="4"/>
      <c r="K1" s="4"/>
      <c r="L1" s="4"/>
      <c r="M1" s="4"/>
      <c r="N1" s="4"/>
      <c r="O1" s="4"/>
    </row>
    <row r="2" spans="1:1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3">
      <c r="A3" s="26" t="s">
        <v>204</v>
      </c>
      <c r="B3" s="4"/>
      <c r="C3" s="4"/>
      <c r="D3" s="4"/>
      <c r="E3" s="4"/>
      <c r="F3" s="4"/>
      <c r="G3" s="4"/>
      <c r="H3" s="4"/>
      <c r="I3" s="4"/>
      <c r="J3" s="4" t="s">
        <v>205</v>
      </c>
      <c r="K3" s="4"/>
      <c r="L3" s="4">
        <v>157</v>
      </c>
      <c r="M3" s="4"/>
      <c r="N3" s="4"/>
      <c r="O3" s="4"/>
    </row>
    <row r="4" spans="1:15" x14ac:dyDescent="0.3">
      <c r="A4" s="38" t="s">
        <v>206</v>
      </c>
      <c r="B4" s="26">
        <v>1</v>
      </c>
      <c r="C4" s="26">
        <v>2</v>
      </c>
      <c r="D4" s="26">
        <v>3</v>
      </c>
      <c r="E4" s="26">
        <v>4</v>
      </c>
      <c r="F4" s="26">
        <v>5</v>
      </c>
      <c r="G4" s="26">
        <v>6</v>
      </c>
      <c r="H4" s="4"/>
      <c r="I4" s="27"/>
      <c r="J4" s="4">
        <v>1</v>
      </c>
      <c r="K4" s="4">
        <v>2</v>
      </c>
      <c r="L4" s="4">
        <v>3</v>
      </c>
      <c r="M4" s="4">
        <v>4</v>
      </c>
      <c r="N4" s="4">
        <v>5</v>
      </c>
      <c r="O4" s="4">
        <v>6</v>
      </c>
    </row>
    <row r="5" spans="1:15" x14ac:dyDescent="0.3">
      <c r="A5" s="28" t="s">
        <v>1</v>
      </c>
      <c r="B5" s="29">
        <v>1136</v>
      </c>
      <c r="C5" s="29">
        <v>1143</v>
      </c>
      <c r="D5" s="29">
        <v>1195</v>
      </c>
      <c r="E5" s="29">
        <v>1175</v>
      </c>
      <c r="F5" s="29">
        <v>1127</v>
      </c>
      <c r="G5" s="29">
        <v>1209</v>
      </c>
      <c r="H5" s="4"/>
      <c r="I5" s="28" t="s">
        <v>1</v>
      </c>
      <c r="J5" s="30">
        <f>B5-$L$3</f>
        <v>979</v>
      </c>
      <c r="K5" s="30">
        <f t="shared" ref="K5:O8" si="0">C5-$L$3</f>
        <v>986</v>
      </c>
      <c r="L5" s="30">
        <f t="shared" si="0"/>
        <v>1038</v>
      </c>
      <c r="M5" s="30">
        <f t="shared" si="0"/>
        <v>1018</v>
      </c>
      <c r="N5" s="30">
        <f t="shared" si="0"/>
        <v>970</v>
      </c>
      <c r="O5" s="30">
        <f t="shared" si="0"/>
        <v>1052</v>
      </c>
    </row>
    <row r="6" spans="1:15" x14ac:dyDescent="0.3">
      <c r="A6" s="28" t="s">
        <v>2</v>
      </c>
      <c r="B6" s="29">
        <v>1134</v>
      </c>
      <c r="C6" s="29">
        <v>1175</v>
      </c>
      <c r="D6" s="29">
        <v>1159</v>
      </c>
      <c r="E6" s="29">
        <v>1245</v>
      </c>
      <c r="F6" s="29">
        <v>1189</v>
      </c>
      <c r="G6" s="29">
        <v>1401</v>
      </c>
      <c r="H6" s="4"/>
      <c r="I6" s="28" t="s">
        <v>2</v>
      </c>
      <c r="J6" s="30">
        <f t="shared" ref="J6:J8" si="1">B6-$L$3</f>
        <v>977</v>
      </c>
      <c r="K6" s="30">
        <f t="shared" si="0"/>
        <v>1018</v>
      </c>
      <c r="L6" s="30">
        <f t="shared" si="0"/>
        <v>1002</v>
      </c>
      <c r="M6" s="30">
        <f t="shared" si="0"/>
        <v>1088</v>
      </c>
      <c r="N6" s="30">
        <f t="shared" si="0"/>
        <v>1032</v>
      </c>
      <c r="O6" s="30">
        <f t="shared" si="0"/>
        <v>1244</v>
      </c>
    </row>
    <row r="7" spans="1:15" x14ac:dyDescent="0.3">
      <c r="A7" s="28" t="s">
        <v>3</v>
      </c>
      <c r="B7" s="29">
        <v>1170</v>
      </c>
      <c r="C7" s="29">
        <v>1141</v>
      </c>
      <c r="D7" s="29">
        <v>1270</v>
      </c>
      <c r="E7" s="29">
        <v>1143</v>
      </c>
      <c r="F7" s="29">
        <v>1270</v>
      </c>
      <c r="G7" s="29">
        <v>1277</v>
      </c>
      <c r="H7" s="4"/>
      <c r="I7" s="28" t="s">
        <v>3</v>
      </c>
      <c r="J7" s="30">
        <f t="shared" si="1"/>
        <v>1013</v>
      </c>
      <c r="K7" s="30">
        <f t="shared" si="0"/>
        <v>984</v>
      </c>
      <c r="L7" s="30">
        <f t="shared" si="0"/>
        <v>1113</v>
      </c>
      <c r="M7" s="30">
        <f t="shared" si="0"/>
        <v>986</v>
      </c>
      <c r="N7" s="30">
        <f t="shared" si="0"/>
        <v>1113</v>
      </c>
      <c r="O7" s="30">
        <f t="shared" si="0"/>
        <v>1120</v>
      </c>
    </row>
    <row r="8" spans="1:15" x14ac:dyDescent="0.3">
      <c r="A8" s="28" t="s">
        <v>4</v>
      </c>
      <c r="B8" s="29">
        <v>1195</v>
      </c>
      <c r="C8" s="29">
        <v>1084</v>
      </c>
      <c r="D8" s="29">
        <v>1078</v>
      </c>
      <c r="E8" s="29">
        <v>1251</v>
      </c>
      <c r="F8" s="29">
        <v>1212</v>
      </c>
      <c r="G8" s="29">
        <v>1216</v>
      </c>
      <c r="H8" s="4"/>
      <c r="I8" s="28" t="s">
        <v>4</v>
      </c>
      <c r="J8" s="30">
        <f t="shared" si="1"/>
        <v>1038</v>
      </c>
      <c r="K8" s="30">
        <f t="shared" si="0"/>
        <v>927</v>
      </c>
      <c r="L8" s="30">
        <f t="shared" si="0"/>
        <v>921</v>
      </c>
      <c r="M8" s="30">
        <f t="shared" si="0"/>
        <v>1094</v>
      </c>
      <c r="N8" s="30">
        <f t="shared" si="0"/>
        <v>1055</v>
      </c>
      <c r="O8" s="30">
        <f t="shared" si="0"/>
        <v>1059</v>
      </c>
    </row>
    <row r="9" spans="1:15" x14ac:dyDescent="0.3">
      <c r="A9" s="4"/>
      <c r="B9" s="5"/>
      <c r="C9" s="5"/>
      <c r="D9" s="4"/>
      <c r="E9" s="4"/>
      <c r="F9" s="5"/>
      <c r="G9" s="4"/>
      <c r="H9" s="4"/>
      <c r="I9" s="4"/>
      <c r="J9" s="4"/>
      <c r="K9" s="4"/>
      <c r="L9" s="4"/>
      <c r="M9" s="4"/>
      <c r="N9" s="4"/>
      <c r="O9" s="4"/>
    </row>
    <row r="10" spans="1:15" x14ac:dyDescent="0.3">
      <c r="A10" s="26" t="s">
        <v>207</v>
      </c>
      <c r="B10" s="4"/>
      <c r="C10" s="4"/>
      <c r="D10" s="4"/>
      <c r="E10" s="4"/>
      <c r="F10" s="4"/>
      <c r="G10" s="4"/>
      <c r="H10" s="4"/>
      <c r="I10" s="4"/>
      <c r="J10" s="4" t="s">
        <v>205</v>
      </c>
      <c r="K10" s="4"/>
      <c r="L10" s="4">
        <v>157</v>
      </c>
      <c r="M10" s="4"/>
      <c r="N10" s="4"/>
      <c r="O10" s="4"/>
    </row>
    <row r="11" spans="1:15" x14ac:dyDescent="0.3">
      <c r="A11" s="38" t="s">
        <v>206</v>
      </c>
      <c r="B11" s="26">
        <v>1</v>
      </c>
      <c r="C11" s="26">
        <v>2</v>
      </c>
      <c r="D11" s="26">
        <v>3</v>
      </c>
      <c r="E11" s="26">
        <v>4</v>
      </c>
      <c r="F11" s="26">
        <v>5</v>
      </c>
      <c r="G11" s="26">
        <v>6</v>
      </c>
      <c r="H11" s="4"/>
      <c r="I11" s="27"/>
      <c r="J11" s="4">
        <v>1</v>
      </c>
      <c r="K11" s="4">
        <v>2</v>
      </c>
      <c r="L11" s="4">
        <v>3</v>
      </c>
      <c r="M11" s="4">
        <v>4</v>
      </c>
      <c r="N11" s="4">
        <v>5</v>
      </c>
      <c r="O11" s="4">
        <v>6</v>
      </c>
    </row>
    <row r="12" spans="1:15" x14ac:dyDescent="0.3">
      <c r="A12" s="28" t="s">
        <v>1</v>
      </c>
      <c r="B12" s="29">
        <v>780</v>
      </c>
      <c r="C12" s="29">
        <v>817</v>
      </c>
      <c r="D12" s="29">
        <v>777</v>
      </c>
      <c r="E12" s="29">
        <v>470</v>
      </c>
      <c r="F12" s="29">
        <v>449</v>
      </c>
      <c r="G12" s="29">
        <v>434</v>
      </c>
      <c r="H12" s="4"/>
      <c r="I12" s="28" t="s">
        <v>1</v>
      </c>
      <c r="J12" s="30">
        <f>B12-$L$3</f>
        <v>623</v>
      </c>
      <c r="K12" s="30">
        <f t="shared" ref="K12:O15" si="2">C12-$L$3</f>
        <v>660</v>
      </c>
      <c r="L12" s="30">
        <f t="shared" si="2"/>
        <v>620</v>
      </c>
      <c r="M12" s="30">
        <f t="shared" si="2"/>
        <v>313</v>
      </c>
      <c r="N12" s="30">
        <f t="shared" si="2"/>
        <v>292</v>
      </c>
      <c r="O12" s="30">
        <f t="shared" si="2"/>
        <v>277</v>
      </c>
    </row>
    <row r="13" spans="1:15" x14ac:dyDescent="0.3">
      <c r="A13" s="28" t="s">
        <v>2</v>
      </c>
      <c r="B13" s="29">
        <v>435</v>
      </c>
      <c r="C13" s="29">
        <v>525</v>
      </c>
      <c r="D13" s="29">
        <v>522</v>
      </c>
      <c r="E13" s="29">
        <v>542</v>
      </c>
      <c r="F13" s="29">
        <v>526</v>
      </c>
      <c r="G13" s="29">
        <v>579</v>
      </c>
      <c r="H13" s="4"/>
      <c r="I13" s="28" t="s">
        <v>2</v>
      </c>
      <c r="J13" s="30">
        <f t="shared" ref="J13:J15" si="3">B13-$L$3</f>
        <v>278</v>
      </c>
      <c r="K13" s="30">
        <f t="shared" si="2"/>
        <v>368</v>
      </c>
      <c r="L13" s="30">
        <f t="shared" si="2"/>
        <v>365</v>
      </c>
      <c r="M13" s="30">
        <f t="shared" si="2"/>
        <v>385</v>
      </c>
      <c r="N13" s="30">
        <f t="shared" si="2"/>
        <v>369</v>
      </c>
      <c r="O13" s="30">
        <f t="shared" si="2"/>
        <v>422</v>
      </c>
    </row>
    <row r="14" spans="1:15" x14ac:dyDescent="0.3">
      <c r="A14" s="28" t="s">
        <v>3</v>
      </c>
      <c r="B14" s="29">
        <v>432</v>
      </c>
      <c r="C14" s="29">
        <v>494</v>
      </c>
      <c r="D14" s="29">
        <v>523</v>
      </c>
      <c r="E14" s="29">
        <v>501</v>
      </c>
      <c r="F14" s="29">
        <v>533</v>
      </c>
      <c r="G14" s="29">
        <v>495</v>
      </c>
      <c r="H14" s="4"/>
      <c r="I14" s="28" t="s">
        <v>3</v>
      </c>
      <c r="J14" s="30">
        <f t="shared" si="3"/>
        <v>275</v>
      </c>
      <c r="K14" s="30">
        <f t="shared" si="2"/>
        <v>337</v>
      </c>
      <c r="L14" s="30">
        <f t="shared" si="2"/>
        <v>366</v>
      </c>
      <c r="M14" s="30">
        <f t="shared" si="2"/>
        <v>344</v>
      </c>
      <c r="N14" s="30">
        <f t="shared" si="2"/>
        <v>376</v>
      </c>
      <c r="O14" s="30">
        <f t="shared" si="2"/>
        <v>338</v>
      </c>
    </row>
    <row r="15" spans="1:15" x14ac:dyDescent="0.3">
      <c r="A15" s="28" t="s">
        <v>4</v>
      </c>
      <c r="B15" s="29">
        <v>464</v>
      </c>
      <c r="C15" s="29">
        <v>446</v>
      </c>
      <c r="D15" s="29">
        <v>454</v>
      </c>
      <c r="E15" s="29">
        <v>512</v>
      </c>
      <c r="F15" s="29">
        <v>515</v>
      </c>
      <c r="G15" s="29">
        <v>519</v>
      </c>
      <c r="H15" s="4"/>
      <c r="I15" s="28" t="s">
        <v>4</v>
      </c>
      <c r="J15" s="30">
        <f t="shared" si="3"/>
        <v>307</v>
      </c>
      <c r="K15" s="30">
        <f t="shared" si="2"/>
        <v>289</v>
      </c>
      <c r="L15" s="30">
        <f t="shared" si="2"/>
        <v>297</v>
      </c>
      <c r="M15" s="30">
        <f t="shared" si="2"/>
        <v>355</v>
      </c>
      <c r="N15" s="30">
        <f t="shared" si="2"/>
        <v>358</v>
      </c>
      <c r="O15" s="30">
        <f t="shared" si="2"/>
        <v>362</v>
      </c>
    </row>
    <row r="16" spans="1:15" x14ac:dyDescent="0.3">
      <c r="A16" s="4"/>
      <c r="B16" s="5"/>
      <c r="C16" s="5"/>
      <c r="D16" s="4"/>
      <c r="E16" s="4"/>
      <c r="F16" s="5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3">
      <c r="A17" s="30"/>
      <c r="B17" s="31" t="s">
        <v>204</v>
      </c>
      <c r="C17" s="31" t="s">
        <v>207</v>
      </c>
      <c r="D17" s="35" t="s">
        <v>16</v>
      </c>
      <c r="E17" s="36"/>
      <c r="F17" s="4"/>
      <c r="G17" s="4"/>
      <c r="H17" s="4"/>
      <c r="I17" s="4"/>
      <c r="J17" s="4" t="s">
        <v>16</v>
      </c>
      <c r="K17" s="4"/>
      <c r="L17" s="4"/>
      <c r="M17" s="4"/>
      <c r="N17" s="4"/>
      <c r="O17" s="4"/>
    </row>
    <row r="18" spans="1:15" x14ac:dyDescent="0.3">
      <c r="A18" s="30"/>
      <c r="B18" s="30" t="s">
        <v>6</v>
      </c>
      <c r="C18" s="30" t="s">
        <v>6</v>
      </c>
      <c r="D18" s="30" t="s">
        <v>6</v>
      </c>
      <c r="E18" s="36"/>
      <c r="F18" s="4"/>
      <c r="G18" s="4"/>
      <c r="H18" s="4"/>
      <c r="I18" s="4"/>
      <c r="J18" s="4">
        <v>1</v>
      </c>
      <c r="K18" s="4">
        <v>2</v>
      </c>
      <c r="L18" s="4">
        <v>3</v>
      </c>
      <c r="M18" s="4">
        <v>4</v>
      </c>
      <c r="N18" s="4">
        <v>5</v>
      </c>
      <c r="O18" s="4">
        <v>6</v>
      </c>
    </row>
    <row r="19" spans="1:15" x14ac:dyDescent="0.3">
      <c r="A19" s="30" t="s">
        <v>8</v>
      </c>
      <c r="B19" s="32">
        <f>AVERAGE(J5:L5)</f>
        <v>1001</v>
      </c>
      <c r="C19" s="32">
        <f>AVERAGE(J12:L12)</f>
        <v>634.33333333333337</v>
      </c>
      <c r="D19" s="33">
        <f>C19/B19*100</f>
        <v>63.369963369963379</v>
      </c>
      <c r="E19" s="37"/>
      <c r="F19" s="4"/>
      <c r="G19" s="4"/>
      <c r="H19" s="4"/>
      <c r="I19" s="4" t="s">
        <v>1</v>
      </c>
      <c r="J19" s="34">
        <f>J12/J5*100</f>
        <v>63.636363636363633</v>
      </c>
      <c r="K19" s="34">
        <f t="shared" ref="K19:O19" si="4">K12/K5*100</f>
        <v>66.937119675456387</v>
      </c>
      <c r="L19" s="34">
        <f t="shared" si="4"/>
        <v>59.73025048169557</v>
      </c>
      <c r="M19" s="34">
        <f t="shared" si="4"/>
        <v>30.746561886051083</v>
      </c>
      <c r="N19" s="34">
        <f t="shared" si="4"/>
        <v>30.103092783505154</v>
      </c>
      <c r="O19" s="34">
        <f t="shared" si="4"/>
        <v>26.330798479087452</v>
      </c>
    </row>
    <row r="20" spans="1:15" x14ac:dyDescent="0.3">
      <c r="A20" s="30" t="s">
        <v>17</v>
      </c>
      <c r="B20" s="32">
        <f>AVERAGE(M5:O5)</f>
        <v>1013.3333333333334</v>
      </c>
      <c r="C20" s="32">
        <f>AVERAGE(M12:O12)</f>
        <v>294</v>
      </c>
      <c r="D20" s="33">
        <f t="shared" ref="D20:D26" si="5">C20/B20*100</f>
        <v>29.013157894736842</v>
      </c>
      <c r="E20" s="37"/>
      <c r="F20" s="4"/>
      <c r="G20" s="4"/>
      <c r="H20" s="4"/>
      <c r="I20" s="4" t="s">
        <v>2</v>
      </c>
      <c r="J20" s="34">
        <f t="shared" ref="J20:O22" si="6">J13/J6*100</f>
        <v>28.454452405322417</v>
      </c>
      <c r="K20" s="34">
        <f t="shared" si="6"/>
        <v>36.149312377210222</v>
      </c>
      <c r="L20" s="34">
        <f t="shared" si="6"/>
        <v>36.427145708582835</v>
      </c>
      <c r="M20" s="34">
        <f t="shared" si="6"/>
        <v>35.38602941176471</v>
      </c>
      <c r="N20" s="34">
        <f t="shared" si="6"/>
        <v>35.755813953488378</v>
      </c>
      <c r="O20" s="34">
        <f t="shared" si="6"/>
        <v>33.922829581993568</v>
      </c>
    </row>
    <row r="21" spans="1:15" x14ac:dyDescent="0.3">
      <c r="A21" s="30" t="s">
        <v>9</v>
      </c>
      <c r="B21" s="32">
        <f>AVERAGE(J6:J8)</f>
        <v>1009.3333333333334</v>
      </c>
      <c r="C21" s="32">
        <f>AVERAGE(J13:J15)</f>
        <v>286.66666666666669</v>
      </c>
      <c r="D21" s="33">
        <f>C21/B21*100</f>
        <v>28.401585204755612</v>
      </c>
      <c r="E21" s="37"/>
      <c r="F21" s="4"/>
      <c r="G21" s="4"/>
      <c r="H21" s="4"/>
      <c r="I21" s="4" t="s">
        <v>3</v>
      </c>
      <c r="J21" s="34">
        <f t="shared" si="6"/>
        <v>27.147087857847978</v>
      </c>
      <c r="K21" s="34">
        <f t="shared" si="6"/>
        <v>34.247967479674799</v>
      </c>
      <c r="L21" s="34">
        <f t="shared" si="6"/>
        <v>32.884097035040433</v>
      </c>
      <c r="M21" s="34">
        <f t="shared" si="6"/>
        <v>34.888438133874239</v>
      </c>
      <c r="N21" s="34">
        <f t="shared" si="6"/>
        <v>33.782569631626238</v>
      </c>
      <c r="O21" s="34">
        <f t="shared" si="6"/>
        <v>30.178571428571427</v>
      </c>
    </row>
    <row r="22" spans="1:15" x14ac:dyDescent="0.3">
      <c r="A22" s="30" t="s">
        <v>10</v>
      </c>
      <c r="B22" s="32">
        <f>AVERAGE(K6:K8)</f>
        <v>976.33333333333337</v>
      </c>
      <c r="C22" s="32">
        <f>AVERAGE(K13:K15)</f>
        <v>331.33333333333331</v>
      </c>
      <c r="D22" s="33">
        <f t="shared" si="5"/>
        <v>33.936497097985658</v>
      </c>
      <c r="E22" s="37"/>
      <c r="F22" s="4"/>
      <c r="G22" s="4"/>
      <c r="H22" s="4"/>
      <c r="I22" s="4" t="s">
        <v>4</v>
      </c>
      <c r="J22" s="34">
        <f t="shared" si="6"/>
        <v>29.576107899807319</v>
      </c>
      <c r="K22" s="34">
        <f t="shared" si="6"/>
        <v>31.175836030204962</v>
      </c>
      <c r="L22" s="34">
        <f t="shared" si="6"/>
        <v>32.247557003257327</v>
      </c>
      <c r="M22" s="34">
        <f t="shared" si="6"/>
        <v>32.449725776965266</v>
      </c>
      <c r="N22" s="34">
        <f t="shared" si="6"/>
        <v>33.933649289099527</v>
      </c>
      <c r="O22" s="34">
        <f t="shared" si="6"/>
        <v>34.183191690273844</v>
      </c>
    </row>
    <row r="23" spans="1:15" x14ac:dyDescent="0.3">
      <c r="A23" s="30" t="s">
        <v>11</v>
      </c>
      <c r="B23" s="32">
        <f>AVERAGE(L6:L8)</f>
        <v>1012</v>
      </c>
      <c r="C23" s="32">
        <f>AVERAGE(L13:L15)</f>
        <v>342.66666666666669</v>
      </c>
      <c r="D23" s="33">
        <f t="shared" si="5"/>
        <v>33.860342555994734</v>
      </c>
      <c r="E23" s="3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3">
      <c r="A24" s="30" t="s">
        <v>12</v>
      </c>
      <c r="B24" s="32">
        <f>AVERAGE(M6:M8)</f>
        <v>1056</v>
      </c>
      <c r="C24" s="32">
        <f>AVERAGE(M13:M15)</f>
        <v>361.33333333333331</v>
      </c>
      <c r="D24" s="33">
        <f t="shared" si="5"/>
        <v>34.217171717171709</v>
      </c>
      <c r="E24" s="37"/>
      <c r="F24" s="4"/>
      <c r="G24" s="4"/>
      <c r="H24" s="4"/>
      <c r="I24" s="4"/>
      <c r="J24" s="4"/>
      <c r="K24" s="26" t="s">
        <v>16</v>
      </c>
      <c r="L24" s="4"/>
      <c r="M24" s="4"/>
      <c r="N24" s="4"/>
      <c r="O24" s="4"/>
    </row>
    <row r="25" spans="1:15" x14ac:dyDescent="0.3">
      <c r="A25" s="30" t="s">
        <v>13</v>
      </c>
      <c r="B25" s="32">
        <f>AVERAGE(N6:N8)</f>
        <v>1066.6666666666667</v>
      </c>
      <c r="C25" s="32">
        <f>AVERAGE(N13:N15)</f>
        <v>367.66666666666669</v>
      </c>
      <c r="D25" s="33">
        <f t="shared" si="5"/>
        <v>34.46875</v>
      </c>
      <c r="E25" s="37"/>
      <c r="F25" s="4"/>
      <c r="G25" s="4"/>
      <c r="H25" s="4"/>
      <c r="I25" s="4"/>
      <c r="J25" s="4"/>
      <c r="K25" s="4" t="s">
        <v>6</v>
      </c>
      <c r="L25" s="4" t="s">
        <v>118</v>
      </c>
      <c r="M25" s="4"/>
      <c r="N25" s="4"/>
      <c r="O25" s="4"/>
    </row>
    <row r="26" spans="1:15" x14ac:dyDescent="0.3">
      <c r="A26" s="30" t="s">
        <v>14</v>
      </c>
      <c r="B26" s="32">
        <f>AVERAGE(O6:O8)</f>
        <v>1141</v>
      </c>
      <c r="C26" s="32">
        <f>AVERAGE(O13:O15)</f>
        <v>374</v>
      </c>
      <c r="D26" s="33">
        <f t="shared" si="5"/>
        <v>32.778264680105174</v>
      </c>
      <c r="E26" s="37"/>
      <c r="F26" s="4"/>
      <c r="G26" s="4"/>
      <c r="H26" s="4"/>
      <c r="I26" s="4"/>
      <c r="J26" s="25" t="s">
        <v>8</v>
      </c>
      <c r="K26" s="5">
        <f>D19</f>
        <v>63.369963369963379</v>
      </c>
      <c r="L26" s="5">
        <f>(STDEV(J19:L19))/(SQRT(COUNT(J19:L19)))</f>
        <v>2.0828889390387157</v>
      </c>
      <c r="M26" s="4"/>
      <c r="N26" s="4"/>
      <c r="O26" s="4"/>
    </row>
    <row r="27" spans="1:15" x14ac:dyDescent="0.3">
      <c r="A27" s="4"/>
      <c r="B27" s="4"/>
      <c r="C27" s="4"/>
      <c r="D27" s="4"/>
      <c r="E27" s="4"/>
      <c r="F27" s="4"/>
      <c r="G27" s="4"/>
      <c r="H27" s="4"/>
      <c r="I27" s="4"/>
      <c r="J27" s="25" t="s">
        <v>121</v>
      </c>
      <c r="K27" s="5">
        <f>D20</f>
        <v>29.013157894736842</v>
      </c>
      <c r="L27" s="5">
        <f>(STDEV(M19:O19))/(SQRT(COUNT(M19:O19)))</f>
        <v>1.377260228605097</v>
      </c>
      <c r="M27" s="4"/>
      <c r="N27" s="4"/>
      <c r="O27" s="4"/>
    </row>
    <row r="28" spans="1:15" x14ac:dyDescent="0.3">
      <c r="A28" s="4"/>
      <c r="B28" s="4"/>
      <c r="C28" s="4"/>
      <c r="D28" s="4"/>
      <c r="E28" s="4"/>
      <c r="F28" s="4"/>
      <c r="G28" s="4"/>
      <c r="H28" s="4"/>
      <c r="I28" s="4"/>
      <c r="J28" s="4" t="s">
        <v>119</v>
      </c>
      <c r="K28" s="5">
        <f>AVERAGE(D21:D23)</f>
        <v>32.066141619578666</v>
      </c>
      <c r="L28" s="5">
        <f>(STDEV(D21:D23))/(SQRT(COUNT(D21:D23)))</f>
        <v>1.8324100857097163</v>
      </c>
      <c r="M28" s="4"/>
      <c r="N28" s="4"/>
      <c r="O28" s="4"/>
    </row>
    <row r="29" spans="1:15" x14ac:dyDescent="0.3">
      <c r="A29" s="4"/>
      <c r="B29" s="4"/>
      <c r="C29" s="4"/>
      <c r="D29" s="4"/>
      <c r="E29" s="4"/>
      <c r="F29" s="4"/>
      <c r="G29" s="4"/>
      <c r="H29" s="4"/>
      <c r="I29" s="4"/>
      <c r="J29" s="4" t="s">
        <v>120</v>
      </c>
      <c r="K29" s="5">
        <f>AVERAGE(D24:D26)</f>
        <v>33.821395465758961</v>
      </c>
      <c r="L29" s="5">
        <f>(STDEV(D24:D26))/(SQRT(COUNT(D24:D26)))</f>
        <v>0.5265973430372658</v>
      </c>
      <c r="M29" s="4"/>
      <c r="N29" s="4"/>
      <c r="O29" s="4"/>
    </row>
    <row r="30" spans="1:15" ht="15" thickBot="1" x14ac:dyDescent="0.35"/>
    <row r="31" spans="1:15" x14ac:dyDescent="0.3">
      <c r="J31" s="17"/>
      <c r="K31" s="18" t="s">
        <v>21</v>
      </c>
    </row>
    <row r="32" spans="1:15" x14ac:dyDescent="0.3">
      <c r="J32" s="19" t="s">
        <v>18</v>
      </c>
      <c r="K32" s="20">
        <f>TTEST(D21:D23,M19:O19,2,2)</f>
        <v>0.25994694190504092</v>
      </c>
    </row>
    <row r="33" spans="10:11" x14ac:dyDescent="0.3">
      <c r="J33" s="19" t="s">
        <v>19</v>
      </c>
      <c r="K33" s="20">
        <f>TTEST(D24:D26,M19:O19,2,2)</f>
        <v>3.2004162247628677E-2</v>
      </c>
    </row>
    <row r="34" spans="10:11" ht="15" thickBot="1" x14ac:dyDescent="0.35">
      <c r="J34" s="21" t="s">
        <v>20</v>
      </c>
      <c r="K34" s="22">
        <f>TTEST(D21:D23,D24:D26,2,2)</f>
        <v>0.40934113012908091</v>
      </c>
    </row>
  </sheetData>
  <conditionalFormatting sqref="K32:K34">
    <cfRule type="cellIs" dxfId="119" priority="1" operator="lessThan">
      <formula>0.001</formula>
    </cfRule>
    <cfRule type="cellIs" dxfId="118" priority="2" operator="lessThan">
      <formula>0.01</formula>
    </cfRule>
    <cfRule type="cellIs" dxfId="117" priority="3" operator="lessThan">
      <formula>0.001</formula>
    </cfRule>
    <cfRule type="cellIs" dxfId="116" priority="4" operator="lessThan">
      <formula>0.01</formula>
    </cfRule>
    <cfRule type="cellIs" dxfId="115" priority="5" operator="lessThan">
      <formula>0.05</formula>
    </cfRule>
  </conditionalFormatting>
  <pageMargins left="0.7" right="0.7" top="0.75" bottom="0.75" header="0.3" footer="0.3"/>
  <pageSetup paperSize="9" orientation="portrait" r:id="rId1"/>
  <headerFooter>
    <oddHeader>&amp;R&amp;"Calibri"&amp;10 For Internal Use Only&amp;1#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16" workbookViewId="0">
      <selection activeCell="M41" sqref="M41"/>
    </sheetView>
  </sheetViews>
  <sheetFormatPr defaultRowHeight="14.4" x14ac:dyDescent="0.3"/>
  <cols>
    <col min="1" max="2" width="8.88671875" style="25"/>
    <col min="3" max="3" width="12" style="25" bestFit="1" customWidth="1"/>
    <col min="4" max="4" width="14.6640625" style="25" customWidth="1"/>
    <col min="5" max="8" width="8.88671875" style="25"/>
    <col min="9" max="9" width="11.109375" style="25" customWidth="1"/>
    <col min="10" max="16384" width="8.88671875" style="25"/>
  </cols>
  <sheetData>
    <row r="1" spans="1:15" x14ac:dyDescent="0.3">
      <c r="A1" s="26" t="s">
        <v>210</v>
      </c>
      <c r="B1" s="4"/>
      <c r="C1" s="4"/>
      <c r="D1" s="4"/>
      <c r="E1" s="4" t="s">
        <v>202</v>
      </c>
      <c r="F1" s="4"/>
      <c r="G1" s="4"/>
      <c r="H1" s="4" t="s">
        <v>203</v>
      </c>
      <c r="I1" s="4"/>
      <c r="J1" s="4"/>
      <c r="K1" s="4"/>
      <c r="L1" s="4"/>
      <c r="M1" s="4"/>
      <c r="N1" s="4"/>
      <c r="O1" s="4"/>
    </row>
    <row r="2" spans="1:1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3">
      <c r="A3" s="26" t="s">
        <v>204</v>
      </c>
      <c r="B3" s="4"/>
      <c r="C3" s="4"/>
      <c r="D3" s="4"/>
      <c r="E3" s="4"/>
      <c r="F3" s="4"/>
      <c r="G3" s="4"/>
      <c r="H3" s="4"/>
      <c r="I3" s="4"/>
      <c r="J3" s="4" t="s">
        <v>205</v>
      </c>
      <c r="K3" s="4"/>
      <c r="L3" s="4">
        <v>157</v>
      </c>
      <c r="M3" s="4"/>
      <c r="N3" s="4"/>
      <c r="O3" s="4"/>
    </row>
    <row r="4" spans="1:15" x14ac:dyDescent="0.3">
      <c r="A4" s="38" t="s">
        <v>206</v>
      </c>
      <c r="B4" s="26">
        <v>1</v>
      </c>
      <c r="C4" s="26">
        <v>2</v>
      </c>
      <c r="D4" s="26">
        <v>3</v>
      </c>
      <c r="E4" s="26">
        <v>4</v>
      </c>
      <c r="F4" s="26">
        <v>5</v>
      </c>
      <c r="G4" s="26">
        <v>6</v>
      </c>
      <c r="H4" s="4"/>
      <c r="I4" s="27"/>
      <c r="J4" s="4">
        <v>1</v>
      </c>
      <c r="K4" s="4">
        <v>2</v>
      </c>
      <c r="L4" s="4">
        <v>3</v>
      </c>
      <c r="M4" s="4">
        <v>4</v>
      </c>
      <c r="N4" s="4">
        <v>5</v>
      </c>
      <c r="O4" s="4">
        <v>6</v>
      </c>
    </row>
    <row r="5" spans="1:15" x14ac:dyDescent="0.3">
      <c r="A5" s="28" t="s">
        <v>1</v>
      </c>
      <c r="B5" s="29">
        <v>1113</v>
      </c>
      <c r="C5" s="29">
        <v>1160</v>
      </c>
      <c r="D5" s="29">
        <v>1158</v>
      </c>
      <c r="E5" s="29">
        <v>1135</v>
      </c>
      <c r="F5" s="29">
        <v>1116</v>
      </c>
      <c r="G5" s="29">
        <v>1135</v>
      </c>
      <c r="H5" s="4"/>
      <c r="I5" s="28" t="s">
        <v>1</v>
      </c>
      <c r="J5" s="30">
        <f>B5-$L$3</f>
        <v>956</v>
      </c>
      <c r="K5" s="30">
        <f t="shared" ref="K5:O8" si="0">C5-$L$3</f>
        <v>1003</v>
      </c>
      <c r="L5" s="30">
        <f t="shared" si="0"/>
        <v>1001</v>
      </c>
      <c r="M5" s="30">
        <f t="shared" si="0"/>
        <v>978</v>
      </c>
      <c r="N5" s="30">
        <f t="shared" si="0"/>
        <v>959</v>
      </c>
      <c r="O5" s="30">
        <f t="shared" si="0"/>
        <v>978</v>
      </c>
    </row>
    <row r="6" spans="1:15" x14ac:dyDescent="0.3">
      <c r="A6" s="28" t="s">
        <v>2</v>
      </c>
      <c r="B6" s="29">
        <v>1141</v>
      </c>
      <c r="C6" s="29">
        <v>1219</v>
      </c>
      <c r="D6" s="29">
        <v>1204</v>
      </c>
      <c r="E6" s="29">
        <v>1310</v>
      </c>
      <c r="F6" s="29">
        <v>1276</v>
      </c>
      <c r="G6" s="29">
        <v>1302</v>
      </c>
      <c r="H6" s="4"/>
      <c r="I6" s="28" t="s">
        <v>2</v>
      </c>
      <c r="J6" s="30">
        <f t="shared" ref="J6:J8" si="1">B6-$L$3</f>
        <v>984</v>
      </c>
      <c r="K6" s="30">
        <f t="shared" si="0"/>
        <v>1062</v>
      </c>
      <c r="L6" s="30">
        <f t="shared" si="0"/>
        <v>1047</v>
      </c>
      <c r="M6" s="30">
        <f t="shared" si="0"/>
        <v>1153</v>
      </c>
      <c r="N6" s="30">
        <f t="shared" si="0"/>
        <v>1119</v>
      </c>
      <c r="O6" s="30">
        <f t="shared" si="0"/>
        <v>1145</v>
      </c>
    </row>
    <row r="7" spans="1:15" x14ac:dyDescent="0.3">
      <c r="A7" s="28" t="s">
        <v>3</v>
      </c>
      <c r="B7" s="29">
        <v>1136</v>
      </c>
      <c r="C7" s="29">
        <v>1181</v>
      </c>
      <c r="D7" s="29">
        <v>1138</v>
      </c>
      <c r="E7" s="29">
        <v>1309</v>
      </c>
      <c r="F7" s="29">
        <v>1358</v>
      </c>
      <c r="G7" s="29">
        <v>1412</v>
      </c>
      <c r="H7" s="4"/>
      <c r="I7" s="28" t="s">
        <v>3</v>
      </c>
      <c r="J7" s="30">
        <f t="shared" si="1"/>
        <v>979</v>
      </c>
      <c r="K7" s="30">
        <f t="shared" si="0"/>
        <v>1024</v>
      </c>
      <c r="L7" s="30">
        <f t="shared" si="0"/>
        <v>981</v>
      </c>
      <c r="M7" s="30">
        <f t="shared" si="0"/>
        <v>1152</v>
      </c>
      <c r="N7" s="30">
        <f t="shared" si="0"/>
        <v>1201</v>
      </c>
      <c r="O7" s="30">
        <f t="shared" si="0"/>
        <v>1255</v>
      </c>
    </row>
    <row r="8" spans="1:15" x14ac:dyDescent="0.3">
      <c r="A8" s="28" t="s">
        <v>4</v>
      </c>
      <c r="B8" s="29">
        <v>1104</v>
      </c>
      <c r="C8" s="29">
        <v>1198</v>
      </c>
      <c r="D8" s="29">
        <v>1243</v>
      </c>
      <c r="E8" s="29">
        <v>1212</v>
      </c>
      <c r="F8" s="29">
        <v>1325</v>
      </c>
      <c r="G8" s="29">
        <v>1333</v>
      </c>
      <c r="H8" s="4"/>
      <c r="I8" s="28" t="s">
        <v>4</v>
      </c>
      <c r="J8" s="30">
        <f t="shared" si="1"/>
        <v>947</v>
      </c>
      <c r="K8" s="30">
        <f t="shared" si="0"/>
        <v>1041</v>
      </c>
      <c r="L8" s="30">
        <f t="shared" si="0"/>
        <v>1086</v>
      </c>
      <c r="M8" s="30">
        <f t="shared" si="0"/>
        <v>1055</v>
      </c>
      <c r="N8" s="30">
        <f t="shared" si="0"/>
        <v>1168</v>
      </c>
      <c r="O8" s="30">
        <f t="shared" si="0"/>
        <v>1176</v>
      </c>
    </row>
    <row r="9" spans="1:15" x14ac:dyDescent="0.3">
      <c r="A9" s="4"/>
      <c r="B9" s="5"/>
      <c r="C9" s="5"/>
      <c r="D9" s="4"/>
      <c r="E9" s="4"/>
      <c r="F9" s="5"/>
      <c r="G9" s="4"/>
      <c r="H9" s="4"/>
      <c r="I9" s="4"/>
      <c r="J9" s="4"/>
      <c r="K9" s="4"/>
      <c r="L9" s="4"/>
      <c r="M9" s="4"/>
      <c r="N9" s="4"/>
      <c r="O9" s="4"/>
    </row>
    <row r="10" spans="1:15" x14ac:dyDescent="0.3">
      <c r="A10" s="26" t="s">
        <v>207</v>
      </c>
      <c r="B10" s="4"/>
      <c r="C10" s="4"/>
      <c r="D10" s="4"/>
      <c r="E10" s="4"/>
      <c r="F10" s="4"/>
      <c r="G10" s="4"/>
      <c r="H10" s="4"/>
      <c r="I10" s="4"/>
      <c r="J10" s="4" t="s">
        <v>205</v>
      </c>
      <c r="K10" s="4"/>
      <c r="L10" s="4">
        <v>157</v>
      </c>
      <c r="M10" s="4"/>
      <c r="N10" s="4"/>
      <c r="O10" s="4"/>
    </row>
    <row r="11" spans="1:15" x14ac:dyDescent="0.3">
      <c r="A11" s="38" t="s">
        <v>206</v>
      </c>
      <c r="B11" s="26">
        <v>1</v>
      </c>
      <c r="C11" s="26">
        <v>2</v>
      </c>
      <c r="D11" s="26">
        <v>3</v>
      </c>
      <c r="E11" s="26">
        <v>4</v>
      </c>
      <c r="F11" s="26">
        <v>5</v>
      </c>
      <c r="G11" s="26">
        <v>6</v>
      </c>
      <c r="H11" s="4"/>
      <c r="I11" s="27"/>
      <c r="J11" s="4">
        <v>1</v>
      </c>
      <c r="K11" s="4">
        <v>2</v>
      </c>
      <c r="L11" s="4">
        <v>3</v>
      </c>
      <c r="M11" s="4">
        <v>4</v>
      </c>
      <c r="N11" s="4">
        <v>5</v>
      </c>
      <c r="O11" s="4">
        <v>6</v>
      </c>
    </row>
    <row r="12" spans="1:15" x14ac:dyDescent="0.3">
      <c r="A12" s="28" t="s">
        <v>1</v>
      </c>
      <c r="B12" s="29">
        <v>832</v>
      </c>
      <c r="C12" s="29">
        <v>799</v>
      </c>
      <c r="D12" s="29">
        <v>780</v>
      </c>
      <c r="E12" s="29">
        <v>490</v>
      </c>
      <c r="F12" s="29">
        <v>475</v>
      </c>
      <c r="G12" s="29">
        <v>476</v>
      </c>
      <c r="H12" s="4"/>
      <c r="I12" s="28" t="s">
        <v>1</v>
      </c>
      <c r="J12" s="30">
        <f>B12-$L$3</f>
        <v>675</v>
      </c>
      <c r="K12" s="30">
        <f t="shared" ref="K12:O15" si="2">C12-$L$3</f>
        <v>642</v>
      </c>
      <c r="L12" s="30">
        <f t="shared" si="2"/>
        <v>623</v>
      </c>
      <c r="M12" s="30">
        <f t="shared" si="2"/>
        <v>333</v>
      </c>
      <c r="N12" s="30">
        <f t="shared" si="2"/>
        <v>318</v>
      </c>
      <c r="O12" s="30">
        <f t="shared" si="2"/>
        <v>319</v>
      </c>
    </row>
    <row r="13" spans="1:15" x14ac:dyDescent="0.3">
      <c r="A13" s="28" t="s">
        <v>2</v>
      </c>
      <c r="B13" s="29">
        <v>461</v>
      </c>
      <c r="C13" s="29">
        <v>510</v>
      </c>
      <c r="D13" s="29">
        <v>528</v>
      </c>
      <c r="E13" s="29">
        <v>535</v>
      </c>
      <c r="F13" s="29">
        <v>537</v>
      </c>
      <c r="G13" s="29">
        <v>533</v>
      </c>
      <c r="H13" s="4"/>
      <c r="I13" s="28" t="s">
        <v>2</v>
      </c>
      <c r="J13" s="30">
        <f t="shared" ref="J13:J15" si="3">B13-$L$3</f>
        <v>304</v>
      </c>
      <c r="K13" s="30">
        <f t="shared" si="2"/>
        <v>353</v>
      </c>
      <c r="L13" s="30">
        <f t="shared" si="2"/>
        <v>371</v>
      </c>
      <c r="M13" s="30">
        <f t="shared" si="2"/>
        <v>378</v>
      </c>
      <c r="N13" s="30">
        <f t="shared" si="2"/>
        <v>380</v>
      </c>
      <c r="O13" s="30">
        <f t="shared" si="2"/>
        <v>376</v>
      </c>
    </row>
    <row r="14" spans="1:15" x14ac:dyDescent="0.3">
      <c r="A14" s="28" t="s">
        <v>3</v>
      </c>
      <c r="B14" s="29">
        <v>485</v>
      </c>
      <c r="C14" s="29">
        <v>512</v>
      </c>
      <c r="D14" s="29">
        <v>517</v>
      </c>
      <c r="E14" s="29">
        <v>544</v>
      </c>
      <c r="F14" s="29">
        <v>562</v>
      </c>
      <c r="G14" s="29">
        <v>559</v>
      </c>
      <c r="H14" s="4"/>
      <c r="I14" s="28" t="s">
        <v>3</v>
      </c>
      <c r="J14" s="30">
        <f t="shared" si="3"/>
        <v>328</v>
      </c>
      <c r="K14" s="30">
        <f t="shared" si="2"/>
        <v>355</v>
      </c>
      <c r="L14" s="30">
        <f t="shared" si="2"/>
        <v>360</v>
      </c>
      <c r="M14" s="30">
        <f t="shared" si="2"/>
        <v>387</v>
      </c>
      <c r="N14" s="30">
        <f t="shared" si="2"/>
        <v>405</v>
      </c>
      <c r="O14" s="30">
        <f t="shared" si="2"/>
        <v>402</v>
      </c>
    </row>
    <row r="15" spans="1:15" x14ac:dyDescent="0.3">
      <c r="A15" s="28" t="s">
        <v>4</v>
      </c>
      <c r="B15" s="29">
        <v>454</v>
      </c>
      <c r="C15" s="29">
        <v>504</v>
      </c>
      <c r="D15" s="29">
        <v>515</v>
      </c>
      <c r="E15" s="29">
        <v>503</v>
      </c>
      <c r="F15" s="29">
        <v>563</v>
      </c>
      <c r="G15" s="29">
        <v>567</v>
      </c>
      <c r="H15" s="4"/>
      <c r="I15" s="28" t="s">
        <v>4</v>
      </c>
      <c r="J15" s="30">
        <f t="shared" si="3"/>
        <v>297</v>
      </c>
      <c r="K15" s="30">
        <f t="shared" si="2"/>
        <v>347</v>
      </c>
      <c r="L15" s="30">
        <f t="shared" si="2"/>
        <v>358</v>
      </c>
      <c r="M15" s="30">
        <f t="shared" si="2"/>
        <v>346</v>
      </c>
      <c r="N15" s="30">
        <f t="shared" si="2"/>
        <v>406</v>
      </c>
      <c r="O15" s="30">
        <f t="shared" si="2"/>
        <v>410</v>
      </c>
    </row>
    <row r="16" spans="1:15" x14ac:dyDescent="0.3">
      <c r="A16" s="4"/>
      <c r="B16" s="5"/>
      <c r="C16" s="5"/>
      <c r="D16" s="4"/>
      <c r="E16" s="4"/>
      <c r="F16" s="5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3">
      <c r="A17" s="30"/>
      <c r="B17" s="31" t="s">
        <v>204</v>
      </c>
      <c r="C17" s="31" t="s">
        <v>207</v>
      </c>
      <c r="D17" s="35" t="s">
        <v>16</v>
      </c>
      <c r="E17" s="36"/>
      <c r="F17" s="4"/>
      <c r="G17" s="4"/>
      <c r="H17" s="4"/>
      <c r="I17" s="4"/>
      <c r="J17" s="4" t="s">
        <v>16</v>
      </c>
      <c r="K17" s="4"/>
      <c r="L17" s="4"/>
      <c r="M17" s="4"/>
      <c r="N17" s="4"/>
      <c r="O17" s="4"/>
    </row>
    <row r="18" spans="1:15" x14ac:dyDescent="0.3">
      <c r="A18" s="30"/>
      <c r="B18" s="30" t="s">
        <v>6</v>
      </c>
      <c r="C18" s="30" t="s">
        <v>6</v>
      </c>
      <c r="D18" s="30" t="s">
        <v>6</v>
      </c>
      <c r="E18" s="36"/>
      <c r="F18" s="4"/>
      <c r="G18" s="4"/>
      <c r="H18" s="4"/>
      <c r="I18" s="4"/>
      <c r="J18" s="4">
        <v>1</v>
      </c>
      <c r="K18" s="4">
        <v>2</v>
      </c>
      <c r="L18" s="4">
        <v>3</v>
      </c>
      <c r="M18" s="4">
        <v>4</v>
      </c>
      <c r="N18" s="4">
        <v>5</v>
      </c>
      <c r="O18" s="4">
        <v>6</v>
      </c>
    </row>
    <row r="19" spans="1:15" x14ac:dyDescent="0.3">
      <c r="A19" s="30" t="s">
        <v>8</v>
      </c>
      <c r="B19" s="32">
        <f>AVERAGE(J5:L5)</f>
        <v>986.66666666666663</v>
      </c>
      <c r="C19" s="32">
        <f>AVERAGE(J12:L12)</f>
        <v>646.66666666666663</v>
      </c>
      <c r="D19" s="33">
        <f>C19/B19*100</f>
        <v>65.540540540540533</v>
      </c>
      <c r="E19" s="37"/>
      <c r="F19" s="4"/>
      <c r="G19" s="4"/>
      <c r="H19" s="4"/>
      <c r="I19" s="4" t="s">
        <v>1</v>
      </c>
      <c r="J19" s="34">
        <f>J12/J5*100</f>
        <v>70.606694560669453</v>
      </c>
      <c r="K19" s="34">
        <f t="shared" ref="K19:O19" si="4">K12/K5*100</f>
        <v>64.00797607178464</v>
      </c>
      <c r="L19" s="34">
        <f t="shared" si="4"/>
        <v>62.23776223776224</v>
      </c>
      <c r="M19" s="34">
        <f t="shared" si="4"/>
        <v>34.049079754601223</v>
      </c>
      <c r="N19" s="34">
        <f t="shared" si="4"/>
        <v>33.159541188738267</v>
      </c>
      <c r="O19" s="34">
        <f t="shared" si="4"/>
        <v>32.617586912065441</v>
      </c>
    </row>
    <row r="20" spans="1:15" x14ac:dyDescent="0.3">
      <c r="A20" s="30" t="s">
        <v>17</v>
      </c>
      <c r="B20" s="32">
        <f>AVERAGE(M5:O5)</f>
        <v>971.66666666666663</v>
      </c>
      <c r="C20" s="32">
        <f>AVERAGE(M12:O12)</f>
        <v>323.33333333333331</v>
      </c>
      <c r="D20" s="33">
        <f t="shared" ref="D20:D26" si="5">C20/B20*100</f>
        <v>33.276157804459686</v>
      </c>
      <c r="E20" s="37"/>
      <c r="F20" s="4"/>
      <c r="G20" s="4"/>
      <c r="H20" s="4"/>
      <c r="I20" s="4" t="s">
        <v>2</v>
      </c>
      <c r="J20" s="34">
        <f t="shared" ref="J20:O22" si="6">J13/J6*100</f>
        <v>30.894308943089431</v>
      </c>
      <c r="K20" s="34">
        <f t="shared" si="6"/>
        <v>33.239171374764595</v>
      </c>
      <c r="L20" s="34">
        <f t="shared" si="6"/>
        <v>35.434574976122249</v>
      </c>
      <c r="M20" s="34">
        <f t="shared" si="6"/>
        <v>32.784041630529053</v>
      </c>
      <c r="N20" s="34">
        <f t="shared" si="6"/>
        <v>33.958891867739055</v>
      </c>
      <c r="O20" s="34">
        <f t="shared" si="6"/>
        <v>32.838427947598255</v>
      </c>
    </row>
    <row r="21" spans="1:15" x14ac:dyDescent="0.3">
      <c r="A21" s="30" t="s">
        <v>9</v>
      </c>
      <c r="B21" s="32">
        <f>AVERAGE(J6:J8)</f>
        <v>970</v>
      </c>
      <c r="C21" s="32">
        <f>AVERAGE(J13:J15)</f>
        <v>309.66666666666669</v>
      </c>
      <c r="D21" s="33">
        <f t="shared" si="5"/>
        <v>31.924398625429557</v>
      </c>
      <c r="E21" s="37"/>
      <c r="F21" s="4"/>
      <c r="G21" s="4"/>
      <c r="H21" s="4"/>
      <c r="I21" s="4" t="s">
        <v>3</v>
      </c>
      <c r="J21" s="34">
        <f t="shared" si="6"/>
        <v>33.503575076608783</v>
      </c>
      <c r="K21" s="34">
        <f t="shared" si="6"/>
        <v>34.66796875</v>
      </c>
      <c r="L21" s="34">
        <f t="shared" si="6"/>
        <v>36.697247706422019</v>
      </c>
      <c r="M21" s="34">
        <f t="shared" si="6"/>
        <v>33.59375</v>
      </c>
      <c r="N21" s="34">
        <f t="shared" si="6"/>
        <v>33.721898417985017</v>
      </c>
      <c r="O21" s="34">
        <f t="shared" si="6"/>
        <v>32.031872509960159</v>
      </c>
    </row>
    <row r="22" spans="1:15" x14ac:dyDescent="0.3">
      <c r="A22" s="30" t="s">
        <v>10</v>
      </c>
      <c r="B22" s="32">
        <f>AVERAGE(K6:K8)</f>
        <v>1042.3333333333333</v>
      </c>
      <c r="C22" s="32">
        <f>AVERAGE(K13:K15)</f>
        <v>351.66666666666669</v>
      </c>
      <c r="D22" s="33">
        <f t="shared" si="5"/>
        <v>33.738407419251679</v>
      </c>
      <c r="E22" s="37"/>
      <c r="F22" s="4"/>
      <c r="G22" s="4"/>
      <c r="H22" s="4"/>
      <c r="I22" s="4" t="s">
        <v>4</v>
      </c>
      <c r="J22" s="34">
        <f t="shared" si="6"/>
        <v>31.362196409714887</v>
      </c>
      <c r="K22" s="34">
        <f t="shared" si="6"/>
        <v>33.333333333333329</v>
      </c>
      <c r="L22" s="34">
        <f t="shared" si="6"/>
        <v>32.965009208103133</v>
      </c>
      <c r="M22" s="34">
        <f t="shared" si="6"/>
        <v>32.796208530805686</v>
      </c>
      <c r="N22" s="34">
        <f t="shared" si="6"/>
        <v>34.760273972602739</v>
      </c>
      <c r="O22" s="34">
        <f t="shared" si="6"/>
        <v>34.863945578231295</v>
      </c>
    </row>
    <row r="23" spans="1:15" x14ac:dyDescent="0.3">
      <c r="A23" s="30" t="s">
        <v>11</v>
      </c>
      <c r="B23" s="32">
        <f>AVERAGE(L6:L8)</f>
        <v>1038</v>
      </c>
      <c r="C23" s="32">
        <f>AVERAGE(L13:L15)</f>
        <v>363</v>
      </c>
      <c r="D23" s="33">
        <f t="shared" si="5"/>
        <v>34.971098265895954</v>
      </c>
      <c r="E23" s="3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3">
      <c r="A24" s="30" t="s">
        <v>12</v>
      </c>
      <c r="B24" s="32">
        <f>AVERAGE(M6:M8)</f>
        <v>1120</v>
      </c>
      <c r="C24" s="32">
        <f>AVERAGE(M13:M15)</f>
        <v>370.33333333333331</v>
      </c>
      <c r="D24" s="33">
        <f t="shared" si="5"/>
        <v>33.06547619047619</v>
      </c>
      <c r="E24" s="37"/>
      <c r="F24" s="4"/>
      <c r="G24" s="4"/>
      <c r="H24" s="4"/>
      <c r="I24" s="4"/>
      <c r="J24" s="4"/>
      <c r="K24" s="26" t="s">
        <v>16</v>
      </c>
      <c r="L24" s="4"/>
      <c r="M24" s="4"/>
      <c r="N24" s="4"/>
      <c r="O24" s="4"/>
    </row>
    <row r="25" spans="1:15" x14ac:dyDescent="0.3">
      <c r="A25" s="30" t="s">
        <v>13</v>
      </c>
      <c r="B25" s="32">
        <f>AVERAGE(N6:N8)</f>
        <v>1162.6666666666667</v>
      </c>
      <c r="C25" s="32">
        <f>AVERAGE(N13:N15)</f>
        <v>397</v>
      </c>
      <c r="D25" s="33">
        <f t="shared" si="5"/>
        <v>34.14564220183486</v>
      </c>
      <c r="E25" s="37"/>
      <c r="F25" s="4"/>
      <c r="G25" s="4"/>
      <c r="H25" s="4"/>
      <c r="I25" s="4"/>
      <c r="J25" s="4"/>
      <c r="K25" s="4" t="s">
        <v>6</v>
      </c>
      <c r="L25" s="4" t="s">
        <v>118</v>
      </c>
      <c r="M25" s="4"/>
      <c r="N25" s="4"/>
      <c r="O25" s="4"/>
    </row>
    <row r="26" spans="1:15" x14ac:dyDescent="0.3">
      <c r="A26" s="30" t="s">
        <v>14</v>
      </c>
      <c r="B26" s="32">
        <f>AVERAGE(O6:O8)</f>
        <v>1192</v>
      </c>
      <c r="C26" s="32">
        <f>AVERAGE(O13:O15)</f>
        <v>396</v>
      </c>
      <c r="D26" s="33">
        <f t="shared" si="5"/>
        <v>33.221476510067113</v>
      </c>
      <c r="E26" s="37"/>
      <c r="F26" s="4"/>
      <c r="G26" s="4"/>
      <c r="H26" s="4"/>
      <c r="I26" s="4"/>
      <c r="J26" s="25" t="s">
        <v>8</v>
      </c>
      <c r="K26" s="5">
        <f>D19</f>
        <v>65.540540540540533</v>
      </c>
      <c r="L26" s="5">
        <f>(STDEV(J19:L19))/(SQRT(COUNT(J19:L19)))</f>
        <v>2.5464111012594839</v>
      </c>
      <c r="M26" s="4"/>
      <c r="N26" s="4"/>
      <c r="O26" s="4"/>
    </row>
    <row r="27" spans="1:15" x14ac:dyDescent="0.3">
      <c r="A27" s="4"/>
      <c r="B27" s="4"/>
      <c r="C27" s="4"/>
      <c r="D27" s="4"/>
      <c r="E27" s="4"/>
      <c r="F27" s="4"/>
      <c r="G27" s="4"/>
      <c r="H27" s="4"/>
      <c r="I27" s="4"/>
      <c r="J27" s="25" t="s">
        <v>121</v>
      </c>
      <c r="K27" s="5">
        <f>D20</f>
        <v>33.276157804459686</v>
      </c>
      <c r="L27" s="5">
        <f>(STDEV(M19:O19))/(SQRT(COUNT(M19:O19)))</f>
        <v>0.41727722309120063</v>
      </c>
      <c r="M27" s="4"/>
      <c r="N27" s="4"/>
      <c r="O27" s="4"/>
    </row>
    <row r="28" spans="1:15" x14ac:dyDescent="0.3">
      <c r="A28" s="4"/>
      <c r="B28" s="4"/>
      <c r="C28" s="4"/>
      <c r="D28" s="4"/>
      <c r="E28" s="4"/>
      <c r="F28" s="4"/>
      <c r="G28" s="4"/>
      <c r="H28" s="4"/>
      <c r="I28" s="4"/>
      <c r="J28" s="4" t="s">
        <v>119</v>
      </c>
      <c r="K28" s="5">
        <f>AVERAGE(D21:D23)</f>
        <v>33.544634770192395</v>
      </c>
      <c r="L28" s="5">
        <f>(STDEV(D21:D23))/(SQRT(COUNT(D21:D23)))</f>
        <v>0.88482682946949331</v>
      </c>
      <c r="M28" s="4"/>
      <c r="N28" s="4"/>
      <c r="O28" s="4"/>
    </row>
    <row r="29" spans="1:15" x14ac:dyDescent="0.3">
      <c r="A29" s="4"/>
      <c r="B29" s="4"/>
      <c r="C29" s="4"/>
      <c r="D29" s="4"/>
      <c r="E29" s="4"/>
      <c r="F29" s="4"/>
      <c r="G29" s="4"/>
      <c r="H29" s="4"/>
      <c r="I29" s="4"/>
      <c r="J29" s="4" t="s">
        <v>120</v>
      </c>
      <c r="K29" s="5">
        <f>AVERAGE(D24:D26)</f>
        <v>33.477531634126052</v>
      </c>
      <c r="L29" s="5">
        <f>(STDEV(D24:D26))/(SQRT(COUNT(D24:D26)))</f>
        <v>0.33707705495986862</v>
      </c>
      <c r="M29" s="4"/>
      <c r="N29" s="4"/>
      <c r="O29" s="4"/>
    </row>
    <row r="30" spans="1:15" ht="15" thickBot="1" x14ac:dyDescent="0.35"/>
    <row r="31" spans="1:15" x14ac:dyDescent="0.3">
      <c r="J31" s="17"/>
      <c r="K31" s="18" t="s">
        <v>21</v>
      </c>
    </row>
    <row r="32" spans="1:15" x14ac:dyDescent="0.3">
      <c r="J32" s="19" t="s">
        <v>18</v>
      </c>
      <c r="K32" s="20">
        <f>TTEST(D21:D23,M19:O19,2,2)</f>
        <v>0.79678692927944039</v>
      </c>
    </row>
    <row r="33" spans="10:11" x14ac:dyDescent="0.3">
      <c r="J33" s="19" t="s">
        <v>19</v>
      </c>
      <c r="K33" s="20">
        <f>TTEST(D24:D26,M19:O19,2,2)</f>
        <v>0.72544887564844895</v>
      </c>
    </row>
    <row r="34" spans="10:11" ht="15" thickBot="1" x14ac:dyDescent="0.35">
      <c r="J34" s="21" t="s">
        <v>20</v>
      </c>
      <c r="K34" s="22">
        <f>TTEST(D21:D23,D24:D26,2,2)</f>
        <v>0.94690357077010678</v>
      </c>
    </row>
  </sheetData>
  <conditionalFormatting sqref="K32:K34">
    <cfRule type="cellIs" dxfId="114" priority="1" operator="lessThan">
      <formula>0.001</formula>
    </cfRule>
    <cfRule type="cellIs" dxfId="113" priority="2" operator="lessThan">
      <formula>0.01</formula>
    </cfRule>
    <cfRule type="cellIs" dxfId="112" priority="3" operator="lessThan">
      <formula>0.001</formula>
    </cfRule>
    <cfRule type="cellIs" dxfId="111" priority="4" operator="lessThan">
      <formula>0.01</formula>
    </cfRule>
    <cfRule type="cellIs" dxfId="110" priority="5" operator="lessThan">
      <formula>0.05</formula>
    </cfRule>
  </conditionalFormatting>
  <pageMargins left="0.7" right="0.7" top="0.75" bottom="0.75" header="0.3" footer="0.3"/>
  <pageSetup paperSize="9" orientation="portrait" r:id="rId1"/>
  <headerFooter>
    <oddHeader>&amp;R&amp;"Calibri"&amp;10 For Internal Use Only&amp;1#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16" workbookViewId="0">
      <selection activeCell="K43" sqref="K43"/>
    </sheetView>
  </sheetViews>
  <sheetFormatPr defaultRowHeight="14.4" x14ac:dyDescent="0.3"/>
  <cols>
    <col min="1" max="2" width="8.88671875" style="25"/>
    <col min="3" max="3" width="12" style="25" bestFit="1" customWidth="1"/>
    <col min="4" max="4" width="14.6640625" style="25" customWidth="1"/>
    <col min="5" max="8" width="8.88671875" style="25"/>
    <col min="9" max="9" width="11.109375" style="25" customWidth="1"/>
    <col min="10" max="16384" width="8.88671875" style="25"/>
  </cols>
  <sheetData>
    <row r="1" spans="1:15" x14ac:dyDescent="0.3">
      <c r="A1" s="26" t="s">
        <v>211</v>
      </c>
      <c r="B1" s="4"/>
      <c r="C1" s="4"/>
      <c r="D1" s="4"/>
      <c r="E1" s="4" t="s">
        <v>202</v>
      </c>
      <c r="F1" s="4"/>
      <c r="G1" s="4"/>
      <c r="H1" s="4" t="s">
        <v>203</v>
      </c>
      <c r="I1" s="4"/>
      <c r="J1" s="4"/>
      <c r="K1" s="4"/>
      <c r="L1" s="4"/>
      <c r="M1" s="4"/>
      <c r="N1" s="4"/>
      <c r="O1" s="4"/>
    </row>
    <row r="2" spans="1:1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3">
      <c r="A3" s="26" t="s">
        <v>204</v>
      </c>
      <c r="B3" s="4"/>
      <c r="C3" s="4"/>
      <c r="D3" s="4"/>
      <c r="E3" s="4"/>
      <c r="F3" s="4"/>
      <c r="G3" s="4"/>
      <c r="H3" s="4"/>
      <c r="I3" s="4"/>
      <c r="J3" s="4" t="s">
        <v>205</v>
      </c>
      <c r="K3" s="4"/>
      <c r="L3" s="4">
        <v>157</v>
      </c>
      <c r="M3" s="4"/>
      <c r="N3" s="4"/>
      <c r="O3" s="4"/>
    </row>
    <row r="4" spans="1:15" x14ac:dyDescent="0.3">
      <c r="A4" s="38" t="s">
        <v>206</v>
      </c>
      <c r="B4" s="26">
        <v>1</v>
      </c>
      <c r="C4" s="26">
        <v>2</v>
      </c>
      <c r="D4" s="26">
        <v>3</v>
      </c>
      <c r="E4" s="26">
        <v>4</v>
      </c>
      <c r="F4" s="26">
        <v>5</v>
      </c>
      <c r="G4" s="26">
        <v>6</v>
      </c>
      <c r="H4" s="4"/>
      <c r="I4" s="27"/>
      <c r="J4" s="4">
        <v>1</v>
      </c>
      <c r="K4" s="4">
        <v>2</v>
      </c>
      <c r="L4" s="4">
        <v>3</v>
      </c>
      <c r="M4" s="4">
        <v>4</v>
      </c>
      <c r="N4" s="4">
        <v>5</v>
      </c>
      <c r="O4" s="4">
        <v>6</v>
      </c>
    </row>
    <row r="5" spans="1:15" x14ac:dyDescent="0.3">
      <c r="A5" s="28" t="s">
        <v>1</v>
      </c>
      <c r="B5" s="29">
        <v>1261</v>
      </c>
      <c r="C5" s="29">
        <v>1187</v>
      </c>
      <c r="D5" s="29">
        <v>1261</v>
      </c>
      <c r="E5" s="29">
        <v>1257</v>
      </c>
      <c r="F5" s="29">
        <v>1243</v>
      </c>
      <c r="G5" s="29">
        <v>1247</v>
      </c>
      <c r="H5" s="4"/>
      <c r="I5" s="28" t="s">
        <v>1</v>
      </c>
      <c r="J5" s="30">
        <f>B5-$L$3</f>
        <v>1104</v>
      </c>
      <c r="K5" s="30">
        <f t="shared" ref="K5:O8" si="0">C5-$L$3</f>
        <v>1030</v>
      </c>
      <c r="L5" s="30">
        <f t="shared" si="0"/>
        <v>1104</v>
      </c>
      <c r="M5" s="30">
        <f t="shared" si="0"/>
        <v>1100</v>
      </c>
      <c r="N5" s="30">
        <f t="shared" si="0"/>
        <v>1086</v>
      </c>
      <c r="O5" s="30">
        <f t="shared" si="0"/>
        <v>1090</v>
      </c>
    </row>
    <row r="6" spans="1:15" x14ac:dyDescent="0.3">
      <c r="A6" s="28" t="s">
        <v>2</v>
      </c>
      <c r="B6" s="29">
        <v>1284</v>
      </c>
      <c r="C6" s="29">
        <v>1236</v>
      </c>
      <c r="D6" s="29">
        <v>1236</v>
      </c>
      <c r="E6" s="29">
        <v>1300</v>
      </c>
      <c r="F6" s="29">
        <v>1337</v>
      </c>
      <c r="G6" s="29">
        <v>1298</v>
      </c>
      <c r="H6" s="4"/>
      <c r="I6" s="28" t="s">
        <v>2</v>
      </c>
      <c r="J6" s="30">
        <f t="shared" ref="J6:J8" si="1">B6-$L$3</f>
        <v>1127</v>
      </c>
      <c r="K6" s="30">
        <f t="shared" si="0"/>
        <v>1079</v>
      </c>
      <c r="L6" s="30">
        <f t="shared" si="0"/>
        <v>1079</v>
      </c>
      <c r="M6" s="30">
        <f t="shared" si="0"/>
        <v>1143</v>
      </c>
      <c r="N6" s="30">
        <f t="shared" si="0"/>
        <v>1180</v>
      </c>
      <c r="O6" s="30">
        <f t="shared" si="0"/>
        <v>1141</v>
      </c>
    </row>
    <row r="7" spans="1:15" x14ac:dyDescent="0.3">
      <c r="A7" s="28" t="s">
        <v>3</v>
      </c>
      <c r="B7" s="29">
        <v>1256</v>
      </c>
      <c r="C7" s="29">
        <v>1259</v>
      </c>
      <c r="D7" s="29">
        <v>1271</v>
      </c>
      <c r="E7" s="29">
        <v>1292</v>
      </c>
      <c r="F7" s="29">
        <v>1284</v>
      </c>
      <c r="G7" s="29">
        <v>1275</v>
      </c>
      <c r="H7" s="4"/>
      <c r="I7" s="28" t="s">
        <v>3</v>
      </c>
      <c r="J7" s="30">
        <f t="shared" si="1"/>
        <v>1099</v>
      </c>
      <c r="K7" s="30">
        <f t="shared" si="0"/>
        <v>1102</v>
      </c>
      <c r="L7" s="30">
        <f t="shared" si="0"/>
        <v>1114</v>
      </c>
      <c r="M7" s="30">
        <f t="shared" si="0"/>
        <v>1135</v>
      </c>
      <c r="N7" s="30">
        <f t="shared" si="0"/>
        <v>1127</v>
      </c>
      <c r="O7" s="30">
        <f t="shared" si="0"/>
        <v>1118</v>
      </c>
    </row>
    <row r="8" spans="1:15" x14ac:dyDescent="0.3">
      <c r="A8" s="28" t="s">
        <v>4</v>
      </c>
      <c r="B8" s="29">
        <v>1319</v>
      </c>
      <c r="C8" s="29">
        <v>1279</v>
      </c>
      <c r="D8" s="29">
        <v>1327</v>
      </c>
      <c r="E8" s="29">
        <v>1362</v>
      </c>
      <c r="F8" s="29">
        <v>1270</v>
      </c>
      <c r="G8" s="29">
        <v>1322</v>
      </c>
      <c r="H8" s="4"/>
      <c r="I8" s="28" t="s">
        <v>4</v>
      </c>
      <c r="J8" s="30">
        <f t="shared" si="1"/>
        <v>1162</v>
      </c>
      <c r="K8" s="30">
        <f t="shared" si="0"/>
        <v>1122</v>
      </c>
      <c r="L8" s="30">
        <f t="shared" si="0"/>
        <v>1170</v>
      </c>
      <c r="M8" s="30">
        <f t="shared" si="0"/>
        <v>1205</v>
      </c>
      <c r="N8" s="30">
        <f t="shared" si="0"/>
        <v>1113</v>
      </c>
      <c r="O8" s="30">
        <f t="shared" si="0"/>
        <v>1165</v>
      </c>
    </row>
    <row r="9" spans="1:15" x14ac:dyDescent="0.3">
      <c r="A9" s="4"/>
      <c r="B9" s="5"/>
      <c r="C9" s="5"/>
      <c r="D9" s="4"/>
      <c r="E9" s="4"/>
      <c r="F9" s="5"/>
      <c r="G9" s="4"/>
      <c r="H9" s="4"/>
      <c r="I9" s="4"/>
      <c r="J9" s="4"/>
      <c r="K9" s="4"/>
      <c r="L9" s="4"/>
      <c r="M9" s="4"/>
      <c r="N9" s="4"/>
      <c r="O9" s="4"/>
    </row>
    <row r="10" spans="1:15" x14ac:dyDescent="0.3">
      <c r="A10" s="26" t="s">
        <v>207</v>
      </c>
      <c r="B10" s="4"/>
      <c r="C10" s="4"/>
      <c r="D10" s="4"/>
      <c r="E10" s="4"/>
      <c r="F10" s="4"/>
      <c r="G10" s="4"/>
      <c r="H10" s="4"/>
      <c r="I10" s="4"/>
      <c r="J10" s="4" t="s">
        <v>205</v>
      </c>
      <c r="K10" s="4"/>
      <c r="L10" s="4">
        <v>157</v>
      </c>
      <c r="M10" s="4"/>
      <c r="N10" s="4"/>
      <c r="O10" s="4"/>
    </row>
    <row r="11" spans="1:15" x14ac:dyDescent="0.3">
      <c r="A11" s="38" t="s">
        <v>206</v>
      </c>
      <c r="B11" s="26">
        <v>1</v>
      </c>
      <c r="C11" s="26">
        <v>2</v>
      </c>
      <c r="D11" s="26">
        <v>3</v>
      </c>
      <c r="E11" s="26">
        <v>4</v>
      </c>
      <c r="F11" s="26">
        <v>5</v>
      </c>
      <c r="G11" s="26">
        <v>6</v>
      </c>
      <c r="H11" s="4"/>
      <c r="I11" s="27"/>
      <c r="J11" s="4">
        <v>1</v>
      </c>
      <c r="K11" s="4">
        <v>2</v>
      </c>
      <c r="L11" s="4">
        <v>3</v>
      </c>
      <c r="M11" s="4">
        <v>4</v>
      </c>
      <c r="N11" s="4">
        <v>5</v>
      </c>
      <c r="O11" s="4">
        <v>6</v>
      </c>
    </row>
    <row r="12" spans="1:15" x14ac:dyDescent="0.3">
      <c r="A12" s="28" t="s">
        <v>1</v>
      </c>
      <c r="B12" s="29">
        <v>940</v>
      </c>
      <c r="C12" s="29">
        <v>856</v>
      </c>
      <c r="D12" s="29">
        <v>923</v>
      </c>
      <c r="E12" s="29">
        <v>504</v>
      </c>
      <c r="F12" s="29">
        <v>472</v>
      </c>
      <c r="G12" s="29">
        <v>482</v>
      </c>
      <c r="H12" s="4"/>
      <c r="I12" s="28" t="s">
        <v>1</v>
      </c>
      <c r="J12" s="30">
        <f>B12-$L$3</f>
        <v>783</v>
      </c>
      <c r="K12" s="30">
        <f t="shared" ref="K12:O15" si="2">C12-$L$3</f>
        <v>699</v>
      </c>
      <c r="L12" s="30">
        <f t="shared" si="2"/>
        <v>766</v>
      </c>
      <c r="M12" s="30">
        <f t="shared" si="2"/>
        <v>347</v>
      </c>
      <c r="N12" s="30">
        <f t="shared" si="2"/>
        <v>315</v>
      </c>
      <c r="O12" s="30">
        <f t="shared" si="2"/>
        <v>325</v>
      </c>
    </row>
    <row r="13" spans="1:15" x14ac:dyDescent="0.3">
      <c r="A13" s="28" t="s">
        <v>2</v>
      </c>
      <c r="B13" s="29">
        <v>495</v>
      </c>
      <c r="C13" s="29">
        <v>498</v>
      </c>
      <c r="D13" s="29">
        <v>511</v>
      </c>
      <c r="E13" s="29">
        <v>510</v>
      </c>
      <c r="F13" s="29">
        <v>519</v>
      </c>
      <c r="G13" s="29">
        <v>509</v>
      </c>
      <c r="H13" s="4"/>
      <c r="I13" s="28" t="s">
        <v>2</v>
      </c>
      <c r="J13" s="30">
        <f t="shared" ref="J13:J15" si="3">B13-$L$3</f>
        <v>338</v>
      </c>
      <c r="K13" s="30">
        <f t="shared" si="2"/>
        <v>341</v>
      </c>
      <c r="L13" s="30">
        <f t="shared" si="2"/>
        <v>354</v>
      </c>
      <c r="M13" s="30">
        <f t="shared" si="2"/>
        <v>353</v>
      </c>
      <c r="N13" s="30">
        <f t="shared" si="2"/>
        <v>362</v>
      </c>
      <c r="O13" s="30">
        <f t="shared" si="2"/>
        <v>352</v>
      </c>
    </row>
    <row r="14" spans="1:15" x14ac:dyDescent="0.3">
      <c r="A14" s="28" t="s">
        <v>3</v>
      </c>
      <c r="B14" s="29">
        <v>485</v>
      </c>
      <c r="C14" s="29">
        <v>515</v>
      </c>
      <c r="D14" s="29">
        <v>511</v>
      </c>
      <c r="E14" s="29">
        <v>503</v>
      </c>
      <c r="F14" s="29">
        <v>490</v>
      </c>
      <c r="G14" s="29">
        <v>492</v>
      </c>
      <c r="H14" s="4"/>
      <c r="I14" s="28" t="s">
        <v>3</v>
      </c>
      <c r="J14" s="30">
        <f t="shared" si="3"/>
        <v>328</v>
      </c>
      <c r="K14" s="30">
        <f t="shared" si="2"/>
        <v>358</v>
      </c>
      <c r="L14" s="30">
        <f t="shared" si="2"/>
        <v>354</v>
      </c>
      <c r="M14" s="30">
        <f t="shared" si="2"/>
        <v>346</v>
      </c>
      <c r="N14" s="30">
        <f t="shared" si="2"/>
        <v>333</v>
      </c>
      <c r="O14" s="30">
        <f t="shared" si="2"/>
        <v>335</v>
      </c>
    </row>
    <row r="15" spans="1:15" x14ac:dyDescent="0.3">
      <c r="A15" s="28" t="s">
        <v>4</v>
      </c>
      <c r="B15" s="29">
        <v>496</v>
      </c>
      <c r="C15" s="29">
        <v>528</v>
      </c>
      <c r="D15" s="29">
        <v>520</v>
      </c>
      <c r="E15" s="29">
        <v>528</v>
      </c>
      <c r="F15" s="29">
        <v>512</v>
      </c>
      <c r="G15" s="29">
        <v>520</v>
      </c>
      <c r="H15" s="4"/>
      <c r="I15" s="28" t="s">
        <v>4</v>
      </c>
      <c r="J15" s="30">
        <f t="shared" si="3"/>
        <v>339</v>
      </c>
      <c r="K15" s="30">
        <f t="shared" si="2"/>
        <v>371</v>
      </c>
      <c r="L15" s="30">
        <f t="shared" si="2"/>
        <v>363</v>
      </c>
      <c r="M15" s="30">
        <f t="shared" si="2"/>
        <v>371</v>
      </c>
      <c r="N15" s="30">
        <f t="shared" si="2"/>
        <v>355</v>
      </c>
      <c r="O15" s="30">
        <f t="shared" si="2"/>
        <v>363</v>
      </c>
    </row>
    <row r="16" spans="1:15" x14ac:dyDescent="0.3">
      <c r="A16" s="4"/>
      <c r="B16" s="5"/>
      <c r="C16" s="5"/>
      <c r="D16" s="4"/>
      <c r="E16" s="4"/>
      <c r="F16" s="5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3">
      <c r="A17" s="30"/>
      <c r="B17" s="31" t="s">
        <v>204</v>
      </c>
      <c r="C17" s="31" t="s">
        <v>207</v>
      </c>
      <c r="D17" s="35" t="s">
        <v>16</v>
      </c>
      <c r="E17" s="36"/>
      <c r="F17" s="4"/>
      <c r="G17" s="4"/>
      <c r="H17" s="4"/>
      <c r="I17" s="4"/>
      <c r="J17" s="4" t="s">
        <v>16</v>
      </c>
      <c r="K17" s="4"/>
      <c r="L17" s="4"/>
      <c r="M17" s="4"/>
      <c r="N17" s="4"/>
      <c r="O17" s="4"/>
    </row>
    <row r="18" spans="1:15" x14ac:dyDescent="0.3">
      <c r="A18" s="30"/>
      <c r="B18" s="30" t="s">
        <v>6</v>
      </c>
      <c r="C18" s="30" t="s">
        <v>6</v>
      </c>
      <c r="D18" s="30" t="s">
        <v>6</v>
      </c>
      <c r="E18" s="36"/>
      <c r="F18" s="4"/>
      <c r="G18" s="4"/>
      <c r="H18" s="4"/>
      <c r="I18" s="4"/>
      <c r="J18" s="4">
        <v>1</v>
      </c>
      <c r="K18" s="4">
        <v>2</v>
      </c>
      <c r="L18" s="4">
        <v>3</v>
      </c>
      <c r="M18" s="4">
        <v>4</v>
      </c>
      <c r="N18" s="4">
        <v>5</v>
      </c>
      <c r="O18" s="4">
        <v>6</v>
      </c>
    </row>
    <row r="19" spans="1:15" x14ac:dyDescent="0.3">
      <c r="A19" s="30" t="s">
        <v>8</v>
      </c>
      <c r="B19" s="32">
        <f>AVERAGE(J5:L5)</f>
        <v>1079.3333333333333</v>
      </c>
      <c r="C19" s="32">
        <f>AVERAGE(J12:L12)</f>
        <v>749.33333333333337</v>
      </c>
      <c r="D19" s="33">
        <f>C19/B19*100</f>
        <v>69.425571340333548</v>
      </c>
      <c r="E19" s="37"/>
      <c r="F19" s="4"/>
      <c r="G19" s="4"/>
      <c r="H19" s="4"/>
      <c r="I19" s="4" t="s">
        <v>1</v>
      </c>
      <c r="J19" s="34">
        <f>J12/J5*100</f>
        <v>70.923913043478265</v>
      </c>
      <c r="K19" s="34">
        <f t="shared" ref="K19:O19" si="4">K12/K5*100</f>
        <v>67.864077669902912</v>
      </c>
      <c r="L19" s="34">
        <f t="shared" si="4"/>
        <v>69.384057971014485</v>
      </c>
      <c r="M19" s="34">
        <f t="shared" si="4"/>
        <v>31.545454545454543</v>
      </c>
      <c r="N19" s="34">
        <f t="shared" si="4"/>
        <v>29.005524861878452</v>
      </c>
      <c r="O19" s="34">
        <f t="shared" si="4"/>
        <v>29.816513761467888</v>
      </c>
    </row>
    <row r="20" spans="1:15" x14ac:dyDescent="0.3">
      <c r="A20" s="30" t="s">
        <v>17</v>
      </c>
      <c r="B20" s="32">
        <f>AVERAGE(M5:O5)</f>
        <v>1092</v>
      </c>
      <c r="C20" s="32">
        <f>AVERAGE(M12:O12)</f>
        <v>329</v>
      </c>
      <c r="D20" s="33">
        <f t="shared" ref="D20:D26" si="5">C20/B20*100</f>
        <v>30.128205128205128</v>
      </c>
      <c r="E20" s="37"/>
      <c r="F20" s="4"/>
      <c r="G20" s="4"/>
      <c r="H20" s="4"/>
      <c r="I20" s="4" t="s">
        <v>2</v>
      </c>
      <c r="J20" s="34">
        <f t="shared" ref="J20:O22" si="6">J13/J6*100</f>
        <v>29.991126885536822</v>
      </c>
      <c r="K20" s="34">
        <f t="shared" si="6"/>
        <v>31.60333642261353</v>
      </c>
      <c r="L20" s="34">
        <f t="shared" si="6"/>
        <v>32.808155699721965</v>
      </c>
      <c r="M20" s="34">
        <f t="shared" si="6"/>
        <v>30.883639545056869</v>
      </c>
      <c r="N20" s="34">
        <f t="shared" si="6"/>
        <v>30.677966101694913</v>
      </c>
      <c r="O20" s="34">
        <f t="shared" si="6"/>
        <v>30.850131463628394</v>
      </c>
    </row>
    <row r="21" spans="1:15" x14ac:dyDescent="0.3">
      <c r="A21" s="30" t="s">
        <v>9</v>
      </c>
      <c r="B21" s="32">
        <f>AVERAGE(J6:J8)</f>
        <v>1129.3333333333333</v>
      </c>
      <c r="C21" s="32">
        <f>AVERAGE(J13:J15)</f>
        <v>335</v>
      </c>
      <c r="D21" s="33">
        <f t="shared" si="5"/>
        <v>29.663518299881936</v>
      </c>
      <c r="E21" s="37"/>
      <c r="F21" s="4"/>
      <c r="G21" s="4"/>
      <c r="H21" s="4"/>
      <c r="I21" s="4" t="s">
        <v>3</v>
      </c>
      <c r="J21" s="34">
        <f t="shared" si="6"/>
        <v>29.845313921747042</v>
      </c>
      <c r="K21" s="34">
        <f t="shared" si="6"/>
        <v>32.486388384754989</v>
      </c>
      <c r="L21" s="34">
        <f t="shared" si="6"/>
        <v>31.777378815080791</v>
      </c>
      <c r="M21" s="34">
        <f t="shared" si="6"/>
        <v>30.484581497797357</v>
      </c>
      <c r="N21" s="34">
        <f t="shared" si="6"/>
        <v>29.547471162377999</v>
      </c>
      <c r="O21" s="34">
        <f t="shared" si="6"/>
        <v>29.964221824686945</v>
      </c>
    </row>
    <row r="22" spans="1:15" x14ac:dyDescent="0.3">
      <c r="A22" s="30" t="s">
        <v>10</v>
      </c>
      <c r="B22" s="32">
        <f>AVERAGE(K6:K8)</f>
        <v>1101</v>
      </c>
      <c r="C22" s="32">
        <f>AVERAGE(K13:K15)</f>
        <v>356.66666666666669</v>
      </c>
      <c r="D22" s="33">
        <f t="shared" si="5"/>
        <v>32.394792612776264</v>
      </c>
      <c r="E22" s="37"/>
      <c r="F22" s="4"/>
      <c r="G22" s="4"/>
      <c r="H22" s="4"/>
      <c r="I22" s="4" t="s">
        <v>4</v>
      </c>
      <c r="J22" s="34">
        <f t="shared" si="6"/>
        <v>29.17383820998279</v>
      </c>
      <c r="K22" s="34">
        <f t="shared" si="6"/>
        <v>33.065953654188952</v>
      </c>
      <c r="L22" s="34">
        <f t="shared" si="6"/>
        <v>31.025641025641026</v>
      </c>
      <c r="M22" s="34">
        <f t="shared" si="6"/>
        <v>30.78838174273859</v>
      </c>
      <c r="N22" s="34">
        <f t="shared" si="6"/>
        <v>31.895777178796049</v>
      </c>
      <c r="O22" s="34">
        <f t="shared" si="6"/>
        <v>31.158798283261802</v>
      </c>
    </row>
    <row r="23" spans="1:15" x14ac:dyDescent="0.3">
      <c r="A23" s="30" t="s">
        <v>11</v>
      </c>
      <c r="B23" s="32">
        <f>AVERAGE(L6:L8)</f>
        <v>1121</v>
      </c>
      <c r="C23" s="32">
        <f>AVERAGE(L13:L15)</f>
        <v>357</v>
      </c>
      <c r="D23" s="33">
        <f t="shared" si="5"/>
        <v>31.846565566458519</v>
      </c>
      <c r="E23" s="3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3">
      <c r="A24" s="30" t="s">
        <v>12</v>
      </c>
      <c r="B24" s="32">
        <f>AVERAGE(M6:M8)</f>
        <v>1161</v>
      </c>
      <c r="C24" s="32">
        <f>AVERAGE(M13:M15)</f>
        <v>356.66666666666669</v>
      </c>
      <c r="D24" s="33">
        <f t="shared" si="5"/>
        <v>30.720643123743901</v>
      </c>
      <c r="E24" s="37"/>
      <c r="F24" s="4"/>
      <c r="G24" s="4"/>
      <c r="H24" s="4"/>
      <c r="I24" s="4"/>
      <c r="J24" s="4"/>
      <c r="K24" s="26" t="s">
        <v>16</v>
      </c>
      <c r="L24" s="4"/>
      <c r="M24" s="4"/>
      <c r="N24" s="4"/>
      <c r="O24" s="4"/>
    </row>
    <row r="25" spans="1:15" x14ac:dyDescent="0.3">
      <c r="A25" s="30" t="s">
        <v>13</v>
      </c>
      <c r="B25" s="32">
        <f>AVERAGE(N6:N8)</f>
        <v>1140</v>
      </c>
      <c r="C25" s="32">
        <f>AVERAGE(N13:N15)</f>
        <v>350</v>
      </c>
      <c r="D25" s="33">
        <f t="shared" si="5"/>
        <v>30.701754385964914</v>
      </c>
      <c r="E25" s="37"/>
      <c r="F25" s="4"/>
      <c r="G25" s="4"/>
      <c r="H25" s="4"/>
      <c r="I25" s="4"/>
      <c r="J25" s="4"/>
      <c r="K25" s="4" t="s">
        <v>6</v>
      </c>
      <c r="L25" s="4" t="s">
        <v>118</v>
      </c>
      <c r="M25" s="4"/>
      <c r="N25" s="4"/>
      <c r="O25" s="4"/>
    </row>
    <row r="26" spans="1:15" x14ac:dyDescent="0.3">
      <c r="A26" s="30" t="s">
        <v>14</v>
      </c>
      <c r="B26" s="32">
        <f>AVERAGE(O6:O8)</f>
        <v>1141.3333333333333</v>
      </c>
      <c r="C26" s="32">
        <f>AVERAGE(O13:O15)</f>
        <v>350</v>
      </c>
      <c r="D26" s="33">
        <f t="shared" si="5"/>
        <v>30.665887850467293</v>
      </c>
      <c r="E26" s="37"/>
      <c r="F26" s="4"/>
      <c r="G26" s="4"/>
      <c r="H26" s="4"/>
      <c r="I26" s="4"/>
      <c r="J26" s="25" t="s">
        <v>8</v>
      </c>
      <c r="K26" s="5">
        <f>D19</f>
        <v>69.425571340333548</v>
      </c>
      <c r="L26" s="5">
        <f>(STDEV(J19:L19))/(SQRT(COUNT(J19:L19)))</f>
        <v>0.88330459932330518</v>
      </c>
      <c r="M26" s="4"/>
      <c r="N26" s="4"/>
      <c r="O26" s="4"/>
    </row>
    <row r="27" spans="1:15" x14ac:dyDescent="0.3">
      <c r="A27" s="4"/>
      <c r="B27" s="4"/>
      <c r="C27" s="4"/>
      <c r="D27" s="4"/>
      <c r="E27" s="4"/>
      <c r="F27" s="4"/>
      <c r="G27" s="4"/>
      <c r="H27" s="4"/>
      <c r="I27" s="4"/>
      <c r="J27" s="25" t="s">
        <v>121</v>
      </c>
      <c r="K27" s="5">
        <f>D20</f>
        <v>30.128205128205128</v>
      </c>
      <c r="L27" s="5">
        <f>(STDEV(M19:O19))/(SQRT(COUNT(M19:O19)))</f>
        <v>0.74900608317143313</v>
      </c>
      <c r="M27" s="4"/>
      <c r="N27" s="4"/>
      <c r="O27" s="4"/>
    </row>
    <row r="28" spans="1:15" x14ac:dyDescent="0.3">
      <c r="A28" s="4"/>
      <c r="B28" s="4"/>
      <c r="C28" s="4"/>
      <c r="D28" s="4"/>
      <c r="E28" s="4"/>
      <c r="F28" s="4"/>
      <c r="G28" s="4"/>
      <c r="H28" s="4"/>
      <c r="I28" s="4"/>
      <c r="J28" s="4" t="s">
        <v>119</v>
      </c>
      <c r="K28" s="5">
        <f>AVERAGE(D21:D23)</f>
        <v>31.301625493038909</v>
      </c>
      <c r="L28" s="5">
        <f>(STDEV(D21:D23))/(SQRT(COUNT(D21:D23)))</f>
        <v>0.83420313389146539</v>
      </c>
      <c r="M28" s="4"/>
      <c r="N28" s="4"/>
      <c r="O28" s="4"/>
    </row>
    <row r="29" spans="1:15" x14ac:dyDescent="0.3">
      <c r="A29" s="4"/>
      <c r="B29" s="4"/>
      <c r="C29" s="4"/>
      <c r="D29" s="4"/>
      <c r="E29" s="4"/>
      <c r="F29" s="4"/>
      <c r="G29" s="4"/>
      <c r="H29" s="4"/>
      <c r="I29" s="4"/>
      <c r="J29" s="4" t="s">
        <v>120</v>
      </c>
      <c r="K29" s="5">
        <f>AVERAGE(D24:D26)</f>
        <v>30.696095120058704</v>
      </c>
      <c r="L29" s="5">
        <f>(STDEV(D24:D26))/(SQRT(COUNT(D24:D26)))</f>
        <v>1.605776505668341E-2</v>
      </c>
      <c r="M29" s="4"/>
      <c r="N29" s="4"/>
      <c r="O29" s="4"/>
    </row>
    <row r="30" spans="1:15" ht="15" thickBot="1" x14ac:dyDescent="0.35"/>
    <row r="31" spans="1:15" x14ac:dyDescent="0.3">
      <c r="J31" s="17"/>
      <c r="K31" s="18" t="s">
        <v>21</v>
      </c>
    </row>
    <row r="32" spans="1:15" x14ac:dyDescent="0.3">
      <c r="J32" s="19" t="s">
        <v>18</v>
      </c>
      <c r="K32" s="20">
        <f>TTEST(D21:D23,M19:O19,2,2)</f>
        <v>0.35225693726012786</v>
      </c>
    </row>
    <row r="33" spans="10:11" x14ac:dyDescent="0.3">
      <c r="J33" s="19" t="s">
        <v>19</v>
      </c>
      <c r="K33" s="20">
        <f>TTEST(D24:D26,M19:O19,2,2)</f>
        <v>0.48657424385902109</v>
      </c>
    </row>
    <row r="34" spans="10:11" ht="15" thickBot="1" x14ac:dyDescent="0.35">
      <c r="J34" s="21" t="s">
        <v>20</v>
      </c>
      <c r="K34" s="22">
        <f>TTEST(D21:D23,D24:D26,2,2)</f>
        <v>0.50818205226207736</v>
      </c>
    </row>
  </sheetData>
  <conditionalFormatting sqref="K32:K34">
    <cfRule type="cellIs" dxfId="109" priority="1" operator="lessThan">
      <formula>0.001</formula>
    </cfRule>
    <cfRule type="cellIs" dxfId="108" priority="2" operator="lessThan">
      <formula>0.01</formula>
    </cfRule>
    <cfRule type="cellIs" dxfId="107" priority="3" operator="lessThan">
      <formula>0.001</formula>
    </cfRule>
    <cfRule type="cellIs" dxfId="106" priority="4" operator="lessThan">
      <formula>0.01</formula>
    </cfRule>
    <cfRule type="cellIs" dxfId="105" priority="5" operator="lessThan">
      <formula>0.05</formula>
    </cfRule>
  </conditionalFormatting>
  <pageMargins left="0.7" right="0.7" top="0.75" bottom="0.75" header="0.3" footer="0.3"/>
  <pageSetup paperSize="9" orientation="portrait" r:id="rId1"/>
  <headerFooter>
    <oddHeader>&amp;R&amp;"Calibri"&amp;10 For Internal Use Only&amp;1#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Oat bglucan 28%_HG</vt:lpstr>
      <vt:lpstr>XOS_HG</vt:lpstr>
      <vt:lpstr>inulin-HG</vt:lpstr>
      <vt:lpstr>Oat bglucan 94%-HG</vt:lpstr>
      <vt:lpstr>Chicory root_HG</vt:lpstr>
      <vt:lpstr>Maltodextrin_HG</vt:lpstr>
      <vt:lpstr>Oat bglucan 28%-TEER-EtOH</vt:lpstr>
      <vt:lpstr>XOS-TEER-EtOH</vt:lpstr>
      <vt:lpstr>inulin-TEER-EtOH</vt:lpstr>
      <vt:lpstr>Oat bglucan 94%-TEER-EtOH</vt:lpstr>
      <vt:lpstr>Chicory root-TEER-EtOH</vt:lpstr>
      <vt:lpstr>Maltodextrin-TEER-EtOH</vt:lpstr>
      <vt:lpstr>Oat bglucan 28%-LY-EtOH</vt:lpstr>
      <vt:lpstr>XOS-LY-EtOH</vt:lpstr>
      <vt:lpstr>inulin-LY-EtOH</vt:lpstr>
      <vt:lpstr>Oat bglucan 94%-LY-EtOH</vt:lpstr>
      <vt:lpstr>Chicory root-LY-EtOH</vt:lpstr>
      <vt:lpstr>Maltodextrin-LY-EtOH</vt:lpstr>
      <vt:lpstr>Oat bglucan 28-TEER-Rhamnolipid</vt:lpstr>
      <vt:lpstr>XOS-TEER-Rhamnolip</vt:lpstr>
      <vt:lpstr>Inulin-TEER-Rhamnolip</vt:lpstr>
      <vt:lpstr>Oat bglucan 94%-TEER-Rhamnolip</vt:lpstr>
      <vt:lpstr>WholeFibre-TEER-Rhamnolipid</vt:lpstr>
      <vt:lpstr>Maltodextrin-TEER-Rhamnoli</vt:lpstr>
      <vt:lpstr>Oatwell-LY-Rhamnolipid</vt:lpstr>
      <vt:lpstr>XOS-LY-Rhamnolipid</vt:lpstr>
      <vt:lpstr>inulin-LY-Rhamnolipid</vt:lpstr>
      <vt:lpstr>Oat bglucan 94%-LY-Rhamnolipid</vt:lpstr>
      <vt:lpstr>Chicory root-LY-Rhamnolipid</vt:lpstr>
      <vt:lpstr>Maltodextrin-LY-Rhamnolipid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Thanh-Van</dc:creator>
  <cp:lastModifiedBy>Pham, Thanh-Van</cp:lastModifiedBy>
  <dcterms:created xsi:type="dcterms:W3CDTF">2017-11-27T10:41:44Z</dcterms:created>
  <dcterms:modified xsi:type="dcterms:W3CDTF">2018-06-08T18:39:24Z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79dc149-7c28-4bdf-88ba-07214dba9bb1_Enabled">
    <vt:lpwstr>True</vt:lpwstr>
  </property>
  <property fmtid="{D5CDD505-2E9C-101B-9397-08002B2CF9AE}" pid="3" name="MSIP_Label_279dc149-7c28-4bdf-88ba-07214dba9bb1_SiteId">
    <vt:lpwstr>49618402-6ea3-441d-957d-7df8773fee54</vt:lpwstr>
  </property>
  <property fmtid="{D5CDD505-2E9C-101B-9397-08002B2CF9AE}" pid="4" name="MSIP_Label_279dc149-7c28-4bdf-88ba-07214dba9bb1_Ref">
    <vt:lpwstr>https://api.informationprotection.azure.com/api/49618402-6ea3-441d-957d-7df8773fee54</vt:lpwstr>
  </property>
  <property fmtid="{D5CDD505-2E9C-101B-9397-08002B2CF9AE}" pid="5" name="MSIP_Label_279dc149-7c28-4bdf-88ba-07214dba9bb1_SetBy">
    <vt:lpwstr>Thanh-Van.Pham@dsm.com</vt:lpwstr>
  </property>
  <property fmtid="{D5CDD505-2E9C-101B-9397-08002B2CF9AE}" pid="6" name="MSIP_Label_279dc149-7c28-4bdf-88ba-07214dba9bb1_SetDate">
    <vt:lpwstr>2018-03-08T10:44:49.4796211+01:00</vt:lpwstr>
  </property>
  <property fmtid="{D5CDD505-2E9C-101B-9397-08002B2CF9AE}" pid="7" name="MSIP_Label_279dc149-7c28-4bdf-88ba-07214dba9bb1_Name">
    <vt:lpwstr>Internal</vt:lpwstr>
  </property>
  <property fmtid="{D5CDD505-2E9C-101B-9397-08002B2CF9AE}" pid="8" name="MSIP_Label_279dc149-7c28-4bdf-88ba-07214dba9bb1_Application">
    <vt:lpwstr>Microsoft Azure Information Protection</vt:lpwstr>
  </property>
  <property fmtid="{D5CDD505-2E9C-101B-9397-08002B2CF9AE}" pid="9" name="MSIP_Label_279dc149-7c28-4bdf-88ba-07214dba9bb1_Extended_MSFT_Method">
    <vt:lpwstr>Manual</vt:lpwstr>
  </property>
  <property fmtid="{D5CDD505-2E9C-101B-9397-08002B2CF9AE}" pid="10" name="Sensitivity">
    <vt:lpwstr>Internal</vt:lpwstr>
  </property>
</Properties>
</file>