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ali\Documents\Artigos\artigo Cristina\Raw data\"/>
    </mc:Choice>
  </mc:AlternateContent>
  <bookViews>
    <workbookView xWindow="0" yWindow="0" windowWidth="21600" windowHeight="9135"/>
  </bookViews>
  <sheets>
    <sheet name="A. fumigatus" sheetId="1" r:id="rId1"/>
    <sheet name="A. terreus" sheetId="4" r:id="rId2"/>
  </sheets>
  <calcPr calcId="152511"/>
</workbook>
</file>

<file path=xl/calcChain.xml><?xml version="1.0" encoding="utf-8"?>
<calcChain xmlns="http://schemas.openxmlformats.org/spreadsheetml/2006/main">
  <c r="L9" i="1" l="1"/>
  <c r="M9" i="1"/>
  <c r="G11" i="1"/>
  <c r="F11" i="4"/>
  <c r="F10" i="4"/>
  <c r="F9" i="4"/>
  <c r="L13" i="4"/>
  <c r="M13" i="4" s="1"/>
  <c r="G11" i="4" s="1"/>
  <c r="F11" i="1"/>
  <c r="F10" i="1"/>
  <c r="G10" i="1" l="1"/>
  <c r="G10" i="4"/>
  <c r="G9" i="4"/>
  <c r="G13" i="1" l="1"/>
  <c r="G14" i="1"/>
  <c r="G13" i="4"/>
  <c r="G14" i="4"/>
</calcChain>
</file>

<file path=xl/sharedStrings.xml><?xml version="1.0" encoding="utf-8"?>
<sst xmlns="http://schemas.openxmlformats.org/spreadsheetml/2006/main" count="48" uniqueCount="21">
  <si>
    <t>B1</t>
  </si>
  <si>
    <t>A1</t>
  </si>
  <si>
    <t>B2</t>
  </si>
  <si>
    <t>A2</t>
  </si>
  <si>
    <t>B3</t>
  </si>
  <si>
    <t>A3</t>
  </si>
  <si>
    <t>Final (%)</t>
  </si>
  <si>
    <t>Lipase activity</t>
  </si>
  <si>
    <t>Titration methods</t>
  </si>
  <si>
    <t>Date: 26/01/2015</t>
  </si>
  <si>
    <t>Samples</t>
  </si>
  <si>
    <t>Volume  NaOH (mL)</t>
  </si>
  <si>
    <t>Volume NaOH (mL)</t>
  </si>
  <si>
    <t>Moisture</t>
  </si>
  <si>
    <t>Initial (%)</t>
  </si>
  <si>
    <t>Mass</t>
  </si>
  <si>
    <t>Initial</t>
  </si>
  <si>
    <t xml:space="preserve">Final </t>
  </si>
  <si>
    <t>Time fermentation: 48 h</t>
  </si>
  <si>
    <t>Lipase activity  (U/mL)</t>
  </si>
  <si>
    <t>Lipase activity  (U/g)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</si>
</sst>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0" fillId="0" borderId="1" xfId="1" applyFont="1" applyBorder="1"/>
    <xf numFmtId="43" fontId="0" fillId="0" borderId="3" xfId="1" applyFont="1" applyBorder="1"/>
    <xf numFmtId="43" fontId="0" fillId="0" borderId="0" xfId="1" applyFont="1"/>
    <xf numFmtId="43" fontId="0" fillId="0" borderId="0" xfId="0" applyNumberFormat="1"/>
    <xf numFmtId="43" fontId="1" fillId="0" borderId="0" xfId="0" applyNumberFormat="1" applyFont="1"/>
    <xf numFmtId="43" fontId="1" fillId="0" borderId="0" xfId="1" applyFont="1"/>
    <xf numFmtId="0" fontId="1" fillId="0" borderId="0" xfId="0" applyFont="1" applyBorder="1" applyAlignment="1"/>
    <xf numFmtId="43" fontId="0" fillId="0" borderId="1" xfId="1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tabSelected="1" workbookViewId="0">
      <selection activeCell="G8" sqref="G8"/>
    </sheetView>
  </sheetViews>
  <sheetFormatPr defaultRowHeight="15" x14ac:dyDescent="0.25"/>
  <cols>
    <col min="3" max="3" width="21" bestFit="1" customWidth="1"/>
    <col min="4" max="4" width="3.42578125" customWidth="1"/>
    <col min="6" max="6" width="29.28515625" bestFit="1" customWidth="1"/>
    <col min="7" max="7" width="27" customWidth="1"/>
    <col min="9" max="9" width="12.7109375" bestFit="1" customWidth="1"/>
    <col min="12" max="12" width="14.28515625" bestFit="1" customWidth="1"/>
    <col min="13" max="13" width="10.85546875" bestFit="1" customWidth="1"/>
  </cols>
  <sheetData>
    <row r="2" spans="1:14" x14ac:dyDescent="0.25">
      <c r="B2" s="1" t="s">
        <v>7</v>
      </c>
      <c r="C2" s="1"/>
      <c r="D2" s="1"/>
      <c r="E2" s="1"/>
    </row>
    <row r="3" spans="1:14" x14ac:dyDescent="0.25">
      <c r="B3" s="1" t="s">
        <v>8</v>
      </c>
      <c r="C3" s="1"/>
      <c r="D3" s="1"/>
      <c r="E3" s="1"/>
      <c r="N3" s="6"/>
    </row>
    <row r="4" spans="1:14" x14ac:dyDescent="0.25">
      <c r="B4" s="1" t="s">
        <v>9</v>
      </c>
      <c r="C4" s="1"/>
      <c r="D4" s="1"/>
      <c r="E4" s="1"/>
      <c r="I4" s="6"/>
      <c r="J4" s="6"/>
      <c r="N4" s="6"/>
    </row>
    <row r="5" spans="1:14" x14ac:dyDescent="0.25">
      <c r="B5" s="1" t="s">
        <v>18</v>
      </c>
      <c r="H5" s="6"/>
      <c r="I5" s="6"/>
      <c r="J5" s="6"/>
      <c r="K5" s="6"/>
      <c r="N5" s="6"/>
    </row>
    <row r="6" spans="1:14" x14ac:dyDescent="0.25">
      <c r="H6" s="6"/>
      <c r="I6" s="16"/>
      <c r="J6" s="16"/>
      <c r="K6" s="6"/>
      <c r="N6" s="6"/>
    </row>
    <row r="7" spans="1:14" x14ac:dyDescent="0.25">
      <c r="H7" s="6"/>
      <c r="I7" s="21" t="s">
        <v>13</v>
      </c>
      <c r="J7" s="22"/>
      <c r="K7" s="6"/>
      <c r="L7" s="20" t="s">
        <v>15</v>
      </c>
      <c r="M7" s="20"/>
      <c r="N7" s="6"/>
    </row>
    <row r="8" spans="1:14" x14ac:dyDescent="0.25">
      <c r="B8" s="1" t="s">
        <v>10</v>
      </c>
      <c r="C8" s="2" t="s">
        <v>11</v>
      </c>
      <c r="D8" s="2"/>
      <c r="E8" s="2"/>
      <c r="F8" t="s">
        <v>19</v>
      </c>
      <c r="G8" t="s">
        <v>20</v>
      </c>
      <c r="H8" s="6"/>
      <c r="I8" s="4" t="s">
        <v>14</v>
      </c>
      <c r="J8" s="7" t="s">
        <v>6</v>
      </c>
      <c r="K8" s="6"/>
      <c r="L8" s="4" t="s">
        <v>16</v>
      </c>
      <c r="M8" s="7" t="s">
        <v>17</v>
      </c>
      <c r="N8" s="6"/>
    </row>
    <row r="9" spans="1:14" x14ac:dyDescent="0.25">
      <c r="A9" s="23">
        <v>1</v>
      </c>
      <c r="B9" s="3" t="s">
        <v>0</v>
      </c>
      <c r="C9">
        <v>16</v>
      </c>
      <c r="E9">
        <v>1</v>
      </c>
      <c r="F9" s="12"/>
      <c r="H9" s="6"/>
      <c r="I9" s="5">
        <v>65.069999999999993</v>
      </c>
      <c r="J9" s="8">
        <v>62.91</v>
      </c>
      <c r="K9" s="6"/>
      <c r="L9" s="17">
        <f>15-(((100-I9)/100)*2.5)</f>
        <v>14.126749999999999</v>
      </c>
      <c r="M9" s="18">
        <f>L9-(((100-J9)/100)*3.1)</f>
        <v>12.97696</v>
      </c>
      <c r="N9" s="6"/>
    </row>
    <row r="10" spans="1:14" x14ac:dyDescent="0.25">
      <c r="A10" s="23"/>
      <c r="B10" s="3" t="s">
        <v>1</v>
      </c>
      <c r="C10">
        <v>15.5</v>
      </c>
      <c r="E10">
        <v>2</v>
      </c>
      <c r="F10" s="12">
        <f>((C15-C14)*0.04*1000)/(15*1)</f>
        <v>3.199999999999998</v>
      </c>
      <c r="G10" s="13">
        <f>(F10*75)/M9</f>
        <v>18.494316080191343</v>
      </c>
      <c r="H10" s="6"/>
      <c r="K10" s="6"/>
    </row>
    <row r="11" spans="1:14" x14ac:dyDescent="0.25">
      <c r="E11">
        <v>3</v>
      </c>
      <c r="F11" s="12">
        <f>((C20-C19)*0.04*1000)/(15*1)</f>
        <v>4.2666666666666702</v>
      </c>
      <c r="G11" s="13">
        <f>(F11*75)/M9</f>
        <v>24.659088106921828</v>
      </c>
      <c r="H11" s="6"/>
    </row>
    <row r="13" spans="1:14" x14ac:dyDescent="0.25">
      <c r="B13" s="1" t="s">
        <v>10</v>
      </c>
      <c r="C13" s="2" t="s">
        <v>12</v>
      </c>
      <c r="D13" s="2"/>
      <c r="G13" s="14">
        <f>AVERAGE(G10:G11)</f>
        <v>21.576702093556584</v>
      </c>
    </row>
    <row r="14" spans="1:14" x14ac:dyDescent="0.25">
      <c r="A14" s="23">
        <v>2</v>
      </c>
      <c r="B14" t="s">
        <v>2</v>
      </c>
      <c r="C14">
        <v>14.4</v>
      </c>
      <c r="G14" s="15">
        <f>STDEV(G10:G11)</f>
        <v>4.3591521045702919</v>
      </c>
    </row>
    <row r="15" spans="1:14" x14ac:dyDescent="0.25">
      <c r="A15" s="23"/>
      <c r="B15" t="s">
        <v>3</v>
      </c>
      <c r="C15">
        <v>15.6</v>
      </c>
    </row>
    <row r="18" spans="1:4" x14ac:dyDescent="0.25">
      <c r="B18" s="1" t="s">
        <v>10</v>
      </c>
      <c r="C18" s="2" t="s">
        <v>12</v>
      </c>
      <c r="D18" s="2"/>
    </row>
    <row r="19" spans="1:4" x14ac:dyDescent="0.25">
      <c r="A19" s="23">
        <v>3</v>
      </c>
      <c r="B19" t="s">
        <v>4</v>
      </c>
      <c r="C19">
        <v>14.5</v>
      </c>
    </row>
    <row r="20" spans="1:4" x14ac:dyDescent="0.25">
      <c r="A20" s="23"/>
      <c r="B20" t="s">
        <v>5</v>
      </c>
      <c r="C20">
        <v>16.100000000000001</v>
      </c>
    </row>
    <row r="23" spans="1:4" x14ac:dyDescent="0.25">
      <c r="B23" s="1"/>
      <c r="C23" s="2"/>
      <c r="D23" s="2"/>
    </row>
  </sheetData>
  <mergeCells count="5">
    <mergeCell ref="L7:M7"/>
    <mergeCell ref="I7:J7"/>
    <mergeCell ref="A9:A10"/>
    <mergeCell ref="A14:A15"/>
    <mergeCell ref="A19:A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topLeftCell="A2" workbookViewId="0">
      <selection activeCell="G20" sqref="G20"/>
    </sheetView>
  </sheetViews>
  <sheetFormatPr defaultRowHeight="15" x14ac:dyDescent="0.25"/>
  <cols>
    <col min="3" max="3" width="21" bestFit="1" customWidth="1"/>
    <col min="4" max="4" width="3.42578125" customWidth="1"/>
    <col min="6" max="6" width="29.28515625" bestFit="1" customWidth="1"/>
    <col min="7" max="7" width="27" customWidth="1"/>
    <col min="9" max="9" width="12.7109375" bestFit="1" customWidth="1"/>
    <col min="12" max="12" width="14.28515625" bestFit="1" customWidth="1"/>
    <col min="13" max="13" width="10.85546875" bestFit="1" customWidth="1"/>
  </cols>
  <sheetData>
    <row r="2" spans="1:14" x14ac:dyDescent="0.25">
      <c r="B2" s="1" t="s">
        <v>7</v>
      </c>
      <c r="C2" s="1"/>
      <c r="D2" s="1"/>
      <c r="E2" s="1"/>
    </row>
    <row r="3" spans="1:14" x14ac:dyDescent="0.25">
      <c r="B3" s="1" t="s">
        <v>8</v>
      </c>
      <c r="C3" s="1"/>
      <c r="D3" s="1"/>
      <c r="E3" s="1"/>
      <c r="N3" s="6"/>
    </row>
    <row r="4" spans="1:14" x14ac:dyDescent="0.25">
      <c r="B4" s="1" t="s">
        <v>9</v>
      </c>
      <c r="C4" s="1"/>
      <c r="D4" s="1"/>
      <c r="E4" s="1"/>
      <c r="N4" s="6"/>
    </row>
    <row r="5" spans="1:14" x14ac:dyDescent="0.25">
      <c r="B5" s="1" t="s">
        <v>18</v>
      </c>
      <c r="H5" s="6"/>
      <c r="I5" s="6"/>
      <c r="J5" s="6"/>
      <c r="K5" s="6"/>
      <c r="N5" s="6"/>
    </row>
    <row r="6" spans="1:14" x14ac:dyDescent="0.25">
      <c r="B6" s="1"/>
      <c r="H6" s="6"/>
      <c r="I6" s="16"/>
      <c r="J6" s="16"/>
      <c r="K6" s="6"/>
      <c r="L6" s="6"/>
      <c r="M6" s="6"/>
      <c r="N6" s="6"/>
    </row>
    <row r="7" spans="1:14" x14ac:dyDescent="0.25">
      <c r="H7" s="6"/>
      <c r="I7" s="16"/>
      <c r="J7" s="16"/>
      <c r="K7" s="6"/>
      <c r="L7" s="9"/>
      <c r="M7" s="19"/>
      <c r="N7" s="6"/>
    </row>
    <row r="8" spans="1:14" x14ac:dyDescent="0.25">
      <c r="B8" s="1" t="s">
        <v>10</v>
      </c>
      <c r="C8" s="2" t="s">
        <v>11</v>
      </c>
      <c r="D8" s="2"/>
      <c r="E8" s="2"/>
      <c r="F8" t="s">
        <v>19</v>
      </c>
      <c r="G8" t="s">
        <v>20</v>
      </c>
      <c r="H8" s="6"/>
      <c r="I8" s="9"/>
      <c r="J8" s="9"/>
      <c r="K8" s="6"/>
      <c r="L8" s="6"/>
      <c r="M8" s="6"/>
      <c r="N8" s="6"/>
    </row>
    <row r="9" spans="1:14" x14ac:dyDescent="0.25">
      <c r="A9" s="23">
        <v>1</v>
      </c>
      <c r="B9" s="3" t="s">
        <v>0</v>
      </c>
      <c r="C9">
        <v>15</v>
      </c>
      <c r="E9">
        <v>1</v>
      </c>
      <c r="F9" s="12">
        <f>((C10-C9)*0.04*1000)/(15*1)</f>
        <v>4</v>
      </c>
      <c r="G9" s="13">
        <f>(F9*75)/M13</f>
        <v>23.202232982902274</v>
      </c>
      <c r="H9" s="6"/>
      <c r="K9" s="6"/>
      <c r="L9" s="6"/>
      <c r="M9" s="6"/>
      <c r="N9" s="6"/>
    </row>
    <row r="10" spans="1:14" x14ac:dyDescent="0.25">
      <c r="A10" s="23"/>
      <c r="B10" s="3" t="s">
        <v>1</v>
      </c>
      <c r="C10">
        <v>16.5</v>
      </c>
      <c r="E10">
        <v>2</v>
      </c>
      <c r="F10" s="12">
        <f>((C15-C14)*0.04*1000)/(15*1)</f>
        <v>2.6666666666666665</v>
      </c>
      <c r="G10" s="13">
        <f>(F10*75)/M13</f>
        <v>15.46815532193485</v>
      </c>
      <c r="H10" s="6"/>
      <c r="K10" s="6"/>
    </row>
    <row r="11" spans="1:14" x14ac:dyDescent="0.25">
      <c r="E11">
        <v>3</v>
      </c>
      <c r="F11" s="12">
        <f>((C20-C19)*0.04*1000)/(15*1)</f>
        <v>2.9333333333333322</v>
      </c>
      <c r="G11" s="13">
        <f>(F11*75)/M13</f>
        <v>17.014970854128329</v>
      </c>
      <c r="H11" s="6"/>
      <c r="I11" s="21" t="s">
        <v>13</v>
      </c>
      <c r="J11" s="22"/>
      <c r="K11" s="6"/>
      <c r="L11" s="20" t="s">
        <v>15</v>
      </c>
      <c r="M11" s="20"/>
    </row>
    <row r="12" spans="1:14" x14ac:dyDescent="0.25">
      <c r="I12" s="4" t="s">
        <v>14</v>
      </c>
      <c r="J12" s="7" t="s">
        <v>6</v>
      </c>
      <c r="K12" s="6"/>
      <c r="L12" s="4" t="s">
        <v>16</v>
      </c>
      <c r="M12" s="7" t="s">
        <v>17</v>
      </c>
    </row>
    <row r="13" spans="1:14" x14ac:dyDescent="0.25">
      <c r="B13" s="1" t="s">
        <v>10</v>
      </c>
      <c r="C13" s="2" t="s">
        <v>11</v>
      </c>
      <c r="D13" s="2"/>
      <c r="G13" s="14">
        <f>AVERAGE(G9:G11)</f>
        <v>18.561786386321817</v>
      </c>
      <c r="I13" s="5">
        <v>64.819999999999993</v>
      </c>
      <c r="J13" s="8">
        <v>61.59</v>
      </c>
      <c r="K13" s="6"/>
      <c r="L13" s="10">
        <f>15-(((100-I13)/100)*2.5)</f>
        <v>14.1205</v>
      </c>
      <c r="M13" s="11">
        <f>L13-(((100-J13)/100)*3.1)</f>
        <v>12.929790000000001</v>
      </c>
    </row>
    <row r="14" spans="1:14" x14ac:dyDescent="0.25">
      <c r="A14" s="23">
        <v>2</v>
      </c>
      <c r="B14" t="s">
        <v>2</v>
      </c>
      <c r="C14">
        <v>15</v>
      </c>
      <c r="G14" s="15">
        <f>STDEV(G9:G11)</f>
        <v>4.0924892222759954</v>
      </c>
    </row>
    <row r="15" spans="1:14" x14ac:dyDescent="0.25">
      <c r="A15" s="23"/>
      <c r="B15" t="s">
        <v>3</v>
      </c>
      <c r="C15">
        <v>16</v>
      </c>
    </row>
    <row r="18" spans="1:4" x14ac:dyDescent="0.25">
      <c r="B18" s="1" t="s">
        <v>10</v>
      </c>
      <c r="C18" s="2" t="s">
        <v>11</v>
      </c>
      <c r="D18" s="2"/>
    </row>
    <row r="19" spans="1:4" x14ac:dyDescent="0.25">
      <c r="A19" s="23">
        <v>3</v>
      </c>
      <c r="B19" t="s">
        <v>4</v>
      </c>
      <c r="C19">
        <v>14</v>
      </c>
    </row>
    <row r="20" spans="1:4" x14ac:dyDescent="0.25">
      <c r="A20" s="23"/>
      <c r="B20" t="s">
        <v>5</v>
      </c>
      <c r="C20">
        <v>15.1</v>
      </c>
    </row>
    <row r="23" spans="1:4" x14ac:dyDescent="0.25">
      <c r="B23" s="1"/>
      <c r="C23" s="2"/>
      <c r="D23" s="2"/>
    </row>
  </sheetData>
  <mergeCells count="5">
    <mergeCell ref="L11:M11"/>
    <mergeCell ref="A9:A10"/>
    <mergeCell ref="A14:A15"/>
    <mergeCell ref="A19:A20"/>
    <mergeCell ref="I11:J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A. fumigatus</vt:lpstr>
      <vt:lpstr>A. terreus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 micro</dc:creator>
  <cp:lastModifiedBy>Magali</cp:lastModifiedBy>
  <dcterms:created xsi:type="dcterms:W3CDTF">2015-01-28T14:39:26Z</dcterms:created>
  <dcterms:modified xsi:type="dcterms:W3CDTF">2018-03-12T17:19:45Z</dcterms:modified>
</cp:coreProperties>
</file>